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codeName="ThisWorkbook" defaultThemeVersion="124226"/>
  <mc:AlternateContent xmlns:mc="http://schemas.openxmlformats.org/markup-compatibility/2006">
    <mc:Choice Requires="x15">
      <x15ac:absPath xmlns:x15ac="http://schemas.microsoft.com/office/spreadsheetml/2010/11/ac" url="C:\Users\kwqz358\Box\YANGF2963\06-projects\ALXN2340\"/>
    </mc:Choice>
  </mc:AlternateContent>
  <xr:revisionPtr revIDLastSave="0" documentId="13_ncr:1_{AC9BFE29-27F2-4F0D-A1B9-2C3895249E3F}" xr6:coauthVersionLast="47" xr6:coauthVersionMax="47" xr10:uidLastSave="{00000000-0000-0000-0000-000000000000}"/>
  <bookViews>
    <workbookView xWindow="38280" yWindow="-120" windowWidth="38640" windowHeight="21120" activeTab="9" xr2:uid="{00000000-000D-0000-FFFF-FFFF00000000}"/>
  </bookViews>
  <sheets>
    <sheet name="Readme" sheetId="128" r:id="rId1"/>
    <sheet name="Study Design" sheetId="119" r:id="rId2"/>
    <sheet name="Shedding" sheetId="113" r:id="rId3"/>
    <sheet name="Biodistribution (DNA)" sheetId="109" r:id="rId4"/>
    <sheet name="Biodistribution (RNA)" sheetId="120" r:id="rId5"/>
    <sheet name="PGRN Brain" sheetId="123" r:id="rId6"/>
    <sheet name="PGRN CSF" sheetId="117" r:id="rId7"/>
    <sheet name="Titer" sheetId="122" r:id="rId8"/>
    <sheet name="Histopath" sheetId="121" r:id="rId9"/>
    <sheet name="Matrix" sheetId="126" r:id="rId10"/>
    <sheet name="Abbreviation" sheetId="125" r:id="rId11"/>
    <sheet name="Matrix_old" sheetId="118" r:id="rId12"/>
  </sheets>
  <definedNames>
    <definedName name="_xlnm._FilterDatabase" localSheetId="3" hidden="1">'Biodistribution (DNA)'!$A$5:$V$1558</definedName>
    <definedName name="_xlnm._FilterDatabase" localSheetId="2">Shedding!$A$5:$V$593</definedName>
    <definedName name="_xlnm.Print_Area" localSheetId="3">'Biodistribution (DNA)'!$A$1:$U$1558</definedName>
    <definedName name="_xlnm.Print_Area" localSheetId="2">Shedding!$A$1:$V$592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614" i="123" l="1"/>
  <c r="T614" i="123" s="1"/>
  <c r="U614" i="123" s="1"/>
  <c r="O613" i="123"/>
  <c r="T613" i="123" s="1"/>
  <c r="U613" i="123" s="1"/>
  <c r="O612" i="123"/>
  <c r="T612" i="123" s="1"/>
  <c r="U612" i="123" s="1"/>
  <c r="O611" i="123"/>
  <c r="T611" i="123" s="1"/>
  <c r="U611" i="123" s="1"/>
  <c r="O610" i="123"/>
  <c r="T610" i="123" s="1"/>
  <c r="U610" i="123" s="1"/>
  <c r="O609" i="123"/>
  <c r="T609" i="123" s="1"/>
  <c r="U609" i="123" s="1"/>
  <c r="O608" i="123"/>
  <c r="T608" i="123" s="1"/>
  <c r="U608" i="123" s="1"/>
  <c r="O607" i="123"/>
  <c r="T607" i="123" s="1"/>
  <c r="U607" i="123" s="1"/>
  <c r="O606" i="123"/>
  <c r="T606" i="123" s="1"/>
  <c r="U606" i="123" s="1"/>
  <c r="O605" i="123"/>
  <c r="T605" i="123" s="1"/>
  <c r="U605" i="123" s="1"/>
  <c r="O604" i="123"/>
  <c r="T604" i="123" s="1"/>
  <c r="U604" i="123" s="1"/>
  <c r="O603" i="123"/>
  <c r="T603" i="123" s="1"/>
  <c r="U603" i="123" s="1"/>
  <c r="O602" i="123"/>
  <c r="T602" i="123" s="1"/>
  <c r="U602" i="123" s="1"/>
  <c r="O601" i="123"/>
  <c r="O600" i="123"/>
  <c r="T600" i="123" s="1"/>
  <c r="U600" i="123" s="1"/>
  <c r="O599" i="123"/>
  <c r="T599" i="123" s="1"/>
  <c r="U599" i="123" s="1"/>
  <c r="O598" i="123"/>
  <c r="T598" i="123" s="1"/>
  <c r="U598" i="123" s="1"/>
  <c r="O597" i="123"/>
  <c r="T597" i="123" s="1"/>
  <c r="U597" i="123" s="1"/>
  <c r="O596" i="123"/>
  <c r="T596" i="123" s="1"/>
  <c r="U596" i="123" s="1"/>
  <c r="O595" i="123"/>
  <c r="T595" i="123" s="1"/>
  <c r="U595" i="123" s="1"/>
  <c r="O594" i="123"/>
  <c r="T594" i="123" s="1"/>
  <c r="U594" i="123" s="1"/>
  <c r="O593" i="123"/>
  <c r="T593" i="123" s="1"/>
  <c r="U593" i="123" s="1"/>
  <c r="O592" i="123"/>
  <c r="T592" i="123" s="1"/>
  <c r="U592" i="123" s="1"/>
  <c r="O591" i="123"/>
  <c r="T591" i="123" s="1"/>
  <c r="U591" i="123" s="1"/>
  <c r="O590" i="123"/>
  <c r="T590" i="123" s="1"/>
  <c r="U590" i="123" s="1"/>
  <c r="O589" i="123"/>
  <c r="T589" i="123" s="1"/>
  <c r="U589" i="123" s="1"/>
  <c r="O588" i="123"/>
  <c r="T588" i="123" s="1"/>
  <c r="U588" i="123" s="1"/>
  <c r="O587" i="123"/>
  <c r="T587" i="123" s="1"/>
  <c r="U587" i="123" s="1"/>
  <c r="O586" i="123"/>
  <c r="O585" i="123"/>
  <c r="T585" i="123" s="1"/>
  <c r="U585" i="123" s="1"/>
  <c r="O584" i="123"/>
  <c r="O583" i="123"/>
  <c r="T583" i="123" s="1"/>
  <c r="U583" i="123" s="1"/>
  <c r="O582" i="123"/>
  <c r="T582" i="123" s="1"/>
  <c r="U582" i="123" s="1"/>
  <c r="O581" i="123"/>
  <c r="T581" i="123" s="1"/>
  <c r="U581" i="123" s="1"/>
  <c r="O580" i="123"/>
  <c r="O579" i="123"/>
  <c r="T579" i="123" s="1"/>
  <c r="U579" i="123" s="1"/>
  <c r="O578" i="123"/>
  <c r="T578" i="123" s="1"/>
  <c r="U578" i="123" s="1"/>
  <c r="O577" i="123"/>
  <c r="T577" i="123" s="1"/>
  <c r="U577" i="123" s="1"/>
  <c r="O576" i="123"/>
  <c r="T576" i="123" s="1"/>
  <c r="U576" i="123" s="1"/>
  <c r="O575" i="123"/>
  <c r="T575" i="123" s="1"/>
  <c r="U575" i="123" s="1"/>
  <c r="O574" i="123"/>
  <c r="T574" i="123" s="1"/>
  <c r="U574" i="123" s="1"/>
  <c r="O573" i="123"/>
  <c r="T573" i="123" s="1"/>
  <c r="U573" i="123" s="1"/>
  <c r="O572" i="123"/>
  <c r="T572" i="123" s="1"/>
  <c r="U572" i="123" s="1"/>
  <c r="O571" i="123"/>
  <c r="T571" i="123" s="1"/>
  <c r="U571" i="123" s="1"/>
  <c r="O570" i="123"/>
  <c r="T570" i="123" s="1"/>
  <c r="U570" i="123" s="1"/>
  <c r="O569" i="123"/>
  <c r="T569" i="123" s="1"/>
  <c r="U569" i="123" s="1"/>
  <c r="O568" i="123"/>
  <c r="T568" i="123" s="1"/>
  <c r="U568" i="123" s="1"/>
  <c r="O567" i="123"/>
  <c r="T567" i="123" s="1"/>
  <c r="U567" i="123" s="1"/>
  <c r="O566" i="123"/>
  <c r="T566" i="123" s="1"/>
  <c r="U566" i="123" s="1"/>
  <c r="O565" i="123"/>
  <c r="T565" i="123" s="1"/>
  <c r="U565" i="123" s="1"/>
  <c r="O564" i="123"/>
  <c r="T564" i="123" s="1"/>
  <c r="U564" i="123" s="1"/>
  <c r="O563" i="123"/>
  <c r="T563" i="123" s="1"/>
  <c r="U563" i="123" s="1"/>
  <c r="O562" i="123"/>
  <c r="T562" i="123" s="1"/>
  <c r="U562" i="123" s="1"/>
  <c r="O561" i="123"/>
  <c r="O560" i="123"/>
  <c r="T560" i="123" s="1"/>
  <c r="U560" i="123" s="1"/>
  <c r="O559" i="123"/>
  <c r="T559" i="123" s="1"/>
  <c r="U559" i="123" s="1"/>
  <c r="O558" i="123"/>
  <c r="T558" i="123" s="1"/>
  <c r="U558" i="123" s="1"/>
  <c r="O557" i="123"/>
  <c r="T557" i="123" s="1"/>
  <c r="U557" i="123" s="1"/>
  <c r="O556" i="123"/>
  <c r="T556" i="123" s="1"/>
  <c r="U556" i="123" s="1"/>
  <c r="O555" i="123"/>
  <c r="T555" i="123" s="1"/>
  <c r="U555" i="123" s="1"/>
  <c r="O554" i="123"/>
  <c r="T554" i="123" s="1"/>
  <c r="U554" i="123" s="1"/>
  <c r="O553" i="123"/>
  <c r="T553" i="123" s="1"/>
  <c r="U553" i="123" s="1"/>
  <c r="O552" i="123"/>
  <c r="T552" i="123" s="1"/>
  <c r="U552" i="123" s="1"/>
  <c r="O551" i="123"/>
  <c r="T551" i="123" s="1"/>
  <c r="U551" i="123" s="1"/>
  <c r="O550" i="123"/>
  <c r="T550" i="123" s="1"/>
  <c r="U550" i="123" s="1"/>
  <c r="O549" i="123"/>
  <c r="T549" i="123" s="1"/>
  <c r="U549" i="123" s="1"/>
  <c r="O548" i="123"/>
  <c r="T548" i="123" s="1"/>
  <c r="U548" i="123" s="1"/>
  <c r="O547" i="123"/>
  <c r="T547" i="123" s="1"/>
  <c r="U547" i="123" s="1"/>
  <c r="O546" i="123"/>
  <c r="O545" i="123"/>
  <c r="T545" i="123" s="1"/>
  <c r="U545" i="123" s="1"/>
  <c r="O544" i="123"/>
  <c r="T544" i="123" s="1"/>
  <c r="U544" i="123" s="1"/>
  <c r="O543" i="123"/>
  <c r="T543" i="123" s="1"/>
  <c r="U543" i="123" s="1"/>
  <c r="O542" i="123"/>
  <c r="T542" i="123" s="1"/>
  <c r="U542" i="123" s="1"/>
  <c r="O541" i="123"/>
  <c r="T541" i="123" s="1"/>
  <c r="U541" i="123" s="1"/>
  <c r="O540" i="123"/>
  <c r="T540" i="123" s="1"/>
  <c r="U540" i="123" s="1"/>
  <c r="O539" i="123"/>
  <c r="T539" i="123" s="1"/>
  <c r="U539" i="123" s="1"/>
  <c r="O538" i="123"/>
  <c r="T538" i="123" s="1"/>
  <c r="U538" i="123" s="1"/>
  <c r="O537" i="123"/>
  <c r="T537" i="123" s="1"/>
  <c r="U537" i="123" s="1"/>
  <c r="O536" i="123"/>
  <c r="T536" i="123" s="1"/>
  <c r="U536" i="123" s="1"/>
  <c r="O535" i="123"/>
  <c r="T535" i="123" s="1"/>
  <c r="U535" i="123" s="1"/>
  <c r="O534" i="123"/>
  <c r="T534" i="123" s="1"/>
  <c r="U534" i="123" s="1"/>
  <c r="O533" i="123"/>
  <c r="T533" i="123" s="1"/>
  <c r="U533" i="123" s="1"/>
  <c r="O532" i="123"/>
  <c r="T532" i="123" s="1"/>
  <c r="U532" i="123" s="1"/>
  <c r="O531" i="123"/>
  <c r="T531" i="123" s="1"/>
  <c r="U531" i="123" s="1"/>
  <c r="O530" i="123"/>
  <c r="T530" i="123" s="1"/>
  <c r="U530" i="123" s="1"/>
  <c r="O529" i="123"/>
  <c r="T529" i="123" s="1"/>
  <c r="U529" i="123" s="1"/>
  <c r="O528" i="123"/>
  <c r="T528" i="123" s="1"/>
  <c r="U528" i="123" s="1"/>
  <c r="O527" i="123"/>
  <c r="T527" i="123" s="1"/>
  <c r="U527" i="123" s="1"/>
  <c r="O526" i="123"/>
  <c r="T526" i="123" s="1"/>
  <c r="U526" i="123" s="1"/>
  <c r="O525" i="123"/>
  <c r="T525" i="123" s="1"/>
  <c r="U525" i="123" s="1"/>
  <c r="O524" i="123"/>
  <c r="T524" i="123" s="1"/>
  <c r="U524" i="123" s="1"/>
  <c r="O523" i="123"/>
  <c r="T523" i="123" s="1"/>
  <c r="U523" i="123" s="1"/>
  <c r="O522" i="123"/>
  <c r="T522" i="123" s="1"/>
  <c r="U522" i="123" s="1"/>
  <c r="O521" i="123"/>
  <c r="T521" i="123" s="1"/>
  <c r="U521" i="123" s="1"/>
  <c r="O520" i="123"/>
  <c r="T520" i="123" s="1"/>
  <c r="U520" i="123" s="1"/>
  <c r="O519" i="123"/>
  <c r="T519" i="123" s="1"/>
  <c r="U519" i="123" s="1"/>
  <c r="O518" i="123"/>
  <c r="T518" i="123" s="1"/>
  <c r="U518" i="123" s="1"/>
  <c r="O517" i="123"/>
  <c r="T517" i="123" s="1"/>
  <c r="U517" i="123" s="1"/>
  <c r="O516" i="123"/>
  <c r="T516" i="123" s="1"/>
  <c r="U516" i="123" s="1"/>
  <c r="O515" i="123"/>
  <c r="T515" i="123" s="1"/>
  <c r="U515" i="123" s="1"/>
  <c r="O514" i="123"/>
  <c r="T514" i="123" s="1"/>
  <c r="U514" i="123" s="1"/>
  <c r="O513" i="123"/>
  <c r="T513" i="123" s="1"/>
  <c r="U513" i="123" s="1"/>
  <c r="O512" i="123"/>
  <c r="T512" i="123" s="1"/>
  <c r="U512" i="123" s="1"/>
  <c r="O511" i="123"/>
  <c r="T511" i="123" s="1"/>
  <c r="U511" i="123" s="1"/>
  <c r="O510" i="123"/>
  <c r="T510" i="123" s="1"/>
  <c r="U510" i="123" s="1"/>
  <c r="O509" i="123"/>
  <c r="T509" i="123" s="1"/>
  <c r="U509" i="123" s="1"/>
  <c r="O508" i="123"/>
  <c r="T508" i="123" s="1"/>
  <c r="U508" i="123" s="1"/>
  <c r="O507" i="123"/>
  <c r="T507" i="123" s="1"/>
  <c r="U507" i="123" s="1"/>
  <c r="O506" i="123"/>
  <c r="T506" i="123" s="1"/>
  <c r="U506" i="123" s="1"/>
  <c r="O505" i="123"/>
  <c r="T505" i="123" s="1"/>
  <c r="U505" i="123" s="1"/>
  <c r="O504" i="123"/>
  <c r="T504" i="123" s="1"/>
  <c r="U504" i="123" s="1"/>
  <c r="O503" i="123"/>
  <c r="T503" i="123" s="1"/>
  <c r="U503" i="123" s="1"/>
  <c r="O502" i="123"/>
  <c r="T502" i="123" s="1"/>
  <c r="U502" i="123" s="1"/>
  <c r="O501" i="123"/>
  <c r="T501" i="123" s="1"/>
  <c r="U501" i="123" s="1"/>
  <c r="O500" i="123"/>
  <c r="T500" i="123" s="1"/>
  <c r="U500" i="123" s="1"/>
  <c r="O499" i="123"/>
  <c r="T499" i="123" s="1"/>
  <c r="U499" i="123" s="1"/>
  <c r="O498" i="123"/>
  <c r="T498" i="123" s="1"/>
  <c r="U498" i="123" s="1"/>
  <c r="O497" i="123"/>
  <c r="T497" i="123" s="1"/>
  <c r="U497" i="123" s="1"/>
  <c r="O496" i="123"/>
  <c r="T496" i="123" s="1"/>
  <c r="U496" i="123" s="1"/>
  <c r="O495" i="123"/>
  <c r="T495" i="123" s="1"/>
  <c r="U495" i="123" s="1"/>
  <c r="O494" i="123"/>
  <c r="T494" i="123" s="1"/>
  <c r="U494" i="123" s="1"/>
  <c r="O493" i="123"/>
  <c r="T493" i="123" s="1"/>
  <c r="U493" i="123" s="1"/>
  <c r="O492" i="123"/>
  <c r="T492" i="123" s="1"/>
  <c r="U492" i="123" s="1"/>
  <c r="O491" i="123"/>
  <c r="T491" i="123" s="1"/>
  <c r="U491" i="123" s="1"/>
  <c r="O490" i="123"/>
  <c r="T490" i="123" s="1"/>
  <c r="U490" i="123" s="1"/>
  <c r="O489" i="123"/>
  <c r="T489" i="123" s="1"/>
  <c r="U489" i="123" s="1"/>
  <c r="O488" i="123"/>
  <c r="T488" i="123" s="1"/>
  <c r="U488" i="123" s="1"/>
  <c r="O487" i="123"/>
  <c r="T487" i="123" s="1"/>
  <c r="U487" i="123" s="1"/>
  <c r="O486" i="123"/>
  <c r="T486" i="123" s="1"/>
  <c r="U486" i="123" s="1"/>
  <c r="O485" i="123"/>
  <c r="T485" i="123" s="1"/>
  <c r="U485" i="123" s="1"/>
  <c r="O484" i="123"/>
  <c r="T484" i="123" s="1"/>
  <c r="U484" i="123" s="1"/>
  <c r="O483" i="123"/>
  <c r="T483" i="123" s="1"/>
  <c r="U483" i="123" s="1"/>
  <c r="O482" i="123"/>
  <c r="T482" i="123" s="1"/>
  <c r="U482" i="123" s="1"/>
  <c r="O481" i="123"/>
  <c r="T481" i="123" s="1"/>
  <c r="U481" i="123" s="1"/>
  <c r="O480" i="123"/>
  <c r="T480" i="123" s="1"/>
  <c r="U480" i="123" s="1"/>
  <c r="O479" i="123"/>
  <c r="T479" i="123" s="1"/>
  <c r="U479" i="123" s="1"/>
  <c r="O478" i="123"/>
  <c r="T478" i="123" s="1"/>
  <c r="U478" i="123" s="1"/>
  <c r="O477" i="123"/>
  <c r="T477" i="123" s="1"/>
  <c r="U477" i="123" s="1"/>
  <c r="O476" i="123"/>
  <c r="T476" i="123" s="1"/>
  <c r="U476" i="123" s="1"/>
  <c r="O475" i="123"/>
  <c r="T475" i="123" s="1"/>
  <c r="U475" i="123" s="1"/>
  <c r="O474" i="123"/>
  <c r="T474" i="123" s="1"/>
  <c r="U474" i="123" s="1"/>
  <c r="O473" i="123"/>
  <c r="T473" i="123" s="1"/>
  <c r="U473" i="123" s="1"/>
  <c r="O472" i="123"/>
  <c r="T472" i="123" s="1"/>
  <c r="U472" i="123" s="1"/>
  <c r="O471" i="123"/>
  <c r="T471" i="123" s="1"/>
  <c r="U471" i="123" s="1"/>
  <c r="O470" i="123"/>
  <c r="T470" i="123" s="1"/>
  <c r="U470" i="123" s="1"/>
  <c r="O469" i="123"/>
  <c r="T469" i="123" s="1"/>
  <c r="U469" i="123" s="1"/>
  <c r="O468" i="123"/>
  <c r="T468" i="123" s="1"/>
  <c r="U468" i="123" s="1"/>
  <c r="O467" i="123"/>
  <c r="T467" i="123" s="1"/>
  <c r="U467" i="123" s="1"/>
  <c r="O466" i="123"/>
  <c r="T466" i="123" s="1"/>
  <c r="U466" i="123" s="1"/>
  <c r="O465" i="123"/>
  <c r="T465" i="123" s="1"/>
  <c r="U465" i="123" s="1"/>
  <c r="O464" i="123"/>
  <c r="T464" i="123" s="1"/>
  <c r="U464" i="123" s="1"/>
  <c r="O463" i="123"/>
  <c r="T463" i="123" s="1"/>
  <c r="U463" i="123" s="1"/>
  <c r="O462" i="123"/>
  <c r="T462" i="123" s="1"/>
  <c r="U462" i="123" s="1"/>
  <c r="O461" i="123"/>
  <c r="T461" i="123" s="1"/>
  <c r="U461" i="123" s="1"/>
  <c r="O460" i="123"/>
  <c r="T460" i="123" s="1"/>
  <c r="U460" i="123" s="1"/>
  <c r="O459" i="123"/>
  <c r="T459" i="123" s="1"/>
  <c r="U459" i="123" s="1"/>
  <c r="O458" i="123"/>
  <c r="T458" i="123" s="1"/>
  <c r="U458" i="123" s="1"/>
  <c r="O457" i="123"/>
  <c r="T457" i="123" s="1"/>
  <c r="U457" i="123" s="1"/>
  <c r="O456" i="123"/>
  <c r="T456" i="123" s="1"/>
  <c r="U456" i="123" s="1"/>
  <c r="O455" i="123"/>
  <c r="T455" i="123" s="1"/>
  <c r="U455" i="123" s="1"/>
  <c r="O454" i="123"/>
  <c r="T454" i="123" s="1"/>
  <c r="U454" i="123" s="1"/>
  <c r="O453" i="123"/>
  <c r="T453" i="123" s="1"/>
  <c r="U453" i="123" s="1"/>
  <c r="O452" i="123"/>
  <c r="T452" i="123" s="1"/>
  <c r="U452" i="123" s="1"/>
  <c r="O451" i="123"/>
  <c r="T451" i="123" s="1"/>
  <c r="U451" i="123" s="1"/>
  <c r="O450" i="123"/>
  <c r="T450" i="123" s="1"/>
  <c r="U450" i="123" s="1"/>
  <c r="O449" i="123"/>
  <c r="T449" i="123" s="1"/>
  <c r="U449" i="123" s="1"/>
  <c r="O448" i="123"/>
  <c r="T448" i="123" s="1"/>
  <c r="U448" i="123" s="1"/>
  <c r="O447" i="123"/>
  <c r="T447" i="123" s="1"/>
  <c r="U447" i="123" s="1"/>
  <c r="O446" i="123"/>
  <c r="T446" i="123" s="1"/>
  <c r="U446" i="123" s="1"/>
  <c r="O445" i="123"/>
  <c r="T445" i="123" s="1"/>
  <c r="U445" i="123" s="1"/>
  <c r="O444" i="123"/>
  <c r="T444" i="123" s="1"/>
  <c r="U444" i="123" s="1"/>
  <c r="O443" i="123"/>
  <c r="T443" i="123" s="1"/>
  <c r="U443" i="123" s="1"/>
  <c r="O442" i="123"/>
  <c r="T442" i="123" s="1"/>
  <c r="U442" i="123" s="1"/>
  <c r="O441" i="123"/>
  <c r="T441" i="123" s="1"/>
  <c r="U441" i="123" s="1"/>
  <c r="O440" i="123"/>
  <c r="T440" i="123" s="1"/>
  <c r="U440" i="123" s="1"/>
  <c r="O439" i="123"/>
  <c r="T439" i="123" s="1"/>
  <c r="U439" i="123" s="1"/>
  <c r="O438" i="123"/>
  <c r="T438" i="123" s="1"/>
  <c r="U438" i="123" s="1"/>
  <c r="O437" i="123"/>
  <c r="T437" i="123" s="1"/>
  <c r="U437" i="123" s="1"/>
  <c r="O436" i="123"/>
  <c r="T436" i="123" s="1"/>
  <c r="U436" i="123" s="1"/>
  <c r="O435" i="123"/>
  <c r="T435" i="123" s="1"/>
  <c r="U435" i="123" s="1"/>
  <c r="O434" i="123"/>
  <c r="T434" i="123" s="1"/>
  <c r="U434" i="123" s="1"/>
  <c r="O433" i="123"/>
  <c r="T433" i="123" s="1"/>
  <c r="U433" i="123" s="1"/>
  <c r="O432" i="123"/>
  <c r="T432" i="123" s="1"/>
  <c r="U432" i="123" s="1"/>
  <c r="O431" i="123"/>
  <c r="T431" i="123" s="1"/>
  <c r="U431" i="123" s="1"/>
  <c r="O430" i="123"/>
  <c r="T430" i="123" s="1"/>
  <c r="U430" i="123" s="1"/>
  <c r="O429" i="123"/>
  <c r="T429" i="123" s="1"/>
  <c r="U429" i="123" s="1"/>
  <c r="O428" i="123"/>
  <c r="T428" i="123" s="1"/>
  <c r="U428" i="123" s="1"/>
  <c r="O427" i="123"/>
  <c r="T427" i="123" s="1"/>
  <c r="U427" i="123" s="1"/>
  <c r="O426" i="123"/>
  <c r="T426" i="123" s="1"/>
  <c r="U426" i="123" s="1"/>
  <c r="O425" i="123"/>
  <c r="T425" i="123" s="1"/>
  <c r="U425" i="123" s="1"/>
  <c r="O424" i="123"/>
  <c r="T424" i="123" s="1"/>
  <c r="U424" i="123" s="1"/>
  <c r="O423" i="123"/>
  <c r="T423" i="123" s="1"/>
  <c r="U423" i="123" s="1"/>
  <c r="O422" i="123"/>
  <c r="T422" i="123" s="1"/>
  <c r="U422" i="123" s="1"/>
  <c r="O421" i="123"/>
  <c r="T421" i="123" s="1"/>
  <c r="U421" i="123" s="1"/>
  <c r="O420" i="123"/>
  <c r="T420" i="123" s="1"/>
  <c r="U420" i="123" s="1"/>
  <c r="O419" i="123"/>
  <c r="T419" i="123" s="1"/>
  <c r="U419" i="123" s="1"/>
  <c r="O418" i="123"/>
  <c r="T418" i="123" s="1"/>
  <c r="U418" i="123" s="1"/>
  <c r="O417" i="123"/>
  <c r="T417" i="123" s="1"/>
  <c r="U417" i="123" s="1"/>
  <c r="O416" i="123"/>
  <c r="T416" i="123" s="1"/>
  <c r="U416" i="123" s="1"/>
  <c r="O415" i="123"/>
  <c r="T415" i="123" s="1"/>
  <c r="U415" i="123" s="1"/>
  <c r="O414" i="123"/>
  <c r="T414" i="123" s="1"/>
  <c r="U414" i="123" s="1"/>
  <c r="O413" i="123"/>
  <c r="T413" i="123" s="1"/>
  <c r="U413" i="123" s="1"/>
  <c r="O412" i="123"/>
  <c r="T412" i="123" s="1"/>
  <c r="U412" i="123" s="1"/>
  <c r="O411" i="123"/>
  <c r="T411" i="123" s="1"/>
  <c r="U411" i="123" s="1"/>
  <c r="O410" i="123"/>
  <c r="T410" i="123" s="1"/>
  <c r="U410" i="123" s="1"/>
  <c r="O409" i="123"/>
  <c r="T409" i="123" s="1"/>
  <c r="U409" i="123" s="1"/>
  <c r="O408" i="123"/>
  <c r="T408" i="123" s="1"/>
  <c r="U408" i="123" s="1"/>
  <c r="O407" i="123"/>
  <c r="T407" i="123" s="1"/>
  <c r="U407" i="123" s="1"/>
  <c r="O406" i="123"/>
  <c r="T406" i="123" s="1"/>
  <c r="U406" i="123" s="1"/>
  <c r="O405" i="123"/>
  <c r="T405" i="123" s="1"/>
  <c r="U405" i="123" s="1"/>
  <c r="O404" i="123"/>
  <c r="T404" i="123" s="1"/>
  <c r="U404" i="123" s="1"/>
  <c r="O403" i="123"/>
  <c r="T403" i="123" s="1"/>
  <c r="U403" i="123" s="1"/>
  <c r="O402" i="123"/>
  <c r="T402" i="123" s="1"/>
  <c r="U402" i="123" s="1"/>
  <c r="O401" i="123"/>
  <c r="T401" i="123" s="1"/>
  <c r="U401" i="123" s="1"/>
  <c r="O400" i="123"/>
  <c r="T400" i="123" s="1"/>
  <c r="U400" i="123" s="1"/>
  <c r="O399" i="123"/>
  <c r="T399" i="123" s="1"/>
  <c r="U399" i="123" s="1"/>
  <c r="O398" i="123"/>
  <c r="T398" i="123" s="1"/>
  <c r="U398" i="123" s="1"/>
  <c r="O397" i="123"/>
  <c r="T397" i="123" s="1"/>
  <c r="U397" i="123" s="1"/>
  <c r="O396" i="123"/>
  <c r="T396" i="123" s="1"/>
  <c r="U396" i="123" s="1"/>
  <c r="O395" i="123"/>
  <c r="T395" i="123" s="1"/>
  <c r="U395" i="123" s="1"/>
  <c r="O394" i="123"/>
  <c r="T394" i="123" s="1"/>
  <c r="U394" i="123" s="1"/>
  <c r="O393" i="123"/>
  <c r="T393" i="123" s="1"/>
  <c r="U393" i="123" s="1"/>
  <c r="O392" i="123"/>
  <c r="T392" i="123" s="1"/>
  <c r="U392" i="123" s="1"/>
  <c r="O391" i="123"/>
  <c r="T391" i="123" s="1"/>
  <c r="U391" i="123" s="1"/>
  <c r="O390" i="123"/>
  <c r="T390" i="123" s="1"/>
  <c r="U390" i="123" s="1"/>
  <c r="O389" i="123"/>
  <c r="T389" i="123" s="1"/>
  <c r="U389" i="123" s="1"/>
  <c r="O388" i="123"/>
  <c r="T388" i="123" s="1"/>
  <c r="U388" i="123" s="1"/>
  <c r="O387" i="123"/>
  <c r="T387" i="123" s="1"/>
  <c r="U387" i="123" s="1"/>
  <c r="O386" i="123"/>
  <c r="T386" i="123" s="1"/>
  <c r="U386" i="123" s="1"/>
  <c r="O385" i="123"/>
  <c r="T385" i="123" s="1"/>
  <c r="U385" i="123" s="1"/>
  <c r="O384" i="123"/>
  <c r="T384" i="123" s="1"/>
  <c r="U384" i="123" s="1"/>
  <c r="O383" i="123"/>
  <c r="T383" i="123" s="1"/>
  <c r="U383" i="123" s="1"/>
  <c r="O382" i="123"/>
  <c r="T382" i="123" s="1"/>
  <c r="U382" i="123" s="1"/>
  <c r="O381" i="123"/>
  <c r="T381" i="123" s="1"/>
  <c r="U381" i="123" s="1"/>
  <c r="O380" i="123"/>
  <c r="T380" i="123" s="1"/>
  <c r="U380" i="123" s="1"/>
  <c r="O379" i="123"/>
  <c r="T379" i="123" s="1"/>
  <c r="U379" i="123" s="1"/>
  <c r="O378" i="123"/>
  <c r="T378" i="123" s="1"/>
  <c r="U378" i="123" s="1"/>
  <c r="O377" i="123"/>
  <c r="T377" i="123" s="1"/>
  <c r="U377" i="123" s="1"/>
  <c r="O376" i="123"/>
  <c r="T376" i="123" s="1"/>
  <c r="U376" i="123" s="1"/>
  <c r="O375" i="123"/>
  <c r="T375" i="123" s="1"/>
  <c r="U375" i="123" s="1"/>
  <c r="O374" i="123"/>
  <c r="T374" i="123" s="1"/>
  <c r="U374" i="123" s="1"/>
  <c r="O373" i="123"/>
  <c r="T373" i="123" s="1"/>
  <c r="U373" i="123" s="1"/>
  <c r="O372" i="123"/>
  <c r="T372" i="123" s="1"/>
  <c r="U372" i="123" s="1"/>
  <c r="O371" i="123"/>
  <c r="T371" i="123" s="1"/>
  <c r="U371" i="123" s="1"/>
  <c r="O370" i="123"/>
  <c r="T370" i="123" s="1"/>
  <c r="U370" i="123" s="1"/>
  <c r="O369" i="123"/>
  <c r="T369" i="123" s="1"/>
  <c r="U369" i="123" s="1"/>
  <c r="O368" i="123"/>
  <c r="T368" i="123" s="1"/>
  <c r="U368" i="123" s="1"/>
  <c r="O367" i="123"/>
  <c r="T367" i="123" s="1"/>
  <c r="U367" i="123" s="1"/>
  <c r="O366" i="123"/>
  <c r="T366" i="123" s="1"/>
  <c r="U366" i="123" s="1"/>
  <c r="O365" i="123"/>
  <c r="T365" i="123" s="1"/>
  <c r="U365" i="123" s="1"/>
  <c r="O364" i="123"/>
  <c r="T364" i="123" s="1"/>
  <c r="U364" i="123" s="1"/>
  <c r="O363" i="123"/>
  <c r="T363" i="123" s="1"/>
  <c r="U363" i="123" s="1"/>
  <c r="O362" i="123"/>
  <c r="T362" i="123" s="1"/>
  <c r="U362" i="123" s="1"/>
  <c r="O361" i="123"/>
  <c r="T361" i="123" s="1"/>
  <c r="U361" i="123" s="1"/>
  <c r="O360" i="123"/>
  <c r="T360" i="123" s="1"/>
  <c r="U360" i="123" s="1"/>
  <c r="O359" i="123"/>
  <c r="T359" i="123" s="1"/>
  <c r="U359" i="123" s="1"/>
  <c r="O358" i="123"/>
  <c r="T358" i="123" s="1"/>
  <c r="U358" i="123" s="1"/>
  <c r="O357" i="123"/>
  <c r="T357" i="123" s="1"/>
  <c r="U357" i="123" s="1"/>
  <c r="O356" i="123"/>
  <c r="T356" i="123" s="1"/>
  <c r="U356" i="123" s="1"/>
  <c r="O355" i="123"/>
  <c r="T355" i="123" s="1"/>
  <c r="U355" i="123" s="1"/>
  <c r="O354" i="123"/>
  <c r="T354" i="123" s="1"/>
  <c r="U354" i="123" s="1"/>
  <c r="O353" i="123"/>
  <c r="T353" i="123" s="1"/>
  <c r="U353" i="123" s="1"/>
  <c r="O352" i="123"/>
  <c r="T352" i="123" s="1"/>
  <c r="U352" i="123" s="1"/>
  <c r="O351" i="123"/>
  <c r="T351" i="123" s="1"/>
  <c r="U351" i="123" s="1"/>
  <c r="O350" i="123"/>
  <c r="T350" i="123" s="1"/>
  <c r="U350" i="123" s="1"/>
  <c r="O349" i="123"/>
  <c r="T349" i="123" s="1"/>
  <c r="U349" i="123" s="1"/>
  <c r="O348" i="123"/>
  <c r="T348" i="123" s="1"/>
  <c r="U348" i="123" s="1"/>
  <c r="O347" i="123"/>
  <c r="T347" i="123" s="1"/>
  <c r="U347" i="123" s="1"/>
  <c r="O346" i="123"/>
  <c r="T346" i="123" s="1"/>
  <c r="U346" i="123" s="1"/>
  <c r="O345" i="123"/>
  <c r="T345" i="123" s="1"/>
  <c r="U345" i="123" s="1"/>
  <c r="O344" i="123"/>
  <c r="T344" i="123" s="1"/>
  <c r="U344" i="123" s="1"/>
  <c r="O343" i="123"/>
  <c r="T343" i="123" s="1"/>
  <c r="U343" i="123" s="1"/>
  <c r="O342" i="123"/>
  <c r="T342" i="123" s="1"/>
  <c r="U342" i="123" s="1"/>
  <c r="O341" i="123"/>
  <c r="T341" i="123" s="1"/>
  <c r="U341" i="123" s="1"/>
  <c r="O340" i="123"/>
  <c r="T340" i="123" s="1"/>
  <c r="U340" i="123" s="1"/>
  <c r="O339" i="123"/>
  <c r="T339" i="123" s="1"/>
  <c r="U339" i="123" s="1"/>
  <c r="O338" i="123"/>
  <c r="T338" i="123" s="1"/>
  <c r="U338" i="123" s="1"/>
  <c r="O337" i="123"/>
  <c r="T337" i="123" s="1"/>
  <c r="U337" i="123" s="1"/>
  <c r="O336" i="123"/>
  <c r="T336" i="123" s="1"/>
  <c r="U336" i="123" s="1"/>
  <c r="O335" i="123"/>
  <c r="T335" i="123" s="1"/>
  <c r="U335" i="123" s="1"/>
  <c r="O334" i="123"/>
  <c r="T334" i="123" s="1"/>
  <c r="U334" i="123" s="1"/>
  <c r="O333" i="123"/>
  <c r="T333" i="123" s="1"/>
  <c r="U333" i="123" s="1"/>
  <c r="O332" i="123"/>
  <c r="T332" i="123" s="1"/>
  <c r="U332" i="123" s="1"/>
  <c r="O331" i="123"/>
  <c r="T331" i="123" s="1"/>
  <c r="U331" i="123" s="1"/>
  <c r="O330" i="123"/>
  <c r="T330" i="123" s="1"/>
  <c r="U330" i="123" s="1"/>
  <c r="O329" i="123"/>
  <c r="T329" i="123" s="1"/>
  <c r="U329" i="123" s="1"/>
  <c r="O328" i="123"/>
  <c r="T328" i="123" s="1"/>
  <c r="U328" i="123" s="1"/>
  <c r="O327" i="123"/>
  <c r="T327" i="123" s="1"/>
  <c r="U327" i="123" s="1"/>
  <c r="O326" i="123"/>
  <c r="T326" i="123" s="1"/>
  <c r="U326" i="123" s="1"/>
  <c r="O325" i="123"/>
  <c r="T325" i="123" s="1"/>
  <c r="U325" i="123" s="1"/>
  <c r="O324" i="123"/>
  <c r="T324" i="123" s="1"/>
  <c r="U324" i="123" s="1"/>
  <c r="O323" i="123"/>
  <c r="T323" i="123" s="1"/>
  <c r="U323" i="123" s="1"/>
  <c r="O322" i="123"/>
  <c r="T322" i="123" s="1"/>
  <c r="U322" i="123" s="1"/>
  <c r="O321" i="123"/>
  <c r="T321" i="123" s="1"/>
  <c r="U321" i="123" s="1"/>
  <c r="O320" i="123"/>
  <c r="T320" i="123" s="1"/>
  <c r="U320" i="123" s="1"/>
  <c r="O319" i="123"/>
  <c r="T319" i="123" s="1"/>
  <c r="U319" i="123" s="1"/>
  <c r="O318" i="123"/>
  <c r="T318" i="123" s="1"/>
  <c r="U318" i="123" s="1"/>
  <c r="O317" i="123"/>
  <c r="T317" i="123" s="1"/>
  <c r="U317" i="123" s="1"/>
  <c r="O316" i="123"/>
  <c r="T316" i="123" s="1"/>
  <c r="U316" i="123" s="1"/>
  <c r="O315" i="123"/>
  <c r="T315" i="123" s="1"/>
  <c r="U315" i="123" s="1"/>
  <c r="O314" i="123"/>
  <c r="T314" i="123" s="1"/>
  <c r="U314" i="123" s="1"/>
  <c r="O313" i="123"/>
  <c r="T313" i="123" s="1"/>
  <c r="U313" i="123" s="1"/>
  <c r="O312" i="123"/>
  <c r="T312" i="123" s="1"/>
  <c r="U312" i="123" s="1"/>
  <c r="O311" i="123"/>
  <c r="T311" i="123" s="1"/>
  <c r="U311" i="123" s="1"/>
  <c r="O310" i="123"/>
  <c r="T310" i="123" s="1"/>
  <c r="U310" i="123" s="1"/>
  <c r="O309" i="123"/>
  <c r="T309" i="123" s="1"/>
  <c r="U309" i="123" s="1"/>
  <c r="O308" i="123"/>
  <c r="T308" i="123" s="1"/>
  <c r="U308" i="123" s="1"/>
  <c r="O307" i="123"/>
  <c r="T307" i="123" s="1"/>
  <c r="U307" i="123" s="1"/>
  <c r="O306" i="123"/>
  <c r="T306" i="123" s="1"/>
  <c r="U306" i="123" s="1"/>
  <c r="O305" i="123"/>
  <c r="T305" i="123" s="1"/>
  <c r="U305" i="123" s="1"/>
  <c r="O304" i="123"/>
  <c r="T304" i="123" s="1"/>
  <c r="U304" i="123" s="1"/>
  <c r="O303" i="123"/>
  <c r="T303" i="123" s="1"/>
  <c r="U303" i="123" s="1"/>
  <c r="O302" i="123"/>
  <c r="T302" i="123" s="1"/>
  <c r="U302" i="123" s="1"/>
  <c r="O301" i="123"/>
  <c r="T301" i="123" s="1"/>
  <c r="U301" i="123" s="1"/>
  <c r="O300" i="123"/>
  <c r="T300" i="123" s="1"/>
  <c r="U300" i="123" s="1"/>
  <c r="O299" i="123"/>
  <c r="T299" i="123" s="1"/>
  <c r="U299" i="123" s="1"/>
  <c r="O298" i="123"/>
  <c r="T298" i="123" s="1"/>
  <c r="U298" i="123" s="1"/>
  <c r="O297" i="123"/>
  <c r="T297" i="123" s="1"/>
  <c r="U297" i="123" s="1"/>
  <c r="O296" i="123"/>
  <c r="T296" i="123" s="1"/>
  <c r="U296" i="123" s="1"/>
  <c r="O295" i="123"/>
  <c r="T295" i="123" s="1"/>
  <c r="U295" i="123" s="1"/>
  <c r="O294" i="123"/>
  <c r="T294" i="123" s="1"/>
  <c r="U294" i="123" s="1"/>
  <c r="O293" i="123"/>
  <c r="T293" i="123" s="1"/>
  <c r="U293" i="123" s="1"/>
  <c r="O292" i="123"/>
  <c r="T292" i="123" s="1"/>
  <c r="U292" i="123" s="1"/>
  <c r="O291" i="123"/>
  <c r="T291" i="123" s="1"/>
  <c r="U291" i="123" s="1"/>
  <c r="O290" i="123"/>
  <c r="T290" i="123" s="1"/>
  <c r="U290" i="123" s="1"/>
  <c r="O289" i="123"/>
  <c r="T289" i="123" s="1"/>
  <c r="U289" i="123" s="1"/>
  <c r="O288" i="123"/>
  <c r="T288" i="123" s="1"/>
  <c r="U288" i="123" s="1"/>
  <c r="O287" i="123"/>
  <c r="T287" i="123" s="1"/>
  <c r="U287" i="123" s="1"/>
  <c r="O286" i="123"/>
  <c r="T286" i="123" s="1"/>
  <c r="U286" i="123" s="1"/>
  <c r="O285" i="123"/>
  <c r="T285" i="123" s="1"/>
  <c r="U285" i="123" s="1"/>
  <c r="O284" i="123"/>
  <c r="T284" i="123" s="1"/>
  <c r="U284" i="123" s="1"/>
  <c r="O283" i="123"/>
  <c r="T283" i="123" s="1"/>
  <c r="U283" i="123" s="1"/>
  <c r="O282" i="123"/>
  <c r="T282" i="123" s="1"/>
  <c r="U282" i="123" s="1"/>
  <c r="O281" i="123"/>
  <c r="T281" i="123" s="1"/>
  <c r="U281" i="123" s="1"/>
  <c r="O280" i="123"/>
  <c r="T280" i="123" s="1"/>
  <c r="U280" i="123" s="1"/>
  <c r="O279" i="123"/>
  <c r="T279" i="123" s="1"/>
  <c r="U279" i="123" s="1"/>
  <c r="O278" i="123"/>
  <c r="T278" i="123" s="1"/>
  <c r="U278" i="123" s="1"/>
  <c r="O277" i="123"/>
  <c r="T277" i="123" s="1"/>
  <c r="U277" i="123" s="1"/>
  <c r="O276" i="123"/>
  <c r="T276" i="123" s="1"/>
  <c r="U276" i="123" s="1"/>
  <c r="O275" i="123"/>
  <c r="T275" i="123" s="1"/>
  <c r="U275" i="123" s="1"/>
  <c r="O274" i="123"/>
  <c r="T274" i="123" s="1"/>
  <c r="U274" i="123" s="1"/>
  <c r="O273" i="123"/>
  <c r="T273" i="123" s="1"/>
  <c r="U273" i="123" s="1"/>
  <c r="O272" i="123"/>
  <c r="T272" i="123" s="1"/>
  <c r="U272" i="123" s="1"/>
  <c r="O271" i="123"/>
  <c r="T271" i="123" s="1"/>
  <c r="U271" i="123" s="1"/>
  <c r="O270" i="123"/>
  <c r="T270" i="123" s="1"/>
  <c r="U270" i="123" s="1"/>
  <c r="O269" i="123"/>
  <c r="T269" i="123" s="1"/>
  <c r="U269" i="123" s="1"/>
  <c r="O268" i="123"/>
  <c r="T268" i="123" s="1"/>
  <c r="U268" i="123" s="1"/>
  <c r="O267" i="123"/>
  <c r="T267" i="123" s="1"/>
  <c r="U267" i="123" s="1"/>
  <c r="O266" i="123"/>
  <c r="T266" i="123" s="1"/>
  <c r="U266" i="123" s="1"/>
  <c r="O265" i="123"/>
  <c r="T265" i="123" s="1"/>
  <c r="U265" i="123" s="1"/>
  <c r="O264" i="123"/>
  <c r="T264" i="123" s="1"/>
  <c r="U264" i="123" s="1"/>
  <c r="O263" i="123"/>
  <c r="T263" i="123" s="1"/>
  <c r="U263" i="123" s="1"/>
  <c r="O262" i="123"/>
  <c r="O261" i="123"/>
  <c r="T261" i="123" s="1"/>
  <c r="U261" i="123" s="1"/>
  <c r="O260" i="123"/>
  <c r="T260" i="123" s="1"/>
  <c r="U260" i="123" s="1"/>
  <c r="O259" i="123"/>
  <c r="T259" i="123" s="1"/>
  <c r="U259" i="123" s="1"/>
  <c r="O258" i="123"/>
  <c r="T258" i="123" s="1"/>
  <c r="U258" i="123" s="1"/>
  <c r="O257" i="123"/>
  <c r="T257" i="123" s="1"/>
  <c r="U257" i="123" s="1"/>
  <c r="O256" i="123"/>
  <c r="T256" i="123" s="1"/>
  <c r="U256" i="123" s="1"/>
  <c r="O255" i="123"/>
  <c r="T255" i="123" s="1"/>
  <c r="U255" i="123" s="1"/>
  <c r="O254" i="123"/>
  <c r="T254" i="123" s="1"/>
  <c r="U254" i="123" s="1"/>
  <c r="O253" i="123"/>
  <c r="T253" i="123" s="1"/>
  <c r="U253" i="123" s="1"/>
  <c r="O252" i="123"/>
  <c r="T252" i="123" s="1"/>
  <c r="U252" i="123" s="1"/>
  <c r="O251" i="123"/>
  <c r="T251" i="123" s="1"/>
  <c r="U251" i="123" s="1"/>
  <c r="O250" i="123"/>
  <c r="T250" i="123" s="1"/>
  <c r="U250" i="123" s="1"/>
  <c r="O249" i="123"/>
  <c r="T249" i="123" s="1"/>
  <c r="U249" i="123" s="1"/>
  <c r="O248" i="123"/>
  <c r="T248" i="123" s="1"/>
  <c r="U248" i="123" s="1"/>
  <c r="O247" i="123"/>
  <c r="T247" i="123" s="1"/>
  <c r="U247" i="123" s="1"/>
  <c r="O246" i="123"/>
  <c r="T246" i="123" s="1"/>
  <c r="U246" i="123" s="1"/>
  <c r="O245" i="123"/>
  <c r="T245" i="123" s="1"/>
  <c r="U245" i="123" s="1"/>
  <c r="O244" i="123"/>
  <c r="T244" i="123" s="1"/>
  <c r="U244" i="123" s="1"/>
  <c r="O243" i="123"/>
  <c r="T243" i="123" s="1"/>
  <c r="U243" i="123" s="1"/>
  <c r="O242" i="123"/>
  <c r="T242" i="123" s="1"/>
  <c r="U242" i="123" s="1"/>
  <c r="O241" i="123"/>
  <c r="T241" i="123" s="1"/>
  <c r="U241" i="123" s="1"/>
  <c r="O240" i="123"/>
  <c r="T240" i="123" s="1"/>
  <c r="U240" i="123" s="1"/>
  <c r="O239" i="123"/>
  <c r="T239" i="123" s="1"/>
  <c r="U239" i="123" s="1"/>
  <c r="O238" i="123"/>
  <c r="T238" i="123" s="1"/>
  <c r="U238" i="123" s="1"/>
  <c r="O237" i="123"/>
  <c r="T237" i="123" s="1"/>
  <c r="U237" i="123" s="1"/>
  <c r="O236" i="123"/>
  <c r="T236" i="123" s="1"/>
  <c r="U236" i="123" s="1"/>
  <c r="O235" i="123"/>
  <c r="T235" i="123" s="1"/>
  <c r="U235" i="123" s="1"/>
  <c r="O234" i="123"/>
  <c r="T234" i="123" s="1"/>
  <c r="U234" i="123" s="1"/>
  <c r="O233" i="123"/>
  <c r="T233" i="123" s="1"/>
  <c r="U233" i="123" s="1"/>
  <c r="O232" i="123"/>
  <c r="T232" i="123" s="1"/>
  <c r="U232" i="123" s="1"/>
  <c r="O231" i="123"/>
  <c r="T231" i="123" s="1"/>
  <c r="U231" i="123" s="1"/>
  <c r="O230" i="123"/>
  <c r="T230" i="123" s="1"/>
  <c r="U230" i="123" s="1"/>
  <c r="O229" i="123"/>
  <c r="T229" i="123" s="1"/>
  <c r="U229" i="123" s="1"/>
  <c r="O228" i="123"/>
  <c r="T228" i="123" s="1"/>
  <c r="U228" i="123" s="1"/>
  <c r="O227" i="123"/>
  <c r="T227" i="123" s="1"/>
  <c r="U227" i="123" s="1"/>
  <c r="O226" i="123"/>
  <c r="T226" i="123" s="1"/>
  <c r="U226" i="123" s="1"/>
  <c r="O225" i="123"/>
  <c r="T225" i="123" s="1"/>
  <c r="U225" i="123" s="1"/>
  <c r="O224" i="123"/>
  <c r="T224" i="123" s="1"/>
  <c r="U224" i="123" s="1"/>
  <c r="O223" i="123"/>
  <c r="T223" i="123" s="1"/>
  <c r="U223" i="123" s="1"/>
  <c r="O222" i="123"/>
  <c r="T222" i="123" s="1"/>
  <c r="U222" i="123" s="1"/>
  <c r="O221" i="123"/>
  <c r="T221" i="123" s="1"/>
  <c r="U221" i="123" s="1"/>
  <c r="O220" i="123"/>
  <c r="T220" i="123" s="1"/>
  <c r="U220" i="123" s="1"/>
  <c r="O219" i="123"/>
  <c r="T219" i="123" s="1"/>
  <c r="U219" i="123" s="1"/>
  <c r="O218" i="123"/>
  <c r="T218" i="123" s="1"/>
  <c r="U218" i="123" s="1"/>
  <c r="O217" i="123"/>
  <c r="T217" i="123" s="1"/>
  <c r="U217" i="123" s="1"/>
  <c r="O216" i="123"/>
  <c r="T216" i="123" s="1"/>
  <c r="U216" i="123" s="1"/>
  <c r="O215" i="123"/>
  <c r="T215" i="123" s="1"/>
  <c r="U215" i="123" s="1"/>
  <c r="O214" i="123"/>
  <c r="T214" i="123" s="1"/>
  <c r="U214" i="123" s="1"/>
  <c r="O213" i="123"/>
  <c r="T213" i="123" s="1"/>
  <c r="U213" i="123" s="1"/>
  <c r="O212" i="123"/>
  <c r="T212" i="123" s="1"/>
  <c r="U212" i="123" s="1"/>
  <c r="O211" i="123"/>
  <c r="T211" i="123" s="1"/>
  <c r="U211" i="123" s="1"/>
  <c r="O210" i="123"/>
  <c r="T210" i="123" s="1"/>
  <c r="U210" i="123" s="1"/>
  <c r="O209" i="123"/>
  <c r="T209" i="123" s="1"/>
  <c r="U209" i="123" s="1"/>
  <c r="O208" i="123"/>
  <c r="T208" i="123" s="1"/>
  <c r="U208" i="123" s="1"/>
  <c r="O207" i="123"/>
  <c r="T207" i="123" s="1"/>
  <c r="U207" i="123" s="1"/>
  <c r="O206" i="123"/>
  <c r="T206" i="123" s="1"/>
  <c r="U206" i="123" s="1"/>
  <c r="O205" i="123"/>
  <c r="T205" i="123" s="1"/>
  <c r="U205" i="123" s="1"/>
  <c r="O204" i="123"/>
  <c r="T204" i="123" s="1"/>
  <c r="U204" i="123" s="1"/>
  <c r="O203" i="123"/>
  <c r="T203" i="123" s="1"/>
  <c r="U203" i="123" s="1"/>
  <c r="O202" i="123"/>
  <c r="T202" i="123" s="1"/>
  <c r="U202" i="123" s="1"/>
  <c r="O201" i="123"/>
  <c r="T201" i="123" s="1"/>
  <c r="U201" i="123" s="1"/>
  <c r="O200" i="123"/>
  <c r="T200" i="123" s="1"/>
  <c r="U200" i="123" s="1"/>
  <c r="O199" i="123"/>
  <c r="T199" i="123" s="1"/>
  <c r="U199" i="123" s="1"/>
  <c r="O198" i="123"/>
  <c r="T198" i="123" s="1"/>
  <c r="U198" i="123" s="1"/>
  <c r="O197" i="123"/>
  <c r="T197" i="123" s="1"/>
  <c r="U197" i="123" s="1"/>
  <c r="O196" i="123"/>
  <c r="T196" i="123" s="1"/>
  <c r="U196" i="123" s="1"/>
  <c r="O195" i="123"/>
  <c r="T195" i="123" s="1"/>
  <c r="U195" i="123" s="1"/>
  <c r="O194" i="123"/>
  <c r="T194" i="123" s="1"/>
  <c r="U194" i="123" s="1"/>
  <c r="O193" i="123"/>
  <c r="T193" i="123" s="1"/>
  <c r="U193" i="123" s="1"/>
  <c r="O192" i="123"/>
  <c r="T192" i="123" s="1"/>
  <c r="U192" i="123" s="1"/>
  <c r="O191" i="123"/>
  <c r="T191" i="123" s="1"/>
  <c r="U191" i="123" s="1"/>
  <c r="O190" i="123"/>
  <c r="T190" i="123" s="1"/>
  <c r="U190" i="123" s="1"/>
  <c r="O189" i="123"/>
  <c r="T189" i="123" s="1"/>
  <c r="U189" i="123" s="1"/>
  <c r="O188" i="123"/>
  <c r="T188" i="123" s="1"/>
  <c r="U188" i="123" s="1"/>
  <c r="O187" i="123"/>
  <c r="T187" i="123" s="1"/>
  <c r="U187" i="123" s="1"/>
  <c r="O186" i="123"/>
  <c r="T186" i="123" s="1"/>
  <c r="U186" i="123" s="1"/>
  <c r="O185" i="123"/>
  <c r="T185" i="123" s="1"/>
  <c r="U185" i="123" s="1"/>
  <c r="O184" i="123"/>
  <c r="T184" i="123" s="1"/>
  <c r="U184" i="123" s="1"/>
  <c r="O183" i="123"/>
  <c r="T183" i="123" s="1"/>
  <c r="U183" i="123" s="1"/>
  <c r="O182" i="123"/>
  <c r="T182" i="123" s="1"/>
  <c r="U182" i="123" s="1"/>
  <c r="O181" i="123"/>
  <c r="T181" i="123" s="1"/>
  <c r="U181" i="123" s="1"/>
  <c r="O180" i="123"/>
  <c r="T180" i="123" s="1"/>
  <c r="U180" i="123" s="1"/>
  <c r="O179" i="123"/>
  <c r="T179" i="123" s="1"/>
  <c r="U179" i="123" s="1"/>
  <c r="O178" i="123"/>
  <c r="T178" i="123" s="1"/>
  <c r="U178" i="123" s="1"/>
  <c r="O177" i="123"/>
  <c r="T177" i="123" s="1"/>
  <c r="U177" i="123" s="1"/>
  <c r="O176" i="123"/>
  <c r="T176" i="123" s="1"/>
  <c r="U176" i="123" s="1"/>
  <c r="O175" i="123"/>
  <c r="T175" i="123" s="1"/>
  <c r="U175" i="123" s="1"/>
  <c r="O174" i="123"/>
  <c r="T174" i="123" s="1"/>
  <c r="U174" i="123" s="1"/>
  <c r="O173" i="123"/>
  <c r="T173" i="123" s="1"/>
  <c r="U173" i="123" s="1"/>
  <c r="O172" i="123"/>
  <c r="T172" i="123" s="1"/>
  <c r="U172" i="123" s="1"/>
  <c r="O171" i="123"/>
  <c r="T171" i="123" s="1"/>
  <c r="U171" i="123" s="1"/>
  <c r="O170" i="123"/>
  <c r="T170" i="123" s="1"/>
  <c r="U170" i="123" s="1"/>
  <c r="O169" i="123"/>
  <c r="T169" i="123" s="1"/>
  <c r="U169" i="123" s="1"/>
  <c r="O168" i="123"/>
  <c r="T168" i="123" s="1"/>
  <c r="U168" i="123" s="1"/>
  <c r="O167" i="123"/>
  <c r="T167" i="123" s="1"/>
  <c r="U167" i="123" s="1"/>
  <c r="O166" i="123"/>
  <c r="T166" i="123" s="1"/>
  <c r="U166" i="123" s="1"/>
  <c r="O165" i="123"/>
  <c r="T165" i="123" s="1"/>
  <c r="U165" i="123" s="1"/>
  <c r="O164" i="123"/>
  <c r="T164" i="123" s="1"/>
  <c r="U164" i="123" s="1"/>
  <c r="O163" i="123"/>
  <c r="T163" i="123" s="1"/>
  <c r="U163" i="123" s="1"/>
  <c r="O162" i="123"/>
  <c r="T162" i="123" s="1"/>
  <c r="U162" i="123" s="1"/>
  <c r="O161" i="123"/>
  <c r="T161" i="123" s="1"/>
  <c r="U161" i="123" s="1"/>
  <c r="O160" i="123"/>
  <c r="T160" i="123" s="1"/>
  <c r="U160" i="123" s="1"/>
  <c r="O159" i="123"/>
  <c r="T159" i="123" s="1"/>
  <c r="U159" i="123" s="1"/>
  <c r="O158" i="123"/>
  <c r="T158" i="123" s="1"/>
  <c r="U158" i="123" s="1"/>
  <c r="O157" i="123"/>
  <c r="T157" i="123" s="1"/>
  <c r="U157" i="123" s="1"/>
  <c r="O156" i="123"/>
  <c r="T156" i="123" s="1"/>
  <c r="U156" i="123" s="1"/>
  <c r="O155" i="123"/>
  <c r="T155" i="123" s="1"/>
  <c r="U155" i="123" s="1"/>
  <c r="O154" i="123"/>
  <c r="T154" i="123" s="1"/>
  <c r="U154" i="123" s="1"/>
  <c r="O153" i="123"/>
  <c r="T153" i="123" s="1"/>
  <c r="U153" i="123" s="1"/>
  <c r="O152" i="123"/>
  <c r="T152" i="123" s="1"/>
  <c r="U152" i="123" s="1"/>
  <c r="O151" i="123"/>
  <c r="T151" i="123" s="1"/>
  <c r="U151" i="123" s="1"/>
  <c r="O150" i="123"/>
  <c r="T150" i="123" s="1"/>
  <c r="U150" i="123" s="1"/>
  <c r="O149" i="123"/>
  <c r="T149" i="123" s="1"/>
  <c r="U149" i="123" s="1"/>
  <c r="O148" i="123"/>
  <c r="T148" i="123" s="1"/>
  <c r="U148" i="123" s="1"/>
  <c r="O147" i="123"/>
  <c r="T147" i="123" s="1"/>
  <c r="U147" i="123" s="1"/>
  <c r="O146" i="123"/>
  <c r="T146" i="123" s="1"/>
  <c r="U146" i="123" s="1"/>
  <c r="O145" i="123"/>
  <c r="T145" i="123" s="1"/>
  <c r="U145" i="123" s="1"/>
  <c r="O144" i="123"/>
  <c r="T144" i="123" s="1"/>
  <c r="U144" i="123" s="1"/>
  <c r="O143" i="123"/>
  <c r="T143" i="123" s="1"/>
  <c r="U143" i="123" s="1"/>
  <c r="O142" i="123"/>
  <c r="T142" i="123" s="1"/>
  <c r="U142" i="123" s="1"/>
  <c r="O141" i="123"/>
  <c r="T141" i="123" s="1"/>
  <c r="U141" i="123" s="1"/>
  <c r="O140" i="123"/>
  <c r="T140" i="123" s="1"/>
  <c r="U140" i="123" s="1"/>
  <c r="O139" i="123"/>
  <c r="T139" i="123" s="1"/>
  <c r="U139" i="123" s="1"/>
  <c r="O138" i="123"/>
  <c r="T138" i="123" s="1"/>
  <c r="U138" i="123" s="1"/>
  <c r="O137" i="123"/>
  <c r="T137" i="123" s="1"/>
  <c r="U137" i="123" s="1"/>
  <c r="O136" i="123"/>
  <c r="T136" i="123" s="1"/>
  <c r="U136" i="123" s="1"/>
  <c r="O135" i="123"/>
  <c r="T135" i="123" s="1"/>
  <c r="U135" i="123" s="1"/>
  <c r="O134" i="123"/>
  <c r="T134" i="123" s="1"/>
  <c r="U134" i="123" s="1"/>
  <c r="O133" i="123"/>
  <c r="T133" i="123" s="1"/>
  <c r="U133" i="123" s="1"/>
  <c r="O132" i="123"/>
  <c r="T132" i="123" s="1"/>
  <c r="U132" i="123" s="1"/>
  <c r="O131" i="123"/>
  <c r="T131" i="123" s="1"/>
  <c r="U131" i="123" s="1"/>
  <c r="O130" i="123"/>
  <c r="T130" i="123" s="1"/>
  <c r="U130" i="123" s="1"/>
  <c r="O129" i="123"/>
  <c r="T129" i="123" s="1"/>
  <c r="U129" i="123" s="1"/>
  <c r="O128" i="123"/>
  <c r="T128" i="123" s="1"/>
  <c r="U128" i="123" s="1"/>
  <c r="O127" i="123"/>
  <c r="T127" i="123" s="1"/>
  <c r="U127" i="123" s="1"/>
  <c r="O126" i="123"/>
  <c r="T126" i="123" s="1"/>
  <c r="U126" i="123" s="1"/>
  <c r="O125" i="123"/>
  <c r="T125" i="123" s="1"/>
  <c r="U125" i="123" s="1"/>
  <c r="O124" i="123"/>
  <c r="T124" i="123" s="1"/>
  <c r="U124" i="123" s="1"/>
  <c r="O123" i="123"/>
  <c r="T123" i="123" s="1"/>
  <c r="U123" i="123" s="1"/>
  <c r="O122" i="123"/>
  <c r="T122" i="123" s="1"/>
  <c r="U122" i="123" s="1"/>
  <c r="O121" i="123"/>
  <c r="T121" i="123" s="1"/>
  <c r="U121" i="123" s="1"/>
  <c r="O120" i="123"/>
  <c r="T120" i="123" s="1"/>
  <c r="U120" i="123" s="1"/>
  <c r="O119" i="123"/>
  <c r="T119" i="123" s="1"/>
  <c r="U119" i="123" s="1"/>
  <c r="O118" i="123"/>
  <c r="T118" i="123" s="1"/>
  <c r="U118" i="123" s="1"/>
  <c r="O117" i="123"/>
  <c r="T117" i="123" s="1"/>
  <c r="U117" i="123" s="1"/>
  <c r="O116" i="123"/>
  <c r="T116" i="123" s="1"/>
  <c r="U116" i="123" s="1"/>
  <c r="O115" i="123"/>
  <c r="T115" i="123" s="1"/>
  <c r="U115" i="123" s="1"/>
  <c r="O114" i="123"/>
  <c r="T114" i="123" s="1"/>
  <c r="U114" i="123" s="1"/>
  <c r="O113" i="123"/>
  <c r="T113" i="123" s="1"/>
  <c r="U113" i="123" s="1"/>
  <c r="O112" i="123"/>
  <c r="T112" i="123" s="1"/>
  <c r="U112" i="123" s="1"/>
  <c r="O111" i="123"/>
  <c r="T111" i="123" s="1"/>
  <c r="U111" i="123" s="1"/>
  <c r="O110" i="123"/>
  <c r="T110" i="123" s="1"/>
  <c r="U110" i="123" s="1"/>
  <c r="O109" i="123"/>
  <c r="T109" i="123" s="1"/>
  <c r="U109" i="123" s="1"/>
  <c r="O108" i="123"/>
  <c r="O107" i="123"/>
  <c r="O106" i="123"/>
  <c r="O105" i="123"/>
  <c r="O104" i="123"/>
  <c r="O103" i="123"/>
  <c r="O102" i="123"/>
  <c r="O101" i="123"/>
  <c r="O100" i="123"/>
  <c r="O99" i="123"/>
  <c r="O98" i="123"/>
  <c r="O97" i="123"/>
  <c r="O96" i="123"/>
  <c r="O95" i="123"/>
  <c r="T95" i="123" s="1"/>
  <c r="U95" i="123" s="1"/>
  <c r="O94" i="123"/>
  <c r="T94" i="123" s="1"/>
  <c r="U94" i="123" s="1"/>
  <c r="O93" i="123"/>
  <c r="T93" i="123" s="1"/>
  <c r="U93" i="123" s="1"/>
  <c r="O92" i="123"/>
  <c r="T92" i="123" s="1"/>
  <c r="U92" i="123" s="1"/>
  <c r="O91" i="123"/>
  <c r="T91" i="123" s="1"/>
  <c r="U91" i="123" s="1"/>
  <c r="O90" i="123"/>
  <c r="T90" i="123" s="1"/>
  <c r="U90" i="123" s="1"/>
  <c r="O89" i="123"/>
  <c r="T89" i="123" s="1"/>
  <c r="U89" i="123" s="1"/>
  <c r="O88" i="123"/>
  <c r="T88" i="123" s="1"/>
  <c r="U88" i="123" s="1"/>
  <c r="O87" i="123"/>
  <c r="T87" i="123" s="1"/>
  <c r="U87" i="123" s="1"/>
  <c r="O86" i="123"/>
  <c r="T86" i="123" s="1"/>
  <c r="U86" i="123" s="1"/>
  <c r="O85" i="123"/>
  <c r="T85" i="123" s="1"/>
  <c r="U85" i="123" s="1"/>
  <c r="O84" i="123"/>
  <c r="T84" i="123" s="1"/>
  <c r="U84" i="123" s="1"/>
  <c r="O83" i="123"/>
  <c r="T83" i="123" s="1"/>
  <c r="U83" i="123" s="1"/>
  <c r="O82" i="123"/>
  <c r="T82" i="123" s="1"/>
  <c r="U82" i="123" s="1"/>
  <c r="O81" i="123"/>
  <c r="T81" i="123" s="1"/>
  <c r="U81" i="123" s="1"/>
  <c r="O80" i="123"/>
  <c r="T80" i="123" s="1"/>
  <c r="U80" i="123" s="1"/>
  <c r="O79" i="123"/>
  <c r="T79" i="123" s="1"/>
  <c r="U79" i="123" s="1"/>
  <c r="O78" i="123"/>
  <c r="T78" i="123" s="1"/>
  <c r="U78" i="123" s="1"/>
  <c r="O77" i="123"/>
  <c r="T77" i="123" s="1"/>
  <c r="U77" i="123" s="1"/>
  <c r="O76" i="123"/>
  <c r="T76" i="123" s="1"/>
  <c r="U76" i="123" s="1"/>
  <c r="O75" i="123"/>
  <c r="T75" i="123" s="1"/>
  <c r="U75" i="123" s="1"/>
  <c r="O74" i="123"/>
  <c r="T74" i="123" s="1"/>
  <c r="U74" i="123" s="1"/>
  <c r="O73" i="123"/>
  <c r="T73" i="123" s="1"/>
  <c r="U73" i="123" s="1"/>
  <c r="O72" i="123"/>
  <c r="T72" i="123" s="1"/>
  <c r="U72" i="123" s="1"/>
  <c r="O71" i="123"/>
  <c r="T71" i="123" s="1"/>
  <c r="U71" i="123" s="1"/>
  <c r="O70" i="123"/>
  <c r="T70" i="123" s="1"/>
  <c r="U70" i="123" s="1"/>
  <c r="O69" i="123"/>
  <c r="T69" i="123" s="1"/>
  <c r="U69" i="123" s="1"/>
  <c r="O68" i="123"/>
  <c r="T68" i="123" s="1"/>
  <c r="U68" i="123" s="1"/>
  <c r="O67" i="123"/>
  <c r="T67" i="123" s="1"/>
  <c r="U67" i="123" s="1"/>
  <c r="O66" i="123"/>
  <c r="T66" i="123" s="1"/>
  <c r="U66" i="123" s="1"/>
  <c r="O65" i="123"/>
  <c r="T65" i="123" s="1"/>
  <c r="U65" i="123" s="1"/>
  <c r="O64" i="123"/>
  <c r="T64" i="123" s="1"/>
  <c r="U64" i="123" s="1"/>
  <c r="O63" i="123"/>
  <c r="T63" i="123" s="1"/>
  <c r="U63" i="123" s="1"/>
  <c r="O62" i="123"/>
  <c r="T62" i="123" s="1"/>
  <c r="U62" i="123" s="1"/>
  <c r="O61" i="123"/>
  <c r="T61" i="123" s="1"/>
  <c r="U61" i="123" s="1"/>
  <c r="O60" i="123"/>
  <c r="T60" i="123" s="1"/>
  <c r="U60" i="123" s="1"/>
  <c r="O59" i="123"/>
  <c r="T59" i="123" s="1"/>
  <c r="U59" i="123" s="1"/>
  <c r="O58" i="123"/>
  <c r="T58" i="123" s="1"/>
  <c r="U58" i="123" s="1"/>
  <c r="O57" i="123"/>
  <c r="T57" i="123" s="1"/>
  <c r="U57" i="123" s="1"/>
  <c r="O56" i="123"/>
  <c r="T56" i="123" s="1"/>
  <c r="U56" i="123" s="1"/>
  <c r="O55" i="123"/>
  <c r="T55" i="123" s="1"/>
  <c r="U55" i="123" s="1"/>
  <c r="O54" i="123"/>
  <c r="T54" i="123" s="1"/>
  <c r="U54" i="123" s="1"/>
  <c r="O53" i="123"/>
  <c r="T53" i="123" s="1"/>
  <c r="U53" i="123" s="1"/>
  <c r="O52" i="123"/>
  <c r="T52" i="123" s="1"/>
  <c r="U52" i="123" s="1"/>
  <c r="O51" i="123"/>
  <c r="T51" i="123" s="1"/>
  <c r="U51" i="123" s="1"/>
  <c r="O50" i="123"/>
  <c r="T50" i="123" s="1"/>
  <c r="U50" i="123" s="1"/>
  <c r="O49" i="123"/>
  <c r="T49" i="123" s="1"/>
  <c r="U49" i="123" s="1"/>
  <c r="O48" i="123"/>
  <c r="T48" i="123" s="1"/>
  <c r="U48" i="123" s="1"/>
  <c r="O47" i="123"/>
  <c r="T47" i="123" s="1"/>
  <c r="U47" i="123" s="1"/>
  <c r="O46" i="123"/>
  <c r="T46" i="123" s="1"/>
  <c r="U46" i="123" s="1"/>
  <c r="O45" i="123"/>
  <c r="T45" i="123" s="1"/>
  <c r="U45" i="123" s="1"/>
  <c r="O44" i="123"/>
  <c r="T44" i="123" s="1"/>
  <c r="U44" i="123" s="1"/>
  <c r="O43" i="123"/>
  <c r="T43" i="123" s="1"/>
  <c r="U43" i="123" s="1"/>
  <c r="O42" i="123"/>
  <c r="T42" i="123" s="1"/>
  <c r="U42" i="123" s="1"/>
  <c r="O41" i="123"/>
  <c r="T41" i="123" s="1"/>
  <c r="U41" i="123" s="1"/>
  <c r="O40" i="123"/>
  <c r="T40" i="123" s="1"/>
  <c r="U40" i="123" s="1"/>
  <c r="O39" i="123"/>
  <c r="T39" i="123" s="1"/>
  <c r="U39" i="123" s="1"/>
  <c r="O38" i="123"/>
  <c r="T38" i="123" s="1"/>
  <c r="U38" i="123" s="1"/>
  <c r="O37" i="123"/>
  <c r="T37" i="123" s="1"/>
  <c r="U37" i="123" s="1"/>
  <c r="O36" i="123"/>
  <c r="T36" i="123" s="1"/>
  <c r="U36" i="123" s="1"/>
  <c r="O35" i="123"/>
  <c r="T35" i="123" s="1"/>
  <c r="U35" i="123" s="1"/>
  <c r="O34" i="123"/>
  <c r="T34" i="123" s="1"/>
  <c r="U34" i="123" s="1"/>
  <c r="O33" i="123"/>
  <c r="T33" i="123" s="1"/>
  <c r="U33" i="123" s="1"/>
  <c r="O32" i="123"/>
  <c r="T32" i="123" s="1"/>
  <c r="U32" i="123" s="1"/>
  <c r="O31" i="123"/>
  <c r="T31" i="123" s="1"/>
  <c r="U31" i="123" s="1"/>
  <c r="O30" i="123"/>
  <c r="T30" i="123" s="1"/>
  <c r="U30" i="123" s="1"/>
  <c r="O29" i="123"/>
  <c r="T29" i="123" s="1"/>
  <c r="U29" i="123" s="1"/>
  <c r="O28" i="123"/>
  <c r="T28" i="123" s="1"/>
  <c r="U28" i="123" s="1"/>
  <c r="O27" i="123"/>
  <c r="T27" i="123" s="1"/>
  <c r="U27" i="123" s="1"/>
  <c r="O26" i="123"/>
  <c r="T26" i="123" s="1"/>
  <c r="U26" i="123" s="1"/>
  <c r="O25" i="123"/>
  <c r="T25" i="123" s="1"/>
  <c r="U25" i="123" s="1"/>
  <c r="O24" i="123"/>
  <c r="T24" i="123" s="1"/>
  <c r="U24" i="123" s="1"/>
  <c r="O23" i="123"/>
  <c r="T23" i="123" s="1"/>
  <c r="U23" i="123" s="1"/>
  <c r="O22" i="123"/>
  <c r="T22" i="123" s="1"/>
  <c r="U22" i="123" s="1"/>
  <c r="O21" i="123"/>
  <c r="T21" i="123" s="1"/>
  <c r="U21" i="123" s="1"/>
  <c r="O20" i="123"/>
  <c r="T20" i="123" s="1"/>
  <c r="U20" i="123" s="1"/>
  <c r="O19" i="123"/>
  <c r="T19" i="123" s="1"/>
  <c r="U19" i="123" s="1"/>
  <c r="O18" i="123"/>
  <c r="T18" i="123" s="1"/>
  <c r="U18" i="123" s="1"/>
  <c r="O17" i="123"/>
  <c r="T17" i="123" s="1"/>
  <c r="U17" i="123" s="1"/>
  <c r="O16" i="123"/>
  <c r="T16" i="123" s="1"/>
  <c r="U16" i="123" s="1"/>
  <c r="O15" i="123"/>
  <c r="T15" i="123" s="1"/>
  <c r="U15" i="123" s="1"/>
  <c r="O14" i="123"/>
  <c r="T14" i="123" s="1"/>
  <c r="U14" i="123" s="1"/>
  <c r="O13" i="123"/>
  <c r="T13" i="123" s="1"/>
  <c r="U13" i="123" s="1"/>
  <c r="O12" i="123"/>
  <c r="T12" i="123" s="1"/>
  <c r="U12" i="123" s="1"/>
  <c r="O11" i="123"/>
  <c r="T11" i="123" s="1"/>
  <c r="U11" i="123" s="1"/>
  <c r="O10" i="123"/>
  <c r="T10" i="123" s="1"/>
  <c r="U10" i="123" s="1"/>
  <c r="O9" i="123"/>
  <c r="T9" i="123" s="1"/>
  <c r="U9" i="123" s="1"/>
  <c r="O8" i="123"/>
  <c r="T8" i="123" s="1"/>
  <c r="U8" i="123" s="1"/>
  <c r="O7" i="123"/>
  <c r="T7" i="123" s="1"/>
  <c r="U7" i="123" s="1"/>
  <c r="O6" i="123"/>
  <c r="T6" i="123" s="1"/>
  <c r="U6" i="123" s="1"/>
  <c r="W112" i="122"/>
  <c r="W113" i="122" s="1"/>
  <c r="W114" i="122" s="1"/>
  <c r="W115" i="122" s="1"/>
  <c r="AI100" i="122"/>
  <c r="AE100" i="122"/>
  <c r="AA100" i="122"/>
  <c r="W100" i="122"/>
  <c r="S100" i="122"/>
  <c r="AI99" i="122"/>
  <c r="AE99" i="122"/>
  <c r="AA99" i="122"/>
  <c r="W99" i="122"/>
  <c r="S99" i="122"/>
  <c r="AI98" i="122"/>
  <c r="AE98" i="122"/>
  <c r="AA98" i="122"/>
  <c r="W98" i="122"/>
  <c r="S98" i="122"/>
  <c r="AI97" i="122"/>
  <c r="AE97" i="122"/>
  <c r="AA97" i="122"/>
  <c r="W97" i="122"/>
  <c r="S97" i="122"/>
  <c r="AI95" i="122"/>
  <c r="AE95" i="122"/>
  <c r="AA95" i="122"/>
  <c r="W95" i="122"/>
  <c r="S95" i="122"/>
  <c r="AI94" i="122"/>
  <c r="AE94" i="122"/>
  <c r="AA94" i="122"/>
  <c r="W94" i="122"/>
  <c r="S94" i="122"/>
  <c r="AI93" i="122"/>
  <c r="AE93" i="122"/>
  <c r="AA93" i="122"/>
  <c r="W93" i="122"/>
  <c r="S93" i="122"/>
  <c r="AI92" i="122"/>
  <c r="AE92" i="122"/>
  <c r="AA92" i="122"/>
  <c r="W92" i="122"/>
  <c r="S92" i="122"/>
  <c r="AI84" i="122"/>
  <c r="AE84" i="122"/>
  <c r="AA84" i="122"/>
  <c r="W84" i="122"/>
  <c r="S84" i="122"/>
  <c r="AI83" i="122"/>
  <c r="AE83" i="122"/>
  <c r="AA83" i="122"/>
  <c r="W83" i="122"/>
  <c r="S83" i="122"/>
  <c r="AI82" i="122"/>
  <c r="AE82" i="122"/>
  <c r="AA82" i="122"/>
  <c r="W82" i="122"/>
  <c r="S82" i="122"/>
  <c r="AI81" i="122"/>
  <c r="AE81" i="122"/>
  <c r="AA81" i="122"/>
  <c r="W81" i="122"/>
  <c r="S81" i="122"/>
  <c r="AI79" i="122"/>
  <c r="AE79" i="122"/>
  <c r="AA79" i="122"/>
  <c r="W79" i="122"/>
  <c r="S79" i="122"/>
  <c r="AI78" i="122"/>
  <c r="AE78" i="122"/>
  <c r="AA78" i="122"/>
  <c r="W78" i="122"/>
  <c r="S78" i="122"/>
  <c r="AI77" i="122"/>
  <c r="AE77" i="122"/>
  <c r="AA77" i="122"/>
  <c r="W77" i="122"/>
  <c r="S77" i="122"/>
  <c r="AI76" i="122"/>
  <c r="AE76" i="122"/>
  <c r="AA76" i="122"/>
  <c r="W76" i="122"/>
  <c r="S76" i="122"/>
  <c r="AI74" i="122"/>
  <c r="AE74" i="122"/>
  <c r="AA74" i="122"/>
  <c r="W74" i="122"/>
  <c r="S74" i="122"/>
  <c r="AI73" i="122"/>
  <c r="AE73" i="122"/>
  <c r="AA73" i="122"/>
  <c r="W73" i="122"/>
  <c r="S73" i="122"/>
  <c r="AI72" i="122"/>
  <c r="AE72" i="122"/>
  <c r="AA72" i="122"/>
  <c r="W72" i="122"/>
  <c r="S72" i="122"/>
  <c r="AI71" i="122"/>
  <c r="AE71" i="122"/>
  <c r="AA71" i="122"/>
  <c r="W71" i="122"/>
  <c r="S71" i="122"/>
  <c r="AI63" i="122"/>
  <c r="AE63" i="122"/>
  <c r="AA63" i="122"/>
  <c r="W63" i="122"/>
  <c r="S63" i="122"/>
  <c r="AI62" i="122"/>
  <c r="AE62" i="122"/>
  <c r="AA62" i="122"/>
  <c r="W62" i="122"/>
  <c r="S62" i="122"/>
  <c r="AI61" i="122"/>
  <c r="AE61" i="122"/>
  <c r="AA61" i="122"/>
  <c r="W61" i="122"/>
  <c r="S61" i="122"/>
  <c r="AI60" i="122"/>
  <c r="AE60" i="122"/>
  <c r="AA60" i="122"/>
  <c r="W60" i="122"/>
  <c r="S60" i="122"/>
  <c r="AI58" i="122"/>
  <c r="AE58" i="122"/>
  <c r="AA58" i="122"/>
  <c r="W58" i="122"/>
  <c r="S58" i="122"/>
  <c r="AI57" i="122"/>
  <c r="AE57" i="122"/>
  <c r="AA57" i="122"/>
  <c r="W57" i="122"/>
  <c r="S57" i="122"/>
  <c r="AI56" i="122"/>
  <c r="AE56" i="122"/>
  <c r="AA56" i="122"/>
  <c r="W56" i="122"/>
  <c r="S56" i="122"/>
  <c r="AI55" i="122"/>
  <c r="AE55" i="122"/>
  <c r="AA55" i="122"/>
  <c r="W55" i="122"/>
  <c r="S55" i="122"/>
  <c r="AI53" i="122"/>
  <c r="AE53" i="122"/>
  <c r="AA53" i="122"/>
  <c r="W53" i="122"/>
  <c r="S53" i="122"/>
  <c r="AI52" i="122"/>
  <c r="AE52" i="122"/>
  <c r="AA52" i="122"/>
  <c r="W52" i="122"/>
  <c r="S52" i="122"/>
  <c r="AI51" i="122"/>
  <c r="AE51" i="122"/>
  <c r="AA51" i="122"/>
  <c r="W51" i="122"/>
  <c r="S51" i="122"/>
  <c r="AI50" i="122"/>
  <c r="AE50" i="122"/>
  <c r="AA50" i="122"/>
  <c r="W50" i="122"/>
  <c r="S50" i="122"/>
  <c r="AI42" i="122"/>
  <c r="AE42" i="122"/>
  <c r="AA42" i="122"/>
  <c r="W42" i="122"/>
  <c r="S42" i="122"/>
  <c r="AI41" i="122"/>
  <c r="AE41" i="122"/>
  <c r="AA41" i="122"/>
  <c r="W41" i="122"/>
  <c r="S41" i="122"/>
  <c r="AI40" i="122"/>
  <c r="AE40" i="122"/>
  <c r="AA40" i="122"/>
  <c r="W40" i="122"/>
  <c r="S40" i="122"/>
  <c r="AI39" i="122"/>
  <c r="AE39" i="122"/>
  <c r="AA39" i="122"/>
  <c r="W39" i="122"/>
  <c r="S39" i="122"/>
  <c r="AI37" i="122"/>
  <c r="AE37" i="122"/>
  <c r="AA37" i="122"/>
  <c r="W37" i="122"/>
  <c r="S37" i="122"/>
  <c r="AI36" i="122"/>
  <c r="AE36" i="122"/>
  <c r="AA36" i="122"/>
  <c r="W36" i="122"/>
  <c r="S36" i="122"/>
  <c r="AI35" i="122"/>
  <c r="AE35" i="122"/>
  <c r="AA35" i="122"/>
  <c r="W35" i="122"/>
  <c r="S35" i="122"/>
  <c r="AI34" i="122"/>
  <c r="AE34" i="122"/>
  <c r="AA34" i="122"/>
  <c r="W34" i="122"/>
  <c r="S34" i="122"/>
  <c r="AI32" i="122"/>
  <c r="AE32" i="122"/>
  <c r="AA32" i="122"/>
  <c r="W32" i="122"/>
  <c r="S32" i="122"/>
  <c r="AI31" i="122"/>
  <c r="AE31" i="122"/>
  <c r="AA31" i="122"/>
  <c r="W31" i="122"/>
  <c r="S31" i="122"/>
  <c r="AI30" i="122"/>
  <c r="AE30" i="122"/>
  <c r="AA30" i="122"/>
  <c r="W30" i="122"/>
  <c r="S30" i="122"/>
  <c r="AI29" i="122"/>
  <c r="AE29" i="122"/>
  <c r="AA29" i="122"/>
  <c r="W29" i="122"/>
  <c r="S29" i="122"/>
  <c r="AI21" i="122"/>
  <c r="AE21" i="122"/>
  <c r="AA21" i="122"/>
  <c r="W21" i="122"/>
  <c r="S21" i="122"/>
  <c r="AI20" i="122"/>
  <c r="AE20" i="122"/>
  <c r="AA20" i="122"/>
  <c r="W20" i="122"/>
  <c r="S20" i="122"/>
  <c r="AI19" i="122"/>
  <c r="AE19" i="122"/>
  <c r="AA19" i="122"/>
  <c r="W19" i="122"/>
  <c r="S19" i="122"/>
  <c r="AI18" i="122"/>
  <c r="AE18" i="122"/>
  <c r="AA18" i="122"/>
  <c r="W18" i="122"/>
  <c r="S18" i="122"/>
  <c r="AI16" i="122"/>
  <c r="AE16" i="122"/>
  <c r="AA16" i="122"/>
  <c r="W16" i="122"/>
  <c r="S16" i="122"/>
  <c r="AI15" i="122"/>
  <c r="AE15" i="122"/>
  <c r="AA15" i="122"/>
  <c r="W15" i="122"/>
  <c r="S15" i="122"/>
  <c r="AI14" i="122"/>
  <c r="AE14" i="122"/>
  <c r="AA14" i="122"/>
  <c r="W14" i="122"/>
  <c r="S14" i="122"/>
  <c r="AI13" i="122"/>
  <c r="AE13" i="122"/>
  <c r="AA13" i="122"/>
  <c r="W13" i="122"/>
  <c r="S13" i="122"/>
  <c r="AI11" i="122"/>
  <c r="AE11" i="122"/>
  <c r="AA11" i="122"/>
  <c r="W11" i="122"/>
  <c r="S11" i="122"/>
  <c r="AI10" i="122"/>
  <c r="AE10" i="122"/>
  <c r="AA10" i="122"/>
  <c r="W10" i="122"/>
  <c r="S10" i="122"/>
  <c r="AI9" i="122"/>
  <c r="AE9" i="122"/>
  <c r="AA9" i="122"/>
  <c r="W9" i="122"/>
  <c r="S9" i="122"/>
  <c r="AI8" i="122"/>
  <c r="AE8" i="122"/>
  <c r="AA8" i="122"/>
  <c r="W8" i="122"/>
  <c r="S8" i="122"/>
  <c r="BL26" i="121" l="1"/>
  <c r="BK26" i="121"/>
  <c r="BI26" i="121"/>
  <c r="BH26" i="121"/>
  <c r="BF26" i="121"/>
  <c r="BE26" i="121"/>
  <c r="BB26" i="121"/>
  <c r="BA26" i="121"/>
  <c r="AM26" i="121"/>
  <c r="AL26" i="121"/>
  <c r="Z26" i="121"/>
  <c r="Y26" i="121"/>
  <c r="W26" i="121"/>
  <c r="V26" i="121"/>
  <c r="T26" i="121"/>
  <c r="S26" i="121"/>
  <c r="R26" i="121"/>
  <c r="Q26" i="121"/>
  <c r="G26" i="121"/>
  <c r="F26" i="121"/>
  <c r="BN25" i="121"/>
  <c r="BK25" i="121"/>
  <c r="BH25" i="121"/>
  <c r="BE25" i="121"/>
  <c r="BB25" i="121"/>
  <c r="BA25" i="121"/>
  <c r="AL25" i="121"/>
  <c r="Z25" i="121"/>
  <c r="Y25" i="121"/>
  <c r="W25" i="121"/>
  <c r="V25" i="121"/>
  <c r="T25" i="121"/>
  <c r="S25" i="121"/>
  <c r="Q25" i="121"/>
  <c r="O25" i="121"/>
  <c r="N25" i="121"/>
  <c r="M25" i="121"/>
  <c r="L25" i="121"/>
  <c r="J25" i="121"/>
  <c r="I25" i="121"/>
  <c r="G25" i="121"/>
  <c r="F25" i="121"/>
  <c r="D25" i="121"/>
  <c r="C25" i="121"/>
  <c r="P1061" i="120" l="1"/>
  <c r="O1061" i="120"/>
  <c r="K1061" i="120"/>
  <c r="M1061" i="120" s="1"/>
  <c r="R1060" i="120"/>
  <c r="R1061" i="120" s="1"/>
  <c r="P1060" i="120"/>
  <c r="K1060" i="120"/>
  <c r="M1060" i="120" s="1"/>
  <c r="K1059" i="120"/>
  <c r="M1059" i="120" s="1"/>
  <c r="K1058" i="120"/>
  <c r="M1058" i="120" s="1"/>
  <c r="P1057" i="120"/>
  <c r="O1057" i="120"/>
  <c r="K1057" i="120"/>
  <c r="M1057" i="120" s="1"/>
  <c r="R1056" i="120"/>
  <c r="R1057" i="120" s="1"/>
  <c r="P1056" i="120"/>
  <c r="K1056" i="120"/>
  <c r="M1056" i="120" s="1"/>
  <c r="K1055" i="120"/>
  <c r="M1055" i="120" s="1"/>
  <c r="K1054" i="120"/>
  <c r="M1054" i="120" s="1"/>
  <c r="P1053" i="120"/>
  <c r="O1053" i="120"/>
  <c r="K1053" i="120"/>
  <c r="M1053" i="120" s="1"/>
  <c r="R1052" i="120"/>
  <c r="R1053" i="120" s="1"/>
  <c r="P1052" i="120"/>
  <c r="K1052" i="120"/>
  <c r="M1052" i="120" s="1"/>
  <c r="K1051" i="120"/>
  <c r="M1051" i="120" s="1"/>
  <c r="K1050" i="120"/>
  <c r="R1049" i="120"/>
  <c r="Q1049" i="120"/>
  <c r="K1049" i="120"/>
  <c r="M1049" i="120" s="1"/>
  <c r="R1048" i="120"/>
  <c r="P1048" i="120"/>
  <c r="P1049" i="120" s="1"/>
  <c r="K1048" i="120"/>
  <c r="M1048" i="120" s="1"/>
  <c r="K1047" i="120"/>
  <c r="M1047" i="120" s="1"/>
  <c r="K1046" i="120"/>
  <c r="M1046" i="120" s="1"/>
  <c r="K1045" i="120"/>
  <c r="M1045" i="120" s="1"/>
  <c r="R1044" i="120"/>
  <c r="Q1044" i="120"/>
  <c r="K1044" i="120"/>
  <c r="M1044" i="120" s="1"/>
  <c r="R1043" i="120"/>
  <c r="R1045" i="120" s="1"/>
  <c r="P1043" i="120"/>
  <c r="P1044" i="120" s="1"/>
  <c r="P1045" i="120" s="1"/>
  <c r="K1043" i="120"/>
  <c r="M1043" i="120" s="1"/>
  <c r="K1042" i="120"/>
  <c r="P1041" i="120"/>
  <c r="O1041" i="120"/>
  <c r="K1041" i="120"/>
  <c r="M1041" i="120" s="1"/>
  <c r="O1040" i="120" s="1"/>
  <c r="R1040" i="120"/>
  <c r="R1041" i="120" s="1"/>
  <c r="P1040" i="120"/>
  <c r="K1040" i="120"/>
  <c r="K1039" i="120"/>
  <c r="M1039" i="120" s="1"/>
  <c r="K1038" i="120"/>
  <c r="M1038" i="120" s="1"/>
  <c r="R1037" i="120"/>
  <c r="Q1037" i="120"/>
  <c r="K1037" i="120"/>
  <c r="M1037" i="120" s="1"/>
  <c r="R1036" i="120"/>
  <c r="P1036" i="120"/>
  <c r="P1037" i="120" s="1"/>
  <c r="K1036" i="120"/>
  <c r="M1036" i="120" s="1"/>
  <c r="K1035" i="120"/>
  <c r="K1034" i="120"/>
  <c r="M1034" i="120" s="1"/>
  <c r="R1033" i="120"/>
  <c r="Q1033" i="120"/>
  <c r="K1033" i="120"/>
  <c r="M1033" i="120" s="1"/>
  <c r="R1032" i="120"/>
  <c r="P1032" i="120"/>
  <c r="P1033" i="120" s="1"/>
  <c r="K1032" i="120"/>
  <c r="M1032" i="120" s="1"/>
  <c r="K1031" i="120"/>
  <c r="M1031" i="120" s="1"/>
  <c r="K1030" i="120"/>
  <c r="M1030" i="120" s="1"/>
  <c r="P1029" i="120"/>
  <c r="O1029" i="120"/>
  <c r="K1029" i="120"/>
  <c r="K1028" i="120"/>
  <c r="P1027" i="120"/>
  <c r="O1027" i="120"/>
  <c r="K1027" i="120"/>
  <c r="K1026" i="120"/>
  <c r="P1025" i="120"/>
  <c r="O1025" i="120"/>
  <c r="K1025" i="120"/>
  <c r="K1024" i="120"/>
  <c r="P1023" i="120"/>
  <c r="O1023" i="120"/>
  <c r="K1023" i="120"/>
  <c r="K1022" i="120"/>
  <c r="K1021" i="120"/>
  <c r="P1020" i="120"/>
  <c r="O1020" i="120"/>
  <c r="K1020" i="120"/>
  <c r="K1019" i="120"/>
  <c r="P1018" i="120"/>
  <c r="O1018" i="120"/>
  <c r="K1018" i="120"/>
  <c r="K1017" i="120"/>
  <c r="P1016" i="120"/>
  <c r="O1016" i="120"/>
  <c r="K1016" i="120"/>
  <c r="K1015" i="120"/>
  <c r="R1014" i="120"/>
  <c r="O1014" i="120"/>
  <c r="K1014" i="120"/>
  <c r="R1013" i="120"/>
  <c r="P1013" i="120"/>
  <c r="P1014" i="120" s="1"/>
  <c r="K1013" i="120"/>
  <c r="K1012" i="120"/>
  <c r="K1011" i="120"/>
  <c r="R1010" i="120"/>
  <c r="P1010" i="120"/>
  <c r="O1010" i="120"/>
  <c r="K1010" i="120"/>
  <c r="R1009" i="120"/>
  <c r="P1009" i="120"/>
  <c r="K1009" i="120"/>
  <c r="K1008" i="120"/>
  <c r="K1007" i="120"/>
  <c r="R1006" i="120"/>
  <c r="O1006" i="120"/>
  <c r="K1006" i="120"/>
  <c r="R1005" i="120"/>
  <c r="P1005" i="120"/>
  <c r="P1006" i="120" s="1"/>
  <c r="K1005" i="120"/>
  <c r="K1004" i="120"/>
  <c r="K1003" i="120"/>
  <c r="R1002" i="120"/>
  <c r="O1002" i="120"/>
  <c r="K1002" i="120"/>
  <c r="R1001" i="120"/>
  <c r="P1001" i="120"/>
  <c r="P1002" i="120" s="1"/>
  <c r="K1001" i="120"/>
  <c r="K1000" i="120"/>
  <c r="K999" i="120"/>
  <c r="R998" i="120"/>
  <c r="K998" i="120"/>
  <c r="R997" i="120"/>
  <c r="Q997" i="120"/>
  <c r="Q998" i="120" s="1"/>
  <c r="P997" i="120"/>
  <c r="P998" i="120" s="1"/>
  <c r="O997" i="120"/>
  <c r="O998" i="120" s="1"/>
  <c r="K997" i="120"/>
  <c r="K996" i="120"/>
  <c r="K995" i="120"/>
  <c r="R994" i="120"/>
  <c r="O994" i="120"/>
  <c r="K994" i="120"/>
  <c r="R993" i="120"/>
  <c r="P993" i="120"/>
  <c r="P994" i="120" s="1"/>
  <c r="K993" i="120"/>
  <c r="K992" i="120"/>
  <c r="K991" i="120"/>
  <c r="R990" i="120"/>
  <c r="O990" i="120"/>
  <c r="K990" i="120"/>
  <c r="R989" i="120"/>
  <c r="P989" i="120"/>
  <c r="P990" i="120" s="1"/>
  <c r="K989" i="120"/>
  <c r="K988" i="120"/>
  <c r="K987" i="120"/>
  <c r="R986" i="120"/>
  <c r="O986" i="120"/>
  <c r="K986" i="120"/>
  <c r="R985" i="120"/>
  <c r="P985" i="120"/>
  <c r="P986" i="120" s="1"/>
  <c r="K985" i="120"/>
  <c r="K984" i="120"/>
  <c r="K983" i="120"/>
  <c r="Q982" i="120"/>
  <c r="P982" i="120"/>
  <c r="O982" i="120"/>
  <c r="K982" i="120"/>
  <c r="R981" i="120"/>
  <c r="R982" i="120" s="1"/>
  <c r="P981" i="120"/>
  <c r="K981" i="120"/>
  <c r="M981" i="120" s="1"/>
  <c r="O981" i="120" s="1"/>
  <c r="K980" i="120"/>
  <c r="M980" i="120" s="1"/>
  <c r="K979" i="120"/>
  <c r="M979" i="120" s="1"/>
  <c r="P978" i="120"/>
  <c r="O978" i="120"/>
  <c r="K978" i="120"/>
  <c r="M978" i="120" s="1"/>
  <c r="R977" i="120"/>
  <c r="R978" i="120" s="1"/>
  <c r="P977" i="120"/>
  <c r="K977" i="120"/>
  <c r="M977" i="120" s="1"/>
  <c r="K976" i="120"/>
  <c r="M976" i="120" s="1"/>
  <c r="K975" i="120"/>
  <c r="M975" i="120" s="1"/>
  <c r="P974" i="120"/>
  <c r="O974" i="120"/>
  <c r="K974" i="120"/>
  <c r="M974" i="120" s="1"/>
  <c r="R973" i="120"/>
  <c r="R974" i="120" s="1"/>
  <c r="P973" i="120"/>
  <c r="K973" i="120"/>
  <c r="M973" i="120" s="1"/>
  <c r="K972" i="120"/>
  <c r="M972" i="120" s="1"/>
  <c r="K971" i="120"/>
  <c r="M971" i="120" s="1"/>
  <c r="R970" i="120"/>
  <c r="Q970" i="120"/>
  <c r="K970" i="120"/>
  <c r="M970" i="120" s="1"/>
  <c r="R969" i="120"/>
  <c r="P969" i="120"/>
  <c r="P970" i="120" s="1"/>
  <c r="K969" i="120"/>
  <c r="M969" i="120" s="1"/>
  <c r="K968" i="120"/>
  <c r="M968" i="120" s="1"/>
  <c r="K967" i="120"/>
  <c r="M967" i="120" s="1"/>
  <c r="K966" i="120"/>
  <c r="M966" i="120" s="1"/>
  <c r="R965" i="120"/>
  <c r="Q965" i="120"/>
  <c r="P965" i="120"/>
  <c r="P966" i="120" s="1"/>
  <c r="K965" i="120"/>
  <c r="M965" i="120" s="1"/>
  <c r="R964" i="120"/>
  <c r="R966" i="120" s="1"/>
  <c r="P964" i="120"/>
  <c r="K964" i="120"/>
  <c r="M964" i="120" s="1"/>
  <c r="K963" i="120"/>
  <c r="P962" i="120"/>
  <c r="O962" i="120"/>
  <c r="K962" i="120"/>
  <c r="M962" i="120" s="1"/>
  <c r="R961" i="120"/>
  <c r="R962" i="120" s="1"/>
  <c r="P961" i="120"/>
  <c r="K961" i="120"/>
  <c r="M961" i="120" s="1"/>
  <c r="K960" i="120"/>
  <c r="M960" i="120" s="1"/>
  <c r="K959" i="120"/>
  <c r="M959" i="120" s="1"/>
  <c r="R958" i="120"/>
  <c r="Q958" i="120"/>
  <c r="K958" i="120"/>
  <c r="M958" i="120" s="1"/>
  <c r="R957" i="120"/>
  <c r="P957" i="120"/>
  <c r="P958" i="120" s="1"/>
  <c r="K957" i="120"/>
  <c r="M957" i="120" s="1"/>
  <c r="K956" i="120"/>
  <c r="M956" i="120" s="1"/>
  <c r="K955" i="120"/>
  <c r="M955" i="120" s="1"/>
  <c r="R954" i="120"/>
  <c r="Q954" i="120"/>
  <c r="K954" i="120"/>
  <c r="M954" i="120" s="1"/>
  <c r="R953" i="120"/>
  <c r="P953" i="120"/>
  <c r="P954" i="120" s="1"/>
  <c r="K953" i="120"/>
  <c r="M953" i="120" s="1"/>
  <c r="M952" i="120"/>
  <c r="K952" i="120"/>
  <c r="K951" i="120"/>
  <c r="M951" i="120" s="1"/>
  <c r="P950" i="120"/>
  <c r="O950" i="120"/>
  <c r="K950" i="120"/>
  <c r="R949" i="120"/>
  <c r="R950" i="120" s="1"/>
  <c r="P949" i="120"/>
  <c r="K949" i="120"/>
  <c r="M949" i="120" s="1"/>
  <c r="O949" i="120" s="1"/>
  <c r="K948" i="120"/>
  <c r="M948" i="120" s="1"/>
  <c r="O947" i="120" s="1"/>
  <c r="K947" i="120"/>
  <c r="R946" i="120"/>
  <c r="P946" i="120"/>
  <c r="O946" i="120"/>
  <c r="K946" i="120"/>
  <c r="R945" i="120"/>
  <c r="P945" i="120"/>
  <c r="K945" i="120"/>
  <c r="K944" i="120"/>
  <c r="M944" i="120" s="1"/>
  <c r="P943" i="120" s="1"/>
  <c r="K943" i="120"/>
  <c r="R942" i="120"/>
  <c r="P942" i="120"/>
  <c r="O942" i="120"/>
  <c r="K942" i="120"/>
  <c r="R941" i="120"/>
  <c r="P941" i="120"/>
  <c r="K941" i="120"/>
  <c r="K940" i="120"/>
  <c r="K939" i="120"/>
  <c r="M939" i="120" s="1"/>
  <c r="R938" i="120"/>
  <c r="P938" i="120"/>
  <c r="O938" i="120"/>
  <c r="K938" i="120"/>
  <c r="R937" i="120"/>
  <c r="P937" i="120"/>
  <c r="K937" i="120"/>
  <c r="K936" i="120"/>
  <c r="K935" i="120"/>
  <c r="K934" i="120"/>
  <c r="M934" i="120" s="1"/>
  <c r="R933" i="120"/>
  <c r="Q933" i="120"/>
  <c r="K933" i="120"/>
  <c r="R932" i="120"/>
  <c r="R934" i="120" s="1"/>
  <c r="P932" i="120"/>
  <c r="P933" i="120" s="1"/>
  <c r="P934" i="120" s="1"/>
  <c r="K932" i="120"/>
  <c r="M932" i="120" s="1"/>
  <c r="K931" i="120"/>
  <c r="R930" i="120"/>
  <c r="O930" i="120"/>
  <c r="K930" i="120"/>
  <c r="R929" i="120"/>
  <c r="P929" i="120"/>
  <c r="P930" i="120" s="1"/>
  <c r="K929" i="120"/>
  <c r="K928" i="120"/>
  <c r="K927" i="120"/>
  <c r="R926" i="120"/>
  <c r="K926" i="120"/>
  <c r="R925" i="120"/>
  <c r="P925" i="120"/>
  <c r="P926" i="120" s="1"/>
  <c r="K925" i="120"/>
  <c r="M925" i="120" s="1"/>
  <c r="O924" i="120"/>
  <c r="K924" i="120"/>
  <c r="K923" i="120"/>
  <c r="R922" i="120"/>
  <c r="O922" i="120"/>
  <c r="K922" i="120"/>
  <c r="R921" i="120"/>
  <c r="P921" i="120"/>
  <c r="P922" i="120" s="1"/>
  <c r="K921" i="120"/>
  <c r="K919" i="120"/>
  <c r="P918" i="120"/>
  <c r="O918" i="120"/>
  <c r="K918" i="120"/>
  <c r="M918" i="120" s="1"/>
  <c r="R917" i="120"/>
  <c r="R918" i="120" s="1"/>
  <c r="P917" i="120"/>
  <c r="K917" i="120"/>
  <c r="M917" i="120" s="1"/>
  <c r="K916" i="120"/>
  <c r="M916" i="120" s="1"/>
  <c r="K915" i="120"/>
  <c r="M915" i="120" s="1"/>
  <c r="P914" i="120"/>
  <c r="O914" i="120"/>
  <c r="K914" i="120"/>
  <c r="M914" i="120" s="1"/>
  <c r="R913" i="120"/>
  <c r="R914" i="120" s="1"/>
  <c r="P913" i="120"/>
  <c r="K913" i="120"/>
  <c r="M913" i="120" s="1"/>
  <c r="K912" i="120"/>
  <c r="M912" i="120" s="1"/>
  <c r="K911" i="120"/>
  <c r="M911" i="120" s="1"/>
  <c r="P910" i="120"/>
  <c r="O910" i="120"/>
  <c r="K910" i="120"/>
  <c r="M910" i="120" s="1"/>
  <c r="R909" i="120"/>
  <c r="R910" i="120" s="1"/>
  <c r="P909" i="120"/>
  <c r="K909" i="120"/>
  <c r="M909" i="120" s="1"/>
  <c r="K908" i="120"/>
  <c r="M908" i="120" s="1"/>
  <c r="K907" i="120"/>
  <c r="M907" i="120" s="1"/>
  <c r="R906" i="120"/>
  <c r="Q906" i="120"/>
  <c r="K906" i="120"/>
  <c r="M906" i="120" s="1"/>
  <c r="R905" i="120"/>
  <c r="P905" i="120"/>
  <c r="P906" i="120" s="1"/>
  <c r="K905" i="120"/>
  <c r="M905" i="120" s="1"/>
  <c r="K904" i="120"/>
  <c r="M904" i="120" s="1"/>
  <c r="K903" i="120"/>
  <c r="M903" i="120" s="1"/>
  <c r="K902" i="120"/>
  <c r="M902" i="120" s="1"/>
  <c r="R901" i="120"/>
  <c r="Q901" i="120"/>
  <c r="K901" i="120"/>
  <c r="M901" i="120" s="1"/>
  <c r="R900" i="120"/>
  <c r="R902" i="120" s="1"/>
  <c r="P900" i="120"/>
  <c r="P901" i="120" s="1"/>
  <c r="P902" i="120" s="1"/>
  <c r="K900" i="120"/>
  <c r="M900" i="120" s="1"/>
  <c r="K899" i="120"/>
  <c r="P898" i="120"/>
  <c r="O898" i="120"/>
  <c r="K898" i="120"/>
  <c r="M898" i="120" s="1"/>
  <c r="R897" i="120"/>
  <c r="R898" i="120" s="1"/>
  <c r="P897" i="120"/>
  <c r="K897" i="120"/>
  <c r="M897" i="120" s="1"/>
  <c r="K896" i="120"/>
  <c r="M896" i="120" s="1"/>
  <c r="K895" i="120"/>
  <c r="M895" i="120" s="1"/>
  <c r="R894" i="120"/>
  <c r="Q894" i="120"/>
  <c r="K894" i="120"/>
  <c r="M894" i="120" s="1"/>
  <c r="R893" i="120"/>
  <c r="P893" i="120"/>
  <c r="P894" i="120" s="1"/>
  <c r="K893" i="120"/>
  <c r="M893" i="120" s="1"/>
  <c r="K892" i="120"/>
  <c r="M892" i="120" s="1"/>
  <c r="K891" i="120"/>
  <c r="M891" i="120" s="1"/>
  <c r="R890" i="120"/>
  <c r="Q890" i="120"/>
  <c r="P890" i="120"/>
  <c r="K890" i="120"/>
  <c r="M890" i="120" s="1"/>
  <c r="R889" i="120"/>
  <c r="P889" i="120"/>
  <c r="K889" i="120"/>
  <c r="M889" i="120" s="1"/>
  <c r="K888" i="120"/>
  <c r="M888" i="120" s="1"/>
  <c r="K887" i="120"/>
  <c r="M887" i="120" s="1"/>
  <c r="P886" i="120"/>
  <c r="O886" i="120"/>
  <c r="K886" i="120"/>
  <c r="R885" i="120"/>
  <c r="R886" i="120" s="1"/>
  <c r="P885" i="120"/>
  <c r="K885" i="120"/>
  <c r="M885" i="120" s="1"/>
  <c r="O885" i="120" s="1"/>
  <c r="K884" i="120"/>
  <c r="M884" i="120" s="1"/>
  <c r="K883" i="120"/>
  <c r="M883" i="120" s="1"/>
  <c r="P882" i="120"/>
  <c r="O882" i="120"/>
  <c r="K882" i="120"/>
  <c r="M882" i="120" s="1"/>
  <c r="R881" i="120"/>
  <c r="R882" i="120" s="1"/>
  <c r="P881" i="120"/>
  <c r="K881" i="120"/>
  <c r="M881" i="120" s="1"/>
  <c r="K880" i="120"/>
  <c r="M880" i="120" s="1"/>
  <c r="K879" i="120"/>
  <c r="M879" i="120" s="1"/>
  <c r="P878" i="120"/>
  <c r="O878" i="120"/>
  <c r="K878" i="120"/>
  <c r="M878" i="120" s="1"/>
  <c r="R877" i="120"/>
  <c r="R878" i="120" s="1"/>
  <c r="P877" i="120"/>
  <c r="K877" i="120"/>
  <c r="M877" i="120" s="1"/>
  <c r="K876" i="120"/>
  <c r="M876" i="120" s="1"/>
  <c r="K875" i="120"/>
  <c r="R874" i="120"/>
  <c r="K874" i="120"/>
  <c r="R873" i="120"/>
  <c r="P873" i="120"/>
  <c r="P874" i="120" s="1"/>
  <c r="K873" i="120"/>
  <c r="M873" i="120" s="1"/>
  <c r="O873" i="120" s="1"/>
  <c r="O874" i="120" s="1"/>
  <c r="K872" i="120"/>
  <c r="M872" i="120" s="1"/>
  <c r="K871" i="120"/>
  <c r="M871" i="120" s="1"/>
  <c r="K870" i="120"/>
  <c r="M870" i="120" s="1"/>
  <c r="R869" i="120"/>
  <c r="Q869" i="120"/>
  <c r="K869" i="120"/>
  <c r="M869" i="120" s="1"/>
  <c r="R868" i="120"/>
  <c r="R870" i="120" s="1"/>
  <c r="P868" i="120"/>
  <c r="P869" i="120" s="1"/>
  <c r="P870" i="120" s="1"/>
  <c r="K868" i="120"/>
  <c r="M868" i="120" s="1"/>
  <c r="K867" i="120"/>
  <c r="P866" i="120"/>
  <c r="O866" i="120"/>
  <c r="K866" i="120"/>
  <c r="M866" i="120" s="1"/>
  <c r="R865" i="120"/>
  <c r="R866" i="120" s="1"/>
  <c r="P865" i="120"/>
  <c r="K865" i="120"/>
  <c r="M865" i="120" s="1"/>
  <c r="K864" i="120"/>
  <c r="M864" i="120" s="1"/>
  <c r="K863" i="120"/>
  <c r="M863" i="120" s="1"/>
  <c r="R862" i="120"/>
  <c r="Q862" i="120"/>
  <c r="K862" i="120"/>
  <c r="M862" i="120" s="1"/>
  <c r="R861" i="120"/>
  <c r="P861" i="120"/>
  <c r="P862" i="120" s="1"/>
  <c r="K861" i="120"/>
  <c r="M861" i="120" s="1"/>
  <c r="K860" i="120"/>
  <c r="M860" i="120" s="1"/>
  <c r="K859" i="120"/>
  <c r="M859" i="120" s="1"/>
  <c r="R858" i="120"/>
  <c r="K858" i="120"/>
  <c r="M858" i="120" s="1"/>
  <c r="O857" i="120" s="1"/>
  <c r="O858" i="120" s="1"/>
  <c r="R857" i="120"/>
  <c r="P857" i="120"/>
  <c r="P858" i="120" s="1"/>
  <c r="K857" i="120"/>
  <c r="K856" i="120"/>
  <c r="M856" i="120" s="1"/>
  <c r="K855" i="120"/>
  <c r="R854" i="120"/>
  <c r="O854" i="120"/>
  <c r="K854" i="120"/>
  <c r="R853" i="120"/>
  <c r="P853" i="120"/>
  <c r="P854" i="120" s="1"/>
  <c r="K853" i="120"/>
  <c r="K852" i="120"/>
  <c r="K851" i="120"/>
  <c r="R850" i="120"/>
  <c r="O850" i="120"/>
  <c r="K850" i="120"/>
  <c r="R849" i="120"/>
  <c r="P849" i="120"/>
  <c r="P850" i="120" s="1"/>
  <c r="K849" i="120"/>
  <c r="K848" i="120"/>
  <c r="K847" i="120"/>
  <c r="R846" i="120"/>
  <c r="O846" i="120"/>
  <c r="K846" i="120"/>
  <c r="R845" i="120"/>
  <c r="P845" i="120"/>
  <c r="P846" i="120" s="1"/>
  <c r="K845" i="120"/>
  <c r="K844" i="120"/>
  <c r="K843" i="120"/>
  <c r="R842" i="120"/>
  <c r="O842" i="120"/>
  <c r="K842" i="120"/>
  <c r="R841" i="120"/>
  <c r="P841" i="120"/>
  <c r="P842" i="120" s="1"/>
  <c r="K841" i="120"/>
  <c r="K840" i="120"/>
  <c r="K839" i="120"/>
  <c r="R838" i="120"/>
  <c r="K838" i="120"/>
  <c r="R837" i="120"/>
  <c r="Q837" i="120"/>
  <c r="Q838" i="120" s="1"/>
  <c r="P837" i="120"/>
  <c r="P838" i="120" s="1"/>
  <c r="O837" i="120"/>
  <c r="O838" i="120" s="1"/>
  <c r="K837" i="120"/>
  <c r="K836" i="120"/>
  <c r="K835" i="120"/>
  <c r="R834" i="120"/>
  <c r="O834" i="120"/>
  <c r="K834" i="120"/>
  <c r="R833" i="120"/>
  <c r="P833" i="120"/>
  <c r="P834" i="120" s="1"/>
  <c r="K833" i="120"/>
  <c r="K832" i="120"/>
  <c r="K831" i="120"/>
  <c r="R830" i="120"/>
  <c r="O830" i="120"/>
  <c r="K830" i="120"/>
  <c r="R829" i="120"/>
  <c r="P829" i="120"/>
  <c r="P830" i="120" s="1"/>
  <c r="K829" i="120"/>
  <c r="K828" i="120"/>
  <c r="K827" i="120"/>
  <c r="R826" i="120"/>
  <c r="O826" i="120"/>
  <c r="K826" i="120"/>
  <c r="R825" i="120"/>
  <c r="P825" i="120"/>
  <c r="P826" i="120" s="1"/>
  <c r="K825" i="120"/>
  <c r="K824" i="120"/>
  <c r="K823" i="120"/>
  <c r="K822" i="120"/>
  <c r="K821" i="120"/>
  <c r="K820" i="120"/>
  <c r="K819" i="120"/>
  <c r="K818" i="120"/>
  <c r="K817" i="120"/>
  <c r="K816" i="120"/>
  <c r="K815" i="120"/>
  <c r="K814" i="120"/>
  <c r="K813" i="120"/>
  <c r="K812" i="120"/>
  <c r="K811" i="120"/>
  <c r="K810" i="120"/>
  <c r="K809" i="120"/>
  <c r="K808" i="120"/>
  <c r="K807" i="120"/>
  <c r="K806" i="120"/>
  <c r="P805" i="120"/>
  <c r="O805" i="120"/>
  <c r="R804" i="120"/>
  <c r="R805" i="120" s="1"/>
  <c r="P804" i="120"/>
  <c r="K804" i="120"/>
  <c r="M804" i="120" s="1"/>
  <c r="O804" i="120" s="1"/>
  <c r="K803" i="120"/>
  <c r="M803" i="120" s="1"/>
  <c r="K802" i="120"/>
  <c r="P801" i="120"/>
  <c r="O801" i="120"/>
  <c r="K801" i="120"/>
  <c r="R800" i="120"/>
  <c r="R801" i="120" s="1"/>
  <c r="P800" i="120"/>
  <c r="K800" i="120"/>
  <c r="M800" i="120" s="1"/>
  <c r="O800" i="120" s="1"/>
  <c r="K799" i="120"/>
  <c r="K798" i="120"/>
  <c r="M798" i="120" s="1"/>
  <c r="R797" i="120"/>
  <c r="P797" i="120"/>
  <c r="O797" i="120"/>
  <c r="K797" i="120"/>
  <c r="R796" i="120"/>
  <c r="P796" i="120"/>
  <c r="K796" i="120"/>
  <c r="M796" i="120" s="1"/>
  <c r="O796" i="120" s="1"/>
  <c r="K795" i="120"/>
  <c r="K794" i="120"/>
  <c r="R793" i="120"/>
  <c r="K793" i="120"/>
  <c r="M793" i="120" s="1"/>
  <c r="R792" i="120"/>
  <c r="P792" i="120"/>
  <c r="P793" i="120" s="1"/>
  <c r="K792" i="120"/>
  <c r="K791" i="120"/>
  <c r="K790" i="120"/>
  <c r="K789" i="120"/>
  <c r="R788" i="120"/>
  <c r="Q788" i="120"/>
  <c r="K788" i="120"/>
  <c r="M788" i="120" s="1"/>
  <c r="R787" i="120"/>
  <c r="R789" i="120" s="1"/>
  <c r="P787" i="120"/>
  <c r="P788" i="120" s="1"/>
  <c r="P789" i="120" s="1"/>
  <c r="K787" i="120"/>
  <c r="M787" i="120" s="1"/>
  <c r="K786" i="120"/>
  <c r="R785" i="120"/>
  <c r="O785" i="120"/>
  <c r="K785" i="120"/>
  <c r="R784" i="120"/>
  <c r="P784" i="120"/>
  <c r="P785" i="120" s="1"/>
  <c r="K784" i="120"/>
  <c r="K783" i="120"/>
  <c r="K782" i="120"/>
  <c r="R781" i="120"/>
  <c r="Q781" i="120"/>
  <c r="K781" i="120"/>
  <c r="M781" i="120" s="1"/>
  <c r="R780" i="120"/>
  <c r="P780" i="120"/>
  <c r="P781" i="120" s="1"/>
  <c r="K780" i="120"/>
  <c r="M780" i="120" s="1"/>
  <c r="O779" i="120"/>
  <c r="K779" i="120"/>
  <c r="R777" i="120"/>
  <c r="O777" i="120"/>
  <c r="K777" i="120"/>
  <c r="R776" i="120"/>
  <c r="P776" i="120"/>
  <c r="P777" i="120" s="1"/>
  <c r="K776" i="120"/>
  <c r="K775" i="120"/>
  <c r="R773" i="120"/>
  <c r="O773" i="120"/>
  <c r="K773" i="120"/>
  <c r="R772" i="120"/>
  <c r="P772" i="120"/>
  <c r="P773" i="120" s="1"/>
  <c r="K772" i="120"/>
  <c r="K771" i="120"/>
  <c r="K770" i="120"/>
  <c r="R769" i="120"/>
  <c r="O769" i="120"/>
  <c r="K769" i="120"/>
  <c r="R768" i="120"/>
  <c r="P768" i="120"/>
  <c r="P769" i="120" s="1"/>
  <c r="K768" i="120"/>
  <c r="K767" i="120"/>
  <c r="K766" i="120"/>
  <c r="R765" i="120"/>
  <c r="O765" i="120"/>
  <c r="K765" i="120"/>
  <c r="R764" i="120"/>
  <c r="P764" i="120"/>
  <c r="P765" i="120" s="1"/>
  <c r="K764" i="120"/>
  <c r="K763" i="120"/>
  <c r="K762" i="120"/>
  <c r="R761" i="120"/>
  <c r="O761" i="120"/>
  <c r="K761" i="120"/>
  <c r="R760" i="120"/>
  <c r="P760" i="120"/>
  <c r="P761" i="120" s="1"/>
  <c r="K760" i="120"/>
  <c r="K759" i="120"/>
  <c r="K758" i="120"/>
  <c r="R757" i="120"/>
  <c r="K757" i="120"/>
  <c r="R756" i="120"/>
  <c r="Q756" i="120"/>
  <c r="Q757" i="120" s="1"/>
  <c r="P756" i="120"/>
  <c r="P757" i="120" s="1"/>
  <c r="O756" i="120"/>
  <c r="O757" i="120" s="1"/>
  <c r="K756" i="120"/>
  <c r="K755" i="120"/>
  <c r="K754" i="120"/>
  <c r="R753" i="120"/>
  <c r="O753" i="120"/>
  <c r="K753" i="120"/>
  <c r="R752" i="120"/>
  <c r="P752" i="120"/>
  <c r="P753" i="120" s="1"/>
  <c r="K752" i="120"/>
  <c r="K751" i="120"/>
  <c r="K750" i="120"/>
  <c r="R749" i="120"/>
  <c r="O749" i="120"/>
  <c r="K749" i="120"/>
  <c r="R748" i="120"/>
  <c r="P748" i="120"/>
  <c r="P749" i="120" s="1"/>
  <c r="K748" i="120"/>
  <c r="K747" i="120"/>
  <c r="K746" i="120"/>
  <c r="R745" i="120"/>
  <c r="O745" i="120"/>
  <c r="K745" i="120"/>
  <c r="R744" i="120"/>
  <c r="P744" i="120"/>
  <c r="P745" i="120" s="1"/>
  <c r="K744" i="120"/>
  <c r="K743" i="120"/>
  <c r="K742" i="120"/>
  <c r="R741" i="120"/>
  <c r="O741" i="120"/>
  <c r="K741" i="120"/>
  <c r="R740" i="120"/>
  <c r="P740" i="120"/>
  <c r="P741" i="120" s="1"/>
  <c r="K740" i="120"/>
  <c r="K739" i="120"/>
  <c r="K738" i="120"/>
  <c r="R737" i="120"/>
  <c r="O737" i="120"/>
  <c r="K737" i="120"/>
  <c r="R736" i="120"/>
  <c r="P736" i="120"/>
  <c r="P737" i="120" s="1"/>
  <c r="K736" i="120"/>
  <c r="K735" i="120"/>
  <c r="K734" i="120"/>
  <c r="R733" i="120"/>
  <c r="P733" i="120"/>
  <c r="O733" i="120"/>
  <c r="K733" i="120"/>
  <c r="R732" i="120"/>
  <c r="P732" i="120"/>
  <c r="K732" i="120"/>
  <c r="K731" i="120"/>
  <c r="K730" i="120"/>
  <c r="R729" i="120"/>
  <c r="O729" i="120"/>
  <c r="K729" i="120"/>
  <c r="R728" i="120"/>
  <c r="P728" i="120"/>
  <c r="P729" i="120" s="1"/>
  <c r="K728" i="120"/>
  <c r="K727" i="120"/>
  <c r="K726" i="120"/>
  <c r="R725" i="120"/>
  <c r="K725" i="120"/>
  <c r="R724" i="120"/>
  <c r="Q724" i="120"/>
  <c r="Q725" i="120" s="1"/>
  <c r="P724" i="120"/>
  <c r="P725" i="120" s="1"/>
  <c r="O724" i="120"/>
  <c r="O725" i="120" s="1"/>
  <c r="K724" i="120"/>
  <c r="K723" i="120"/>
  <c r="K722" i="120"/>
  <c r="R721" i="120"/>
  <c r="O721" i="120"/>
  <c r="K721" i="120"/>
  <c r="R720" i="120"/>
  <c r="P720" i="120"/>
  <c r="P721" i="120" s="1"/>
  <c r="K720" i="120"/>
  <c r="K719" i="120"/>
  <c r="K718" i="120"/>
  <c r="R717" i="120"/>
  <c r="O717" i="120"/>
  <c r="K717" i="120"/>
  <c r="R716" i="120"/>
  <c r="P716" i="120"/>
  <c r="P717" i="120" s="1"/>
  <c r="K716" i="120"/>
  <c r="K715" i="120"/>
  <c r="K714" i="120"/>
  <c r="R713" i="120"/>
  <c r="O713" i="120"/>
  <c r="K713" i="120"/>
  <c r="R712" i="120"/>
  <c r="P712" i="120"/>
  <c r="P713" i="120" s="1"/>
  <c r="K712" i="120"/>
  <c r="K711" i="120"/>
  <c r="K710" i="120"/>
  <c r="R709" i="120"/>
  <c r="P709" i="120"/>
  <c r="O709" i="120"/>
  <c r="K709" i="120"/>
  <c r="R708" i="120"/>
  <c r="P708" i="120"/>
  <c r="K708" i="120"/>
  <c r="K707" i="120"/>
  <c r="M707" i="120" s="1"/>
  <c r="K706" i="120"/>
  <c r="R705" i="120"/>
  <c r="O705" i="120"/>
  <c r="K705" i="120"/>
  <c r="R704" i="120"/>
  <c r="P704" i="120"/>
  <c r="P705" i="120" s="1"/>
  <c r="K704" i="120"/>
  <c r="K703" i="120"/>
  <c r="K702" i="120"/>
  <c r="R701" i="120"/>
  <c r="O701" i="120"/>
  <c r="K701" i="120"/>
  <c r="R700" i="120"/>
  <c r="P700" i="120"/>
  <c r="P701" i="120" s="1"/>
  <c r="K700" i="120"/>
  <c r="K699" i="120"/>
  <c r="K698" i="120"/>
  <c r="R697" i="120"/>
  <c r="O697" i="120"/>
  <c r="K697" i="120"/>
  <c r="R696" i="120"/>
  <c r="P696" i="120"/>
  <c r="P697" i="120" s="1"/>
  <c r="K696" i="120"/>
  <c r="K695" i="120"/>
  <c r="K694" i="120"/>
  <c r="R693" i="120"/>
  <c r="K693" i="120"/>
  <c r="R692" i="120"/>
  <c r="Q692" i="120"/>
  <c r="Q693" i="120" s="1"/>
  <c r="P692" i="120"/>
  <c r="P693" i="120" s="1"/>
  <c r="O692" i="120"/>
  <c r="O693" i="120" s="1"/>
  <c r="K692" i="120"/>
  <c r="K691" i="120"/>
  <c r="K690" i="120"/>
  <c r="R689" i="120"/>
  <c r="O689" i="120"/>
  <c r="K689" i="120"/>
  <c r="R688" i="120"/>
  <c r="P688" i="120"/>
  <c r="P689" i="120" s="1"/>
  <c r="K688" i="120"/>
  <c r="K687" i="120"/>
  <c r="K686" i="120"/>
  <c r="R685" i="120"/>
  <c r="O685" i="120"/>
  <c r="K685" i="120"/>
  <c r="R684" i="120"/>
  <c r="P684" i="120"/>
  <c r="P685" i="120" s="1"/>
  <c r="K684" i="120"/>
  <c r="K683" i="120"/>
  <c r="M683" i="120" s="1"/>
  <c r="K682" i="120"/>
  <c r="R681" i="120"/>
  <c r="O681" i="120"/>
  <c r="K681" i="120"/>
  <c r="R680" i="120"/>
  <c r="P680" i="120"/>
  <c r="P681" i="120" s="1"/>
  <c r="K680" i="120"/>
  <c r="K679" i="120"/>
  <c r="K678" i="120"/>
  <c r="R677" i="120"/>
  <c r="O677" i="120"/>
  <c r="K677" i="120"/>
  <c r="R676" i="120"/>
  <c r="P676" i="120"/>
  <c r="P677" i="120" s="1"/>
  <c r="K676" i="120"/>
  <c r="K675" i="120"/>
  <c r="K674" i="120"/>
  <c r="R673" i="120"/>
  <c r="O673" i="120"/>
  <c r="K673" i="120"/>
  <c r="R672" i="120"/>
  <c r="P672" i="120"/>
  <c r="P673" i="120" s="1"/>
  <c r="K672" i="120"/>
  <c r="K671" i="120"/>
  <c r="K670" i="120"/>
  <c r="R669" i="120"/>
  <c r="O669" i="120"/>
  <c r="K669" i="120"/>
  <c r="R668" i="120"/>
  <c r="P668" i="120"/>
  <c r="P669" i="120" s="1"/>
  <c r="K668" i="120"/>
  <c r="K667" i="120"/>
  <c r="K666" i="120"/>
  <c r="R665" i="120"/>
  <c r="O665" i="120"/>
  <c r="K665" i="120"/>
  <c r="R664" i="120"/>
  <c r="P664" i="120"/>
  <c r="P665" i="120" s="1"/>
  <c r="K664" i="120"/>
  <c r="K663" i="120"/>
  <c r="K662" i="120"/>
  <c r="R661" i="120"/>
  <c r="K661" i="120"/>
  <c r="R660" i="120"/>
  <c r="Q660" i="120"/>
  <c r="Q661" i="120" s="1"/>
  <c r="P660" i="120"/>
  <c r="P661" i="120" s="1"/>
  <c r="O660" i="120"/>
  <c r="O661" i="120" s="1"/>
  <c r="K660" i="120"/>
  <c r="K659" i="120"/>
  <c r="K658" i="120"/>
  <c r="R657" i="120"/>
  <c r="O657" i="120"/>
  <c r="K657" i="120"/>
  <c r="R656" i="120"/>
  <c r="P656" i="120"/>
  <c r="P657" i="120" s="1"/>
  <c r="K656" i="120"/>
  <c r="K655" i="120"/>
  <c r="K654" i="120"/>
  <c r="R653" i="120"/>
  <c r="O653" i="120"/>
  <c r="K653" i="120"/>
  <c r="R652" i="120"/>
  <c r="P652" i="120"/>
  <c r="P653" i="120" s="1"/>
  <c r="K652" i="120"/>
  <c r="K651" i="120"/>
  <c r="K650" i="120"/>
  <c r="R649" i="120"/>
  <c r="O649" i="120"/>
  <c r="K649" i="120"/>
  <c r="R648" i="120"/>
  <c r="P648" i="120"/>
  <c r="P649" i="120" s="1"/>
  <c r="K648" i="120"/>
  <c r="K646" i="120"/>
  <c r="Q645" i="120"/>
  <c r="P645" i="120"/>
  <c r="O645" i="120"/>
  <c r="K645" i="120"/>
  <c r="R644" i="120"/>
  <c r="R645" i="120" s="1"/>
  <c r="P644" i="120"/>
  <c r="K644" i="120"/>
  <c r="M644" i="120" s="1"/>
  <c r="O644" i="120" s="1"/>
  <c r="K643" i="120"/>
  <c r="M643" i="120" s="1"/>
  <c r="K642" i="120"/>
  <c r="M642" i="120" s="1"/>
  <c r="P641" i="120"/>
  <c r="O641" i="120"/>
  <c r="K641" i="120"/>
  <c r="M641" i="120" s="1"/>
  <c r="R640" i="120"/>
  <c r="R641" i="120" s="1"/>
  <c r="P640" i="120"/>
  <c r="K640" i="120"/>
  <c r="M640" i="120" s="1"/>
  <c r="K639" i="120"/>
  <c r="M639" i="120" s="1"/>
  <c r="K638" i="120"/>
  <c r="M638" i="120" s="1"/>
  <c r="P637" i="120"/>
  <c r="O637" i="120"/>
  <c r="K637" i="120"/>
  <c r="M637" i="120" s="1"/>
  <c r="R636" i="120"/>
  <c r="R637" i="120" s="1"/>
  <c r="P636" i="120"/>
  <c r="K636" i="120"/>
  <c r="M636" i="120" s="1"/>
  <c r="K635" i="120"/>
  <c r="M635" i="120" s="1"/>
  <c r="K634" i="120"/>
  <c r="M634" i="120" s="1"/>
  <c r="R633" i="120"/>
  <c r="Q633" i="120"/>
  <c r="K633" i="120"/>
  <c r="M633" i="120" s="1"/>
  <c r="R632" i="120"/>
  <c r="P632" i="120"/>
  <c r="P633" i="120" s="1"/>
  <c r="K632" i="120"/>
  <c r="M632" i="120" s="1"/>
  <c r="O632" i="120" s="1"/>
  <c r="O633" i="120" s="1"/>
  <c r="K631" i="120"/>
  <c r="M631" i="120" s="1"/>
  <c r="K630" i="120"/>
  <c r="M630" i="120" s="1"/>
  <c r="K629" i="120"/>
  <c r="M629" i="120" s="1"/>
  <c r="R628" i="120"/>
  <c r="Q628" i="120"/>
  <c r="K628" i="120"/>
  <c r="M628" i="120" s="1"/>
  <c r="R627" i="120"/>
  <c r="R629" i="120" s="1"/>
  <c r="P627" i="120"/>
  <c r="P628" i="120" s="1"/>
  <c r="P629" i="120" s="1"/>
  <c r="K627" i="120"/>
  <c r="M627" i="120" s="1"/>
  <c r="K626" i="120"/>
  <c r="P625" i="120"/>
  <c r="O625" i="120"/>
  <c r="K625" i="120"/>
  <c r="M625" i="120" s="1"/>
  <c r="R624" i="120"/>
  <c r="R625" i="120" s="1"/>
  <c r="P624" i="120"/>
  <c r="K624" i="120"/>
  <c r="M624" i="120" s="1"/>
  <c r="K623" i="120"/>
  <c r="M623" i="120" s="1"/>
  <c r="K622" i="120"/>
  <c r="M622" i="120" s="1"/>
  <c r="R621" i="120"/>
  <c r="Q621" i="120"/>
  <c r="K621" i="120"/>
  <c r="M621" i="120" s="1"/>
  <c r="R620" i="120"/>
  <c r="P620" i="120"/>
  <c r="P621" i="120" s="1"/>
  <c r="K620" i="120"/>
  <c r="M620" i="120" s="1"/>
  <c r="K619" i="120"/>
  <c r="M619" i="120" s="1"/>
  <c r="K618" i="120"/>
  <c r="M618" i="120" s="1"/>
  <c r="R617" i="120"/>
  <c r="Q617" i="120"/>
  <c r="K617" i="120"/>
  <c r="M617" i="120" s="1"/>
  <c r="R616" i="120"/>
  <c r="P616" i="120"/>
  <c r="P617" i="120" s="1"/>
  <c r="K616" i="120"/>
  <c r="M616" i="120" s="1"/>
  <c r="K615" i="120"/>
  <c r="M615" i="120" s="1"/>
  <c r="K614" i="120"/>
  <c r="M614" i="120" s="1"/>
  <c r="P613" i="120"/>
  <c r="O613" i="120"/>
  <c r="K613" i="120"/>
  <c r="M613" i="120" s="1"/>
  <c r="R612" i="120"/>
  <c r="R613" i="120" s="1"/>
  <c r="P612" i="120"/>
  <c r="K612" i="120"/>
  <c r="M612" i="120" s="1"/>
  <c r="M611" i="120"/>
  <c r="K611" i="120"/>
  <c r="K610" i="120"/>
  <c r="M610" i="120" s="1"/>
  <c r="P609" i="120"/>
  <c r="O609" i="120"/>
  <c r="K609" i="120"/>
  <c r="M609" i="120" s="1"/>
  <c r="R608" i="120"/>
  <c r="R609" i="120" s="1"/>
  <c r="P608" i="120"/>
  <c r="K608" i="120"/>
  <c r="M608" i="120" s="1"/>
  <c r="K607" i="120"/>
  <c r="M607" i="120" s="1"/>
  <c r="K606" i="120"/>
  <c r="M606" i="120" s="1"/>
  <c r="P605" i="120"/>
  <c r="O605" i="120"/>
  <c r="K605" i="120"/>
  <c r="M605" i="120" s="1"/>
  <c r="R604" i="120"/>
  <c r="R605" i="120" s="1"/>
  <c r="P604" i="120"/>
  <c r="K604" i="120"/>
  <c r="M604" i="120" s="1"/>
  <c r="Q604" i="120" s="1"/>
  <c r="Q605" i="120" s="1"/>
  <c r="K603" i="120"/>
  <c r="M603" i="120" s="1"/>
  <c r="K602" i="120"/>
  <c r="M602" i="120" s="1"/>
  <c r="R601" i="120"/>
  <c r="Q601" i="120"/>
  <c r="K601" i="120"/>
  <c r="M601" i="120" s="1"/>
  <c r="R600" i="120"/>
  <c r="P600" i="120"/>
  <c r="P601" i="120" s="1"/>
  <c r="K600" i="120"/>
  <c r="M600" i="120" s="1"/>
  <c r="K599" i="120"/>
  <c r="M599" i="120" s="1"/>
  <c r="K598" i="120"/>
  <c r="M598" i="120" s="1"/>
  <c r="K597" i="120"/>
  <c r="M597" i="120" s="1"/>
  <c r="R596" i="120"/>
  <c r="Q596" i="120"/>
  <c r="K596" i="120"/>
  <c r="M596" i="120" s="1"/>
  <c r="R595" i="120"/>
  <c r="R597" i="120" s="1"/>
  <c r="P595" i="120"/>
  <c r="P596" i="120" s="1"/>
  <c r="P597" i="120" s="1"/>
  <c r="K595" i="120"/>
  <c r="M595" i="120" s="1"/>
  <c r="K594" i="120"/>
  <c r="P593" i="120"/>
  <c r="O593" i="120"/>
  <c r="K593" i="120"/>
  <c r="M593" i="120" s="1"/>
  <c r="R592" i="120"/>
  <c r="R593" i="120" s="1"/>
  <c r="P592" i="120"/>
  <c r="K592" i="120"/>
  <c r="M592" i="120" s="1"/>
  <c r="K591" i="120"/>
  <c r="M591" i="120" s="1"/>
  <c r="K590" i="120"/>
  <c r="M590" i="120" s="1"/>
  <c r="R589" i="120"/>
  <c r="Q589" i="120"/>
  <c r="K589" i="120"/>
  <c r="M589" i="120" s="1"/>
  <c r="R588" i="120"/>
  <c r="P588" i="120"/>
  <c r="P589" i="120" s="1"/>
  <c r="K588" i="120"/>
  <c r="M588" i="120" s="1"/>
  <c r="K587" i="120"/>
  <c r="M587" i="120" s="1"/>
  <c r="K586" i="120"/>
  <c r="M586" i="120" s="1"/>
  <c r="R585" i="120"/>
  <c r="Q585" i="120"/>
  <c r="K585" i="120"/>
  <c r="M585" i="120" s="1"/>
  <c r="R584" i="120"/>
  <c r="P584" i="120"/>
  <c r="P585" i="120" s="1"/>
  <c r="K584" i="120"/>
  <c r="M584" i="120" s="1"/>
  <c r="K583" i="120"/>
  <c r="M583" i="120" s="1"/>
  <c r="K582" i="120"/>
  <c r="M582" i="120" s="1"/>
  <c r="O582" i="120" s="1"/>
  <c r="R581" i="120"/>
  <c r="O581" i="120"/>
  <c r="K581" i="120"/>
  <c r="R580" i="120"/>
  <c r="P580" i="120"/>
  <c r="P581" i="120" s="1"/>
  <c r="K580" i="120"/>
  <c r="K579" i="120"/>
  <c r="K578" i="120"/>
  <c r="R577" i="120"/>
  <c r="O577" i="120"/>
  <c r="K577" i="120"/>
  <c r="R576" i="120"/>
  <c r="P576" i="120"/>
  <c r="P577" i="120" s="1"/>
  <c r="K576" i="120"/>
  <c r="K575" i="120"/>
  <c r="K574" i="120"/>
  <c r="R573" i="120"/>
  <c r="O573" i="120"/>
  <c r="K573" i="120"/>
  <c r="R572" i="120"/>
  <c r="P572" i="120"/>
  <c r="P573" i="120" s="1"/>
  <c r="K572" i="120"/>
  <c r="K571" i="120"/>
  <c r="K570" i="120"/>
  <c r="R569" i="120"/>
  <c r="O569" i="120"/>
  <c r="K569" i="120"/>
  <c r="R568" i="120"/>
  <c r="P568" i="120"/>
  <c r="P569" i="120" s="1"/>
  <c r="K568" i="120"/>
  <c r="K567" i="120"/>
  <c r="K566" i="120"/>
  <c r="R565" i="120"/>
  <c r="K565" i="120"/>
  <c r="R564" i="120"/>
  <c r="Q564" i="120"/>
  <c r="Q565" i="120" s="1"/>
  <c r="P564" i="120"/>
  <c r="P565" i="120" s="1"/>
  <c r="O564" i="120"/>
  <c r="O565" i="120" s="1"/>
  <c r="K564" i="120"/>
  <c r="K563" i="120"/>
  <c r="K562" i="120"/>
  <c r="R561" i="120"/>
  <c r="O561" i="120"/>
  <c r="K561" i="120"/>
  <c r="R560" i="120"/>
  <c r="P560" i="120"/>
  <c r="P561" i="120" s="1"/>
  <c r="K560" i="120"/>
  <c r="K559" i="120"/>
  <c r="K558" i="120"/>
  <c r="R557" i="120"/>
  <c r="O557" i="120"/>
  <c r="K557" i="120"/>
  <c r="R556" i="120"/>
  <c r="P556" i="120"/>
  <c r="P557" i="120" s="1"/>
  <c r="K556" i="120"/>
  <c r="K555" i="120"/>
  <c r="K554" i="120"/>
  <c r="R553" i="120"/>
  <c r="O553" i="120"/>
  <c r="K553" i="120"/>
  <c r="R552" i="120"/>
  <c r="P552" i="120"/>
  <c r="P553" i="120" s="1"/>
  <c r="K552" i="120"/>
  <c r="K551" i="120"/>
  <c r="K550" i="120"/>
  <c r="P549" i="120"/>
  <c r="O549" i="120"/>
  <c r="K549" i="120"/>
  <c r="M549" i="120" s="1"/>
  <c r="R548" i="120"/>
  <c r="R549" i="120" s="1"/>
  <c r="P548" i="120"/>
  <c r="K548" i="120"/>
  <c r="M548" i="120" s="1"/>
  <c r="K547" i="120"/>
  <c r="M547" i="120" s="1"/>
  <c r="K546" i="120"/>
  <c r="M546" i="120" s="1"/>
  <c r="P545" i="120"/>
  <c r="O545" i="120"/>
  <c r="K545" i="120"/>
  <c r="M545" i="120" s="1"/>
  <c r="R544" i="120"/>
  <c r="R545" i="120" s="1"/>
  <c r="P544" i="120"/>
  <c r="K544" i="120"/>
  <c r="M544" i="120" s="1"/>
  <c r="K543" i="120"/>
  <c r="M543" i="120" s="1"/>
  <c r="K542" i="120"/>
  <c r="P541" i="120"/>
  <c r="O541" i="120"/>
  <c r="K541" i="120"/>
  <c r="M541" i="120" s="1"/>
  <c r="R540" i="120"/>
  <c r="R541" i="120" s="1"/>
  <c r="P540" i="120"/>
  <c r="K540" i="120"/>
  <c r="M540" i="120" s="1"/>
  <c r="K539" i="120"/>
  <c r="M539" i="120" s="1"/>
  <c r="K538" i="120"/>
  <c r="M538" i="120" s="1"/>
  <c r="R537" i="120"/>
  <c r="Q537" i="120"/>
  <c r="K537" i="120"/>
  <c r="M537" i="120" s="1"/>
  <c r="R536" i="120"/>
  <c r="P536" i="120"/>
  <c r="P537" i="120" s="1"/>
  <c r="K536" i="120"/>
  <c r="M536" i="120" s="1"/>
  <c r="K535" i="120"/>
  <c r="K534" i="120"/>
  <c r="M534" i="120" s="1"/>
  <c r="O534" i="120" s="1"/>
  <c r="K533" i="120"/>
  <c r="M533" i="120" s="1"/>
  <c r="R532" i="120"/>
  <c r="Q532" i="120"/>
  <c r="K532" i="120"/>
  <c r="M532" i="120" s="1"/>
  <c r="R531" i="120"/>
  <c r="R533" i="120" s="1"/>
  <c r="P531" i="120"/>
  <c r="P532" i="120" s="1"/>
  <c r="P533" i="120" s="1"/>
  <c r="K531" i="120"/>
  <c r="M531" i="120" s="1"/>
  <c r="K530" i="120"/>
  <c r="R529" i="120"/>
  <c r="Q529" i="120"/>
  <c r="P529" i="120"/>
  <c r="O529" i="120"/>
  <c r="K529" i="120"/>
  <c r="M529" i="120" s="1"/>
  <c r="O528" i="120" s="1"/>
  <c r="R528" i="120"/>
  <c r="P528" i="120"/>
  <c r="K528" i="120"/>
  <c r="K527" i="120"/>
  <c r="M527" i="120" s="1"/>
  <c r="K526" i="120"/>
  <c r="M526" i="120" s="1"/>
  <c r="R525" i="120"/>
  <c r="Q525" i="120"/>
  <c r="K525" i="120"/>
  <c r="M525" i="120" s="1"/>
  <c r="R524" i="120"/>
  <c r="P524" i="120"/>
  <c r="P525" i="120" s="1"/>
  <c r="K524" i="120"/>
  <c r="M524" i="120" s="1"/>
  <c r="K523" i="120"/>
  <c r="M523" i="120" s="1"/>
  <c r="K522" i="120"/>
  <c r="M522" i="120" s="1"/>
  <c r="R521" i="120"/>
  <c r="Q521" i="120"/>
  <c r="K521" i="120"/>
  <c r="M521" i="120" s="1"/>
  <c r="O520" i="120" s="1"/>
  <c r="O521" i="120" s="1"/>
  <c r="R520" i="120"/>
  <c r="P520" i="120"/>
  <c r="P521" i="120" s="1"/>
  <c r="K520" i="120"/>
  <c r="K519" i="120"/>
  <c r="M519" i="120" s="1"/>
  <c r="K518" i="120"/>
  <c r="M518" i="120" s="1"/>
  <c r="Q517" i="120"/>
  <c r="P517" i="120"/>
  <c r="O517" i="120"/>
  <c r="K517" i="120"/>
  <c r="R516" i="120"/>
  <c r="R517" i="120" s="1"/>
  <c r="P516" i="120"/>
  <c r="K516" i="120"/>
  <c r="M516" i="120" s="1"/>
  <c r="O516" i="120" s="1"/>
  <c r="K515" i="120"/>
  <c r="M515" i="120" s="1"/>
  <c r="K514" i="120"/>
  <c r="M514" i="120" s="1"/>
  <c r="P513" i="120"/>
  <c r="O513" i="120"/>
  <c r="K513" i="120"/>
  <c r="M513" i="120" s="1"/>
  <c r="R512" i="120"/>
  <c r="R513" i="120" s="1"/>
  <c r="P512" i="120"/>
  <c r="K512" i="120"/>
  <c r="M512" i="120" s="1"/>
  <c r="K511" i="120"/>
  <c r="M511" i="120" s="1"/>
  <c r="K510" i="120"/>
  <c r="M510" i="120" s="1"/>
  <c r="Q510" i="120" s="1"/>
  <c r="P509" i="120"/>
  <c r="O509" i="120"/>
  <c r="K509" i="120"/>
  <c r="M509" i="120" s="1"/>
  <c r="R508" i="120"/>
  <c r="R509" i="120" s="1"/>
  <c r="P508" i="120"/>
  <c r="K508" i="120"/>
  <c r="M508" i="120" s="1"/>
  <c r="K507" i="120"/>
  <c r="M507" i="120" s="1"/>
  <c r="K506" i="120"/>
  <c r="M506" i="120" s="1"/>
  <c r="R505" i="120"/>
  <c r="Q505" i="120"/>
  <c r="K505" i="120"/>
  <c r="M505" i="120" s="1"/>
  <c r="R504" i="120"/>
  <c r="P504" i="120"/>
  <c r="P505" i="120" s="1"/>
  <c r="K504" i="120"/>
  <c r="M504" i="120" s="1"/>
  <c r="K503" i="120"/>
  <c r="M503" i="120" s="1"/>
  <c r="K502" i="120"/>
  <c r="M502" i="120" s="1"/>
  <c r="P501" i="120"/>
  <c r="K501" i="120"/>
  <c r="M501" i="120" s="1"/>
  <c r="R500" i="120"/>
  <c r="Q500" i="120"/>
  <c r="K500" i="120"/>
  <c r="M500" i="120" s="1"/>
  <c r="R499" i="120"/>
  <c r="R501" i="120" s="1"/>
  <c r="P499" i="120"/>
  <c r="P500" i="120" s="1"/>
  <c r="K499" i="120"/>
  <c r="M499" i="120" s="1"/>
  <c r="K498" i="120"/>
  <c r="P497" i="120"/>
  <c r="O497" i="120"/>
  <c r="K497" i="120"/>
  <c r="M497" i="120" s="1"/>
  <c r="R496" i="120"/>
  <c r="R497" i="120" s="1"/>
  <c r="P496" i="120"/>
  <c r="K496" i="120"/>
  <c r="M496" i="120" s="1"/>
  <c r="K495" i="120"/>
  <c r="M495" i="120" s="1"/>
  <c r="K494" i="120"/>
  <c r="M494" i="120" s="1"/>
  <c r="R493" i="120"/>
  <c r="Q493" i="120"/>
  <c r="K493" i="120"/>
  <c r="M493" i="120" s="1"/>
  <c r="R492" i="120"/>
  <c r="P492" i="120"/>
  <c r="P493" i="120" s="1"/>
  <c r="K492" i="120"/>
  <c r="M492" i="120" s="1"/>
  <c r="K491" i="120"/>
  <c r="M491" i="120" s="1"/>
  <c r="K490" i="120"/>
  <c r="M490" i="120" s="1"/>
  <c r="R489" i="120"/>
  <c r="Q489" i="120"/>
  <c r="K489" i="120"/>
  <c r="M489" i="120" s="1"/>
  <c r="R488" i="120"/>
  <c r="P488" i="120"/>
  <c r="P489" i="120" s="1"/>
  <c r="K488" i="120"/>
  <c r="M488" i="120" s="1"/>
  <c r="K487" i="120"/>
  <c r="M487" i="120" s="1"/>
  <c r="K486" i="120"/>
  <c r="M486" i="120" s="1"/>
  <c r="Q485" i="120"/>
  <c r="P485" i="120"/>
  <c r="O485" i="120"/>
  <c r="K485" i="120"/>
  <c r="R484" i="120"/>
  <c r="R485" i="120" s="1"/>
  <c r="P484" i="120"/>
  <c r="K484" i="120"/>
  <c r="M484" i="120" s="1"/>
  <c r="O484" i="120" s="1"/>
  <c r="K483" i="120"/>
  <c r="M483" i="120" s="1"/>
  <c r="K482" i="120"/>
  <c r="M482" i="120" s="1"/>
  <c r="P481" i="120"/>
  <c r="O481" i="120"/>
  <c r="K481" i="120"/>
  <c r="M481" i="120" s="1"/>
  <c r="R480" i="120"/>
  <c r="R481" i="120" s="1"/>
  <c r="P480" i="120"/>
  <c r="K480" i="120"/>
  <c r="M480" i="120" s="1"/>
  <c r="K479" i="120"/>
  <c r="M479" i="120" s="1"/>
  <c r="K478" i="120"/>
  <c r="M478" i="120" s="1"/>
  <c r="P477" i="120"/>
  <c r="O477" i="120"/>
  <c r="K477" i="120"/>
  <c r="R476" i="120"/>
  <c r="R477" i="120" s="1"/>
  <c r="P476" i="120"/>
  <c r="K476" i="120"/>
  <c r="O475" i="120"/>
  <c r="K475" i="120"/>
  <c r="K474" i="120"/>
  <c r="R473" i="120"/>
  <c r="O473" i="120"/>
  <c r="K473" i="120"/>
  <c r="R472" i="120"/>
  <c r="P472" i="120"/>
  <c r="P473" i="120" s="1"/>
  <c r="K472" i="120"/>
  <c r="K471" i="120"/>
  <c r="K470" i="120"/>
  <c r="M470" i="120" s="1"/>
  <c r="K469" i="120"/>
  <c r="M469" i="120" s="1"/>
  <c r="R468" i="120"/>
  <c r="Q468" i="120"/>
  <c r="K468" i="120"/>
  <c r="R467" i="120"/>
  <c r="R469" i="120" s="1"/>
  <c r="P467" i="120"/>
  <c r="P468" i="120" s="1"/>
  <c r="P469" i="120" s="1"/>
  <c r="K467" i="120"/>
  <c r="M467" i="120" s="1"/>
  <c r="K466" i="120"/>
  <c r="P465" i="120"/>
  <c r="O465" i="120"/>
  <c r="K465" i="120"/>
  <c r="R464" i="120"/>
  <c r="R465" i="120" s="1"/>
  <c r="P464" i="120"/>
  <c r="K464" i="120"/>
  <c r="K463" i="120"/>
  <c r="M463" i="120" s="1"/>
  <c r="P462" i="120" s="1"/>
  <c r="K462" i="120"/>
  <c r="R461" i="120"/>
  <c r="Q461" i="120"/>
  <c r="K461" i="120"/>
  <c r="M461" i="120" s="1"/>
  <c r="R460" i="120"/>
  <c r="P460" i="120"/>
  <c r="P461" i="120" s="1"/>
  <c r="K460" i="120"/>
  <c r="M460" i="120" s="1"/>
  <c r="K459" i="120"/>
  <c r="M459" i="120" s="1"/>
  <c r="K458" i="120"/>
  <c r="M458" i="120" s="1"/>
  <c r="R457" i="120"/>
  <c r="O457" i="120"/>
  <c r="K457" i="120"/>
  <c r="R456" i="120"/>
  <c r="P456" i="120"/>
  <c r="P457" i="120" s="1"/>
  <c r="K456" i="120"/>
  <c r="K455" i="120"/>
  <c r="M455" i="120" s="1"/>
  <c r="K454" i="120"/>
  <c r="P453" i="120"/>
  <c r="O453" i="120"/>
  <c r="K453" i="120"/>
  <c r="M453" i="120" s="1"/>
  <c r="R452" i="120"/>
  <c r="R453" i="120" s="1"/>
  <c r="P452" i="120"/>
  <c r="K452" i="120"/>
  <c r="M452" i="120" s="1"/>
  <c r="K451" i="120"/>
  <c r="M451" i="120" s="1"/>
  <c r="K450" i="120"/>
  <c r="M450" i="120" s="1"/>
  <c r="P449" i="120"/>
  <c r="O449" i="120"/>
  <c r="K449" i="120"/>
  <c r="M449" i="120" s="1"/>
  <c r="R448" i="120"/>
  <c r="R449" i="120" s="1"/>
  <c r="P448" i="120"/>
  <c r="K448" i="120"/>
  <c r="M448" i="120" s="1"/>
  <c r="K447" i="120"/>
  <c r="M447" i="120" s="1"/>
  <c r="K446" i="120"/>
  <c r="M446" i="120" s="1"/>
  <c r="P445" i="120"/>
  <c r="O445" i="120"/>
  <c r="K445" i="120"/>
  <c r="M445" i="120" s="1"/>
  <c r="R444" i="120"/>
  <c r="R445" i="120" s="1"/>
  <c r="P444" i="120"/>
  <c r="K444" i="120"/>
  <c r="M444" i="120" s="1"/>
  <c r="K443" i="120"/>
  <c r="M443" i="120" s="1"/>
  <c r="O442" i="120" s="1"/>
  <c r="K442" i="120"/>
  <c r="R441" i="120"/>
  <c r="K441" i="120"/>
  <c r="M441" i="120" s="1"/>
  <c r="O440" i="120" s="1"/>
  <c r="O441" i="120" s="1"/>
  <c r="R440" i="120"/>
  <c r="P440" i="120"/>
  <c r="P441" i="120" s="1"/>
  <c r="K440" i="120"/>
  <c r="K439" i="120"/>
  <c r="M439" i="120" s="1"/>
  <c r="K438" i="120"/>
  <c r="M438" i="120" s="1"/>
  <c r="K437" i="120"/>
  <c r="M437" i="120" s="1"/>
  <c r="R436" i="120"/>
  <c r="Q436" i="120"/>
  <c r="K436" i="120"/>
  <c r="M436" i="120" s="1"/>
  <c r="R435" i="120"/>
  <c r="R437" i="120" s="1"/>
  <c r="P435" i="120"/>
  <c r="P436" i="120" s="1"/>
  <c r="P437" i="120" s="1"/>
  <c r="K435" i="120"/>
  <c r="M435" i="120" s="1"/>
  <c r="K434" i="120"/>
  <c r="P433" i="120"/>
  <c r="O433" i="120"/>
  <c r="K433" i="120"/>
  <c r="M433" i="120" s="1"/>
  <c r="O432" i="120" s="1"/>
  <c r="R432" i="120"/>
  <c r="R433" i="120" s="1"/>
  <c r="P432" i="120"/>
  <c r="K432" i="120"/>
  <c r="K431" i="120"/>
  <c r="M431" i="120" s="1"/>
  <c r="M430" i="120"/>
  <c r="K430" i="120"/>
  <c r="R429" i="120"/>
  <c r="K429" i="120"/>
  <c r="R428" i="120"/>
  <c r="P428" i="120"/>
  <c r="P429" i="120" s="1"/>
  <c r="K428" i="120"/>
  <c r="M428" i="120" s="1"/>
  <c r="O428" i="120" s="1"/>
  <c r="O429" i="120" s="1"/>
  <c r="K427" i="120"/>
  <c r="K426" i="120"/>
  <c r="M426" i="120" s="1"/>
  <c r="R425" i="120"/>
  <c r="K425" i="120"/>
  <c r="R424" i="120"/>
  <c r="P424" i="120"/>
  <c r="P425" i="120" s="1"/>
  <c r="K424" i="120"/>
  <c r="M424" i="120" s="1"/>
  <c r="P422" i="120" s="1"/>
  <c r="K423" i="120"/>
  <c r="K422" i="120"/>
  <c r="P421" i="120"/>
  <c r="O421" i="120"/>
  <c r="K421" i="120"/>
  <c r="M421" i="120" s="1"/>
  <c r="R420" i="120"/>
  <c r="R421" i="120" s="1"/>
  <c r="P420" i="120"/>
  <c r="K420" i="120"/>
  <c r="M420" i="120" s="1"/>
  <c r="K419" i="120"/>
  <c r="M419" i="120" s="1"/>
  <c r="K418" i="120"/>
  <c r="M418" i="120" s="1"/>
  <c r="Q417" i="120"/>
  <c r="P417" i="120"/>
  <c r="O417" i="120"/>
  <c r="K417" i="120"/>
  <c r="R416" i="120"/>
  <c r="R417" i="120" s="1"/>
  <c r="P416" i="120"/>
  <c r="K416" i="120"/>
  <c r="M416" i="120" s="1"/>
  <c r="O416" i="120" s="1"/>
  <c r="K415" i="120"/>
  <c r="M415" i="120" s="1"/>
  <c r="K414" i="120"/>
  <c r="M414" i="120" s="1"/>
  <c r="P413" i="120"/>
  <c r="O413" i="120"/>
  <c r="K413" i="120"/>
  <c r="R412" i="120"/>
  <c r="R413" i="120" s="1"/>
  <c r="P412" i="120"/>
  <c r="K412" i="120"/>
  <c r="M412" i="120" s="1"/>
  <c r="O412" i="120" s="1"/>
  <c r="K411" i="120"/>
  <c r="K410" i="120"/>
  <c r="R409" i="120"/>
  <c r="O409" i="120"/>
  <c r="K409" i="120"/>
  <c r="R408" i="120"/>
  <c r="P408" i="120"/>
  <c r="P409" i="120" s="1"/>
  <c r="K408" i="120"/>
  <c r="K407" i="120"/>
  <c r="K406" i="120"/>
  <c r="M406" i="120" s="1"/>
  <c r="K405" i="120"/>
  <c r="M405" i="120" s="1"/>
  <c r="R404" i="120"/>
  <c r="Q404" i="120"/>
  <c r="K404" i="120"/>
  <c r="M404" i="120" s="1"/>
  <c r="R403" i="120"/>
  <c r="R405" i="120" s="1"/>
  <c r="P403" i="120"/>
  <c r="P404" i="120" s="1"/>
  <c r="P405" i="120" s="1"/>
  <c r="K403" i="120"/>
  <c r="M403" i="120" s="1"/>
  <c r="K402" i="120"/>
  <c r="P401" i="120"/>
  <c r="O401" i="120"/>
  <c r="K401" i="120"/>
  <c r="M401" i="120" s="1"/>
  <c r="O400" i="120" s="1"/>
  <c r="R400" i="120"/>
  <c r="R401" i="120" s="1"/>
  <c r="P400" i="120"/>
  <c r="K400" i="120"/>
  <c r="K399" i="120"/>
  <c r="M399" i="120" s="1"/>
  <c r="O398" i="120" s="1"/>
  <c r="K398" i="120"/>
  <c r="R397" i="120"/>
  <c r="Q397" i="120"/>
  <c r="K397" i="120"/>
  <c r="M397" i="120" s="1"/>
  <c r="R396" i="120"/>
  <c r="P396" i="120"/>
  <c r="P397" i="120" s="1"/>
  <c r="K396" i="120"/>
  <c r="M396" i="120" s="1"/>
  <c r="K395" i="120"/>
  <c r="M395" i="120" s="1"/>
  <c r="K394" i="120"/>
  <c r="M394" i="120" s="1"/>
  <c r="R393" i="120"/>
  <c r="Q393" i="120"/>
  <c r="O393" i="120"/>
  <c r="K393" i="120"/>
  <c r="R392" i="120"/>
  <c r="P392" i="120"/>
  <c r="P393" i="120" s="1"/>
  <c r="K392" i="120"/>
  <c r="K391" i="120"/>
  <c r="M391" i="120" s="1"/>
  <c r="K390" i="120"/>
  <c r="P389" i="120"/>
  <c r="O389" i="120"/>
  <c r="K389" i="120"/>
  <c r="M389" i="120" s="1"/>
  <c r="R388" i="120"/>
  <c r="R389" i="120" s="1"/>
  <c r="P388" i="120"/>
  <c r="K388" i="120"/>
  <c r="M388" i="120" s="1"/>
  <c r="K387" i="120"/>
  <c r="M387" i="120" s="1"/>
  <c r="K386" i="120"/>
  <c r="M386" i="120" s="1"/>
  <c r="Q385" i="120"/>
  <c r="K385" i="120"/>
  <c r="R384" i="120"/>
  <c r="R385" i="120" s="1"/>
  <c r="P384" i="120"/>
  <c r="P385" i="120" s="1"/>
  <c r="K384" i="120"/>
  <c r="K383" i="120"/>
  <c r="K382" i="120"/>
  <c r="Q381" i="120"/>
  <c r="P381" i="120"/>
  <c r="O381" i="120"/>
  <c r="K381" i="120"/>
  <c r="R380" i="120"/>
  <c r="R381" i="120" s="1"/>
  <c r="P380" i="120"/>
  <c r="K380" i="120"/>
  <c r="M380" i="120" s="1"/>
  <c r="K379" i="120"/>
  <c r="K378" i="120"/>
  <c r="R377" i="120"/>
  <c r="Q377" i="120"/>
  <c r="O377" i="120"/>
  <c r="K377" i="120"/>
  <c r="R376" i="120"/>
  <c r="P376" i="120"/>
  <c r="P377" i="120" s="1"/>
  <c r="K376" i="120"/>
  <c r="K375" i="120"/>
  <c r="K374" i="120"/>
  <c r="K373" i="120"/>
  <c r="M373" i="120" s="1"/>
  <c r="R372" i="120"/>
  <c r="Q372" i="120"/>
  <c r="K372" i="120"/>
  <c r="M372" i="120" s="1"/>
  <c r="R371" i="120"/>
  <c r="R373" i="120" s="1"/>
  <c r="P371" i="120"/>
  <c r="P372" i="120" s="1"/>
  <c r="P373" i="120" s="1"/>
  <c r="K371" i="120"/>
  <c r="M371" i="120" s="1"/>
  <c r="K370" i="120"/>
  <c r="P369" i="120"/>
  <c r="K369" i="120"/>
  <c r="R368" i="120"/>
  <c r="R369" i="120" s="1"/>
  <c r="P368" i="120"/>
  <c r="K368" i="120"/>
  <c r="K367" i="120"/>
  <c r="M367" i="120" s="1"/>
  <c r="K366" i="120"/>
  <c r="R365" i="120"/>
  <c r="P365" i="120"/>
  <c r="K365" i="120"/>
  <c r="R364" i="120"/>
  <c r="P364" i="120"/>
  <c r="K364" i="120"/>
  <c r="K363" i="120"/>
  <c r="K362" i="120"/>
  <c r="R361" i="120"/>
  <c r="P361" i="120"/>
  <c r="K361" i="120"/>
  <c r="R360" i="120"/>
  <c r="P360" i="120"/>
  <c r="K360" i="120"/>
  <c r="K359" i="120"/>
  <c r="K358" i="120"/>
  <c r="Q357" i="120"/>
  <c r="P357" i="120"/>
  <c r="O357" i="120"/>
  <c r="K357" i="120"/>
  <c r="R356" i="120"/>
  <c r="R357" i="120" s="1"/>
  <c r="P356" i="120"/>
  <c r="K356" i="120"/>
  <c r="M356" i="120" s="1"/>
  <c r="O356" i="120" s="1"/>
  <c r="K355" i="120"/>
  <c r="M355" i="120" s="1"/>
  <c r="K354" i="120"/>
  <c r="M354" i="120" s="1"/>
  <c r="P353" i="120"/>
  <c r="O353" i="120"/>
  <c r="K353" i="120"/>
  <c r="M353" i="120" s="1"/>
  <c r="R352" i="120"/>
  <c r="R353" i="120" s="1"/>
  <c r="P352" i="120"/>
  <c r="K352" i="120"/>
  <c r="M352" i="120" s="1"/>
  <c r="K351" i="120"/>
  <c r="M351" i="120" s="1"/>
  <c r="K350" i="120"/>
  <c r="M350" i="120" s="1"/>
  <c r="P349" i="120"/>
  <c r="O349" i="120"/>
  <c r="K349" i="120"/>
  <c r="M349" i="120" s="1"/>
  <c r="R348" i="120"/>
  <c r="R349" i="120" s="1"/>
  <c r="P348" i="120"/>
  <c r="K348" i="120"/>
  <c r="M348" i="120" s="1"/>
  <c r="K347" i="120"/>
  <c r="M347" i="120" s="1"/>
  <c r="K346" i="120"/>
  <c r="R345" i="120"/>
  <c r="Q345" i="120"/>
  <c r="K345" i="120"/>
  <c r="M345" i="120" s="1"/>
  <c r="R344" i="120"/>
  <c r="P344" i="120"/>
  <c r="P345" i="120" s="1"/>
  <c r="K344" i="120"/>
  <c r="M344" i="120" s="1"/>
  <c r="K343" i="120"/>
  <c r="M343" i="120" s="1"/>
  <c r="K342" i="120"/>
  <c r="M342" i="120" s="1"/>
  <c r="K341" i="120"/>
  <c r="M341" i="120" s="1"/>
  <c r="R340" i="120"/>
  <c r="Q340" i="120"/>
  <c r="K340" i="120"/>
  <c r="M340" i="120" s="1"/>
  <c r="R339" i="120"/>
  <c r="R341" i="120" s="1"/>
  <c r="P339" i="120"/>
  <c r="P340" i="120" s="1"/>
  <c r="P341" i="120" s="1"/>
  <c r="K339" i="120"/>
  <c r="M339" i="120" s="1"/>
  <c r="K338" i="120"/>
  <c r="P337" i="120"/>
  <c r="O337" i="120"/>
  <c r="K337" i="120"/>
  <c r="M337" i="120" s="1"/>
  <c r="R336" i="120"/>
  <c r="R337" i="120" s="1"/>
  <c r="P336" i="120"/>
  <c r="K336" i="120"/>
  <c r="M336" i="120" s="1"/>
  <c r="K335" i="120"/>
  <c r="M335" i="120" s="1"/>
  <c r="K334" i="120"/>
  <c r="M334" i="120" s="1"/>
  <c r="R333" i="120"/>
  <c r="Q333" i="120"/>
  <c r="K333" i="120"/>
  <c r="M333" i="120" s="1"/>
  <c r="R332" i="120"/>
  <c r="P332" i="120"/>
  <c r="P333" i="120" s="1"/>
  <c r="K332" i="120"/>
  <c r="M332" i="120" s="1"/>
  <c r="K331" i="120"/>
  <c r="M331" i="120" s="1"/>
  <c r="K330" i="120"/>
  <c r="M330" i="120" s="1"/>
  <c r="R329" i="120"/>
  <c r="Q329" i="120"/>
  <c r="K329" i="120"/>
  <c r="M329" i="120" s="1"/>
  <c r="R328" i="120"/>
  <c r="P328" i="120"/>
  <c r="P329" i="120" s="1"/>
  <c r="K328" i="120"/>
  <c r="M328" i="120" s="1"/>
  <c r="K327" i="120"/>
  <c r="K326" i="120"/>
  <c r="M326" i="120" s="1"/>
  <c r="Q325" i="120"/>
  <c r="P325" i="120"/>
  <c r="O325" i="120"/>
  <c r="K325" i="120"/>
  <c r="R324" i="120"/>
  <c r="R325" i="120" s="1"/>
  <c r="P324" i="120"/>
  <c r="K324" i="120"/>
  <c r="M324" i="120" s="1"/>
  <c r="O324" i="120" s="1"/>
  <c r="K323" i="120"/>
  <c r="M323" i="120" s="1"/>
  <c r="K322" i="120"/>
  <c r="M322" i="120" s="1"/>
  <c r="P321" i="120"/>
  <c r="O321" i="120"/>
  <c r="K321" i="120"/>
  <c r="M321" i="120" s="1"/>
  <c r="R320" i="120"/>
  <c r="R321" i="120" s="1"/>
  <c r="P320" i="120"/>
  <c r="K320" i="120"/>
  <c r="M320" i="120" s="1"/>
  <c r="K319" i="120"/>
  <c r="M319" i="120" s="1"/>
  <c r="K318" i="120"/>
  <c r="M318" i="120" s="1"/>
  <c r="P317" i="120"/>
  <c r="O317" i="120"/>
  <c r="K317" i="120"/>
  <c r="M317" i="120" s="1"/>
  <c r="R316" i="120"/>
  <c r="R317" i="120" s="1"/>
  <c r="P316" i="120"/>
  <c r="K316" i="120"/>
  <c r="M316" i="120" s="1"/>
  <c r="K315" i="120"/>
  <c r="M315" i="120" s="1"/>
  <c r="K314" i="120"/>
  <c r="M314" i="120" s="1"/>
  <c r="R313" i="120"/>
  <c r="Q313" i="120"/>
  <c r="K313" i="120"/>
  <c r="M313" i="120" s="1"/>
  <c r="R312" i="120"/>
  <c r="P312" i="120"/>
  <c r="P313" i="120" s="1"/>
  <c r="K312" i="120"/>
  <c r="M312" i="120" s="1"/>
  <c r="K311" i="120"/>
  <c r="M311" i="120" s="1"/>
  <c r="K310" i="120"/>
  <c r="M310" i="120" s="1"/>
  <c r="K309" i="120"/>
  <c r="M309" i="120" s="1"/>
  <c r="R308" i="120"/>
  <c r="Q308" i="120"/>
  <c r="K308" i="120"/>
  <c r="M308" i="120" s="1"/>
  <c r="R307" i="120"/>
  <c r="R309" i="120" s="1"/>
  <c r="P307" i="120"/>
  <c r="P308" i="120" s="1"/>
  <c r="P309" i="120" s="1"/>
  <c r="K307" i="120"/>
  <c r="M307" i="120" s="1"/>
  <c r="K306" i="120"/>
  <c r="P305" i="120"/>
  <c r="O305" i="120"/>
  <c r="K305" i="120"/>
  <c r="M305" i="120" s="1"/>
  <c r="R304" i="120"/>
  <c r="R305" i="120" s="1"/>
  <c r="P304" i="120"/>
  <c r="K304" i="120"/>
  <c r="M304" i="120" s="1"/>
  <c r="K303" i="120"/>
  <c r="M303" i="120" s="1"/>
  <c r="K302" i="120"/>
  <c r="M302" i="120" s="1"/>
  <c r="R301" i="120"/>
  <c r="Q301" i="120"/>
  <c r="K301" i="120"/>
  <c r="M301" i="120" s="1"/>
  <c r="R300" i="120"/>
  <c r="P300" i="120"/>
  <c r="P301" i="120" s="1"/>
  <c r="K300" i="120"/>
  <c r="M300" i="120" s="1"/>
  <c r="K299" i="120"/>
  <c r="M299" i="120" s="1"/>
  <c r="K298" i="120"/>
  <c r="M298" i="120" s="1"/>
  <c r="R297" i="120"/>
  <c r="Q297" i="120"/>
  <c r="K297" i="120"/>
  <c r="M297" i="120" s="1"/>
  <c r="R296" i="120"/>
  <c r="P296" i="120"/>
  <c r="P297" i="120" s="1"/>
  <c r="K296" i="120"/>
  <c r="M296" i="120" s="1"/>
  <c r="K295" i="120"/>
  <c r="M295" i="120" s="1"/>
  <c r="K294" i="120"/>
  <c r="M294" i="120" s="1"/>
  <c r="Q293" i="120"/>
  <c r="P293" i="120"/>
  <c r="O293" i="120"/>
  <c r="K293" i="120"/>
  <c r="R292" i="120"/>
  <c r="R293" i="120" s="1"/>
  <c r="P292" i="120"/>
  <c r="K292" i="120"/>
  <c r="M292" i="120" s="1"/>
  <c r="O292" i="120" s="1"/>
  <c r="K291" i="120"/>
  <c r="M291" i="120" s="1"/>
  <c r="K290" i="120"/>
  <c r="M290" i="120" s="1"/>
  <c r="P289" i="120"/>
  <c r="O289" i="120"/>
  <c r="K289" i="120"/>
  <c r="M289" i="120" s="1"/>
  <c r="R288" i="120"/>
  <c r="R289" i="120" s="1"/>
  <c r="P288" i="120"/>
  <c r="K288" i="120"/>
  <c r="M288" i="120" s="1"/>
  <c r="K287" i="120"/>
  <c r="M287" i="120" s="1"/>
  <c r="K286" i="120"/>
  <c r="M286" i="120" s="1"/>
  <c r="P285" i="120"/>
  <c r="O285" i="120"/>
  <c r="K285" i="120"/>
  <c r="M285" i="120" s="1"/>
  <c r="R284" i="120"/>
  <c r="R285" i="120" s="1"/>
  <c r="P284" i="120"/>
  <c r="K284" i="120"/>
  <c r="M284" i="120" s="1"/>
  <c r="K283" i="120"/>
  <c r="M283" i="120" s="1"/>
  <c r="K282" i="120"/>
  <c r="R281" i="120"/>
  <c r="Q281" i="120"/>
  <c r="K281" i="120"/>
  <c r="M281" i="120" s="1"/>
  <c r="R280" i="120"/>
  <c r="P280" i="120"/>
  <c r="P281" i="120" s="1"/>
  <c r="K280" i="120"/>
  <c r="M280" i="120" s="1"/>
  <c r="K279" i="120"/>
  <c r="M279" i="120" s="1"/>
  <c r="K278" i="120"/>
  <c r="M278" i="120" s="1"/>
  <c r="K277" i="120"/>
  <c r="M277" i="120" s="1"/>
  <c r="R276" i="120"/>
  <c r="Q276" i="120"/>
  <c r="K276" i="120"/>
  <c r="M276" i="120" s="1"/>
  <c r="P274" i="120" s="1"/>
  <c r="R275" i="120"/>
  <c r="R277" i="120" s="1"/>
  <c r="P275" i="120"/>
  <c r="P276" i="120" s="1"/>
  <c r="P277" i="120" s="1"/>
  <c r="K275" i="120"/>
  <c r="M275" i="120" s="1"/>
  <c r="K274" i="120"/>
  <c r="P273" i="120"/>
  <c r="O273" i="120"/>
  <c r="K273" i="120"/>
  <c r="M273" i="120" s="1"/>
  <c r="R272" i="120"/>
  <c r="R273" i="120" s="1"/>
  <c r="P272" i="120"/>
  <c r="K272" i="120"/>
  <c r="M272" i="120" s="1"/>
  <c r="K271" i="120"/>
  <c r="M271" i="120" s="1"/>
  <c r="K270" i="120"/>
  <c r="M270" i="120" s="1"/>
  <c r="R269" i="120"/>
  <c r="Q269" i="120"/>
  <c r="K269" i="120"/>
  <c r="M269" i="120" s="1"/>
  <c r="R268" i="120"/>
  <c r="P268" i="120"/>
  <c r="P269" i="120" s="1"/>
  <c r="K268" i="120"/>
  <c r="M268" i="120" s="1"/>
  <c r="K267" i="120"/>
  <c r="M267" i="120" s="1"/>
  <c r="K266" i="120"/>
  <c r="M266" i="120" s="1"/>
  <c r="R265" i="120"/>
  <c r="Q265" i="120"/>
  <c r="K265" i="120"/>
  <c r="M265" i="120" s="1"/>
  <c r="R264" i="120"/>
  <c r="P264" i="120"/>
  <c r="P265" i="120" s="1"/>
  <c r="K264" i="120"/>
  <c r="M264" i="120" s="1"/>
  <c r="K263" i="120"/>
  <c r="M263" i="120" s="1"/>
  <c r="K262" i="120"/>
  <c r="M262" i="120" s="1"/>
  <c r="Q261" i="120"/>
  <c r="P261" i="120"/>
  <c r="O261" i="120"/>
  <c r="K261" i="120"/>
  <c r="R260" i="120"/>
  <c r="R261" i="120" s="1"/>
  <c r="P260" i="120"/>
  <c r="K260" i="120"/>
  <c r="M260" i="120" s="1"/>
  <c r="O260" i="120" s="1"/>
  <c r="K259" i="120"/>
  <c r="M259" i="120" s="1"/>
  <c r="K258" i="120"/>
  <c r="M258" i="120" s="1"/>
  <c r="P257" i="120"/>
  <c r="O257" i="120"/>
  <c r="K257" i="120"/>
  <c r="M257" i="120" s="1"/>
  <c r="R256" i="120"/>
  <c r="R257" i="120" s="1"/>
  <c r="P256" i="120"/>
  <c r="K256" i="120"/>
  <c r="M256" i="120" s="1"/>
  <c r="K255" i="120"/>
  <c r="M255" i="120" s="1"/>
  <c r="K254" i="120"/>
  <c r="M254" i="120" s="1"/>
  <c r="P253" i="120"/>
  <c r="O253" i="120"/>
  <c r="K253" i="120"/>
  <c r="M253" i="120" s="1"/>
  <c r="R252" i="120"/>
  <c r="R253" i="120" s="1"/>
  <c r="P252" i="120"/>
  <c r="K252" i="120"/>
  <c r="M252" i="120" s="1"/>
  <c r="K251" i="120"/>
  <c r="M251" i="120" s="1"/>
  <c r="K250" i="120"/>
  <c r="M250" i="120" s="1"/>
  <c r="R249" i="120"/>
  <c r="Q249" i="120"/>
  <c r="K249" i="120"/>
  <c r="M249" i="120" s="1"/>
  <c r="R248" i="120"/>
  <c r="P248" i="120"/>
  <c r="P249" i="120" s="1"/>
  <c r="K248" i="120"/>
  <c r="M248" i="120" s="1"/>
  <c r="K247" i="120"/>
  <c r="M247" i="120" s="1"/>
  <c r="K246" i="120"/>
  <c r="M246" i="120" s="1"/>
  <c r="K245" i="120"/>
  <c r="M245" i="120" s="1"/>
  <c r="R244" i="120"/>
  <c r="Q244" i="120"/>
  <c r="K244" i="120"/>
  <c r="M244" i="120" s="1"/>
  <c r="R243" i="120"/>
  <c r="R245" i="120" s="1"/>
  <c r="P243" i="120"/>
  <c r="P244" i="120" s="1"/>
  <c r="P245" i="120" s="1"/>
  <c r="K243" i="120"/>
  <c r="M243" i="120" s="1"/>
  <c r="K242" i="120"/>
  <c r="P241" i="120"/>
  <c r="O241" i="120"/>
  <c r="K241" i="120"/>
  <c r="M241" i="120" s="1"/>
  <c r="R240" i="120"/>
  <c r="R241" i="120" s="1"/>
  <c r="P240" i="120"/>
  <c r="K240" i="120"/>
  <c r="M240" i="120" s="1"/>
  <c r="K239" i="120"/>
  <c r="M239" i="120" s="1"/>
  <c r="K238" i="120"/>
  <c r="M238" i="120" s="1"/>
  <c r="R237" i="120"/>
  <c r="Q237" i="120"/>
  <c r="K237" i="120"/>
  <c r="M237" i="120" s="1"/>
  <c r="R236" i="120"/>
  <c r="P236" i="120"/>
  <c r="P237" i="120" s="1"/>
  <c r="K236" i="120"/>
  <c r="M236" i="120" s="1"/>
  <c r="K235" i="120"/>
  <c r="M235" i="120" s="1"/>
  <c r="K234" i="120"/>
  <c r="M234" i="120" s="1"/>
  <c r="R233" i="120"/>
  <c r="Q233" i="120"/>
  <c r="K233" i="120"/>
  <c r="M233" i="120" s="1"/>
  <c r="R232" i="120"/>
  <c r="P232" i="120"/>
  <c r="P233" i="120" s="1"/>
  <c r="K232" i="120"/>
  <c r="M232" i="120" s="1"/>
  <c r="K231" i="120"/>
  <c r="M231" i="120" s="1"/>
  <c r="K230" i="120"/>
  <c r="M230" i="120" s="1"/>
  <c r="P229" i="120"/>
  <c r="O229" i="120"/>
  <c r="K229" i="120"/>
  <c r="M229" i="120" s="1"/>
  <c r="R228" i="120"/>
  <c r="R229" i="120" s="1"/>
  <c r="P228" i="120"/>
  <c r="K228" i="120"/>
  <c r="M228" i="120" s="1"/>
  <c r="K227" i="120"/>
  <c r="M227" i="120" s="1"/>
  <c r="K226" i="120"/>
  <c r="M226" i="120" s="1"/>
  <c r="P225" i="120"/>
  <c r="O225" i="120"/>
  <c r="K225" i="120"/>
  <c r="M225" i="120" s="1"/>
  <c r="R224" i="120"/>
  <c r="R225" i="120" s="1"/>
  <c r="P224" i="120"/>
  <c r="K224" i="120"/>
  <c r="M224" i="120" s="1"/>
  <c r="K223" i="120"/>
  <c r="M223" i="120" s="1"/>
  <c r="K222" i="120"/>
  <c r="M222" i="120" s="1"/>
  <c r="P221" i="120"/>
  <c r="O221" i="120"/>
  <c r="K221" i="120"/>
  <c r="M221" i="120" s="1"/>
  <c r="R220" i="120"/>
  <c r="R221" i="120" s="1"/>
  <c r="P220" i="120"/>
  <c r="K220" i="120"/>
  <c r="M220" i="120" s="1"/>
  <c r="K219" i="120"/>
  <c r="M219" i="120" s="1"/>
  <c r="K218" i="120"/>
  <c r="M218" i="120" s="1"/>
  <c r="R217" i="120"/>
  <c r="Q217" i="120"/>
  <c r="K217" i="120"/>
  <c r="M217" i="120" s="1"/>
  <c r="R216" i="120"/>
  <c r="P216" i="120"/>
  <c r="P217" i="120" s="1"/>
  <c r="K216" i="120"/>
  <c r="M216" i="120" s="1"/>
  <c r="K215" i="120"/>
  <c r="M215" i="120" s="1"/>
  <c r="O214" i="120"/>
  <c r="K214" i="120"/>
  <c r="M214" i="120" s="1"/>
  <c r="Q214" i="120" s="1"/>
  <c r="K213" i="120"/>
  <c r="M213" i="120" s="1"/>
  <c r="R212" i="120"/>
  <c r="Q212" i="120"/>
  <c r="K212" i="120"/>
  <c r="M212" i="120" s="1"/>
  <c r="R211" i="120"/>
  <c r="R213" i="120" s="1"/>
  <c r="P211" i="120"/>
  <c r="P212" i="120" s="1"/>
  <c r="P213" i="120" s="1"/>
  <c r="K211" i="120"/>
  <c r="M211" i="120" s="1"/>
  <c r="K210" i="120"/>
  <c r="P209" i="120"/>
  <c r="O209" i="120"/>
  <c r="K209" i="120"/>
  <c r="M209" i="120" s="1"/>
  <c r="R208" i="120"/>
  <c r="R209" i="120" s="1"/>
  <c r="P208" i="120"/>
  <c r="K208" i="120"/>
  <c r="M208" i="120" s="1"/>
  <c r="K207" i="120"/>
  <c r="M207" i="120" s="1"/>
  <c r="K206" i="120"/>
  <c r="M206" i="120" s="1"/>
  <c r="R205" i="120"/>
  <c r="Q205" i="120"/>
  <c r="K205" i="120"/>
  <c r="M205" i="120" s="1"/>
  <c r="R204" i="120"/>
  <c r="P204" i="120"/>
  <c r="P205" i="120" s="1"/>
  <c r="K204" i="120"/>
  <c r="M204" i="120" s="1"/>
  <c r="K203" i="120"/>
  <c r="M203" i="120" s="1"/>
  <c r="K202" i="120"/>
  <c r="M202" i="120" s="1"/>
  <c r="R201" i="120"/>
  <c r="Q201" i="120"/>
  <c r="K201" i="120"/>
  <c r="M201" i="120" s="1"/>
  <c r="R200" i="120"/>
  <c r="P200" i="120"/>
  <c r="P201" i="120" s="1"/>
  <c r="K200" i="120"/>
  <c r="M200" i="120" s="1"/>
  <c r="K199" i="120"/>
  <c r="M199" i="120" s="1"/>
  <c r="K198" i="120"/>
  <c r="M198" i="120" s="1"/>
  <c r="Q197" i="120"/>
  <c r="P197" i="120"/>
  <c r="O197" i="120"/>
  <c r="K197" i="120"/>
  <c r="R196" i="120"/>
  <c r="R197" i="120" s="1"/>
  <c r="P196" i="120"/>
  <c r="K196" i="120"/>
  <c r="M196" i="120" s="1"/>
  <c r="O196" i="120" s="1"/>
  <c r="K195" i="120"/>
  <c r="M195" i="120" s="1"/>
  <c r="K194" i="120"/>
  <c r="M194" i="120" s="1"/>
  <c r="P193" i="120"/>
  <c r="O193" i="120"/>
  <c r="K193" i="120"/>
  <c r="M193" i="120" s="1"/>
  <c r="R192" i="120"/>
  <c r="R193" i="120" s="1"/>
  <c r="P192" i="120"/>
  <c r="K192" i="120"/>
  <c r="M192" i="120" s="1"/>
  <c r="Q192" i="120" s="1"/>
  <c r="Q193" i="120" s="1"/>
  <c r="K191" i="120"/>
  <c r="M191" i="120" s="1"/>
  <c r="K190" i="120"/>
  <c r="M190" i="120" s="1"/>
  <c r="P189" i="120"/>
  <c r="O189" i="120"/>
  <c r="K189" i="120"/>
  <c r="M189" i="120" s="1"/>
  <c r="R188" i="120"/>
  <c r="R189" i="120" s="1"/>
  <c r="P188" i="120"/>
  <c r="K188" i="120"/>
  <c r="M188" i="120" s="1"/>
  <c r="K187" i="120"/>
  <c r="M187" i="120" s="1"/>
  <c r="K186" i="120"/>
  <c r="M186" i="120" s="1"/>
  <c r="O186" i="120" s="1"/>
  <c r="R185" i="120"/>
  <c r="Q185" i="120"/>
  <c r="K185" i="120"/>
  <c r="M185" i="120" s="1"/>
  <c r="R184" i="120"/>
  <c r="P184" i="120"/>
  <c r="P185" i="120" s="1"/>
  <c r="K184" i="120"/>
  <c r="M184" i="120" s="1"/>
  <c r="K183" i="120"/>
  <c r="M183" i="120" s="1"/>
  <c r="K182" i="120"/>
  <c r="M182" i="120" s="1"/>
  <c r="K181" i="120"/>
  <c r="M181" i="120" s="1"/>
  <c r="R180" i="120"/>
  <c r="Q180" i="120"/>
  <c r="K180" i="120"/>
  <c r="M180" i="120" s="1"/>
  <c r="R179" i="120"/>
  <c r="R181" i="120" s="1"/>
  <c r="P179" i="120"/>
  <c r="P180" i="120" s="1"/>
  <c r="P181" i="120" s="1"/>
  <c r="K179" i="120"/>
  <c r="M179" i="120" s="1"/>
  <c r="K178" i="120"/>
  <c r="P177" i="120"/>
  <c r="O177" i="120"/>
  <c r="K177" i="120"/>
  <c r="M177" i="120" s="1"/>
  <c r="R176" i="120"/>
  <c r="R177" i="120" s="1"/>
  <c r="P176" i="120"/>
  <c r="K176" i="120"/>
  <c r="M176" i="120" s="1"/>
  <c r="K175" i="120"/>
  <c r="M175" i="120" s="1"/>
  <c r="K174" i="120"/>
  <c r="M174" i="120" s="1"/>
  <c r="R173" i="120"/>
  <c r="Q173" i="120"/>
  <c r="K173" i="120"/>
  <c r="M173" i="120" s="1"/>
  <c r="R172" i="120"/>
  <c r="P172" i="120"/>
  <c r="P173" i="120" s="1"/>
  <c r="K172" i="120"/>
  <c r="M172" i="120" s="1"/>
  <c r="K171" i="120"/>
  <c r="M171" i="120" s="1"/>
  <c r="K170" i="120"/>
  <c r="M170" i="120" s="1"/>
  <c r="R169" i="120"/>
  <c r="Q169" i="120"/>
  <c r="K169" i="120"/>
  <c r="M169" i="120" s="1"/>
  <c r="R168" i="120"/>
  <c r="P168" i="120"/>
  <c r="P169" i="120" s="1"/>
  <c r="K168" i="120"/>
  <c r="M168" i="120" s="1"/>
  <c r="K167" i="120"/>
  <c r="M167" i="120" s="1"/>
  <c r="K166" i="120"/>
  <c r="M166" i="120" s="1"/>
  <c r="Q165" i="120"/>
  <c r="P165" i="120"/>
  <c r="O165" i="120"/>
  <c r="K165" i="120"/>
  <c r="R164" i="120"/>
  <c r="R165" i="120" s="1"/>
  <c r="P164" i="120"/>
  <c r="K164" i="120"/>
  <c r="M164" i="120" s="1"/>
  <c r="O164" i="120" s="1"/>
  <c r="K163" i="120"/>
  <c r="M163" i="120" s="1"/>
  <c r="K162" i="120"/>
  <c r="M162" i="120" s="1"/>
  <c r="K161" i="120"/>
  <c r="R160" i="120"/>
  <c r="R161" i="120" s="1"/>
  <c r="P160" i="120"/>
  <c r="P161" i="120" s="1"/>
  <c r="K160" i="120"/>
  <c r="K159" i="120"/>
  <c r="K158" i="120"/>
  <c r="K157" i="120"/>
  <c r="R156" i="120"/>
  <c r="R157" i="120" s="1"/>
  <c r="P156" i="120"/>
  <c r="P157" i="120" s="1"/>
  <c r="K156" i="120"/>
  <c r="K155" i="120"/>
  <c r="K154" i="120"/>
  <c r="K153" i="120"/>
  <c r="R152" i="120"/>
  <c r="R153" i="120" s="1"/>
  <c r="P152" i="120"/>
  <c r="P153" i="120" s="1"/>
  <c r="K152" i="120"/>
  <c r="K151" i="120"/>
  <c r="K150" i="120"/>
  <c r="K149" i="120"/>
  <c r="M149" i="120" s="1"/>
  <c r="R148" i="120"/>
  <c r="Q148" i="120"/>
  <c r="K148" i="120"/>
  <c r="M148" i="120" s="1"/>
  <c r="R147" i="120"/>
  <c r="R149" i="120" s="1"/>
  <c r="P147" i="120"/>
  <c r="P148" i="120" s="1"/>
  <c r="P149" i="120" s="1"/>
  <c r="K147" i="120"/>
  <c r="M147" i="120" s="1"/>
  <c r="K146" i="120"/>
  <c r="K145" i="120"/>
  <c r="R144" i="120"/>
  <c r="R145" i="120" s="1"/>
  <c r="P144" i="120"/>
  <c r="P145" i="120" s="1"/>
  <c r="K144" i="120"/>
  <c r="K143" i="120"/>
  <c r="K142" i="120"/>
  <c r="K141" i="120"/>
  <c r="R140" i="120"/>
  <c r="R141" i="120" s="1"/>
  <c r="P140" i="120"/>
  <c r="P141" i="120" s="1"/>
  <c r="K140" i="120"/>
  <c r="K139" i="120"/>
  <c r="K138" i="120"/>
  <c r="O137" i="120"/>
  <c r="K137" i="120"/>
  <c r="R136" i="120"/>
  <c r="R137" i="120" s="1"/>
  <c r="P136" i="120"/>
  <c r="P137" i="120" s="1"/>
  <c r="K136" i="120"/>
  <c r="K135" i="120"/>
  <c r="K134" i="120"/>
  <c r="P133" i="120"/>
  <c r="O133" i="120"/>
  <c r="K133" i="120"/>
  <c r="M133" i="120" s="1"/>
  <c r="R132" i="120"/>
  <c r="R133" i="120" s="1"/>
  <c r="P132" i="120"/>
  <c r="K132" i="120"/>
  <c r="M132" i="120" s="1"/>
  <c r="K131" i="120"/>
  <c r="M131" i="120" s="1"/>
  <c r="K130" i="120"/>
  <c r="M130" i="120" s="1"/>
  <c r="P129" i="120"/>
  <c r="O129" i="120"/>
  <c r="K129" i="120"/>
  <c r="M129" i="120" s="1"/>
  <c r="R128" i="120"/>
  <c r="R129" i="120" s="1"/>
  <c r="P128" i="120"/>
  <c r="K128" i="120"/>
  <c r="M128" i="120" s="1"/>
  <c r="K127" i="120"/>
  <c r="M127" i="120" s="1"/>
  <c r="K126" i="120"/>
  <c r="M126" i="120" s="1"/>
  <c r="P125" i="120"/>
  <c r="O125" i="120"/>
  <c r="K125" i="120"/>
  <c r="M125" i="120" s="1"/>
  <c r="R124" i="120"/>
  <c r="R125" i="120" s="1"/>
  <c r="P124" i="120"/>
  <c r="K124" i="120"/>
  <c r="M124" i="120" s="1"/>
  <c r="K123" i="120"/>
  <c r="M123" i="120" s="1"/>
  <c r="K122" i="120"/>
  <c r="M122" i="120" s="1"/>
  <c r="R121" i="120"/>
  <c r="Q121" i="120"/>
  <c r="K121" i="120"/>
  <c r="M121" i="120" s="1"/>
  <c r="R120" i="120"/>
  <c r="P120" i="120"/>
  <c r="P121" i="120" s="1"/>
  <c r="K120" i="120"/>
  <c r="M120" i="120" s="1"/>
  <c r="K119" i="120"/>
  <c r="M119" i="120" s="1"/>
  <c r="K118" i="120"/>
  <c r="M118" i="120" s="1"/>
  <c r="K117" i="120"/>
  <c r="M117" i="120" s="1"/>
  <c r="R116" i="120"/>
  <c r="Q116" i="120"/>
  <c r="K116" i="120"/>
  <c r="M116" i="120" s="1"/>
  <c r="R115" i="120"/>
  <c r="R117" i="120" s="1"/>
  <c r="P115" i="120"/>
  <c r="P116" i="120" s="1"/>
  <c r="P117" i="120" s="1"/>
  <c r="K115" i="120"/>
  <c r="M115" i="120" s="1"/>
  <c r="K114" i="120"/>
  <c r="P113" i="120"/>
  <c r="O113" i="120"/>
  <c r="K113" i="120"/>
  <c r="M113" i="120" s="1"/>
  <c r="R112" i="120"/>
  <c r="R113" i="120" s="1"/>
  <c r="P112" i="120"/>
  <c r="K112" i="120"/>
  <c r="M112" i="120" s="1"/>
  <c r="K111" i="120"/>
  <c r="M111" i="120" s="1"/>
  <c r="K110" i="120"/>
  <c r="M110" i="120" s="1"/>
  <c r="R109" i="120"/>
  <c r="Q109" i="120"/>
  <c r="K109" i="120"/>
  <c r="M109" i="120" s="1"/>
  <c r="R108" i="120"/>
  <c r="P108" i="120"/>
  <c r="P109" i="120" s="1"/>
  <c r="K108" i="120"/>
  <c r="M108" i="120" s="1"/>
  <c r="K107" i="120"/>
  <c r="M107" i="120" s="1"/>
  <c r="K106" i="120"/>
  <c r="M106" i="120" s="1"/>
  <c r="R105" i="120"/>
  <c r="Q105" i="120"/>
  <c r="K105" i="120"/>
  <c r="M105" i="120" s="1"/>
  <c r="R104" i="120"/>
  <c r="P104" i="120"/>
  <c r="P105" i="120" s="1"/>
  <c r="K104" i="120"/>
  <c r="M104" i="120" s="1"/>
  <c r="K103" i="120"/>
  <c r="M103" i="120" s="1"/>
  <c r="K102" i="120"/>
  <c r="M102" i="120" s="1"/>
  <c r="K101" i="120"/>
  <c r="R100" i="120"/>
  <c r="R101" i="120" s="1"/>
  <c r="P100" i="120"/>
  <c r="P101" i="120" s="1"/>
  <c r="K100" i="120"/>
  <c r="K99" i="120"/>
  <c r="K98" i="120"/>
  <c r="K97" i="120"/>
  <c r="R96" i="120"/>
  <c r="R97" i="120" s="1"/>
  <c r="P96" i="120"/>
  <c r="P97" i="120" s="1"/>
  <c r="K96" i="120"/>
  <c r="K94" i="120"/>
  <c r="K93" i="120"/>
  <c r="R92" i="120"/>
  <c r="R93" i="120" s="1"/>
  <c r="P92" i="120"/>
  <c r="P93" i="120" s="1"/>
  <c r="K92" i="120"/>
  <c r="K91" i="120"/>
  <c r="K90" i="120"/>
  <c r="K89" i="120"/>
  <c r="R88" i="120"/>
  <c r="R89" i="120" s="1"/>
  <c r="P88" i="120"/>
  <c r="P89" i="120" s="1"/>
  <c r="K88" i="120"/>
  <c r="K87" i="120"/>
  <c r="K86" i="120"/>
  <c r="K85" i="120"/>
  <c r="R84" i="120"/>
  <c r="R85" i="120" s="1"/>
  <c r="Q84" i="120"/>
  <c r="Q85" i="120" s="1"/>
  <c r="P84" i="120"/>
  <c r="P85" i="120" s="1"/>
  <c r="O84" i="120"/>
  <c r="O85" i="120" s="1"/>
  <c r="K84" i="120"/>
  <c r="K83" i="120"/>
  <c r="K82" i="120"/>
  <c r="K81" i="120"/>
  <c r="R80" i="120"/>
  <c r="R81" i="120" s="1"/>
  <c r="P80" i="120"/>
  <c r="P81" i="120" s="1"/>
  <c r="K80" i="120"/>
  <c r="K79" i="120"/>
  <c r="K77" i="120"/>
  <c r="R76" i="120"/>
  <c r="R77" i="120" s="1"/>
  <c r="P76" i="120"/>
  <c r="P77" i="120" s="1"/>
  <c r="K76" i="120"/>
  <c r="K75" i="120"/>
  <c r="K74" i="120"/>
  <c r="K73" i="120"/>
  <c r="R72" i="120"/>
  <c r="R73" i="120" s="1"/>
  <c r="P72" i="120"/>
  <c r="P73" i="120" s="1"/>
  <c r="K72" i="120"/>
  <c r="K71" i="120"/>
  <c r="K70" i="120"/>
  <c r="P69" i="120"/>
  <c r="O69" i="120"/>
  <c r="K69" i="120"/>
  <c r="M69" i="120" s="1"/>
  <c r="R68" i="120"/>
  <c r="R69" i="120" s="1"/>
  <c r="P68" i="120"/>
  <c r="K68" i="120"/>
  <c r="M68" i="120" s="1"/>
  <c r="Q68" i="120" s="1"/>
  <c r="Q69" i="120" s="1"/>
  <c r="K67" i="120"/>
  <c r="M67" i="120" s="1"/>
  <c r="K66" i="120"/>
  <c r="M66" i="120" s="1"/>
  <c r="P65" i="120"/>
  <c r="O65" i="120"/>
  <c r="K65" i="120"/>
  <c r="M65" i="120" s="1"/>
  <c r="R64" i="120"/>
  <c r="R65" i="120" s="1"/>
  <c r="P64" i="120"/>
  <c r="K64" i="120"/>
  <c r="M64" i="120" s="1"/>
  <c r="K63" i="120"/>
  <c r="M63" i="120" s="1"/>
  <c r="K62" i="120"/>
  <c r="M62" i="120" s="1"/>
  <c r="P61" i="120"/>
  <c r="O61" i="120"/>
  <c r="K61" i="120"/>
  <c r="M61" i="120" s="1"/>
  <c r="R60" i="120"/>
  <c r="R61" i="120" s="1"/>
  <c r="P60" i="120"/>
  <c r="K60" i="120"/>
  <c r="M60" i="120" s="1"/>
  <c r="K59" i="120"/>
  <c r="M59" i="120" s="1"/>
  <c r="K58" i="120"/>
  <c r="M58" i="120" s="1"/>
  <c r="R57" i="120"/>
  <c r="Q57" i="120"/>
  <c r="K57" i="120"/>
  <c r="M57" i="120" s="1"/>
  <c r="R56" i="120"/>
  <c r="P56" i="120"/>
  <c r="P57" i="120" s="1"/>
  <c r="K56" i="120"/>
  <c r="M56" i="120" s="1"/>
  <c r="K55" i="120"/>
  <c r="M55" i="120" s="1"/>
  <c r="K54" i="120"/>
  <c r="M54" i="120" s="1"/>
  <c r="K53" i="120"/>
  <c r="M53" i="120" s="1"/>
  <c r="R52" i="120"/>
  <c r="Q52" i="120"/>
  <c r="K52" i="120"/>
  <c r="M52" i="120" s="1"/>
  <c r="R51" i="120"/>
  <c r="R53" i="120" s="1"/>
  <c r="P51" i="120"/>
  <c r="P52" i="120" s="1"/>
  <c r="P53" i="120" s="1"/>
  <c r="K51" i="120"/>
  <c r="M51" i="120" s="1"/>
  <c r="K50" i="120"/>
  <c r="P49" i="120"/>
  <c r="O49" i="120"/>
  <c r="K49" i="120"/>
  <c r="M49" i="120" s="1"/>
  <c r="R48" i="120"/>
  <c r="R49" i="120" s="1"/>
  <c r="P48" i="120"/>
  <c r="K48" i="120"/>
  <c r="M48" i="120" s="1"/>
  <c r="K47" i="120"/>
  <c r="M47" i="120" s="1"/>
  <c r="K46" i="120"/>
  <c r="M46" i="120" s="1"/>
  <c r="R45" i="120"/>
  <c r="Q45" i="120"/>
  <c r="K45" i="120"/>
  <c r="M45" i="120" s="1"/>
  <c r="R44" i="120"/>
  <c r="P44" i="120"/>
  <c r="P45" i="120" s="1"/>
  <c r="K44" i="120"/>
  <c r="M44" i="120" s="1"/>
  <c r="K43" i="120"/>
  <c r="M43" i="120" s="1"/>
  <c r="K42" i="120"/>
  <c r="M42" i="120" s="1"/>
  <c r="R41" i="120"/>
  <c r="Q41" i="120"/>
  <c r="K41" i="120"/>
  <c r="M41" i="120" s="1"/>
  <c r="R40" i="120"/>
  <c r="P40" i="120"/>
  <c r="P41" i="120" s="1"/>
  <c r="K40" i="120"/>
  <c r="M40" i="120" s="1"/>
  <c r="K39" i="120"/>
  <c r="M39" i="120" s="1"/>
  <c r="K38" i="120"/>
  <c r="K37" i="120"/>
  <c r="R36" i="120"/>
  <c r="R37" i="120" s="1"/>
  <c r="P36" i="120"/>
  <c r="P37" i="120" s="1"/>
  <c r="K36" i="120"/>
  <c r="K35" i="120"/>
  <c r="K34" i="120"/>
  <c r="K33" i="120"/>
  <c r="R32" i="120"/>
  <c r="R33" i="120" s="1"/>
  <c r="P32" i="120"/>
  <c r="P33" i="120" s="1"/>
  <c r="K32" i="120"/>
  <c r="K31" i="120"/>
  <c r="K30" i="120"/>
  <c r="K29" i="120"/>
  <c r="R28" i="120"/>
  <c r="R29" i="120" s="1"/>
  <c r="P28" i="120"/>
  <c r="P29" i="120" s="1"/>
  <c r="K28" i="120"/>
  <c r="K27" i="120"/>
  <c r="K26" i="120"/>
  <c r="K25" i="120"/>
  <c r="R24" i="120"/>
  <c r="R25" i="120" s="1"/>
  <c r="P24" i="120"/>
  <c r="P25" i="120" s="1"/>
  <c r="K24" i="120"/>
  <c r="K23" i="120"/>
  <c r="K22" i="120"/>
  <c r="K21" i="120"/>
  <c r="R20" i="120"/>
  <c r="R21" i="120" s="1"/>
  <c r="Q20" i="120"/>
  <c r="Q21" i="120" s="1"/>
  <c r="P20" i="120"/>
  <c r="P21" i="120" s="1"/>
  <c r="O20" i="120"/>
  <c r="O21" i="120" s="1"/>
  <c r="K20" i="120"/>
  <c r="K19" i="120"/>
  <c r="K18" i="120"/>
  <c r="K17" i="120"/>
  <c r="R16" i="120"/>
  <c r="R17" i="120" s="1"/>
  <c r="P16" i="120"/>
  <c r="P17" i="120" s="1"/>
  <c r="K16" i="120"/>
  <c r="K15" i="120"/>
  <c r="K14" i="120"/>
  <c r="K13" i="120"/>
  <c r="R12" i="120"/>
  <c r="R13" i="120" s="1"/>
  <c r="P12" i="120"/>
  <c r="P13" i="120" s="1"/>
  <c r="K12" i="120"/>
  <c r="K11" i="120"/>
  <c r="K10" i="120"/>
  <c r="K9" i="120"/>
  <c r="R8" i="120"/>
  <c r="R9" i="120" s="1"/>
  <c r="P8" i="120"/>
  <c r="P9" i="120" s="1"/>
  <c r="K8" i="120"/>
  <c r="K7" i="120"/>
  <c r="K6" i="120"/>
  <c r="O388" i="120" l="1"/>
  <c r="Q312" i="120"/>
  <c r="O943" i="120"/>
  <c r="O955" i="120"/>
  <c r="Q332" i="120"/>
  <c r="Q608" i="120"/>
  <c r="Q609" i="120" s="1"/>
  <c r="O462" i="120"/>
  <c r="R1030" i="120"/>
  <c r="O62" i="120"/>
  <c r="R626" i="120"/>
  <c r="Q1046" i="120"/>
  <c r="Q953" i="120"/>
  <c r="Q640" i="120"/>
  <c r="Q641" i="120" s="1"/>
  <c r="Q104" i="120"/>
  <c r="Q344" i="120"/>
  <c r="R530" i="120"/>
  <c r="R58" i="120"/>
  <c r="O304" i="120"/>
  <c r="P466" i="120"/>
  <c r="O371" i="120"/>
  <c r="O372" i="120" s="1"/>
  <c r="O373" i="120" s="1"/>
  <c r="O252" i="120"/>
  <c r="Q480" i="120"/>
  <c r="Q481" i="120" s="1"/>
  <c r="R522" i="120"/>
  <c r="Q610" i="120"/>
  <c r="R778" i="120"/>
  <c r="Q60" i="120"/>
  <c r="Q61" i="120" s="1"/>
  <c r="O224" i="120"/>
  <c r="O584" i="120"/>
  <c r="O585" i="120" s="1"/>
  <c r="O600" i="120"/>
  <c r="O601" i="120" s="1"/>
  <c r="Q56" i="120"/>
  <c r="Q278" i="120"/>
  <c r="Q284" i="120"/>
  <c r="Q285" i="120" s="1"/>
  <c r="P798" i="120"/>
  <c r="R194" i="120"/>
  <c r="Q296" i="120"/>
  <c r="O430" i="120"/>
  <c r="Q226" i="120"/>
  <c r="Q352" i="120"/>
  <c r="Q353" i="120" s="1"/>
  <c r="O352" i="120"/>
  <c r="P334" i="120"/>
  <c r="Q334" i="120"/>
  <c r="Q218" i="120"/>
  <c r="O218" i="120"/>
  <c r="Q865" i="120"/>
  <c r="Q866" i="120" s="1"/>
  <c r="O865" i="120"/>
  <c r="Q204" i="120"/>
  <c r="Q228" i="120"/>
  <c r="Q229" i="120" s="1"/>
  <c r="O228" i="120"/>
  <c r="Q868" i="120"/>
  <c r="Q870" i="120" s="1"/>
  <c r="R867" i="120"/>
  <c r="P867" i="120"/>
  <c r="O909" i="120"/>
  <c r="Q909" i="120"/>
  <c r="Q910" i="120" s="1"/>
  <c r="R182" i="120"/>
  <c r="R486" i="120"/>
  <c r="Q508" i="120"/>
  <c r="Q509" i="120" s="1"/>
  <c r="O508" i="120"/>
  <c r="Q184" i="120"/>
  <c r="P871" i="120"/>
  <c r="R871" i="120"/>
  <c r="Q871" i="120"/>
  <c r="O871" i="120"/>
  <c r="R1050" i="120"/>
  <c r="O1050" i="120"/>
  <c r="O911" i="120"/>
  <c r="Q911" i="120"/>
  <c r="P855" i="120"/>
  <c r="R899" i="120"/>
  <c r="O900" i="120"/>
  <c r="O901" i="120" s="1"/>
  <c r="O902" i="120" s="1"/>
  <c r="P218" i="120"/>
  <c r="O640" i="120"/>
  <c r="P214" i="120"/>
  <c r="Q240" i="120"/>
  <c r="Q241" i="120" s="1"/>
  <c r="P314" i="120"/>
  <c r="R482" i="120"/>
  <c r="O598" i="120"/>
  <c r="O608" i="120"/>
  <c r="O332" i="120"/>
  <c r="O333" i="120" s="1"/>
  <c r="O288" i="120"/>
  <c r="O314" i="120"/>
  <c r="R346" i="120"/>
  <c r="O278" i="120"/>
  <c r="Q388" i="120"/>
  <c r="Q389" i="120" s="1"/>
  <c r="O612" i="120"/>
  <c r="R266" i="120"/>
  <c r="Q304" i="120"/>
  <c r="Q305" i="120" s="1"/>
  <c r="R450" i="120"/>
  <c r="P911" i="120"/>
  <c r="P194" i="120"/>
  <c r="R222" i="120"/>
  <c r="Q586" i="120"/>
  <c r="O953" i="120"/>
  <c r="O954" i="120" s="1"/>
  <c r="P58" i="120"/>
  <c r="R214" i="120"/>
  <c r="O290" i="120"/>
  <c r="O312" i="120"/>
  <c r="O313" i="120" s="1"/>
  <c r="O627" i="120"/>
  <c r="O628" i="120" s="1"/>
  <c r="O629" i="120" s="1"/>
  <c r="Q522" i="120"/>
  <c r="O490" i="120"/>
  <c r="Q584" i="120"/>
  <c r="Q1048" i="120"/>
  <c r="O548" i="120"/>
  <c r="O256" i="120"/>
  <c r="P230" i="120"/>
  <c r="R334" i="120"/>
  <c r="Q486" i="120"/>
  <c r="O624" i="120"/>
  <c r="P278" i="120"/>
  <c r="P182" i="120"/>
  <c r="Q264" i="120"/>
  <c r="P410" i="120"/>
  <c r="O448" i="120"/>
  <c r="O496" i="120"/>
  <c r="Q514" i="120"/>
  <c r="O38" i="120"/>
  <c r="R38" i="120"/>
  <c r="P38" i="120"/>
  <c r="R118" i="120"/>
  <c r="Q118" i="120"/>
  <c r="P118" i="120"/>
  <c r="O118" i="120"/>
  <c r="Q168" i="120"/>
  <c r="O168" i="120"/>
  <c r="O169" i="120" s="1"/>
  <c r="O172" i="120"/>
  <c r="O173" i="120" s="1"/>
  <c r="Q172" i="120"/>
  <c r="R286" i="120"/>
  <c r="Q286" i="120"/>
  <c r="P286" i="120"/>
  <c r="O286" i="120"/>
  <c r="R310" i="120"/>
  <c r="Q310" i="120"/>
  <c r="O310" i="120"/>
  <c r="P310" i="120"/>
  <c r="P50" i="120"/>
  <c r="R50" i="120"/>
  <c r="Q51" i="120"/>
  <c r="Q53" i="120" s="1"/>
  <c r="O51" i="120"/>
  <c r="O52" i="120" s="1"/>
  <c r="O53" i="120" s="1"/>
  <c r="R130" i="120"/>
  <c r="Q130" i="120"/>
  <c r="P130" i="120"/>
  <c r="O130" i="120"/>
  <c r="R162" i="120"/>
  <c r="Q162" i="120"/>
  <c r="P162" i="120"/>
  <c r="O162" i="120"/>
  <c r="Q188" i="120"/>
  <c r="Q189" i="120" s="1"/>
  <c r="O188" i="120"/>
  <c r="P202" i="120"/>
  <c r="O202" i="120"/>
  <c r="R202" i="120"/>
  <c r="Q202" i="120"/>
  <c r="R254" i="120"/>
  <c r="Q254" i="120"/>
  <c r="P254" i="120"/>
  <c r="O254" i="120"/>
  <c r="Q258" i="120"/>
  <c r="R258" i="120"/>
  <c r="P366" i="120"/>
  <c r="O366" i="120"/>
  <c r="R538" i="120"/>
  <c r="Q538" i="120"/>
  <c r="P538" i="120"/>
  <c r="O538" i="120"/>
  <c r="Q262" i="120"/>
  <c r="P262" i="120"/>
  <c r="O262" i="120"/>
  <c r="R262" i="120"/>
  <c r="Q120" i="120"/>
  <c r="O120" i="120"/>
  <c r="O121" i="120" s="1"/>
  <c r="O179" i="120"/>
  <c r="O180" i="120" s="1"/>
  <c r="O181" i="120" s="1"/>
  <c r="R178" i="120"/>
  <c r="P178" i="120"/>
  <c r="Q179" i="120"/>
  <c r="Q181" i="120" s="1"/>
  <c r="Q444" i="120"/>
  <c r="Q445" i="120" s="1"/>
  <c r="O444" i="120"/>
  <c r="Q66" i="120"/>
  <c r="P66" i="120"/>
  <c r="O66" i="120"/>
  <c r="R66" i="120"/>
  <c r="Q132" i="120"/>
  <c r="Q133" i="120" s="1"/>
  <c r="O132" i="120"/>
  <c r="R206" i="120"/>
  <c r="P210" i="120"/>
  <c r="R210" i="120"/>
  <c r="Q460" i="120"/>
  <c r="O460" i="120"/>
  <c r="O461" i="120" s="1"/>
  <c r="R166" i="120"/>
  <c r="Q166" i="120"/>
  <c r="P166" i="120"/>
  <c r="O166" i="120"/>
  <c r="Q328" i="120"/>
  <c r="O328" i="120"/>
  <c r="O329" i="120" s="1"/>
  <c r="Q46" i="120"/>
  <c r="R46" i="120"/>
  <c r="P46" i="120"/>
  <c r="O46" i="120"/>
  <c r="P126" i="120"/>
  <c r="O126" i="120"/>
  <c r="R126" i="120"/>
  <c r="Q126" i="120"/>
  <c r="R198" i="120"/>
  <c r="Q198" i="120"/>
  <c r="P198" i="120"/>
  <c r="O198" i="120"/>
  <c r="Q208" i="120"/>
  <c r="Q209" i="120" s="1"/>
  <c r="O208" i="120"/>
  <c r="Q592" i="120"/>
  <c r="Q593" i="120" s="1"/>
  <c r="O592" i="120"/>
  <c r="Q40" i="120"/>
  <c r="O40" i="120"/>
  <c r="O41" i="120" s="1"/>
  <c r="O48" i="120"/>
  <c r="Q48" i="120"/>
  <c r="Q49" i="120" s="1"/>
  <c r="R110" i="120"/>
  <c r="Q110" i="120"/>
  <c r="P110" i="120"/>
  <c r="O110" i="120"/>
  <c r="Q128" i="120"/>
  <c r="Q129" i="120" s="1"/>
  <c r="O128" i="120"/>
  <c r="R170" i="120"/>
  <c r="Q170" i="120"/>
  <c r="P170" i="120"/>
  <c r="O170" i="120"/>
  <c r="Q176" i="120"/>
  <c r="Q177" i="120" s="1"/>
  <c r="O176" i="120"/>
  <c r="R402" i="120"/>
  <c r="P402" i="120"/>
  <c r="Q403" i="120"/>
  <c r="Q405" i="120" s="1"/>
  <c r="O403" i="120"/>
  <c r="O404" i="120" s="1"/>
  <c r="O405" i="120" s="1"/>
  <c r="R418" i="120"/>
  <c r="Q418" i="120"/>
  <c r="P418" i="120"/>
  <c r="O418" i="120"/>
  <c r="O124" i="120"/>
  <c r="Q124" i="120"/>
  <c r="Q125" i="120" s="1"/>
  <c r="Q108" i="120"/>
  <c r="O108" i="120"/>
  <c r="O109" i="120" s="1"/>
  <c r="O102" i="120"/>
  <c r="Q102" i="120"/>
  <c r="P102" i="120"/>
  <c r="R102" i="120"/>
  <c r="Q190" i="120"/>
  <c r="R190" i="120"/>
  <c r="P190" i="120"/>
  <c r="O190" i="120"/>
  <c r="Q200" i="120"/>
  <c r="O200" i="120"/>
  <c r="O201" i="120" s="1"/>
  <c r="R114" i="120"/>
  <c r="P114" i="120"/>
  <c r="Q115" i="120"/>
  <c r="Q117" i="120" s="1"/>
  <c r="O115" i="120"/>
  <c r="O116" i="120" s="1"/>
  <c r="O117" i="120" s="1"/>
  <c r="R42" i="120"/>
  <c r="Q42" i="120"/>
  <c r="P42" i="120"/>
  <c r="O42" i="120"/>
  <c r="Q54" i="120"/>
  <c r="R54" i="120"/>
  <c r="P54" i="120"/>
  <c r="O54" i="120"/>
  <c r="R106" i="120"/>
  <c r="Q122" i="120"/>
  <c r="R122" i="120"/>
  <c r="P122" i="120"/>
  <c r="O122" i="120"/>
  <c r="Q44" i="120"/>
  <c r="O44" i="120"/>
  <c r="O45" i="120" s="1"/>
  <c r="P174" i="120"/>
  <c r="O174" i="120"/>
  <c r="R174" i="120"/>
  <c r="Q174" i="120"/>
  <c r="Q64" i="120"/>
  <c r="Q65" i="120" s="1"/>
  <c r="O64" i="120"/>
  <c r="O112" i="120"/>
  <c r="Q112" i="120"/>
  <c r="Q113" i="120" s="1"/>
  <c r="Q147" i="120"/>
  <c r="Q149" i="120" s="1"/>
  <c r="O147" i="120"/>
  <c r="O148" i="120" s="1"/>
  <c r="O149" i="120" s="1"/>
  <c r="R146" i="120"/>
  <c r="P146" i="120"/>
  <c r="Q243" i="120"/>
  <c r="Q245" i="120" s="1"/>
  <c r="O243" i="120"/>
  <c r="O244" i="120" s="1"/>
  <c r="O245" i="120" s="1"/>
  <c r="R242" i="120"/>
  <c r="P242" i="120"/>
  <c r="Q272" i="120"/>
  <c r="Q273" i="120" s="1"/>
  <c r="O272" i="120"/>
  <c r="R446" i="120"/>
  <c r="Q446" i="120"/>
  <c r="P446" i="120"/>
  <c r="O446" i="120"/>
  <c r="O184" i="120"/>
  <c r="O185" i="120" s="1"/>
  <c r="R394" i="120"/>
  <c r="Q394" i="120"/>
  <c r="P426" i="120"/>
  <c r="O426" i="120"/>
  <c r="Q642" i="120"/>
  <c r="P642" i="120"/>
  <c r="R642" i="120"/>
  <c r="O642" i="120"/>
  <c r="P62" i="120"/>
  <c r="P186" i="120"/>
  <c r="R230" i="120"/>
  <c r="O266" i="120"/>
  <c r="R282" i="120"/>
  <c r="P282" i="120"/>
  <c r="O282" i="120"/>
  <c r="Q290" i="120"/>
  <c r="R294" i="120"/>
  <c r="P294" i="120"/>
  <c r="O294" i="120"/>
  <c r="Q314" i="120"/>
  <c r="O394" i="120"/>
  <c r="R426" i="120"/>
  <c r="Q450" i="120"/>
  <c r="P454" i="120"/>
  <c r="O454" i="120"/>
  <c r="R518" i="120"/>
  <c r="Q518" i="120"/>
  <c r="P518" i="120"/>
  <c r="O518" i="120"/>
  <c r="Q964" i="120"/>
  <c r="Q966" i="120" s="1"/>
  <c r="P963" i="120"/>
  <c r="R1034" i="120"/>
  <c r="O1034" i="120"/>
  <c r="P1034" i="120"/>
  <c r="R322" i="120"/>
  <c r="Q322" i="120"/>
  <c r="P322" i="120"/>
  <c r="O322" i="120"/>
  <c r="P682" i="120"/>
  <c r="O682" i="120"/>
  <c r="O60" i="120"/>
  <c r="Q616" i="120"/>
  <c r="O616" i="120"/>
  <c r="O617" i="120" s="1"/>
  <c r="Q62" i="120"/>
  <c r="Q186" i="120"/>
  <c r="O211" i="120"/>
  <c r="O212" i="120" s="1"/>
  <c r="O213" i="120" s="1"/>
  <c r="Q216" i="120"/>
  <c r="O230" i="120"/>
  <c r="Q256" i="120"/>
  <c r="Q257" i="120" s="1"/>
  <c r="P266" i="120"/>
  <c r="Q280" i="120"/>
  <c r="O280" i="120"/>
  <c r="O281" i="120" s="1"/>
  <c r="R290" i="120"/>
  <c r="Q294" i="120"/>
  <c r="R314" i="120"/>
  <c r="R386" i="120"/>
  <c r="Q386" i="120"/>
  <c r="P386" i="120"/>
  <c r="O386" i="120"/>
  <c r="P394" i="120"/>
  <c r="P510" i="120"/>
  <c r="O510" i="120"/>
  <c r="Q524" i="120"/>
  <c r="O524" i="120"/>
  <c r="O525" i="120" s="1"/>
  <c r="R582" i="120"/>
  <c r="Q582" i="120"/>
  <c r="P582" i="120"/>
  <c r="R586" i="120"/>
  <c r="P406" i="120"/>
  <c r="O406" i="120"/>
  <c r="R226" i="120"/>
  <c r="P226" i="120"/>
  <c r="O226" i="120"/>
  <c r="P290" i="120"/>
  <c r="P450" i="120"/>
  <c r="O450" i="120"/>
  <c r="R62" i="120"/>
  <c r="R186" i="120"/>
  <c r="Q234" i="120"/>
  <c r="P234" i="120"/>
  <c r="O234" i="120"/>
  <c r="R238" i="120"/>
  <c r="P238" i="120"/>
  <c r="O238" i="120"/>
  <c r="Q266" i="120"/>
  <c r="R298" i="120"/>
  <c r="Q320" i="120"/>
  <c r="Q321" i="120" s="1"/>
  <c r="O320" i="120"/>
  <c r="Q336" i="120"/>
  <c r="Q337" i="120" s="1"/>
  <c r="O336" i="120"/>
  <c r="P390" i="120"/>
  <c r="O390" i="120"/>
  <c r="R398" i="120"/>
  <c r="P398" i="120"/>
  <c r="P470" i="120"/>
  <c r="O470" i="120"/>
  <c r="R915" i="120"/>
  <c r="Q915" i="120"/>
  <c r="P915" i="120"/>
  <c r="O915" i="120"/>
  <c r="O216" i="120"/>
  <c r="O217" i="120" s="1"/>
  <c r="O56" i="120"/>
  <c r="O57" i="120" s="1"/>
  <c r="O58" i="120"/>
  <c r="O68" i="120"/>
  <c r="O182" i="120"/>
  <c r="O192" i="120"/>
  <c r="O194" i="120"/>
  <c r="Q211" i="120"/>
  <c r="Q213" i="120" s="1"/>
  <c r="Q220" i="120"/>
  <c r="Q221" i="120" s="1"/>
  <c r="O220" i="120"/>
  <c r="Q230" i="120"/>
  <c r="R234" i="120"/>
  <c r="Q238" i="120"/>
  <c r="O264" i="120"/>
  <c r="O265" i="120" s="1"/>
  <c r="O284" i="120"/>
  <c r="O298" i="120"/>
  <c r="Q316" i="120"/>
  <c r="Q317" i="120" s="1"/>
  <c r="O316" i="120"/>
  <c r="R442" i="120"/>
  <c r="P442" i="120"/>
  <c r="R510" i="120"/>
  <c r="R326" i="120"/>
  <c r="P326" i="120"/>
  <c r="O326" i="120"/>
  <c r="R614" i="120"/>
  <c r="O614" i="120"/>
  <c r="Q224" i="120"/>
  <c r="Q225" i="120" s="1"/>
  <c r="P246" i="120"/>
  <c r="O246" i="120"/>
  <c r="R270" i="120"/>
  <c r="Q270" i="120"/>
  <c r="P270" i="120"/>
  <c r="O270" i="120"/>
  <c r="Q288" i="120"/>
  <c r="Q289" i="120" s="1"/>
  <c r="P298" i="120"/>
  <c r="Q302" i="120"/>
  <c r="P302" i="120"/>
  <c r="O302" i="120"/>
  <c r="R350" i="120"/>
  <c r="P350" i="120"/>
  <c r="O350" i="120"/>
  <c r="Q396" i="120"/>
  <c r="O396" i="120"/>
  <c r="O397" i="120" s="1"/>
  <c r="R414" i="120"/>
  <c r="Q414" i="120"/>
  <c r="P414" i="120"/>
  <c r="O414" i="120"/>
  <c r="Q452" i="120"/>
  <c r="Q453" i="120" s="1"/>
  <c r="O452" i="120"/>
  <c r="R494" i="120"/>
  <c r="Q494" i="120"/>
  <c r="P494" i="120"/>
  <c r="O494" i="120"/>
  <c r="R498" i="120"/>
  <c r="P498" i="120"/>
  <c r="Q499" i="120"/>
  <c r="Q501" i="120" s="1"/>
  <c r="Q881" i="120"/>
  <c r="Q882" i="120" s="1"/>
  <c r="O881" i="120"/>
  <c r="Q58" i="120"/>
  <c r="O104" i="120"/>
  <c r="O105" i="120" s="1"/>
  <c r="O106" i="120"/>
  <c r="Q182" i="120"/>
  <c r="Q194" i="120"/>
  <c r="O204" i="120"/>
  <c r="O205" i="120" s="1"/>
  <c r="O206" i="120"/>
  <c r="Q232" i="120"/>
  <c r="O232" i="120"/>
  <c r="O233" i="120" s="1"/>
  <c r="Q246" i="120"/>
  <c r="R250" i="120"/>
  <c r="Q250" i="120"/>
  <c r="O250" i="120"/>
  <c r="O296" i="120"/>
  <c r="O297" i="120" s="1"/>
  <c r="Q298" i="120"/>
  <c r="R302" i="120"/>
  <c r="Q350" i="120"/>
  <c r="R354" i="120"/>
  <c r="Q354" i="120"/>
  <c r="P354" i="120"/>
  <c r="R438" i="120"/>
  <c r="Q438" i="120"/>
  <c r="P438" i="120"/>
  <c r="O438" i="120"/>
  <c r="Q467" i="120"/>
  <c r="Q469" i="120" s="1"/>
  <c r="O467" i="120"/>
  <c r="O468" i="120" s="1"/>
  <c r="O469" i="120" s="1"/>
  <c r="R466" i="120"/>
  <c r="O499" i="120"/>
  <c r="O500" i="120" s="1"/>
  <c r="O501" i="120" s="1"/>
  <c r="R863" i="120"/>
  <c r="Q863" i="120"/>
  <c r="P863" i="120"/>
  <c r="O863" i="120"/>
  <c r="Q222" i="120"/>
  <c r="P222" i="120"/>
  <c r="O222" i="120"/>
  <c r="R318" i="120"/>
  <c r="Q318" i="120"/>
  <c r="O318" i="120"/>
  <c r="Q536" i="120"/>
  <c r="O536" i="120"/>
  <c r="O537" i="120" s="1"/>
  <c r="P106" i="120"/>
  <c r="P206" i="120"/>
  <c r="O236" i="120"/>
  <c r="O237" i="120" s="1"/>
  <c r="R246" i="120"/>
  <c r="P250" i="120"/>
  <c r="Q268" i="120"/>
  <c r="O268" i="120"/>
  <c r="O269" i="120" s="1"/>
  <c r="P346" i="120"/>
  <c r="O346" i="120"/>
  <c r="O354" i="120"/>
  <c r="O420" i="120"/>
  <c r="O424" i="120"/>
  <c r="O425" i="120" s="1"/>
  <c r="Q448" i="120"/>
  <c r="Q449" i="120" s="1"/>
  <c r="R542" i="120"/>
  <c r="Q548" i="120"/>
  <c r="Q549" i="120" s="1"/>
  <c r="P610" i="120"/>
  <c r="Q106" i="120"/>
  <c r="Q206" i="120"/>
  <c r="O240" i="120"/>
  <c r="Q275" i="120"/>
  <c r="Q277" i="120" s="1"/>
  <c r="R274" i="120"/>
  <c r="Q300" i="120"/>
  <c r="O300" i="120"/>
  <c r="O301" i="120" s="1"/>
  <c r="R342" i="120"/>
  <c r="Q342" i="120"/>
  <c r="P342" i="120"/>
  <c r="O342" i="120"/>
  <c r="O348" i="120"/>
  <c r="Q504" i="120"/>
  <c r="O504" i="120"/>
  <c r="O505" i="120" s="1"/>
  <c r="Q544" i="120"/>
  <c r="Q545" i="120" s="1"/>
  <c r="O544" i="120"/>
  <c r="R606" i="120"/>
  <c r="Q606" i="120"/>
  <c r="P606" i="120"/>
  <c r="O606" i="120"/>
  <c r="Q339" i="120"/>
  <c r="Q341" i="120" s="1"/>
  <c r="O339" i="120"/>
  <c r="O340" i="120" s="1"/>
  <c r="O341" i="120" s="1"/>
  <c r="R338" i="120"/>
  <c r="P338" i="120"/>
  <c r="R602" i="120"/>
  <c r="O602" i="120"/>
  <c r="Q236" i="120"/>
  <c r="O275" i="120"/>
  <c r="O276" i="120" s="1"/>
  <c r="O277" i="120" s="1"/>
  <c r="R278" i="120"/>
  <c r="Q307" i="120"/>
  <c r="Q309" i="120" s="1"/>
  <c r="O307" i="120"/>
  <c r="O308" i="120" s="1"/>
  <c r="O309" i="120" s="1"/>
  <c r="R306" i="120"/>
  <c r="P306" i="120"/>
  <c r="R370" i="120"/>
  <c r="P370" i="120"/>
  <c r="Q371" i="120"/>
  <c r="Q373" i="120" s="1"/>
  <c r="Q420" i="120"/>
  <c r="Q421" i="120" s="1"/>
  <c r="R430" i="120"/>
  <c r="Q430" i="120"/>
  <c r="P430" i="120"/>
  <c r="Q435" i="120"/>
  <c r="Q437" i="120" s="1"/>
  <c r="O435" i="120"/>
  <c r="O436" i="120" s="1"/>
  <c r="O437" i="120" s="1"/>
  <c r="R434" i="120"/>
  <c r="P434" i="120"/>
  <c r="R458" i="120"/>
  <c r="Q458" i="120"/>
  <c r="P458" i="120"/>
  <c r="O458" i="120"/>
  <c r="R478" i="120"/>
  <c r="P486" i="120"/>
  <c r="O486" i="120"/>
  <c r="Q526" i="120"/>
  <c r="P526" i="120"/>
  <c r="R526" i="120"/>
  <c r="O526" i="120"/>
  <c r="R598" i="120"/>
  <c r="R610" i="120"/>
  <c r="O595" i="120"/>
  <c r="O596" i="120" s="1"/>
  <c r="O597" i="120" s="1"/>
  <c r="Q595" i="120"/>
  <c r="Q597" i="120" s="1"/>
  <c r="R594" i="120"/>
  <c r="P318" i="120"/>
  <c r="R218" i="120"/>
  <c r="Q248" i="120"/>
  <c r="O248" i="120"/>
  <c r="O249" i="120" s="1"/>
  <c r="Q252" i="120"/>
  <c r="Q253" i="120" s="1"/>
  <c r="P258" i="120"/>
  <c r="R330" i="120"/>
  <c r="Q330" i="120"/>
  <c r="P330" i="120"/>
  <c r="O330" i="120"/>
  <c r="O344" i="120"/>
  <c r="O345" i="120" s="1"/>
  <c r="Q348" i="120"/>
  <c r="Q349" i="120" s="1"/>
  <c r="O380" i="120"/>
  <c r="P378" i="120"/>
  <c r="Q482" i="120"/>
  <c r="Q492" i="120"/>
  <c r="O492" i="120"/>
  <c r="O493" i="120" s="1"/>
  <c r="Q496" i="120"/>
  <c r="Q497" i="120" s="1"/>
  <c r="P594" i="120"/>
  <c r="Q602" i="120"/>
  <c r="O620" i="120"/>
  <c r="O621" i="120" s="1"/>
  <c r="Q620" i="120"/>
  <c r="Q490" i="120"/>
  <c r="P490" i="120"/>
  <c r="P514" i="120"/>
  <c r="O514" i="120"/>
  <c r="Q600" i="120"/>
  <c r="Q627" i="120"/>
  <c r="Q629" i="120" s="1"/>
  <c r="P626" i="120"/>
  <c r="R907" i="120"/>
  <c r="Q907" i="120"/>
  <c r="P907" i="120"/>
  <c r="O907" i="120"/>
  <c r="R947" i="120"/>
  <c r="P947" i="120"/>
  <c r="Q957" i="120"/>
  <c r="O957" i="120"/>
  <c r="O958" i="120" s="1"/>
  <c r="P502" i="120"/>
  <c r="O502" i="120"/>
  <c r="Q624" i="120"/>
  <c r="Q625" i="120" s="1"/>
  <c r="Q630" i="120"/>
  <c r="P630" i="120"/>
  <c r="O634" i="120"/>
  <c r="Q859" i="120"/>
  <c r="P859" i="120"/>
  <c r="O859" i="120"/>
  <c r="R859" i="120"/>
  <c r="R875" i="120"/>
  <c r="P875" i="120"/>
  <c r="O875" i="120"/>
  <c r="Q917" i="120"/>
  <c r="Q918" i="120" s="1"/>
  <c r="O917" i="120"/>
  <c r="R979" i="120"/>
  <c r="Q979" i="120"/>
  <c r="P979" i="120"/>
  <c r="O979" i="120"/>
  <c r="R1058" i="120"/>
  <c r="Q1058" i="120"/>
  <c r="P1058" i="120"/>
  <c r="O1058" i="120"/>
  <c r="O480" i="120"/>
  <c r="O482" i="120"/>
  <c r="Q488" i="120"/>
  <c r="R490" i="120"/>
  <c r="Q502" i="120"/>
  <c r="O512" i="120"/>
  <c r="R514" i="120"/>
  <c r="Q614" i="120"/>
  <c r="O630" i="120"/>
  <c r="P634" i="120"/>
  <c r="Q877" i="120"/>
  <c r="Q878" i="120" s="1"/>
  <c r="O877" i="120"/>
  <c r="R903" i="120"/>
  <c r="Q903" i="120"/>
  <c r="P903" i="120"/>
  <c r="O903" i="120"/>
  <c r="R975" i="120"/>
  <c r="Q975" i="120"/>
  <c r="P975" i="120"/>
  <c r="O975" i="120"/>
  <c r="Q1036" i="120"/>
  <c r="O1036" i="120"/>
  <c r="O1037" i="120" s="1"/>
  <c r="P482" i="120"/>
  <c r="O488" i="120"/>
  <c r="O489" i="120" s="1"/>
  <c r="R502" i="120"/>
  <c r="O586" i="120"/>
  <c r="Q612" i="120"/>
  <c r="Q613" i="120" s="1"/>
  <c r="R630" i="120"/>
  <c r="Q634" i="120"/>
  <c r="P706" i="120"/>
  <c r="O706" i="120"/>
  <c r="Q861" i="120"/>
  <c r="O861" i="120"/>
  <c r="O862" i="120" s="1"/>
  <c r="R895" i="120"/>
  <c r="Q895" i="120"/>
  <c r="P895" i="120"/>
  <c r="O895" i="120"/>
  <c r="Q913" i="120"/>
  <c r="Q914" i="120" s="1"/>
  <c r="O913" i="120"/>
  <c r="P939" i="120"/>
  <c r="O939" i="120"/>
  <c r="P971" i="120"/>
  <c r="O971" i="120"/>
  <c r="Q971" i="120"/>
  <c r="P1054" i="120"/>
  <c r="O1054" i="120"/>
  <c r="R1054" i="120"/>
  <c r="Q1054" i="120"/>
  <c r="Q1060" i="120"/>
  <c r="Q1061" i="120" s="1"/>
  <c r="O1060" i="120"/>
  <c r="Q512" i="120"/>
  <c r="Q513" i="120" s="1"/>
  <c r="P586" i="120"/>
  <c r="R634" i="120"/>
  <c r="P778" i="120"/>
  <c r="Q780" i="120"/>
  <c r="O780" i="120"/>
  <c r="O781" i="120" s="1"/>
  <c r="R891" i="120"/>
  <c r="Q891" i="120"/>
  <c r="P891" i="120"/>
  <c r="O891" i="120"/>
  <c r="R971" i="120"/>
  <c r="Q506" i="120"/>
  <c r="P506" i="120"/>
  <c r="P530" i="120"/>
  <c r="P542" i="120"/>
  <c r="O542" i="120"/>
  <c r="R546" i="120"/>
  <c r="Q546" i="120"/>
  <c r="R618" i="120"/>
  <c r="Q618" i="120"/>
  <c r="R638" i="120"/>
  <c r="P638" i="120"/>
  <c r="O638" i="120"/>
  <c r="P887" i="120"/>
  <c r="O887" i="120"/>
  <c r="Q887" i="120"/>
  <c r="Q905" i="120"/>
  <c r="O905" i="120"/>
  <c r="O906" i="120" s="1"/>
  <c r="R967" i="120"/>
  <c r="Q967" i="120"/>
  <c r="P967" i="120"/>
  <c r="O967" i="120"/>
  <c r="Q977" i="120"/>
  <c r="Q978" i="120" s="1"/>
  <c r="O977" i="120"/>
  <c r="Q1032" i="120"/>
  <c r="O1032" i="120"/>
  <c r="O1033" i="120" s="1"/>
  <c r="O478" i="120"/>
  <c r="O506" i="120"/>
  <c r="O531" i="120"/>
  <c r="O532" i="120" s="1"/>
  <c r="O533" i="120" s="1"/>
  <c r="O540" i="120"/>
  <c r="O546" i="120"/>
  <c r="R590" i="120"/>
  <c r="Q590" i="120"/>
  <c r="O590" i="120"/>
  <c r="P598" i="120"/>
  <c r="O604" i="120"/>
  <c r="O618" i="120"/>
  <c r="Q638" i="120"/>
  <c r="R883" i="120"/>
  <c r="Q883" i="120"/>
  <c r="P883" i="120"/>
  <c r="O883" i="120"/>
  <c r="R887" i="120"/>
  <c r="O897" i="120"/>
  <c r="Q897" i="120"/>
  <c r="Q898" i="120" s="1"/>
  <c r="P923" i="120"/>
  <c r="O925" i="120"/>
  <c r="O926" i="120" s="1"/>
  <c r="Q959" i="120"/>
  <c r="P959" i="120"/>
  <c r="O959" i="120"/>
  <c r="R959" i="120"/>
  <c r="O964" i="120"/>
  <c r="O965" i="120" s="1"/>
  <c r="O966" i="120" s="1"/>
  <c r="R1046" i="120"/>
  <c r="Q1056" i="120"/>
  <c r="Q1057" i="120" s="1"/>
  <c r="O1056" i="120"/>
  <c r="P478" i="120"/>
  <c r="R506" i="120"/>
  <c r="P546" i="120"/>
  <c r="P590" i="120"/>
  <c r="Q598" i="120"/>
  <c r="P618" i="120"/>
  <c r="P622" i="120"/>
  <c r="O622" i="120"/>
  <c r="Q632" i="120"/>
  <c r="O636" i="120"/>
  <c r="Q893" i="120"/>
  <c r="O893" i="120"/>
  <c r="O894" i="120" s="1"/>
  <c r="Q973" i="120"/>
  <c r="Q974" i="120" s="1"/>
  <c r="O973" i="120"/>
  <c r="O258" i="120"/>
  <c r="O334" i="120"/>
  <c r="Q478" i="120"/>
  <c r="P522" i="120"/>
  <c r="O522" i="120"/>
  <c r="Q531" i="120"/>
  <c r="Q533" i="120" s="1"/>
  <c r="R534" i="120"/>
  <c r="P534" i="120"/>
  <c r="Q540" i="120"/>
  <c r="Q541" i="120" s="1"/>
  <c r="O610" i="120"/>
  <c r="Q622" i="120"/>
  <c r="R786" i="120"/>
  <c r="P786" i="120"/>
  <c r="Q787" i="120"/>
  <c r="Q789" i="120" s="1"/>
  <c r="O787" i="120"/>
  <c r="O788" i="120" s="1"/>
  <c r="O789" i="120" s="1"/>
  <c r="Q879" i="120"/>
  <c r="P879" i="120"/>
  <c r="O879" i="120"/>
  <c r="R879" i="120"/>
  <c r="R931" i="120"/>
  <c r="P931" i="120"/>
  <c r="Q932" i="120"/>
  <c r="Q934" i="120" s="1"/>
  <c r="O932" i="120"/>
  <c r="O933" i="120" s="1"/>
  <c r="O934" i="120" s="1"/>
  <c r="R951" i="120"/>
  <c r="Q951" i="120"/>
  <c r="P951" i="120"/>
  <c r="O951" i="120"/>
  <c r="Q961" i="120"/>
  <c r="Q962" i="120" s="1"/>
  <c r="O961" i="120"/>
  <c r="O969" i="120"/>
  <c r="O970" i="120" s="1"/>
  <c r="Q969" i="120"/>
  <c r="R1042" i="120"/>
  <c r="P1042" i="120"/>
  <c r="Q1043" i="120"/>
  <c r="Q1045" i="120" s="1"/>
  <c r="O1043" i="120"/>
  <c r="O1044" i="120" s="1"/>
  <c r="O1045" i="120" s="1"/>
  <c r="O1052" i="120"/>
  <c r="P1050" i="120"/>
  <c r="Q1052" i="120"/>
  <c r="Q1053" i="120" s="1"/>
  <c r="Q588" i="120"/>
  <c r="O588" i="120"/>
  <c r="O589" i="120" s="1"/>
  <c r="R622" i="120"/>
  <c r="Q636" i="120"/>
  <c r="Q637" i="120" s="1"/>
  <c r="O792" i="120"/>
  <c r="O793" i="120" s="1"/>
  <c r="P790" i="120"/>
  <c r="R802" i="120"/>
  <c r="P802" i="120"/>
  <c r="O802" i="120"/>
  <c r="Q889" i="120"/>
  <c r="O889" i="120"/>
  <c r="O890" i="120" s="1"/>
  <c r="R955" i="120"/>
  <c r="R1038" i="120"/>
  <c r="Q1038" i="120"/>
  <c r="P1038" i="120"/>
  <c r="O1038" i="120"/>
  <c r="R911" i="120"/>
  <c r="P955" i="120"/>
  <c r="Q900" i="120"/>
  <c r="Q902" i="120" s="1"/>
  <c r="Q955" i="120"/>
  <c r="P794" i="120"/>
  <c r="O868" i="120"/>
  <c r="O869" i="120" s="1"/>
  <c r="O870" i="120" s="1"/>
  <c r="O1030" i="120"/>
  <c r="O1048" i="120"/>
  <c r="O1049" i="120" s="1"/>
  <c r="P602" i="120"/>
  <c r="P614" i="120"/>
  <c r="O798" i="120"/>
  <c r="O855" i="120"/>
  <c r="R963" i="120"/>
  <c r="P1030" i="120"/>
  <c r="Q1030" i="120"/>
  <c r="R798" i="120"/>
  <c r="R855" i="120"/>
  <c r="O1046" i="120"/>
  <c r="P899" i="120"/>
  <c r="P1046" i="120"/>
  <c r="J591" i="113" l="1"/>
  <c r="J555" i="113"/>
  <c r="J580" i="113"/>
  <c r="J565" i="113"/>
  <c r="J473" i="113"/>
  <c r="L473" i="113" s="1"/>
  <c r="J470" i="113"/>
  <c r="L470" i="113" s="1"/>
  <c r="J343" i="113"/>
  <c r="L343" i="113" s="1"/>
  <c r="J342" i="113"/>
  <c r="L342" i="113" s="1"/>
  <c r="J340" i="113"/>
  <c r="L340" i="113" s="1"/>
  <c r="J339" i="113"/>
  <c r="L339" i="113" s="1"/>
  <c r="J338" i="113"/>
  <c r="L338" i="113" s="1"/>
  <c r="J332" i="113"/>
  <c r="L332" i="113" s="1"/>
  <c r="J331" i="113"/>
  <c r="L331" i="113" s="1"/>
  <c r="J330" i="113"/>
  <c r="J329" i="113"/>
  <c r="L329" i="113" s="1"/>
  <c r="J317" i="113"/>
  <c r="L317" i="113" s="1"/>
  <c r="J316" i="113"/>
  <c r="L316" i="113" s="1"/>
  <c r="J315" i="113"/>
  <c r="L315" i="113" s="1"/>
  <c r="J314" i="113"/>
  <c r="L314" i="113" s="1"/>
  <c r="J313" i="113"/>
  <c r="L313" i="113" s="1"/>
  <c r="J312" i="113"/>
  <c r="L312" i="113" s="1"/>
  <c r="J311" i="113"/>
  <c r="L311" i="113" s="1"/>
  <c r="J310" i="113"/>
  <c r="L310" i="113" s="1"/>
  <c r="J309" i="113"/>
  <c r="L309" i="113" s="1"/>
  <c r="J308" i="113"/>
  <c r="L308" i="113" s="1"/>
  <c r="J306" i="113"/>
  <c r="L306" i="113" s="1"/>
  <c r="J305" i="113"/>
  <c r="L305" i="113" s="1"/>
  <c r="J304" i="113"/>
  <c r="L304" i="113" s="1"/>
  <c r="J303" i="113"/>
  <c r="L303" i="113" s="1"/>
  <c r="J302" i="113"/>
  <c r="L302" i="113" s="1"/>
  <c r="J301" i="113"/>
  <c r="L301" i="113" s="1"/>
  <c r="J274" i="113"/>
  <c r="J275" i="113"/>
  <c r="L275" i="113" s="1"/>
  <c r="L330" i="113"/>
  <c r="J291" i="113"/>
  <c r="J290" i="113"/>
  <c r="L290" i="113" s="1"/>
  <c r="J289" i="113"/>
  <c r="L289" i="113" s="1"/>
  <c r="J288" i="113"/>
  <c r="J287" i="113"/>
  <c r="J286" i="113"/>
  <c r="J285" i="113"/>
  <c r="J284" i="113"/>
  <c r="L284" i="113" s="1"/>
  <c r="J283" i="113"/>
  <c r="L283" i="113" s="1"/>
  <c r="J282" i="113"/>
  <c r="L282" i="113" s="1"/>
  <c r="J281" i="113"/>
  <c r="L281" i="113" s="1"/>
  <c r="J280" i="113"/>
  <c r="L280" i="113" s="1"/>
  <c r="J279" i="113"/>
  <c r="L279" i="113" s="1"/>
  <c r="J278" i="113"/>
  <c r="L278" i="113" s="1"/>
  <c r="J277" i="113"/>
  <c r="L277" i="113" s="1"/>
  <c r="J276" i="113"/>
  <c r="L276" i="113" s="1"/>
  <c r="L291" i="113"/>
  <c r="L288" i="113"/>
  <c r="L287" i="113"/>
  <c r="L286" i="113"/>
  <c r="L285" i="113"/>
  <c r="L274" i="113"/>
  <c r="I405" i="109"/>
  <c r="K405" i="109" s="1"/>
  <c r="V591" i="113" l="1"/>
  <c r="V592" i="113" s="1"/>
  <c r="T591" i="113"/>
  <c r="T592" i="113" s="1"/>
  <c r="R591" i="113"/>
  <c r="R592" i="113" s="1"/>
  <c r="P591" i="113"/>
  <c r="P592" i="113" s="1"/>
  <c r="V587" i="113"/>
  <c r="V588" i="113" s="1"/>
  <c r="V590" i="113" s="1"/>
  <c r="T587" i="113"/>
  <c r="T588" i="113" s="1"/>
  <c r="T590" i="113" s="1"/>
  <c r="R587" i="113"/>
  <c r="R588" i="113" s="1"/>
  <c r="R590" i="113" s="1"/>
  <c r="P587" i="113"/>
  <c r="P588" i="113" s="1"/>
  <c r="P590" i="113" s="1"/>
  <c r="V583" i="113"/>
  <c r="V584" i="113" s="1"/>
  <c r="V586" i="113" s="1"/>
  <c r="T583" i="113"/>
  <c r="T584" i="113" s="1"/>
  <c r="T586" i="113" s="1"/>
  <c r="R583" i="113"/>
  <c r="R584" i="113" s="1"/>
  <c r="R586" i="113" s="1"/>
  <c r="P583" i="113"/>
  <c r="P584" i="113" s="1"/>
  <c r="P586" i="113" s="1"/>
  <c r="V579" i="113"/>
  <c r="V580" i="113" s="1"/>
  <c r="V582" i="113" s="1"/>
  <c r="T579" i="113"/>
  <c r="T580" i="113" s="1"/>
  <c r="T582" i="113" s="1"/>
  <c r="R579" i="113"/>
  <c r="R580" i="113" s="1"/>
  <c r="R582" i="113" s="1"/>
  <c r="P579" i="113"/>
  <c r="P580" i="113" s="1"/>
  <c r="P582" i="113" s="1"/>
  <c r="V575" i="113"/>
  <c r="V576" i="113" s="1"/>
  <c r="V578" i="113" s="1"/>
  <c r="T575" i="113"/>
  <c r="T576" i="113" s="1"/>
  <c r="T578" i="113" s="1"/>
  <c r="R575" i="113"/>
  <c r="R576" i="113" s="1"/>
  <c r="R578" i="113" s="1"/>
  <c r="P575" i="113"/>
  <c r="P576" i="113" s="1"/>
  <c r="P578" i="113" s="1"/>
  <c r="U572" i="113"/>
  <c r="U574" i="113" s="1"/>
  <c r="U576" i="113" s="1"/>
  <c r="U578" i="113" s="1"/>
  <c r="U580" i="113" s="1"/>
  <c r="U582" i="113" s="1"/>
  <c r="U584" i="113" s="1"/>
  <c r="U586" i="113" s="1"/>
  <c r="U588" i="113" s="1"/>
  <c r="U590" i="113" s="1"/>
  <c r="U592" i="113" s="1"/>
  <c r="S572" i="113"/>
  <c r="S574" i="113" s="1"/>
  <c r="S576" i="113" s="1"/>
  <c r="S578" i="113" s="1"/>
  <c r="S580" i="113" s="1"/>
  <c r="S582" i="113" s="1"/>
  <c r="S584" i="113" s="1"/>
  <c r="S586" i="113" s="1"/>
  <c r="S588" i="113" s="1"/>
  <c r="S590" i="113" s="1"/>
  <c r="S592" i="113" s="1"/>
  <c r="R572" i="113"/>
  <c r="R574" i="113" s="1"/>
  <c r="Q572" i="113"/>
  <c r="Q574" i="113" s="1"/>
  <c r="Q576" i="113" s="1"/>
  <c r="Q578" i="113" s="1"/>
  <c r="Q580" i="113" s="1"/>
  <c r="Q582" i="113" s="1"/>
  <c r="Q584" i="113" s="1"/>
  <c r="Q586" i="113" s="1"/>
  <c r="Q588" i="113" s="1"/>
  <c r="Q590" i="113" s="1"/>
  <c r="Q592" i="113" s="1"/>
  <c r="O572" i="113"/>
  <c r="O574" i="113" s="1"/>
  <c r="O576" i="113" s="1"/>
  <c r="O578" i="113" s="1"/>
  <c r="O580" i="113" s="1"/>
  <c r="O582" i="113" s="1"/>
  <c r="O584" i="113" s="1"/>
  <c r="O586" i="113" s="1"/>
  <c r="O588" i="113" s="1"/>
  <c r="O590" i="113" s="1"/>
  <c r="O592" i="113" s="1"/>
  <c r="V571" i="113"/>
  <c r="V572" i="113" s="1"/>
  <c r="V574" i="113" s="1"/>
  <c r="T571" i="113"/>
  <c r="T572" i="113" s="1"/>
  <c r="T574" i="113" s="1"/>
  <c r="R571" i="113"/>
  <c r="P571" i="113"/>
  <c r="P572" i="113" s="1"/>
  <c r="P574" i="113" s="1"/>
  <c r="V568" i="113"/>
  <c r="V569" i="113" s="1"/>
  <c r="R568" i="113"/>
  <c r="R569" i="113" s="1"/>
  <c r="V564" i="113"/>
  <c r="V565" i="113" s="1"/>
  <c r="V567" i="113" s="1"/>
  <c r="T564" i="113"/>
  <c r="T565" i="113" s="1"/>
  <c r="R564" i="113"/>
  <c r="R565" i="113" s="1"/>
  <c r="R567" i="113" s="1"/>
  <c r="P564" i="113"/>
  <c r="P565" i="113" s="1"/>
  <c r="T563" i="113"/>
  <c r="P563" i="113"/>
  <c r="V560" i="113"/>
  <c r="V561" i="113" s="1"/>
  <c r="V563" i="113" s="1"/>
  <c r="U561" i="113"/>
  <c r="U563" i="113" s="1"/>
  <c r="U565" i="113" s="1"/>
  <c r="U567" i="113" s="1"/>
  <c r="S561" i="113"/>
  <c r="S563" i="113" s="1"/>
  <c r="S565" i="113" s="1"/>
  <c r="R560" i="113"/>
  <c r="R561" i="113" s="1"/>
  <c r="R563" i="113" s="1"/>
  <c r="O561" i="113"/>
  <c r="O563" i="113" s="1"/>
  <c r="O565" i="113" s="1"/>
  <c r="O567" i="113" s="1"/>
  <c r="V556" i="113"/>
  <c r="V557" i="113" s="1"/>
  <c r="V559" i="113" s="1"/>
  <c r="T556" i="113"/>
  <c r="T557" i="113" s="1"/>
  <c r="R556" i="113"/>
  <c r="R557" i="113" s="1"/>
  <c r="R559" i="113" s="1"/>
  <c r="P556" i="113"/>
  <c r="P557" i="113" s="1"/>
  <c r="V552" i="113"/>
  <c r="V553" i="113" s="1"/>
  <c r="V555" i="113" s="1"/>
  <c r="T552" i="113"/>
  <c r="T553" i="113" s="1"/>
  <c r="T555" i="113" s="1"/>
  <c r="R552" i="113"/>
  <c r="R553" i="113" s="1"/>
  <c r="R555" i="113" s="1"/>
  <c r="P552" i="113"/>
  <c r="P553" i="113" s="1"/>
  <c r="P555" i="113" s="1"/>
  <c r="V548" i="113"/>
  <c r="V549" i="113" s="1"/>
  <c r="V551" i="113" s="1"/>
  <c r="T548" i="113"/>
  <c r="T549" i="113" s="1"/>
  <c r="T551" i="113" s="1"/>
  <c r="R548" i="113"/>
  <c r="R549" i="113" s="1"/>
  <c r="R551" i="113" s="1"/>
  <c r="P548" i="113"/>
  <c r="P549" i="113" s="1"/>
  <c r="P551" i="113" s="1"/>
  <c r="V547" i="113"/>
  <c r="U547" i="113"/>
  <c r="U549" i="113" s="1"/>
  <c r="U551" i="113" s="1"/>
  <c r="U553" i="113" s="1"/>
  <c r="U555" i="113" s="1"/>
  <c r="U557" i="113" s="1"/>
  <c r="T547" i="113"/>
  <c r="S547" i="113"/>
  <c r="S549" i="113" s="1"/>
  <c r="S551" i="113" s="1"/>
  <c r="S553" i="113" s="1"/>
  <c r="S555" i="113" s="1"/>
  <c r="S557" i="113" s="1"/>
  <c r="R547" i="113"/>
  <c r="Q547" i="113"/>
  <c r="Q549" i="113" s="1"/>
  <c r="Q551" i="113" s="1"/>
  <c r="Q553" i="113" s="1"/>
  <c r="Q555" i="113" s="1"/>
  <c r="Q557" i="113" s="1"/>
  <c r="Q559" i="113" s="1"/>
  <c r="Q561" i="113" s="1"/>
  <c r="Q563" i="113" s="1"/>
  <c r="Q565" i="113" s="1"/>
  <c r="Q567" i="113" s="1"/>
  <c r="Q569" i="113" s="1"/>
  <c r="P547" i="113"/>
  <c r="O547" i="113"/>
  <c r="O549" i="113" s="1"/>
  <c r="O551" i="113" s="1"/>
  <c r="O553" i="113" s="1"/>
  <c r="O555" i="113" s="1"/>
  <c r="O557" i="113" s="1"/>
  <c r="V497" i="113"/>
  <c r="V498" i="113" s="1"/>
  <c r="T497" i="113"/>
  <c r="T498" i="113" s="1"/>
  <c r="R497" i="113"/>
  <c r="R498" i="113" s="1"/>
  <c r="P497" i="113"/>
  <c r="P498" i="113" s="1"/>
  <c r="V493" i="113"/>
  <c r="V494" i="113" s="1"/>
  <c r="V496" i="113" s="1"/>
  <c r="T493" i="113"/>
  <c r="T494" i="113" s="1"/>
  <c r="T496" i="113" s="1"/>
  <c r="R493" i="113"/>
  <c r="R494" i="113" s="1"/>
  <c r="R496" i="113" s="1"/>
  <c r="P493" i="113"/>
  <c r="P494" i="113" s="1"/>
  <c r="P496" i="113" s="1"/>
  <c r="V489" i="113"/>
  <c r="V490" i="113" s="1"/>
  <c r="V492" i="113" s="1"/>
  <c r="T489" i="113"/>
  <c r="T490" i="113" s="1"/>
  <c r="T492" i="113" s="1"/>
  <c r="R489" i="113"/>
  <c r="R490" i="113" s="1"/>
  <c r="R492" i="113" s="1"/>
  <c r="P489" i="113"/>
  <c r="P490" i="113" s="1"/>
  <c r="P492" i="113" s="1"/>
  <c r="V485" i="113"/>
  <c r="V486" i="113" s="1"/>
  <c r="V488" i="113" s="1"/>
  <c r="T485" i="113"/>
  <c r="T486" i="113" s="1"/>
  <c r="T488" i="113" s="1"/>
  <c r="R485" i="113"/>
  <c r="R486" i="113" s="1"/>
  <c r="R488" i="113" s="1"/>
  <c r="P485" i="113"/>
  <c r="P486" i="113" s="1"/>
  <c r="P488" i="113" s="1"/>
  <c r="V481" i="113"/>
  <c r="V482" i="113" s="1"/>
  <c r="V484" i="113" s="1"/>
  <c r="T481" i="113"/>
  <c r="T482" i="113" s="1"/>
  <c r="T484" i="113" s="1"/>
  <c r="R481" i="113"/>
  <c r="R482" i="113" s="1"/>
  <c r="R484" i="113" s="1"/>
  <c r="P481" i="113"/>
  <c r="P482" i="113" s="1"/>
  <c r="P484" i="113" s="1"/>
  <c r="U478" i="113"/>
  <c r="U480" i="113" s="1"/>
  <c r="U482" i="113" s="1"/>
  <c r="U484" i="113" s="1"/>
  <c r="U486" i="113" s="1"/>
  <c r="U488" i="113" s="1"/>
  <c r="U490" i="113" s="1"/>
  <c r="U492" i="113" s="1"/>
  <c r="U494" i="113" s="1"/>
  <c r="U496" i="113" s="1"/>
  <c r="U498" i="113" s="1"/>
  <c r="S478" i="113"/>
  <c r="S480" i="113" s="1"/>
  <c r="S482" i="113" s="1"/>
  <c r="S484" i="113" s="1"/>
  <c r="S486" i="113" s="1"/>
  <c r="S488" i="113" s="1"/>
  <c r="S490" i="113" s="1"/>
  <c r="S492" i="113" s="1"/>
  <c r="S494" i="113" s="1"/>
  <c r="S496" i="113" s="1"/>
  <c r="S498" i="113" s="1"/>
  <c r="R478" i="113"/>
  <c r="R480" i="113" s="1"/>
  <c r="Q478" i="113"/>
  <c r="Q480" i="113" s="1"/>
  <c r="O478" i="113"/>
  <c r="O480" i="113" s="1"/>
  <c r="O482" i="113" s="1"/>
  <c r="O484" i="113" s="1"/>
  <c r="O486" i="113" s="1"/>
  <c r="O488" i="113" s="1"/>
  <c r="O490" i="113" s="1"/>
  <c r="O492" i="113" s="1"/>
  <c r="O494" i="113" s="1"/>
  <c r="O496" i="113" s="1"/>
  <c r="O498" i="113" s="1"/>
  <c r="V477" i="113"/>
  <c r="V478" i="113" s="1"/>
  <c r="V480" i="113" s="1"/>
  <c r="T477" i="113"/>
  <c r="T478" i="113" s="1"/>
  <c r="T480" i="113" s="1"/>
  <c r="R477" i="113"/>
  <c r="P477" i="113"/>
  <c r="P478" i="113" s="1"/>
  <c r="P480" i="113" s="1"/>
  <c r="V238" i="113"/>
  <c r="V239" i="113" s="1"/>
  <c r="T238" i="113"/>
  <c r="T239" i="113" s="1"/>
  <c r="R238" i="113"/>
  <c r="R239" i="113" s="1"/>
  <c r="P238" i="113"/>
  <c r="P239" i="113" s="1"/>
  <c r="V234" i="113"/>
  <c r="V235" i="113" s="1"/>
  <c r="V237" i="113" s="1"/>
  <c r="T234" i="113"/>
  <c r="T235" i="113" s="1"/>
  <c r="T237" i="113" s="1"/>
  <c r="R234" i="113"/>
  <c r="R235" i="113" s="1"/>
  <c r="R237" i="113" s="1"/>
  <c r="P234" i="113"/>
  <c r="P235" i="113" s="1"/>
  <c r="P237" i="113" s="1"/>
  <c r="V230" i="113"/>
  <c r="V231" i="113" s="1"/>
  <c r="V233" i="113" s="1"/>
  <c r="T230" i="113"/>
  <c r="T231" i="113" s="1"/>
  <c r="T233" i="113" s="1"/>
  <c r="R230" i="113"/>
  <c r="R231" i="113" s="1"/>
  <c r="R233" i="113" s="1"/>
  <c r="P230" i="113"/>
  <c r="P231" i="113" s="1"/>
  <c r="P233" i="113" s="1"/>
  <c r="V226" i="113"/>
  <c r="V227" i="113" s="1"/>
  <c r="V229" i="113" s="1"/>
  <c r="T226" i="113"/>
  <c r="T227" i="113" s="1"/>
  <c r="T229" i="113" s="1"/>
  <c r="R226" i="113"/>
  <c r="R227" i="113" s="1"/>
  <c r="R229" i="113" s="1"/>
  <c r="P226" i="113"/>
  <c r="P227" i="113" s="1"/>
  <c r="P229" i="113" s="1"/>
  <c r="V215" i="113"/>
  <c r="V216" i="113" s="1"/>
  <c r="T215" i="113"/>
  <c r="T216" i="113" s="1"/>
  <c r="R215" i="113"/>
  <c r="R216" i="113" s="1"/>
  <c r="P215" i="113"/>
  <c r="P216" i="113" s="1"/>
  <c r="V211" i="113"/>
  <c r="V212" i="113" s="1"/>
  <c r="V214" i="113" s="1"/>
  <c r="T211" i="113"/>
  <c r="T212" i="113" s="1"/>
  <c r="T214" i="113" s="1"/>
  <c r="R211" i="113"/>
  <c r="R212" i="113" s="1"/>
  <c r="R214" i="113" s="1"/>
  <c r="P211" i="113"/>
  <c r="P212" i="113" s="1"/>
  <c r="P214" i="113" s="1"/>
  <c r="V207" i="113"/>
  <c r="V208" i="113" s="1"/>
  <c r="V210" i="113" s="1"/>
  <c r="T207" i="113"/>
  <c r="T208" i="113" s="1"/>
  <c r="T210" i="113" s="1"/>
  <c r="R207" i="113"/>
  <c r="R208" i="113" s="1"/>
  <c r="R210" i="113" s="1"/>
  <c r="P207" i="113"/>
  <c r="P208" i="113" s="1"/>
  <c r="P210" i="113" s="1"/>
  <c r="V203" i="113"/>
  <c r="V204" i="113" s="1"/>
  <c r="V206" i="113" s="1"/>
  <c r="T203" i="113"/>
  <c r="T204" i="113" s="1"/>
  <c r="T206" i="113" s="1"/>
  <c r="R203" i="113"/>
  <c r="R204" i="113" s="1"/>
  <c r="R206" i="113" s="1"/>
  <c r="P203" i="113"/>
  <c r="P204" i="113" s="1"/>
  <c r="P206" i="113" s="1"/>
  <c r="V202" i="113"/>
  <c r="U202" i="113"/>
  <c r="U204" i="113" s="1"/>
  <c r="U206" i="113" s="1"/>
  <c r="U208" i="113" s="1"/>
  <c r="U210" i="113" s="1"/>
  <c r="U212" i="113" s="1"/>
  <c r="U214" i="113" s="1"/>
  <c r="U216" i="113" s="1"/>
  <c r="T202" i="113"/>
  <c r="S202" i="113"/>
  <c r="S204" i="113" s="1"/>
  <c r="S206" i="113" s="1"/>
  <c r="S208" i="113" s="1"/>
  <c r="S210" i="113" s="1"/>
  <c r="S212" i="113" s="1"/>
  <c r="S214" i="113" s="1"/>
  <c r="S216" i="113" s="1"/>
  <c r="R202" i="113"/>
  <c r="Q202" i="113"/>
  <c r="Q204" i="113" s="1"/>
  <c r="Q206" i="113" s="1"/>
  <c r="Q208" i="113" s="1"/>
  <c r="Q210" i="113" s="1"/>
  <c r="Q212" i="113" s="1"/>
  <c r="Q214" i="113" s="1"/>
  <c r="Q216" i="113" s="1"/>
  <c r="P202" i="113"/>
  <c r="O202" i="113"/>
  <c r="O204" i="113" s="1"/>
  <c r="O206" i="113" s="1"/>
  <c r="O208" i="113" s="1"/>
  <c r="O210" i="113" s="1"/>
  <c r="O212" i="113" s="1"/>
  <c r="O214" i="113" s="1"/>
  <c r="O216" i="113" s="1"/>
  <c r="V144" i="113"/>
  <c r="V145" i="113" s="1"/>
  <c r="T144" i="113"/>
  <c r="T145" i="113" s="1"/>
  <c r="R144" i="113"/>
  <c r="R145" i="113" s="1"/>
  <c r="P144" i="113"/>
  <c r="P145" i="113" s="1"/>
  <c r="V140" i="113"/>
  <c r="V141" i="113" s="1"/>
  <c r="V143" i="113" s="1"/>
  <c r="T140" i="113"/>
  <c r="T141" i="113" s="1"/>
  <c r="T143" i="113" s="1"/>
  <c r="R140" i="113"/>
  <c r="R141" i="113" s="1"/>
  <c r="R143" i="113" s="1"/>
  <c r="P140" i="113"/>
  <c r="P141" i="113" s="1"/>
  <c r="P143" i="113" s="1"/>
  <c r="V136" i="113"/>
  <c r="V137" i="113" s="1"/>
  <c r="V139" i="113" s="1"/>
  <c r="T136" i="113"/>
  <c r="T137" i="113" s="1"/>
  <c r="T139" i="113" s="1"/>
  <c r="R136" i="113"/>
  <c r="R137" i="113" s="1"/>
  <c r="R139" i="113" s="1"/>
  <c r="P136" i="113"/>
  <c r="P137" i="113" s="1"/>
  <c r="P139" i="113" s="1"/>
  <c r="V132" i="113"/>
  <c r="V133" i="113" s="1"/>
  <c r="V135" i="113" s="1"/>
  <c r="T132" i="113"/>
  <c r="T133" i="113" s="1"/>
  <c r="T135" i="113" s="1"/>
  <c r="R132" i="113"/>
  <c r="R133" i="113" s="1"/>
  <c r="R135" i="113" s="1"/>
  <c r="P132" i="113"/>
  <c r="P133" i="113" s="1"/>
  <c r="P135" i="113" s="1"/>
  <c r="V128" i="113"/>
  <c r="V129" i="113" s="1"/>
  <c r="V131" i="113" s="1"/>
  <c r="T128" i="113"/>
  <c r="T129" i="113" s="1"/>
  <c r="T131" i="113" s="1"/>
  <c r="R128" i="113"/>
  <c r="R129" i="113" s="1"/>
  <c r="R131" i="113" s="1"/>
  <c r="P128" i="113"/>
  <c r="P129" i="113" s="1"/>
  <c r="P131" i="113" s="1"/>
  <c r="U125" i="113"/>
  <c r="U127" i="113" s="1"/>
  <c r="U129" i="113" s="1"/>
  <c r="U131" i="113" s="1"/>
  <c r="U133" i="113" s="1"/>
  <c r="U135" i="113" s="1"/>
  <c r="U137" i="113" s="1"/>
  <c r="U139" i="113" s="1"/>
  <c r="U141" i="113" s="1"/>
  <c r="U143" i="113" s="1"/>
  <c r="U145" i="113" s="1"/>
  <c r="S125" i="113"/>
  <c r="S127" i="113" s="1"/>
  <c r="S129" i="113" s="1"/>
  <c r="S131" i="113" s="1"/>
  <c r="S133" i="113" s="1"/>
  <c r="S135" i="113" s="1"/>
  <c r="S137" i="113" s="1"/>
  <c r="S139" i="113" s="1"/>
  <c r="S141" i="113" s="1"/>
  <c r="S143" i="113" s="1"/>
  <c r="S145" i="113" s="1"/>
  <c r="R125" i="113"/>
  <c r="R127" i="113" s="1"/>
  <c r="Q125" i="113"/>
  <c r="Q127" i="113" s="1"/>
  <c r="Q129" i="113" s="1"/>
  <c r="Q131" i="113" s="1"/>
  <c r="Q133" i="113" s="1"/>
  <c r="Q135" i="113" s="1"/>
  <c r="Q137" i="113" s="1"/>
  <c r="Q139" i="113" s="1"/>
  <c r="Q141" i="113" s="1"/>
  <c r="Q143" i="113" s="1"/>
  <c r="Q145" i="113" s="1"/>
  <c r="O125" i="113"/>
  <c r="O127" i="113" s="1"/>
  <c r="O129" i="113" s="1"/>
  <c r="O131" i="113" s="1"/>
  <c r="O133" i="113" s="1"/>
  <c r="O135" i="113" s="1"/>
  <c r="O137" i="113" s="1"/>
  <c r="O139" i="113" s="1"/>
  <c r="O141" i="113" s="1"/>
  <c r="O143" i="113" s="1"/>
  <c r="O145" i="113" s="1"/>
  <c r="V124" i="113"/>
  <c r="V125" i="113" s="1"/>
  <c r="V127" i="113" s="1"/>
  <c r="T124" i="113"/>
  <c r="T125" i="113" s="1"/>
  <c r="T127" i="113" s="1"/>
  <c r="R124" i="113"/>
  <c r="P124" i="113"/>
  <c r="P125" i="113" s="1"/>
  <c r="P127" i="113" s="1"/>
  <c r="V121" i="113"/>
  <c r="V122" i="113" s="1"/>
  <c r="V120" i="113"/>
  <c r="U120" i="113"/>
  <c r="Q118" i="113"/>
  <c r="Q120" i="113" s="1"/>
  <c r="V109" i="113"/>
  <c r="V110" i="113" s="1"/>
  <c r="R110" i="113"/>
  <c r="Q110" i="113"/>
  <c r="R109" i="113"/>
  <c r="V106" i="113"/>
  <c r="V107" i="113" s="1"/>
  <c r="T106" i="113"/>
  <c r="T107" i="113" s="1"/>
  <c r="R106" i="113"/>
  <c r="R107" i="113" s="1"/>
  <c r="P106" i="113"/>
  <c r="P107" i="113" s="1"/>
  <c r="V102" i="113"/>
  <c r="V103" i="113" s="1"/>
  <c r="V105" i="113" s="1"/>
  <c r="T102" i="113"/>
  <c r="T103" i="113" s="1"/>
  <c r="T105" i="113" s="1"/>
  <c r="R102" i="113"/>
  <c r="R103" i="113" s="1"/>
  <c r="R105" i="113" s="1"/>
  <c r="P102" i="113"/>
  <c r="P103" i="113" s="1"/>
  <c r="P105" i="113" s="1"/>
  <c r="V98" i="113"/>
  <c r="V99" i="113" s="1"/>
  <c r="V101" i="113" s="1"/>
  <c r="T98" i="113"/>
  <c r="T99" i="113" s="1"/>
  <c r="T101" i="113" s="1"/>
  <c r="R98" i="113"/>
  <c r="R99" i="113" s="1"/>
  <c r="R101" i="113" s="1"/>
  <c r="P98" i="113"/>
  <c r="P99" i="113" s="1"/>
  <c r="P101" i="113" s="1"/>
  <c r="V94" i="113"/>
  <c r="V95" i="113" s="1"/>
  <c r="V97" i="113" s="1"/>
  <c r="T94" i="113"/>
  <c r="T95" i="113" s="1"/>
  <c r="T97" i="113" s="1"/>
  <c r="R94" i="113"/>
  <c r="R95" i="113" s="1"/>
  <c r="R97" i="113" s="1"/>
  <c r="P94" i="113"/>
  <c r="P95" i="113" s="1"/>
  <c r="P97" i="113" s="1"/>
  <c r="U91" i="113"/>
  <c r="U93" i="113" s="1"/>
  <c r="U95" i="113" s="1"/>
  <c r="U97" i="113" s="1"/>
  <c r="U99" i="113" s="1"/>
  <c r="U101" i="113" s="1"/>
  <c r="U103" i="113" s="1"/>
  <c r="U105" i="113" s="1"/>
  <c r="U107" i="113" s="1"/>
  <c r="S91" i="113"/>
  <c r="S93" i="113" s="1"/>
  <c r="S95" i="113" s="1"/>
  <c r="S97" i="113" s="1"/>
  <c r="S99" i="113" s="1"/>
  <c r="S101" i="113" s="1"/>
  <c r="S103" i="113" s="1"/>
  <c r="S105" i="113" s="1"/>
  <c r="S107" i="113" s="1"/>
  <c r="R91" i="113"/>
  <c r="R93" i="113" s="1"/>
  <c r="Q91" i="113"/>
  <c r="Q93" i="113" s="1"/>
  <c r="Q95" i="113" s="1"/>
  <c r="Q97" i="113" s="1"/>
  <c r="Q99" i="113" s="1"/>
  <c r="Q101" i="113" s="1"/>
  <c r="Q103" i="113" s="1"/>
  <c r="Q105" i="113" s="1"/>
  <c r="Q107" i="113" s="1"/>
  <c r="O91" i="113"/>
  <c r="O93" i="113" s="1"/>
  <c r="O95" i="113" s="1"/>
  <c r="O97" i="113" s="1"/>
  <c r="O99" i="113" s="1"/>
  <c r="O101" i="113" s="1"/>
  <c r="O103" i="113" s="1"/>
  <c r="O105" i="113" s="1"/>
  <c r="O107" i="113" s="1"/>
  <c r="V90" i="113"/>
  <c r="V91" i="113" s="1"/>
  <c r="V93" i="113" s="1"/>
  <c r="T90" i="113"/>
  <c r="T91" i="113" s="1"/>
  <c r="T93" i="113" s="1"/>
  <c r="R90" i="113"/>
  <c r="P90" i="113"/>
  <c r="P91" i="113" s="1"/>
  <c r="P93" i="113" s="1"/>
  <c r="V87" i="113"/>
  <c r="V88" i="113" s="1"/>
  <c r="T87" i="113"/>
  <c r="T88" i="113" s="1"/>
  <c r="R87" i="113"/>
  <c r="R88" i="113" s="1"/>
  <c r="P87" i="113"/>
  <c r="P88" i="113" s="1"/>
  <c r="V83" i="113"/>
  <c r="V84" i="113" s="1"/>
  <c r="V86" i="113" s="1"/>
  <c r="T83" i="113"/>
  <c r="T84" i="113" s="1"/>
  <c r="T86" i="113" s="1"/>
  <c r="R83" i="113"/>
  <c r="R84" i="113" s="1"/>
  <c r="R86" i="113" s="1"/>
  <c r="P83" i="113"/>
  <c r="P84" i="113" s="1"/>
  <c r="P86" i="113" s="1"/>
  <c r="U80" i="113"/>
  <c r="U82" i="113" s="1"/>
  <c r="U84" i="113" s="1"/>
  <c r="U86" i="113" s="1"/>
  <c r="U88" i="113" s="1"/>
  <c r="S80" i="113"/>
  <c r="S82" i="113" s="1"/>
  <c r="S84" i="113" s="1"/>
  <c r="S86" i="113" s="1"/>
  <c r="S88" i="113" s="1"/>
  <c r="R80" i="113"/>
  <c r="R82" i="113" s="1"/>
  <c r="Q80" i="113"/>
  <c r="Q82" i="113" s="1"/>
  <c r="Q84" i="113" s="1"/>
  <c r="Q86" i="113" s="1"/>
  <c r="Q88" i="113" s="1"/>
  <c r="O80" i="113"/>
  <c r="O82" i="113" s="1"/>
  <c r="O84" i="113" s="1"/>
  <c r="O86" i="113" s="1"/>
  <c r="O88" i="113" s="1"/>
  <c r="V79" i="113"/>
  <c r="V80" i="113" s="1"/>
  <c r="V82" i="113" s="1"/>
  <c r="T79" i="113"/>
  <c r="T80" i="113" s="1"/>
  <c r="T82" i="113" s="1"/>
  <c r="R79" i="113"/>
  <c r="P79" i="113"/>
  <c r="P80" i="113" s="1"/>
  <c r="P82" i="113" s="1"/>
  <c r="V76" i="113"/>
  <c r="V77" i="113" s="1"/>
  <c r="T76" i="113"/>
  <c r="T77" i="113" s="1"/>
  <c r="R76" i="113"/>
  <c r="R77" i="113" s="1"/>
  <c r="P76" i="113"/>
  <c r="P77" i="113" s="1"/>
  <c r="V75" i="113"/>
  <c r="T75" i="113"/>
  <c r="P75" i="113"/>
  <c r="U73" i="113"/>
  <c r="U75" i="113" s="1"/>
  <c r="U77" i="113" s="1"/>
  <c r="S73" i="113"/>
  <c r="S75" i="113" s="1"/>
  <c r="S77" i="113" s="1"/>
  <c r="R72" i="113"/>
  <c r="R73" i="113" s="1"/>
  <c r="R75" i="113" s="1"/>
  <c r="R71" i="113"/>
  <c r="O73" i="113"/>
  <c r="O75" i="113" s="1"/>
  <c r="O77" i="113" s="1"/>
  <c r="U69" i="113"/>
  <c r="S69" i="113"/>
  <c r="Q69" i="113"/>
  <c r="Q71" i="113" s="1"/>
  <c r="Q73" i="113" s="1"/>
  <c r="Q75" i="113" s="1"/>
  <c r="Q77" i="113" s="1"/>
  <c r="O69" i="113"/>
  <c r="V63" i="113"/>
  <c r="V64" i="113" s="1"/>
  <c r="T63" i="113"/>
  <c r="T64" i="113" s="1"/>
  <c r="R63" i="113"/>
  <c r="R64" i="113" s="1"/>
  <c r="P63" i="113"/>
  <c r="P64" i="113" s="1"/>
  <c r="V59" i="113"/>
  <c r="V60" i="113" s="1"/>
  <c r="V62" i="113" s="1"/>
  <c r="T59" i="113"/>
  <c r="T60" i="113" s="1"/>
  <c r="T62" i="113" s="1"/>
  <c r="R59" i="113"/>
  <c r="R60" i="113" s="1"/>
  <c r="R62" i="113" s="1"/>
  <c r="P59" i="113"/>
  <c r="P60" i="113" s="1"/>
  <c r="P62" i="113" s="1"/>
  <c r="V55" i="113"/>
  <c r="V56" i="113" s="1"/>
  <c r="V58" i="113" s="1"/>
  <c r="T55" i="113"/>
  <c r="T56" i="113" s="1"/>
  <c r="T58" i="113" s="1"/>
  <c r="R55" i="113"/>
  <c r="R56" i="113" s="1"/>
  <c r="R58" i="113" s="1"/>
  <c r="P55" i="113"/>
  <c r="P56" i="113" s="1"/>
  <c r="P58" i="113" s="1"/>
  <c r="V54" i="113"/>
  <c r="U54" i="113"/>
  <c r="U56" i="113" s="1"/>
  <c r="U58" i="113" s="1"/>
  <c r="U60" i="113" s="1"/>
  <c r="U62" i="113" s="1"/>
  <c r="U64" i="113" s="1"/>
  <c r="T54" i="113"/>
  <c r="S54" i="113"/>
  <c r="S56" i="113" s="1"/>
  <c r="S58" i="113" s="1"/>
  <c r="S60" i="113" s="1"/>
  <c r="S62" i="113" s="1"/>
  <c r="S64" i="113" s="1"/>
  <c r="R54" i="113"/>
  <c r="Q54" i="113"/>
  <c r="Q56" i="113" s="1"/>
  <c r="Q58" i="113" s="1"/>
  <c r="Q60" i="113" s="1"/>
  <c r="Q62" i="113" s="1"/>
  <c r="Q64" i="113" s="1"/>
  <c r="P54" i="113"/>
  <c r="O54" i="113"/>
  <c r="O56" i="113" s="1"/>
  <c r="O58" i="113" s="1"/>
  <c r="O60" i="113" s="1"/>
  <c r="O62" i="113" s="1"/>
  <c r="O64" i="113" s="1"/>
  <c r="U1546" i="109"/>
  <c r="T1546" i="109"/>
  <c r="S1546" i="109"/>
  <c r="R1546" i="109"/>
  <c r="Q1546" i="109"/>
  <c r="Q1548" i="109" s="1"/>
  <c r="Q1550" i="109" s="1"/>
  <c r="P1546" i="109"/>
  <c r="P1548" i="109" s="1"/>
  <c r="P1550" i="109" s="1"/>
  <c r="O1546" i="109"/>
  <c r="N1546" i="109"/>
  <c r="U1425" i="109"/>
  <c r="U1426" i="109" s="1"/>
  <c r="Q1403" i="109"/>
  <c r="Q1402" i="109"/>
  <c r="P1403" i="109"/>
  <c r="U1257" i="109"/>
  <c r="U1258" i="109" s="1"/>
  <c r="U1256" i="109"/>
  <c r="S1257" i="109"/>
  <c r="S1258" i="109" s="1"/>
  <c r="S1256" i="109"/>
  <c r="O1257" i="109"/>
  <c r="O1258" i="109" s="1"/>
  <c r="O1256" i="109"/>
  <c r="Q1257" i="109"/>
  <c r="Q1258" i="109" s="1"/>
  <c r="Q1256" i="109"/>
  <c r="T1254" i="109"/>
  <c r="T1256" i="109" s="1"/>
  <c r="T1258" i="109" s="1"/>
  <c r="R1254" i="109"/>
  <c r="R1256" i="109" s="1"/>
  <c r="R1258" i="109" s="1"/>
  <c r="P1254" i="109"/>
  <c r="P1256" i="109" s="1"/>
  <c r="P1258" i="109" s="1"/>
  <c r="N1254" i="109"/>
  <c r="N1256" i="109" s="1"/>
  <c r="N1258" i="109" s="1"/>
  <c r="U1240" i="109"/>
  <c r="U1242" i="109" s="1"/>
  <c r="U1244" i="109" s="1"/>
  <c r="T1240" i="109"/>
  <c r="T1242" i="109" s="1"/>
  <c r="T1244" i="109" s="1"/>
  <c r="S1240" i="109"/>
  <c r="S1242" i="109" s="1"/>
  <c r="R1240" i="109"/>
  <c r="R1242" i="109" s="1"/>
  <c r="Q1240" i="109"/>
  <c r="Q1242" i="109" s="1"/>
  <c r="Q1244" i="109" s="1"/>
  <c r="P1240" i="109"/>
  <c r="P1242" i="109" s="1"/>
  <c r="P1244" i="109" s="1"/>
  <c r="O1240" i="109"/>
  <c r="O1242" i="109" s="1"/>
  <c r="N1240" i="109"/>
  <c r="N1242" i="109" s="1"/>
  <c r="T1205" i="109"/>
  <c r="T1207" i="109" s="1"/>
  <c r="R1205" i="109"/>
  <c r="R1207" i="109" s="1"/>
  <c r="N1205" i="109"/>
  <c r="N1207" i="109" s="1"/>
  <c r="P1205" i="109"/>
  <c r="P1207" i="109" s="1"/>
  <c r="U1173" i="109"/>
  <c r="U1174" i="109" s="1"/>
  <c r="U1169" i="109"/>
  <c r="U1170" i="109" s="1"/>
  <c r="U1172" i="109" s="1"/>
  <c r="U1165" i="109"/>
  <c r="U1166" i="109" s="1"/>
  <c r="U1168" i="109" s="1"/>
  <c r="Q857" i="109"/>
  <c r="U856" i="109"/>
  <c r="U857" i="109" s="1"/>
  <c r="S856" i="109"/>
  <c r="S857" i="109" s="1"/>
  <c r="Q856" i="109"/>
  <c r="O856" i="109"/>
  <c r="O857" i="109" s="1"/>
  <c r="U768" i="109"/>
  <c r="U769" i="109" s="1"/>
  <c r="U674" i="109"/>
  <c r="U675" i="109" s="1"/>
  <c r="Q1516" i="109"/>
  <c r="U1515" i="109"/>
  <c r="U1516" i="109" s="1"/>
  <c r="S1515" i="109"/>
  <c r="S1516" i="109" s="1"/>
  <c r="Q1515" i="109"/>
  <c r="O1515" i="109"/>
  <c r="O1516" i="109" s="1"/>
  <c r="T1512" i="109"/>
  <c r="T1514" i="109" s="1"/>
  <c r="T1516" i="109" s="1"/>
  <c r="R1512" i="109"/>
  <c r="R1514" i="109" s="1"/>
  <c r="R1516" i="109" s="1"/>
  <c r="Q1512" i="109"/>
  <c r="P1512" i="109"/>
  <c r="P1514" i="109" s="1"/>
  <c r="P1516" i="109" s="1"/>
  <c r="N1512" i="109"/>
  <c r="N1514" i="109" s="1"/>
  <c r="N1516" i="109" s="1"/>
  <c r="U1511" i="109"/>
  <c r="U1512" i="109" s="1"/>
  <c r="U1514" i="109" s="1"/>
  <c r="S1511" i="109"/>
  <c r="S1512" i="109" s="1"/>
  <c r="S1514" i="109" s="1"/>
  <c r="Q1511" i="109"/>
  <c r="Q1514" i="109" s="1"/>
  <c r="O1511" i="109"/>
  <c r="O1512" i="109" s="1"/>
  <c r="O1514" i="109" s="1"/>
  <c r="Q1469" i="109"/>
  <c r="U1468" i="109"/>
  <c r="U1469" i="109" s="1"/>
  <c r="S1468" i="109"/>
  <c r="S1469" i="109" s="1"/>
  <c r="Q1468" i="109"/>
  <c r="O1468" i="109"/>
  <c r="O1469" i="109" s="1"/>
  <c r="T1465" i="109"/>
  <c r="T1467" i="109" s="1"/>
  <c r="T1469" i="109" s="1"/>
  <c r="R1465" i="109"/>
  <c r="R1467" i="109" s="1"/>
  <c r="R1469" i="109" s="1"/>
  <c r="Q1465" i="109"/>
  <c r="P1465" i="109"/>
  <c r="P1467" i="109" s="1"/>
  <c r="P1469" i="109" s="1"/>
  <c r="N1465" i="109"/>
  <c r="N1467" i="109" s="1"/>
  <c r="N1469" i="109" s="1"/>
  <c r="U1464" i="109"/>
  <c r="U1465" i="109" s="1"/>
  <c r="U1467" i="109" s="1"/>
  <c r="S1464" i="109"/>
  <c r="S1465" i="109" s="1"/>
  <c r="S1467" i="109" s="1"/>
  <c r="Q1464" i="109"/>
  <c r="Q1467" i="109" s="1"/>
  <c r="O1464" i="109"/>
  <c r="O1465" i="109" s="1"/>
  <c r="O1467" i="109" s="1"/>
  <c r="Q1422" i="109"/>
  <c r="U1421" i="109"/>
  <c r="U1422" i="109" s="1"/>
  <c r="U1424" i="109" s="1"/>
  <c r="S1421" i="109"/>
  <c r="S1422" i="109" s="1"/>
  <c r="Q1421" i="109"/>
  <c r="O1421" i="109"/>
  <c r="O1422" i="109" s="1"/>
  <c r="T1418" i="109"/>
  <c r="T1420" i="109" s="1"/>
  <c r="T1422" i="109" s="1"/>
  <c r="R1418" i="109"/>
  <c r="R1420" i="109" s="1"/>
  <c r="R1422" i="109" s="1"/>
  <c r="Q1418" i="109"/>
  <c r="P1418" i="109"/>
  <c r="P1420" i="109" s="1"/>
  <c r="P1422" i="109" s="1"/>
  <c r="N1418" i="109"/>
  <c r="N1420" i="109" s="1"/>
  <c r="N1422" i="109" s="1"/>
  <c r="U1417" i="109"/>
  <c r="U1418" i="109" s="1"/>
  <c r="U1420" i="109" s="1"/>
  <c r="S1417" i="109"/>
  <c r="S1418" i="109" s="1"/>
  <c r="S1420" i="109" s="1"/>
  <c r="Q1417" i="109"/>
  <c r="Q1420" i="109" s="1"/>
  <c r="O1417" i="109"/>
  <c r="O1418" i="109" s="1"/>
  <c r="O1420" i="109" s="1"/>
  <c r="Q1375" i="109"/>
  <c r="U1374" i="109"/>
  <c r="U1375" i="109" s="1"/>
  <c r="S1374" i="109"/>
  <c r="S1375" i="109" s="1"/>
  <c r="Q1374" i="109"/>
  <c r="O1374" i="109"/>
  <c r="O1375" i="109" s="1"/>
  <c r="T1371" i="109"/>
  <c r="T1373" i="109" s="1"/>
  <c r="T1375" i="109" s="1"/>
  <c r="R1371" i="109"/>
  <c r="R1373" i="109" s="1"/>
  <c r="R1375" i="109" s="1"/>
  <c r="Q1371" i="109"/>
  <c r="P1371" i="109"/>
  <c r="P1373" i="109" s="1"/>
  <c r="P1375" i="109" s="1"/>
  <c r="N1371" i="109"/>
  <c r="N1373" i="109" s="1"/>
  <c r="N1375" i="109" s="1"/>
  <c r="U1370" i="109"/>
  <c r="U1371" i="109" s="1"/>
  <c r="U1373" i="109" s="1"/>
  <c r="S1370" i="109"/>
  <c r="S1371" i="109" s="1"/>
  <c r="S1373" i="109" s="1"/>
  <c r="Q1370" i="109"/>
  <c r="Q1373" i="109" s="1"/>
  <c r="O1370" i="109"/>
  <c r="O1371" i="109" s="1"/>
  <c r="O1373" i="109" s="1"/>
  <c r="Q1328" i="109"/>
  <c r="U1327" i="109"/>
  <c r="U1328" i="109" s="1"/>
  <c r="S1327" i="109"/>
  <c r="S1328" i="109" s="1"/>
  <c r="Q1327" i="109"/>
  <c r="O1327" i="109"/>
  <c r="O1328" i="109" s="1"/>
  <c r="T1324" i="109"/>
  <c r="T1326" i="109" s="1"/>
  <c r="T1328" i="109" s="1"/>
  <c r="R1324" i="109"/>
  <c r="R1326" i="109" s="1"/>
  <c r="R1328" i="109" s="1"/>
  <c r="Q1324" i="109"/>
  <c r="P1324" i="109"/>
  <c r="P1326" i="109" s="1"/>
  <c r="P1328" i="109" s="1"/>
  <c r="N1324" i="109"/>
  <c r="N1326" i="109" s="1"/>
  <c r="N1328" i="109" s="1"/>
  <c r="U1323" i="109"/>
  <c r="U1324" i="109" s="1"/>
  <c r="U1326" i="109" s="1"/>
  <c r="S1323" i="109"/>
  <c r="S1324" i="109" s="1"/>
  <c r="S1326" i="109" s="1"/>
  <c r="Q1323" i="109"/>
  <c r="Q1326" i="109" s="1"/>
  <c r="O1323" i="109"/>
  <c r="O1324" i="109" s="1"/>
  <c r="O1326" i="109" s="1"/>
  <c r="Q1281" i="109"/>
  <c r="U1280" i="109"/>
  <c r="U1281" i="109" s="1"/>
  <c r="S1280" i="109"/>
  <c r="S1281" i="109" s="1"/>
  <c r="Q1280" i="109"/>
  <c r="O1280" i="109"/>
  <c r="O1281" i="109" s="1"/>
  <c r="T1277" i="109"/>
  <c r="T1279" i="109" s="1"/>
  <c r="T1281" i="109" s="1"/>
  <c r="R1277" i="109"/>
  <c r="R1279" i="109" s="1"/>
  <c r="R1281" i="109" s="1"/>
  <c r="Q1277" i="109"/>
  <c r="P1277" i="109"/>
  <c r="P1279" i="109" s="1"/>
  <c r="P1281" i="109" s="1"/>
  <c r="N1277" i="109"/>
  <c r="N1279" i="109" s="1"/>
  <c r="N1281" i="109" s="1"/>
  <c r="U1276" i="109"/>
  <c r="U1277" i="109" s="1"/>
  <c r="U1279" i="109" s="1"/>
  <c r="S1276" i="109"/>
  <c r="S1277" i="109" s="1"/>
  <c r="S1279" i="109" s="1"/>
  <c r="Q1276" i="109"/>
  <c r="Q1279" i="109" s="1"/>
  <c r="O1276" i="109"/>
  <c r="O1277" i="109" s="1"/>
  <c r="O1279" i="109" s="1"/>
  <c r="Q1162" i="109"/>
  <c r="U1161" i="109"/>
  <c r="U1162" i="109" s="1"/>
  <c r="S1161" i="109"/>
  <c r="S1162" i="109" s="1"/>
  <c r="Q1161" i="109"/>
  <c r="O1161" i="109"/>
  <c r="O1162" i="109" s="1"/>
  <c r="T1158" i="109"/>
  <c r="T1160" i="109" s="1"/>
  <c r="T1162" i="109" s="1"/>
  <c r="R1158" i="109"/>
  <c r="R1160" i="109" s="1"/>
  <c r="R1162" i="109" s="1"/>
  <c r="Q1158" i="109"/>
  <c r="P1158" i="109"/>
  <c r="P1160" i="109" s="1"/>
  <c r="P1162" i="109" s="1"/>
  <c r="N1158" i="109"/>
  <c r="N1160" i="109" s="1"/>
  <c r="N1162" i="109" s="1"/>
  <c r="U1157" i="109"/>
  <c r="U1158" i="109" s="1"/>
  <c r="U1160" i="109" s="1"/>
  <c r="S1157" i="109"/>
  <c r="S1158" i="109" s="1"/>
  <c r="S1160" i="109" s="1"/>
  <c r="Q1157" i="109"/>
  <c r="Q1160" i="109" s="1"/>
  <c r="O1157" i="109"/>
  <c r="O1158" i="109" s="1"/>
  <c r="O1160" i="109" s="1"/>
  <c r="Q1115" i="109"/>
  <c r="U1114" i="109"/>
  <c r="U1115" i="109" s="1"/>
  <c r="S1114" i="109"/>
  <c r="S1115" i="109" s="1"/>
  <c r="Q1114" i="109"/>
  <c r="O1114" i="109"/>
  <c r="O1115" i="109" s="1"/>
  <c r="T1111" i="109"/>
  <c r="T1113" i="109" s="1"/>
  <c r="T1115" i="109" s="1"/>
  <c r="R1111" i="109"/>
  <c r="R1113" i="109" s="1"/>
  <c r="R1115" i="109" s="1"/>
  <c r="Q1111" i="109"/>
  <c r="P1111" i="109"/>
  <c r="P1113" i="109" s="1"/>
  <c r="P1115" i="109" s="1"/>
  <c r="N1111" i="109"/>
  <c r="N1113" i="109" s="1"/>
  <c r="N1115" i="109" s="1"/>
  <c r="U1110" i="109"/>
  <c r="U1111" i="109" s="1"/>
  <c r="U1113" i="109" s="1"/>
  <c r="S1110" i="109"/>
  <c r="S1111" i="109" s="1"/>
  <c r="S1113" i="109" s="1"/>
  <c r="Q1110" i="109"/>
  <c r="Q1113" i="109" s="1"/>
  <c r="O1110" i="109"/>
  <c r="O1111" i="109" s="1"/>
  <c r="O1113" i="109" s="1"/>
  <c r="Q1068" i="109"/>
  <c r="U1067" i="109"/>
  <c r="U1068" i="109" s="1"/>
  <c r="S1067" i="109"/>
  <c r="S1068" i="109" s="1"/>
  <c r="Q1067" i="109"/>
  <c r="O1067" i="109"/>
  <c r="O1068" i="109" s="1"/>
  <c r="T1064" i="109"/>
  <c r="T1066" i="109" s="1"/>
  <c r="T1068" i="109" s="1"/>
  <c r="R1064" i="109"/>
  <c r="R1066" i="109" s="1"/>
  <c r="R1068" i="109" s="1"/>
  <c r="Q1064" i="109"/>
  <c r="P1064" i="109"/>
  <c r="P1066" i="109" s="1"/>
  <c r="P1068" i="109" s="1"/>
  <c r="N1064" i="109"/>
  <c r="N1066" i="109" s="1"/>
  <c r="N1068" i="109" s="1"/>
  <c r="U1063" i="109"/>
  <c r="U1064" i="109" s="1"/>
  <c r="U1066" i="109" s="1"/>
  <c r="S1063" i="109"/>
  <c r="S1064" i="109" s="1"/>
  <c r="S1066" i="109" s="1"/>
  <c r="Q1063" i="109"/>
  <c r="Q1066" i="109" s="1"/>
  <c r="O1063" i="109"/>
  <c r="O1064" i="109" s="1"/>
  <c r="O1066" i="109" s="1"/>
  <c r="Q1021" i="109"/>
  <c r="U1020" i="109"/>
  <c r="U1021" i="109" s="1"/>
  <c r="S1020" i="109"/>
  <c r="S1021" i="109" s="1"/>
  <c r="Q1020" i="109"/>
  <c r="O1020" i="109"/>
  <c r="O1021" i="109" s="1"/>
  <c r="T1017" i="109"/>
  <c r="T1019" i="109" s="1"/>
  <c r="T1021" i="109" s="1"/>
  <c r="R1017" i="109"/>
  <c r="R1019" i="109" s="1"/>
  <c r="R1021" i="109" s="1"/>
  <c r="Q1017" i="109"/>
  <c r="P1017" i="109"/>
  <c r="P1019" i="109" s="1"/>
  <c r="P1021" i="109" s="1"/>
  <c r="N1017" i="109"/>
  <c r="N1019" i="109" s="1"/>
  <c r="N1021" i="109" s="1"/>
  <c r="U1016" i="109"/>
  <c r="U1017" i="109" s="1"/>
  <c r="U1019" i="109" s="1"/>
  <c r="S1016" i="109"/>
  <c r="S1017" i="109" s="1"/>
  <c r="S1019" i="109" s="1"/>
  <c r="Q1016" i="109"/>
  <c r="Q1019" i="109" s="1"/>
  <c r="O1016" i="109"/>
  <c r="O1017" i="109" s="1"/>
  <c r="O1019" i="109" s="1"/>
  <c r="Q974" i="109"/>
  <c r="U973" i="109"/>
  <c r="U974" i="109" s="1"/>
  <c r="S973" i="109"/>
  <c r="S974" i="109" s="1"/>
  <c r="Q973" i="109"/>
  <c r="O973" i="109"/>
  <c r="O974" i="109" s="1"/>
  <c r="T970" i="109"/>
  <c r="T972" i="109" s="1"/>
  <c r="T974" i="109" s="1"/>
  <c r="R970" i="109"/>
  <c r="R972" i="109" s="1"/>
  <c r="R974" i="109" s="1"/>
  <c r="Q970" i="109"/>
  <c r="P970" i="109"/>
  <c r="P972" i="109" s="1"/>
  <c r="P974" i="109" s="1"/>
  <c r="N970" i="109"/>
  <c r="N972" i="109" s="1"/>
  <c r="N974" i="109" s="1"/>
  <c r="U969" i="109"/>
  <c r="U970" i="109" s="1"/>
  <c r="U972" i="109" s="1"/>
  <c r="S969" i="109"/>
  <c r="S970" i="109" s="1"/>
  <c r="S972" i="109" s="1"/>
  <c r="Q969" i="109"/>
  <c r="Q972" i="109" s="1"/>
  <c r="O969" i="109"/>
  <c r="O970" i="109" s="1"/>
  <c r="O972" i="109" s="1"/>
  <c r="Q927" i="109"/>
  <c r="U926" i="109"/>
  <c r="U927" i="109" s="1"/>
  <c r="S926" i="109"/>
  <c r="S927" i="109" s="1"/>
  <c r="Q926" i="109"/>
  <c r="O926" i="109"/>
  <c r="O927" i="109" s="1"/>
  <c r="T923" i="109"/>
  <c r="T925" i="109" s="1"/>
  <c r="T927" i="109" s="1"/>
  <c r="R923" i="109"/>
  <c r="R925" i="109" s="1"/>
  <c r="R927" i="109" s="1"/>
  <c r="Q923" i="109"/>
  <c r="P923" i="109"/>
  <c r="P925" i="109" s="1"/>
  <c r="P927" i="109" s="1"/>
  <c r="N923" i="109"/>
  <c r="N925" i="109" s="1"/>
  <c r="N927" i="109" s="1"/>
  <c r="U922" i="109"/>
  <c r="U923" i="109" s="1"/>
  <c r="U925" i="109" s="1"/>
  <c r="S922" i="109"/>
  <c r="S923" i="109" s="1"/>
  <c r="S925" i="109" s="1"/>
  <c r="Q922" i="109"/>
  <c r="Q925" i="109" s="1"/>
  <c r="O922" i="109"/>
  <c r="O923" i="109" s="1"/>
  <c r="O925" i="109" s="1"/>
  <c r="Q880" i="109"/>
  <c r="U879" i="109"/>
  <c r="U880" i="109" s="1"/>
  <c r="S879" i="109"/>
  <c r="S880" i="109" s="1"/>
  <c r="Q879" i="109"/>
  <c r="O879" i="109"/>
  <c r="O880" i="109" s="1"/>
  <c r="T876" i="109"/>
  <c r="T878" i="109" s="1"/>
  <c r="T880" i="109" s="1"/>
  <c r="R876" i="109"/>
  <c r="R878" i="109" s="1"/>
  <c r="R880" i="109" s="1"/>
  <c r="Q876" i="109"/>
  <c r="P876" i="109"/>
  <c r="P878" i="109" s="1"/>
  <c r="P880" i="109" s="1"/>
  <c r="N876" i="109"/>
  <c r="N878" i="109" s="1"/>
  <c r="N880" i="109" s="1"/>
  <c r="U875" i="109"/>
  <c r="U876" i="109" s="1"/>
  <c r="U878" i="109" s="1"/>
  <c r="S875" i="109"/>
  <c r="S876" i="109" s="1"/>
  <c r="S878" i="109" s="1"/>
  <c r="Q875" i="109"/>
  <c r="Q878" i="109" s="1"/>
  <c r="O875" i="109"/>
  <c r="O876" i="109" s="1"/>
  <c r="O878" i="109" s="1"/>
  <c r="Q835" i="109"/>
  <c r="U834" i="109"/>
  <c r="U835" i="109" s="1"/>
  <c r="S834" i="109"/>
  <c r="S835" i="109" s="1"/>
  <c r="Q834" i="109"/>
  <c r="O834" i="109"/>
  <c r="O835" i="109" s="1"/>
  <c r="T831" i="109"/>
  <c r="T833" i="109" s="1"/>
  <c r="T835" i="109" s="1"/>
  <c r="R831" i="109"/>
  <c r="R833" i="109" s="1"/>
  <c r="R835" i="109" s="1"/>
  <c r="Q831" i="109"/>
  <c r="P831" i="109"/>
  <c r="P833" i="109" s="1"/>
  <c r="P835" i="109" s="1"/>
  <c r="N831" i="109"/>
  <c r="N833" i="109" s="1"/>
  <c r="N835" i="109" s="1"/>
  <c r="U830" i="109"/>
  <c r="U831" i="109" s="1"/>
  <c r="U833" i="109" s="1"/>
  <c r="S830" i="109"/>
  <c r="S831" i="109" s="1"/>
  <c r="S833" i="109" s="1"/>
  <c r="Q830" i="109"/>
  <c r="Q833" i="109" s="1"/>
  <c r="O830" i="109"/>
  <c r="O831" i="109" s="1"/>
  <c r="O833" i="109" s="1"/>
  <c r="Q788" i="109"/>
  <c r="U787" i="109"/>
  <c r="U788" i="109" s="1"/>
  <c r="S787" i="109"/>
  <c r="S788" i="109" s="1"/>
  <c r="Q787" i="109"/>
  <c r="O787" i="109"/>
  <c r="O788" i="109" s="1"/>
  <c r="T784" i="109"/>
  <c r="T786" i="109" s="1"/>
  <c r="T788" i="109" s="1"/>
  <c r="R784" i="109"/>
  <c r="R786" i="109" s="1"/>
  <c r="R788" i="109" s="1"/>
  <c r="Q784" i="109"/>
  <c r="P784" i="109"/>
  <c r="P786" i="109" s="1"/>
  <c r="P788" i="109" s="1"/>
  <c r="N784" i="109"/>
  <c r="N786" i="109" s="1"/>
  <c r="N788" i="109" s="1"/>
  <c r="U783" i="109"/>
  <c r="U784" i="109" s="1"/>
  <c r="U786" i="109" s="1"/>
  <c r="S783" i="109"/>
  <c r="S784" i="109" s="1"/>
  <c r="S786" i="109" s="1"/>
  <c r="Q783" i="109"/>
  <c r="Q786" i="109" s="1"/>
  <c r="O783" i="109"/>
  <c r="O784" i="109" s="1"/>
  <c r="O786" i="109" s="1"/>
  <c r="Q741" i="109"/>
  <c r="U740" i="109"/>
  <c r="U741" i="109" s="1"/>
  <c r="S740" i="109"/>
  <c r="S741" i="109" s="1"/>
  <c r="Q740" i="109"/>
  <c r="O740" i="109"/>
  <c r="O741" i="109" s="1"/>
  <c r="T737" i="109"/>
  <c r="T739" i="109" s="1"/>
  <c r="T741" i="109" s="1"/>
  <c r="R737" i="109"/>
  <c r="R739" i="109" s="1"/>
  <c r="R741" i="109" s="1"/>
  <c r="Q737" i="109"/>
  <c r="P737" i="109"/>
  <c r="P739" i="109" s="1"/>
  <c r="P741" i="109" s="1"/>
  <c r="N737" i="109"/>
  <c r="N739" i="109" s="1"/>
  <c r="N741" i="109" s="1"/>
  <c r="U736" i="109"/>
  <c r="U737" i="109" s="1"/>
  <c r="U739" i="109" s="1"/>
  <c r="S736" i="109"/>
  <c r="S737" i="109" s="1"/>
  <c r="S739" i="109" s="1"/>
  <c r="Q736" i="109"/>
  <c r="Q739" i="109" s="1"/>
  <c r="O736" i="109"/>
  <c r="O737" i="109" s="1"/>
  <c r="O739" i="109" s="1"/>
  <c r="Q694" i="109"/>
  <c r="U693" i="109"/>
  <c r="U694" i="109" s="1"/>
  <c r="S693" i="109"/>
  <c r="S694" i="109" s="1"/>
  <c r="Q693" i="109"/>
  <c r="O693" i="109"/>
  <c r="O694" i="109" s="1"/>
  <c r="T690" i="109"/>
  <c r="T692" i="109" s="1"/>
  <c r="T694" i="109" s="1"/>
  <c r="R690" i="109"/>
  <c r="R692" i="109" s="1"/>
  <c r="R694" i="109" s="1"/>
  <c r="Q690" i="109"/>
  <c r="P690" i="109"/>
  <c r="P692" i="109" s="1"/>
  <c r="P694" i="109" s="1"/>
  <c r="N690" i="109"/>
  <c r="N692" i="109" s="1"/>
  <c r="N694" i="109" s="1"/>
  <c r="U689" i="109"/>
  <c r="U690" i="109" s="1"/>
  <c r="U692" i="109" s="1"/>
  <c r="S689" i="109"/>
  <c r="S690" i="109" s="1"/>
  <c r="S692" i="109" s="1"/>
  <c r="Q689" i="109"/>
  <c r="Q692" i="109" s="1"/>
  <c r="O689" i="109"/>
  <c r="O690" i="109" s="1"/>
  <c r="O692" i="109" s="1"/>
  <c r="Q647" i="109"/>
  <c r="U646" i="109"/>
  <c r="U647" i="109" s="1"/>
  <c r="S646" i="109"/>
  <c r="S647" i="109" s="1"/>
  <c r="Q646" i="109"/>
  <c r="O646" i="109"/>
  <c r="O647" i="109" s="1"/>
  <c r="T643" i="109"/>
  <c r="T645" i="109" s="1"/>
  <c r="T647" i="109" s="1"/>
  <c r="R643" i="109"/>
  <c r="R645" i="109" s="1"/>
  <c r="R647" i="109" s="1"/>
  <c r="Q643" i="109"/>
  <c r="P643" i="109"/>
  <c r="P645" i="109" s="1"/>
  <c r="P647" i="109" s="1"/>
  <c r="N643" i="109"/>
  <c r="N645" i="109" s="1"/>
  <c r="N647" i="109" s="1"/>
  <c r="U642" i="109"/>
  <c r="U643" i="109" s="1"/>
  <c r="U645" i="109" s="1"/>
  <c r="S642" i="109"/>
  <c r="S643" i="109" s="1"/>
  <c r="S645" i="109" s="1"/>
  <c r="Q642" i="109"/>
  <c r="Q645" i="109" s="1"/>
  <c r="O642" i="109"/>
  <c r="O643" i="109" s="1"/>
  <c r="O645" i="109" s="1"/>
  <c r="Q600" i="109"/>
  <c r="U599" i="109"/>
  <c r="U600" i="109" s="1"/>
  <c r="S599" i="109"/>
  <c r="S600" i="109" s="1"/>
  <c r="Q599" i="109"/>
  <c r="O599" i="109"/>
  <c r="O600" i="109" s="1"/>
  <c r="T596" i="109"/>
  <c r="T598" i="109" s="1"/>
  <c r="T600" i="109" s="1"/>
  <c r="R596" i="109"/>
  <c r="R598" i="109" s="1"/>
  <c r="R600" i="109" s="1"/>
  <c r="Q596" i="109"/>
  <c r="P596" i="109"/>
  <c r="P598" i="109" s="1"/>
  <c r="P600" i="109" s="1"/>
  <c r="N596" i="109"/>
  <c r="N598" i="109" s="1"/>
  <c r="N600" i="109" s="1"/>
  <c r="U595" i="109"/>
  <c r="U596" i="109" s="1"/>
  <c r="U598" i="109" s="1"/>
  <c r="S595" i="109"/>
  <c r="S596" i="109" s="1"/>
  <c r="S598" i="109" s="1"/>
  <c r="Q595" i="109"/>
  <c r="Q598" i="109" s="1"/>
  <c r="O595" i="109"/>
  <c r="O596" i="109" s="1"/>
  <c r="O598" i="109" s="1"/>
  <c r="Q553" i="109"/>
  <c r="U552" i="109"/>
  <c r="U553" i="109" s="1"/>
  <c r="S552" i="109"/>
  <c r="S553" i="109" s="1"/>
  <c r="Q552" i="109"/>
  <c r="O552" i="109"/>
  <c r="O553" i="109" s="1"/>
  <c r="T549" i="109"/>
  <c r="T551" i="109" s="1"/>
  <c r="T553" i="109" s="1"/>
  <c r="R549" i="109"/>
  <c r="R551" i="109" s="1"/>
  <c r="R553" i="109" s="1"/>
  <c r="Q549" i="109"/>
  <c r="P549" i="109"/>
  <c r="P551" i="109" s="1"/>
  <c r="P553" i="109" s="1"/>
  <c r="N549" i="109"/>
  <c r="N551" i="109" s="1"/>
  <c r="N553" i="109" s="1"/>
  <c r="U548" i="109"/>
  <c r="U549" i="109" s="1"/>
  <c r="U551" i="109" s="1"/>
  <c r="S548" i="109"/>
  <c r="S549" i="109" s="1"/>
  <c r="S551" i="109" s="1"/>
  <c r="Q548" i="109"/>
  <c r="Q551" i="109" s="1"/>
  <c r="O548" i="109"/>
  <c r="O549" i="109" s="1"/>
  <c r="O551" i="109" s="1"/>
  <c r="Q506" i="109"/>
  <c r="U505" i="109"/>
  <c r="U506" i="109" s="1"/>
  <c r="S505" i="109"/>
  <c r="S506" i="109" s="1"/>
  <c r="Q505" i="109"/>
  <c r="O505" i="109"/>
  <c r="O506" i="109" s="1"/>
  <c r="T502" i="109"/>
  <c r="T504" i="109" s="1"/>
  <c r="T506" i="109" s="1"/>
  <c r="R502" i="109"/>
  <c r="R504" i="109" s="1"/>
  <c r="R506" i="109" s="1"/>
  <c r="Q502" i="109"/>
  <c r="P502" i="109"/>
  <c r="P504" i="109" s="1"/>
  <c r="P506" i="109" s="1"/>
  <c r="N502" i="109"/>
  <c r="N504" i="109" s="1"/>
  <c r="N506" i="109" s="1"/>
  <c r="U501" i="109"/>
  <c r="U502" i="109" s="1"/>
  <c r="U504" i="109" s="1"/>
  <c r="S501" i="109"/>
  <c r="S502" i="109" s="1"/>
  <c r="S504" i="109" s="1"/>
  <c r="Q501" i="109"/>
  <c r="Q504" i="109" s="1"/>
  <c r="O501" i="109"/>
  <c r="O502" i="109" s="1"/>
  <c r="O504" i="109" s="1"/>
  <c r="Q459" i="109"/>
  <c r="U458" i="109"/>
  <c r="U459" i="109" s="1"/>
  <c r="S458" i="109"/>
  <c r="S459" i="109" s="1"/>
  <c r="Q458" i="109"/>
  <c r="O458" i="109"/>
  <c r="O459" i="109" s="1"/>
  <c r="T455" i="109"/>
  <c r="T457" i="109" s="1"/>
  <c r="T459" i="109" s="1"/>
  <c r="R455" i="109"/>
  <c r="R457" i="109" s="1"/>
  <c r="R459" i="109" s="1"/>
  <c r="Q455" i="109"/>
  <c r="P455" i="109"/>
  <c r="P457" i="109" s="1"/>
  <c r="P459" i="109" s="1"/>
  <c r="N455" i="109"/>
  <c r="N457" i="109" s="1"/>
  <c r="N459" i="109" s="1"/>
  <c r="U454" i="109"/>
  <c r="U455" i="109" s="1"/>
  <c r="U457" i="109" s="1"/>
  <c r="S454" i="109"/>
  <c r="S455" i="109" s="1"/>
  <c r="S457" i="109" s="1"/>
  <c r="Q454" i="109"/>
  <c r="Q457" i="109" s="1"/>
  <c r="O454" i="109"/>
  <c r="O455" i="109" s="1"/>
  <c r="O457" i="109" s="1"/>
  <c r="Q412" i="109"/>
  <c r="U411" i="109"/>
  <c r="U412" i="109" s="1"/>
  <c r="S411" i="109"/>
  <c r="S412" i="109" s="1"/>
  <c r="Q411" i="109"/>
  <c r="O411" i="109"/>
  <c r="O412" i="109" s="1"/>
  <c r="T408" i="109"/>
  <c r="T410" i="109" s="1"/>
  <c r="T412" i="109" s="1"/>
  <c r="R408" i="109"/>
  <c r="R410" i="109" s="1"/>
  <c r="R412" i="109" s="1"/>
  <c r="Q408" i="109"/>
  <c r="P408" i="109"/>
  <c r="P410" i="109" s="1"/>
  <c r="P412" i="109" s="1"/>
  <c r="N408" i="109"/>
  <c r="N410" i="109" s="1"/>
  <c r="N412" i="109" s="1"/>
  <c r="U407" i="109"/>
  <c r="U408" i="109" s="1"/>
  <c r="U410" i="109" s="1"/>
  <c r="S407" i="109"/>
  <c r="S408" i="109" s="1"/>
  <c r="S410" i="109" s="1"/>
  <c r="Q407" i="109"/>
  <c r="Q410" i="109" s="1"/>
  <c r="O407" i="109"/>
  <c r="O408" i="109" s="1"/>
  <c r="O410" i="109" s="1"/>
  <c r="U1492" i="109"/>
  <c r="U1493" i="109" s="1"/>
  <c r="S1492" i="109"/>
  <c r="S1493" i="109" s="1"/>
  <c r="Q1492" i="109"/>
  <c r="Q1493" i="109" s="1"/>
  <c r="O1492" i="109"/>
  <c r="O1493" i="109" s="1"/>
  <c r="U1489" i="109"/>
  <c r="U1491" i="109" s="1"/>
  <c r="U1488" i="109"/>
  <c r="S1488" i="109"/>
  <c r="S1489" i="109" s="1"/>
  <c r="S1491" i="109" s="1"/>
  <c r="Q1488" i="109"/>
  <c r="Q1489" i="109" s="1"/>
  <c r="Q1491" i="109" s="1"/>
  <c r="O1488" i="109"/>
  <c r="O1489" i="109" s="1"/>
  <c r="O1491" i="109" s="1"/>
  <c r="U1445" i="109"/>
  <c r="U1446" i="109" s="1"/>
  <c r="S1445" i="109"/>
  <c r="S1446" i="109" s="1"/>
  <c r="Q1445" i="109"/>
  <c r="Q1446" i="109" s="1"/>
  <c r="O1445" i="109"/>
  <c r="O1446" i="109" s="1"/>
  <c r="U1441" i="109"/>
  <c r="U1442" i="109" s="1"/>
  <c r="U1444" i="109" s="1"/>
  <c r="S1441" i="109"/>
  <c r="S1442" i="109" s="1"/>
  <c r="S1444" i="109" s="1"/>
  <c r="Q1441" i="109"/>
  <c r="Q1442" i="109" s="1"/>
  <c r="Q1444" i="109" s="1"/>
  <c r="O1441" i="109"/>
  <c r="O1442" i="109" s="1"/>
  <c r="O1444" i="109" s="1"/>
  <c r="U1398" i="109"/>
  <c r="U1399" i="109" s="1"/>
  <c r="S1398" i="109"/>
  <c r="S1399" i="109" s="1"/>
  <c r="Q1398" i="109"/>
  <c r="Q1399" i="109" s="1"/>
  <c r="O1398" i="109"/>
  <c r="O1399" i="109" s="1"/>
  <c r="U1394" i="109"/>
  <c r="U1395" i="109" s="1"/>
  <c r="U1397" i="109" s="1"/>
  <c r="S1394" i="109"/>
  <c r="S1395" i="109" s="1"/>
  <c r="S1397" i="109" s="1"/>
  <c r="Q1394" i="109"/>
  <c r="Q1395" i="109" s="1"/>
  <c r="Q1397" i="109" s="1"/>
  <c r="O1394" i="109"/>
  <c r="O1395" i="109" s="1"/>
  <c r="O1397" i="109" s="1"/>
  <c r="U1351" i="109"/>
  <c r="U1352" i="109" s="1"/>
  <c r="S1351" i="109"/>
  <c r="S1352" i="109" s="1"/>
  <c r="Q1351" i="109"/>
  <c r="Q1352" i="109" s="1"/>
  <c r="O1351" i="109"/>
  <c r="O1352" i="109" s="1"/>
  <c r="U1347" i="109"/>
  <c r="U1348" i="109" s="1"/>
  <c r="U1350" i="109" s="1"/>
  <c r="S1347" i="109"/>
  <c r="S1348" i="109" s="1"/>
  <c r="S1350" i="109" s="1"/>
  <c r="Q1347" i="109"/>
  <c r="Q1348" i="109" s="1"/>
  <c r="Q1350" i="109" s="1"/>
  <c r="O1347" i="109"/>
  <c r="O1348" i="109" s="1"/>
  <c r="O1350" i="109" s="1"/>
  <c r="U1304" i="109"/>
  <c r="U1305" i="109" s="1"/>
  <c r="S1304" i="109"/>
  <c r="S1305" i="109" s="1"/>
  <c r="Q1304" i="109"/>
  <c r="Q1305" i="109" s="1"/>
  <c r="O1304" i="109"/>
  <c r="O1305" i="109" s="1"/>
  <c r="U1300" i="109"/>
  <c r="U1301" i="109" s="1"/>
  <c r="U1303" i="109" s="1"/>
  <c r="S1300" i="109"/>
  <c r="S1301" i="109" s="1"/>
  <c r="S1303" i="109" s="1"/>
  <c r="Q1300" i="109"/>
  <c r="Q1301" i="109" s="1"/>
  <c r="Q1303" i="109" s="1"/>
  <c r="O1300" i="109"/>
  <c r="O1301" i="109" s="1"/>
  <c r="O1303" i="109" s="1"/>
  <c r="U1181" i="109"/>
  <c r="U1182" i="109" s="1"/>
  <c r="S1181" i="109"/>
  <c r="S1182" i="109" s="1"/>
  <c r="Q1181" i="109"/>
  <c r="Q1182" i="109" s="1"/>
  <c r="O1181" i="109"/>
  <c r="O1182" i="109" s="1"/>
  <c r="U1138" i="109"/>
  <c r="U1139" i="109" s="1"/>
  <c r="S1138" i="109"/>
  <c r="S1139" i="109" s="1"/>
  <c r="Q1138" i="109"/>
  <c r="Q1139" i="109" s="1"/>
  <c r="O1138" i="109"/>
  <c r="O1139" i="109" s="1"/>
  <c r="U1134" i="109"/>
  <c r="U1135" i="109" s="1"/>
  <c r="U1137" i="109" s="1"/>
  <c r="S1134" i="109"/>
  <c r="S1135" i="109" s="1"/>
  <c r="S1137" i="109" s="1"/>
  <c r="Q1134" i="109"/>
  <c r="Q1135" i="109" s="1"/>
  <c r="Q1137" i="109" s="1"/>
  <c r="O1134" i="109"/>
  <c r="O1135" i="109" s="1"/>
  <c r="O1137" i="109" s="1"/>
  <c r="U1091" i="109"/>
  <c r="U1092" i="109" s="1"/>
  <c r="S1091" i="109"/>
  <c r="S1092" i="109" s="1"/>
  <c r="Q1091" i="109"/>
  <c r="Q1092" i="109" s="1"/>
  <c r="O1091" i="109"/>
  <c r="O1092" i="109" s="1"/>
  <c r="U1087" i="109"/>
  <c r="U1088" i="109" s="1"/>
  <c r="U1090" i="109" s="1"/>
  <c r="S1087" i="109"/>
  <c r="S1088" i="109" s="1"/>
  <c r="S1090" i="109" s="1"/>
  <c r="Q1087" i="109"/>
  <c r="Q1088" i="109" s="1"/>
  <c r="Q1090" i="109" s="1"/>
  <c r="O1087" i="109"/>
  <c r="O1088" i="109" s="1"/>
  <c r="O1090" i="109" s="1"/>
  <c r="U1044" i="109"/>
  <c r="U1045" i="109" s="1"/>
  <c r="S1044" i="109"/>
  <c r="S1045" i="109" s="1"/>
  <c r="Q1044" i="109"/>
  <c r="Q1045" i="109" s="1"/>
  <c r="O1044" i="109"/>
  <c r="O1045" i="109" s="1"/>
  <c r="U1040" i="109"/>
  <c r="U1041" i="109" s="1"/>
  <c r="U1043" i="109" s="1"/>
  <c r="S1040" i="109"/>
  <c r="S1041" i="109" s="1"/>
  <c r="S1043" i="109" s="1"/>
  <c r="Q1040" i="109"/>
  <c r="Q1041" i="109" s="1"/>
  <c r="Q1043" i="109" s="1"/>
  <c r="O1040" i="109"/>
  <c r="O1041" i="109" s="1"/>
  <c r="O1043" i="109" s="1"/>
  <c r="U997" i="109"/>
  <c r="U998" i="109" s="1"/>
  <c r="S997" i="109"/>
  <c r="S998" i="109" s="1"/>
  <c r="Q997" i="109"/>
  <c r="Q998" i="109" s="1"/>
  <c r="O997" i="109"/>
  <c r="O998" i="109" s="1"/>
  <c r="U993" i="109"/>
  <c r="U994" i="109" s="1"/>
  <c r="U996" i="109" s="1"/>
  <c r="S993" i="109"/>
  <c r="S994" i="109" s="1"/>
  <c r="S996" i="109" s="1"/>
  <c r="Q993" i="109"/>
  <c r="Q994" i="109" s="1"/>
  <c r="Q996" i="109" s="1"/>
  <c r="O993" i="109"/>
  <c r="O994" i="109" s="1"/>
  <c r="O996" i="109" s="1"/>
  <c r="U950" i="109"/>
  <c r="U951" i="109" s="1"/>
  <c r="S950" i="109"/>
  <c r="S951" i="109" s="1"/>
  <c r="Q950" i="109"/>
  <c r="Q951" i="109" s="1"/>
  <c r="O950" i="109"/>
  <c r="O951" i="109" s="1"/>
  <c r="U946" i="109"/>
  <c r="U947" i="109" s="1"/>
  <c r="U949" i="109" s="1"/>
  <c r="S946" i="109"/>
  <c r="S947" i="109" s="1"/>
  <c r="S949" i="109" s="1"/>
  <c r="Q946" i="109"/>
  <c r="Q947" i="109" s="1"/>
  <c r="Q949" i="109" s="1"/>
  <c r="O946" i="109"/>
  <c r="O947" i="109" s="1"/>
  <c r="O949" i="109" s="1"/>
  <c r="U903" i="109"/>
  <c r="U904" i="109" s="1"/>
  <c r="S903" i="109"/>
  <c r="S904" i="109" s="1"/>
  <c r="Q903" i="109"/>
  <c r="Q904" i="109" s="1"/>
  <c r="O903" i="109"/>
  <c r="O904" i="109" s="1"/>
  <c r="U899" i="109"/>
  <c r="U900" i="109" s="1"/>
  <c r="U902" i="109" s="1"/>
  <c r="S899" i="109"/>
  <c r="S900" i="109" s="1"/>
  <c r="S902" i="109" s="1"/>
  <c r="Q899" i="109"/>
  <c r="Q900" i="109" s="1"/>
  <c r="Q902" i="109" s="1"/>
  <c r="O899" i="109"/>
  <c r="O900" i="109" s="1"/>
  <c r="O902" i="109" s="1"/>
  <c r="U811" i="109"/>
  <c r="U812" i="109" s="1"/>
  <c r="S811" i="109"/>
  <c r="S812" i="109" s="1"/>
  <c r="Q811" i="109"/>
  <c r="Q812" i="109" s="1"/>
  <c r="O811" i="109"/>
  <c r="O812" i="109" s="1"/>
  <c r="U807" i="109"/>
  <c r="U808" i="109" s="1"/>
  <c r="U810" i="109" s="1"/>
  <c r="S807" i="109"/>
  <c r="S808" i="109" s="1"/>
  <c r="S810" i="109" s="1"/>
  <c r="Q807" i="109"/>
  <c r="Q808" i="109" s="1"/>
  <c r="Q810" i="109" s="1"/>
  <c r="O807" i="109"/>
  <c r="O808" i="109" s="1"/>
  <c r="O810" i="109" s="1"/>
  <c r="U764" i="109"/>
  <c r="U765" i="109" s="1"/>
  <c r="U767" i="109" s="1"/>
  <c r="S764" i="109"/>
  <c r="S765" i="109" s="1"/>
  <c r="Q764" i="109"/>
  <c r="Q765" i="109" s="1"/>
  <c r="O764" i="109"/>
  <c r="O765" i="109" s="1"/>
  <c r="U760" i="109"/>
  <c r="U761" i="109" s="1"/>
  <c r="U763" i="109" s="1"/>
  <c r="S760" i="109"/>
  <c r="S761" i="109" s="1"/>
  <c r="S763" i="109" s="1"/>
  <c r="Q760" i="109"/>
  <c r="Q761" i="109" s="1"/>
  <c r="Q763" i="109" s="1"/>
  <c r="O760" i="109"/>
  <c r="O761" i="109" s="1"/>
  <c r="O763" i="109" s="1"/>
  <c r="U717" i="109"/>
  <c r="U718" i="109" s="1"/>
  <c r="S717" i="109"/>
  <c r="S718" i="109" s="1"/>
  <c r="Q717" i="109"/>
  <c r="Q718" i="109" s="1"/>
  <c r="O717" i="109"/>
  <c r="O718" i="109" s="1"/>
  <c r="U713" i="109"/>
  <c r="U714" i="109" s="1"/>
  <c r="U716" i="109" s="1"/>
  <c r="S713" i="109"/>
  <c r="S714" i="109" s="1"/>
  <c r="S716" i="109" s="1"/>
  <c r="Q713" i="109"/>
  <c r="Q714" i="109" s="1"/>
  <c r="Q716" i="109" s="1"/>
  <c r="O713" i="109"/>
  <c r="O714" i="109" s="1"/>
  <c r="O716" i="109" s="1"/>
  <c r="U670" i="109"/>
  <c r="U671" i="109" s="1"/>
  <c r="U673" i="109" s="1"/>
  <c r="S670" i="109"/>
  <c r="S671" i="109" s="1"/>
  <c r="Q670" i="109"/>
  <c r="Q671" i="109" s="1"/>
  <c r="O670" i="109"/>
  <c r="O671" i="109" s="1"/>
  <c r="U666" i="109"/>
  <c r="U667" i="109" s="1"/>
  <c r="U669" i="109" s="1"/>
  <c r="S666" i="109"/>
  <c r="S667" i="109" s="1"/>
  <c r="S669" i="109" s="1"/>
  <c r="Q666" i="109"/>
  <c r="Q667" i="109" s="1"/>
  <c r="Q669" i="109" s="1"/>
  <c r="O666" i="109"/>
  <c r="O667" i="109" s="1"/>
  <c r="O669" i="109" s="1"/>
  <c r="U623" i="109"/>
  <c r="U624" i="109" s="1"/>
  <c r="S623" i="109"/>
  <c r="S624" i="109" s="1"/>
  <c r="Q623" i="109"/>
  <c r="Q624" i="109" s="1"/>
  <c r="O623" i="109"/>
  <c r="O624" i="109" s="1"/>
  <c r="U619" i="109"/>
  <c r="U620" i="109" s="1"/>
  <c r="U622" i="109" s="1"/>
  <c r="S619" i="109"/>
  <c r="S620" i="109" s="1"/>
  <c r="S622" i="109" s="1"/>
  <c r="Q619" i="109"/>
  <c r="Q620" i="109" s="1"/>
  <c r="Q622" i="109" s="1"/>
  <c r="O619" i="109"/>
  <c r="O620" i="109" s="1"/>
  <c r="O622" i="109" s="1"/>
  <c r="U576" i="109"/>
  <c r="U577" i="109" s="1"/>
  <c r="S576" i="109"/>
  <c r="S577" i="109" s="1"/>
  <c r="Q576" i="109"/>
  <c r="Q577" i="109" s="1"/>
  <c r="O576" i="109"/>
  <c r="O577" i="109" s="1"/>
  <c r="U572" i="109"/>
  <c r="U573" i="109" s="1"/>
  <c r="U575" i="109" s="1"/>
  <c r="S572" i="109"/>
  <c r="S573" i="109" s="1"/>
  <c r="S575" i="109" s="1"/>
  <c r="Q572" i="109"/>
  <c r="Q573" i="109" s="1"/>
  <c r="Q575" i="109" s="1"/>
  <c r="O572" i="109"/>
  <c r="O573" i="109" s="1"/>
  <c r="O575" i="109" s="1"/>
  <c r="U529" i="109"/>
  <c r="U530" i="109" s="1"/>
  <c r="S529" i="109"/>
  <c r="S530" i="109" s="1"/>
  <c r="Q529" i="109"/>
  <c r="Q530" i="109" s="1"/>
  <c r="O529" i="109"/>
  <c r="O530" i="109" s="1"/>
  <c r="U525" i="109"/>
  <c r="U526" i="109" s="1"/>
  <c r="U528" i="109" s="1"/>
  <c r="S525" i="109"/>
  <c r="S526" i="109" s="1"/>
  <c r="S528" i="109" s="1"/>
  <c r="Q525" i="109"/>
  <c r="Q526" i="109" s="1"/>
  <c r="Q528" i="109" s="1"/>
  <c r="O525" i="109"/>
  <c r="O526" i="109" s="1"/>
  <c r="O528" i="109" s="1"/>
  <c r="U482" i="109"/>
  <c r="U483" i="109" s="1"/>
  <c r="S482" i="109"/>
  <c r="S483" i="109" s="1"/>
  <c r="Q482" i="109"/>
  <c r="Q483" i="109" s="1"/>
  <c r="O482" i="109"/>
  <c r="O483" i="109" s="1"/>
  <c r="U478" i="109"/>
  <c r="U479" i="109" s="1"/>
  <c r="U481" i="109" s="1"/>
  <c r="S478" i="109"/>
  <c r="S479" i="109" s="1"/>
  <c r="S481" i="109" s="1"/>
  <c r="Q478" i="109"/>
  <c r="Q479" i="109" s="1"/>
  <c r="Q481" i="109" s="1"/>
  <c r="O478" i="109"/>
  <c r="O479" i="109" s="1"/>
  <c r="O481" i="109" s="1"/>
  <c r="U435" i="109"/>
  <c r="U436" i="109" s="1"/>
  <c r="S435" i="109"/>
  <c r="S436" i="109" s="1"/>
  <c r="Q435" i="109"/>
  <c r="Q436" i="109" s="1"/>
  <c r="O435" i="109"/>
  <c r="O436" i="109" s="1"/>
  <c r="U431" i="109"/>
  <c r="U432" i="109" s="1"/>
  <c r="U434" i="109" s="1"/>
  <c r="S431" i="109"/>
  <c r="S432" i="109" s="1"/>
  <c r="S434" i="109" s="1"/>
  <c r="Q431" i="109"/>
  <c r="Q432" i="109" s="1"/>
  <c r="Q434" i="109" s="1"/>
  <c r="O431" i="109"/>
  <c r="O432" i="109" s="1"/>
  <c r="O434" i="109" s="1"/>
  <c r="U388" i="109"/>
  <c r="U389" i="109" s="1"/>
  <c r="S388" i="109"/>
  <c r="S389" i="109" s="1"/>
  <c r="Q388" i="109"/>
  <c r="Q389" i="109" s="1"/>
  <c r="O388" i="109"/>
  <c r="O389" i="109" s="1"/>
  <c r="U384" i="109"/>
  <c r="U385" i="109" s="1"/>
  <c r="U387" i="109" s="1"/>
  <c r="S384" i="109"/>
  <c r="S385" i="109" s="1"/>
  <c r="S387" i="109" s="1"/>
  <c r="Q384" i="109"/>
  <c r="Q385" i="109" s="1"/>
  <c r="Q387" i="109" s="1"/>
  <c r="O384" i="109"/>
  <c r="O385" i="109" s="1"/>
  <c r="O387" i="109" s="1"/>
  <c r="Q365" i="109"/>
  <c r="U364" i="109"/>
  <c r="U365" i="109" s="1"/>
  <c r="S364" i="109"/>
  <c r="S365" i="109" s="1"/>
  <c r="Q364" i="109"/>
  <c r="O364" i="109"/>
  <c r="O365" i="109" s="1"/>
  <c r="T361" i="109"/>
  <c r="T363" i="109" s="1"/>
  <c r="T365" i="109" s="1"/>
  <c r="R361" i="109"/>
  <c r="R363" i="109" s="1"/>
  <c r="R365" i="109" s="1"/>
  <c r="Q361" i="109"/>
  <c r="P361" i="109"/>
  <c r="P363" i="109" s="1"/>
  <c r="P365" i="109" s="1"/>
  <c r="N361" i="109"/>
  <c r="N363" i="109" s="1"/>
  <c r="N365" i="109" s="1"/>
  <c r="U360" i="109"/>
  <c r="U361" i="109" s="1"/>
  <c r="U363" i="109" s="1"/>
  <c r="S360" i="109"/>
  <c r="S361" i="109" s="1"/>
  <c r="S363" i="109" s="1"/>
  <c r="Q360" i="109"/>
  <c r="Q363" i="109" s="1"/>
  <c r="O360" i="109"/>
  <c r="O361" i="109" s="1"/>
  <c r="O363" i="109" s="1"/>
  <c r="U341" i="109"/>
  <c r="U342" i="109" s="1"/>
  <c r="S341" i="109"/>
  <c r="S342" i="109" s="1"/>
  <c r="Q341" i="109"/>
  <c r="Q342" i="109" s="1"/>
  <c r="O341" i="109"/>
  <c r="O342" i="109" s="1"/>
  <c r="U337" i="109"/>
  <c r="U338" i="109" s="1"/>
  <c r="U340" i="109" s="1"/>
  <c r="S337" i="109"/>
  <c r="S338" i="109" s="1"/>
  <c r="S340" i="109" s="1"/>
  <c r="Q337" i="109"/>
  <c r="Q338" i="109" s="1"/>
  <c r="Q340" i="109" s="1"/>
  <c r="O337" i="109"/>
  <c r="O338" i="109" s="1"/>
  <c r="O340" i="109" s="1"/>
  <c r="Q318" i="109"/>
  <c r="U317" i="109"/>
  <c r="U318" i="109" s="1"/>
  <c r="S317" i="109"/>
  <c r="S318" i="109" s="1"/>
  <c r="Q317" i="109"/>
  <c r="O317" i="109"/>
  <c r="O318" i="109" s="1"/>
  <c r="T314" i="109"/>
  <c r="T316" i="109" s="1"/>
  <c r="T318" i="109" s="1"/>
  <c r="R314" i="109"/>
  <c r="R316" i="109" s="1"/>
  <c r="R318" i="109" s="1"/>
  <c r="Q314" i="109"/>
  <c r="P314" i="109"/>
  <c r="P316" i="109" s="1"/>
  <c r="P318" i="109" s="1"/>
  <c r="N314" i="109"/>
  <c r="N316" i="109" s="1"/>
  <c r="N318" i="109" s="1"/>
  <c r="U313" i="109"/>
  <c r="U314" i="109" s="1"/>
  <c r="U316" i="109" s="1"/>
  <c r="S313" i="109"/>
  <c r="S314" i="109" s="1"/>
  <c r="S316" i="109" s="1"/>
  <c r="Q313" i="109"/>
  <c r="Q316" i="109" s="1"/>
  <c r="O313" i="109"/>
  <c r="O314" i="109" s="1"/>
  <c r="O316" i="109" s="1"/>
  <c r="U294" i="109"/>
  <c r="U295" i="109" s="1"/>
  <c r="S294" i="109"/>
  <c r="S295" i="109" s="1"/>
  <c r="Q294" i="109"/>
  <c r="Q295" i="109" s="1"/>
  <c r="O294" i="109"/>
  <c r="O295" i="109" s="1"/>
  <c r="U290" i="109"/>
  <c r="U291" i="109" s="1"/>
  <c r="U293" i="109" s="1"/>
  <c r="S290" i="109"/>
  <c r="S291" i="109" s="1"/>
  <c r="S293" i="109" s="1"/>
  <c r="Q290" i="109"/>
  <c r="Q291" i="109" s="1"/>
  <c r="Q293" i="109" s="1"/>
  <c r="O290" i="109"/>
  <c r="O291" i="109" s="1"/>
  <c r="O293" i="109" s="1"/>
  <c r="L569" i="113"/>
  <c r="L558" i="113"/>
  <c r="L475" i="113"/>
  <c r="L474" i="113"/>
  <c r="L472" i="113"/>
  <c r="L471" i="113"/>
  <c r="L469" i="113"/>
  <c r="L459" i="113"/>
  <c r="L458" i="113"/>
  <c r="L457" i="113"/>
  <c r="L456" i="113"/>
  <c r="L454" i="113"/>
  <c r="L452" i="113"/>
  <c r="L450" i="113"/>
  <c r="L449" i="113"/>
  <c r="L448" i="113"/>
  <c r="L445" i="113"/>
  <c r="L428" i="113"/>
  <c r="L427" i="113"/>
  <c r="L426" i="113"/>
  <c r="L425" i="113"/>
  <c r="L424" i="113"/>
  <c r="L423" i="113"/>
  <c r="L422" i="113"/>
  <c r="L421" i="113"/>
  <c r="L420" i="113"/>
  <c r="L419" i="113"/>
  <c r="L418" i="113"/>
  <c r="L417" i="113"/>
  <c r="L416" i="113"/>
  <c r="L415" i="113"/>
  <c r="L414" i="113"/>
  <c r="L413" i="113"/>
  <c r="L412" i="113"/>
  <c r="L411" i="113"/>
  <c r="L410" i="113"/>
  <c r="L409" i="113"/>
  <c r="L408" i="113"/>
  <c r="L407" i="113"/>
  <c r="L406" i="113"/>
  <c r="L405" i="113"/>
  <c r="L404" i="113"/>
  <c r="L403" i="113"/>
  <c r="L402" i="113"/>
  <c r="L401" i="113"/>
  <c r="L400" i="113"/>
  <c r="L399" i="113"/>
  <c r="L398" i="113"/>
  <c r="L397" i="113"/>
  <c r="L381" i="113"/>
  <c r="L380" i="113"/>
  <c r="L379" i="113"/>
  <c r="L378" i="113"/>
  <c r="L377" i="113"/>
  <c r="L376" i="113"/>
  <c r="L375" i="113"/>
  <c r="L374" i="113"/>
  <c r="L373" i="113"/>
  <c r="L372" i="113"/>
  <c r="L371" i="113"/>
  <c r="L370" i="113"/>
  <c r="L369" i="113"/>
  <c r="L368" i="113"/>
  <c r="L367" i="113"/>
  <c r="L366" i="113"/>
  <c r="L365" i="113"/>
  <c r="L364" i="113"/>
  <c r="L363" i="113"/>
  <c r="L362" i="113"/>
  <c r="L361" i="113"/>
  <c r="L360" i="113"/>
  <c r="L359" i="113"/>
  <c r="L358" i="113"/>
  <c r="L357" i="113"/>
  <c r="L356" i="113"/>
  <c r="L355" i="113"/>
  <c r="L354" i="113"/>
  <c r="L353" i="113"/>
  <c r="L352" i="113"/>
  <c r="L341" i="113"/>
  <c r="S338" i="113"/>
  <c r="L337" i="113"/>
  <c r="L336" i="113"/>
  <c r="L335" i="113"/>
  <c r="L334" i="113"/>
  <c r="L333" i="113"/>
  <c r="L328" i="113"/>
  <c r="L327" i="113"/>
  <c r="L326" i="113"/>
  <c r="L307" i="113"/>
  <c r="L300" i="113"/>
  <c r="S286" i="113"/>
  <c r="Q482" i="113" l="1"/>
  <c r="Q484" i="113" s="1"/>
  <c r="Q486" i="113" s="1"/>
  <c r="Q488" i="113" s="1"/>
  <c r="Q490" i="113" s="1"/>
  <c r="Q492" i="113" s="1"/>
  <c r="Q494" i="113" s="1"/>
  <c r="Q496" i="113" s="1"/>
  <c r="Q498" i="113" s="1"/>
  <c r="T566" i="113"/>
  <c r="P352" i="113"/>
  <c r="O568" i="113"/>
  <c r="O558" i="113"/>
  <c r="S568" i="113"/>
  <c r="P558" i="113"/>
  <c r="Q352" i="113"/>
  <c r="P566" i="113"/>
  <c r="S558" i="113"/>
  <c r="T558" i="113"/>
  <c r="U471" i="113"/>
  <c r="U360" i="113"/>
  <c r="U372" i="113"/>
  <c r="O352" i="113"/>
  <c r="S364" i="113"/>
  <c r="S360" i="113"/>
  <c r="O364" i="113"/>
  <c r="U364" i="113"/>
  <c r="R405" i="113"/>
  <c r="T352" i="113"/>
  <c r="U352" i="113"/>
  <c r="V352" i="113"/>
  <c r="S401" i="113"/>
  <c r="Q377" i="113"/>
  <c r="O360" i="113"/>
  <c r="U448" i="113"/>
  <c r="V444" i="113"/>
  <c r="U356" i="113"/>
  <c r="V364" i="113"/>
  <c r="U377" i="113"/>
  <c r="Q360" i="113"/>
  <c r="U424" i="113"/>
  <c r="S372" i="113"/>
  <c r="R352" i="113"/>
  <c r="S352" i="113"/>
  <c r="V452" i="113"/>
  <c r="S444" i="113"/>
  <c r="U456" i="113"/>
  <c r="S468" i="113"/>
  <c r="S471" i="113"/>
  <c r="P444" i="113"/>
  <c r="Q448" i="113"/>
  <c r="V468" i="113"/>
  <c r="U444" i="113"/>
  <c r="U468" i="113"/>
  <c r="S448" i="113"/>
  <c r="Q471" i="113"/>
  <c r="U452" i="113"/>
  <c r="Q456" i="113"/>
  <c r="Q452" i="113"/>
  <c r="S456" i="113"/>
  <c r="O456" i="113"/>
  <c r="R452" i="113"/>
  <c r="O471" i="113"/>
  <c r="O452" i="113"/>
  <c r="P452" i="113"/>
  <c r="O444" i="113"/>
  <c r="O448" i="113"/>
  <c r="S452" i="113"/>
  <c r="O468" i="113"/>
  <c r="T452" i="113"/>
  <c r="P468" i="113"/>
  <c r="Q468" i="113"/>
  <c r="R444" i="113"/>
  <c r="R468" i="113"/>
  <c r="T444" i="113"/>
  <c r="T468" i="113"/>
  <c r="R421" i="113"/>
  <c r="U401" i="113"/>
  <c r="V405" i="113"/>
  <c r="O421" i="113"/>
  <c r="P397" i="113"/>
  <c r="O401" i="113"/>
  <c r="Q424" i="113"/>
  <c r="U397" i="113"/>
  <c r="U405" i="113"/>
  <c r="Q417" i="113"/>
  <c r="T397" i="113"/>
  <c r="O397" i="113"/>
  <c r="Q421" i="113"/>
  <c r="Q397" i="113"/>
  <c r="Q401" i="113"/>
  <c r="R397" i="113"/>
  <c r="Q413" i="113"/>
  <c r="U421" i="113"/>
  <c r="S397" i="113"/>
  <c r="V413" i="113"/>
  <c r="S405" i="113"/>
  <c r="T405" i="113"/>
  <c r="S424" i="113"/>
  <c r="U409" i="113"/>
  <c r="S417" i="113"/>
  <c r="V397" i="113"/>
  <c r="R413" i="113"/>
  <c r="U417" i="113"/>
  <c r="V421" i="113"/>
  <c r="P405" i="113"/>
  <c r="Q409" i="113"/>
  <c r="T413" i="113"/>
  <c r="O405" i="113"/>
  <c r="Q405" i="113"/>
  <c r="S409" i="113"/>
  <c r="U413" i="113"/>
  <c r="O409" i="113"/>
  <c r="S413" i="113"/>
  <c r="O424" i="113"/>
  <c r="P421" i="113"/>
  <c r="O413" i="113"/>
  <c r="O417" i="113"/>
  <c r="S421" i="113"/>
  <c r="P413" i="113"/>
  <c r="T421" i="113"/>
  <c r="T364" i="113"/>
  <c r="T372" i="113"/>
  <c r="Q368" i="113"/>
  <c r="P356" i="113"/>
  <c r="U368" i="113"/>
  <c r="O372" i="113"/>
  <c r="Q356" i="113"/>
  <c r="P364" i="113"/>
  <c r="O377" i="113"/>
  <c r="R356" i="113"/>
  <c r="Q364" i="113"/>
  <c r="P372" i="113"/>
  <c r="R372" i="113"/>
  <c r="S377" i="113"/>
  <c r="O368" i="113"/>
  <c r="S368" i="113"/>
  <c r="V372" i="113"/>
  <c r="S356" i="113"/>
  <c r="R364" i="113"/>
  <c r="Q372" i="113"/>
  <c r="V356" i="113"/>
  <c r="O356" i="113"/>
  <c r="T356" i="113"/>
  <c r="T326" i="113"/>
  <c r="U326" i="113"/>
  <c r="R326" i="113"/>
  <c r="U339" i="113"/>
  <c r="O313" i="113"/>
  <c r="S326" i="113"/>
  <c r="U334" i="113"/>
  <c r="T330" i="113"/>
  <c r="O338" i="113"/>
  <c r="P338" i="113"/>
  <c r="S334" i="113"/>
  <c r="R338" i="113"/>
  <c r="O334" i="113"/>
  <c r="T338" i="113"/>
  <c r="P334" i="113"/>
  <c r="U338" i="113"/>
  <c r="S330" i="113"/>
  <c r="R334" i="113"/>
  <c r="S339" i="113"/>
  <c r="O330" i="113"/>
  <c r="T334" i="113"/>
  <c r="P330" i="113"/>
  <c r="R330" i="113"/>
  <c r="O326" i="113"/>
  <c r="P326" i="113"/>
  <c r="U330" i="113"/>
  <c r="V326" i="113"/>
  <c r="V330" i="113"/>
  <c r="V334" i="113"/>
  <c r="V338" i="113"/>
  <c r="O339" i="113"/>
  <c r="Q339" i="113"/>
  <c r="Q308" i="113"/>
  <c r="Q326" i="113"/>
  <c r="Q330" i="113"/>
  <c r="Q334" i="113"/>
  <c r="S313" i="113"/>
  <c r="U313" i="113"/>
  <c r="Q304" i="113"/>
  <c r="Q300" i="113"/>
  <c r="R308" i="113"/>
  <c r="T312" i="113"/>
  <c r="U300" i="113"/>
  <c r="U304" i="113"/>
  <c r="U308" i="113"/>
  <c r="U312" i="113"/>
  <c r="R304" i="113"/>
  <c r="S308" i="113"/>
  <c r="T300" i="113"/>
  <c r="V300" i="113"/>
  <c r="V304" i="113"/>
  <c r="V308" i="113"/>
  <c r="V312" i="113"/>
  <c r="Q313" i="113"/>
  <c r="R312" i="113"/>
  <c r="S300" i="113"/>
  <c r="S312" i="113"/>
  <c r="T308" i="113"/>
  <c r="R300" i="113"/>
  <c r="S304" i="113"/>
  <c r="T304" i="113"/>
  <c r="O300" i="113"/>
  <c r="O304" i="113"/>
  <c r="O308" i="113"/>
  <c r="O312" i="113"/>
  <c r="P300" i="113"/>
  <c r="P304" i="113"/>
  <c r="P308" i="113"/>
  <c r="P312" i="113"/>
  <c r="U286" i="113"/>
  <c r="O286" i="113"/>
  <c r="R223" i="113" l="1"/>
  <c r="R225" i="113" s="1"/>
  <c r="Q223" i="113"/>
  <c r="Q225" i="113" s="1"/>
  <c r="Q227" i="113" s="1"/>
  <c r="Q229" i="113" s="1"/>
  <c r="Q231" i="113" s="1"/>
  <c r="Q233" i="113" s="1"/>
  <c r="Q235" i="113" s="1"/>
  <c r="Q237" i="113" s="1"/>
  <c r="Q239" i="113" s="1"/>
  <c r="L223" i="113"/>
  <c r="V222" i="113"/>
  <c r="V223" i="113" s="1"/>
  <c r="V225" i="113" s="1"/>
  <c r="T222" i="113"/>
  <c r="T223" i="113" s="1"/>
  <c r="T225" i="113" s="1"/>
  <c r="R222" i="113"/>
  <c r="P222" i="113"/>
  <c r="P223" i="113" s="1"/>
  <c r="P225" i="113" s="1"/>
  <c r="L222" i="113"/>
  <c r="L221" i="113"/>
  <c r="L220" i="113"/>
  <c r="L219" i="113"/>
  <c r="L218" i="113"/>
  <c r="L217" i="113"/>
  <c r="O217" i="113" s="1"/>
  <c r="L200" i="113"/>
  <c r="L199" i="113"/>
  <c r="L198" i="113"/>
  <c r="L197" i="113"/>
  <c r="L196" i="113"/>
  <c r="L195" i="113"/>
  <c r="L194" i="113"/>
  <c r="L193" i="113"/>
  <c r="L160" i="113"/>
  <c r="L159" i="113"/>
  <c r="L158" i="113"/>
  <c r="L157" i="113"/>
  <c r="L156" i="113"/>
  <c r="L155" i="113"/>
  <c r="L154" i="113"/>
  <c r="L153" i="113"/>
  <c r="L152" i="113"/>
  <c r="L151" i="113"/>
  <c r="L150" i="113"/>
  <c r="L149" i="113"/>
  <c r="L148" i="113"/>
  <c r="L147" i="113"/>
  <c r="L146" i="113"/>
  <c r="L122" i="113"/>
  <c r="L121" i="113"/>
  <c r="L120" i="113"/>
  <c r="L118" i="113"/>
  <c r="L116" i="113"/>
  <c r="L115" i="113"/>
  <c r="L114" i="113"/>
  <c r="L113" i="113"/>
  <c r="L112" i="113"/>
  <c r="L111" i="113"/>
  <c r="L110" i="113"/>
  <c r="L108" i="113"/>
  <c r="L71" i="113"/>
  <c r="U146" i="113" l="1"/>
  <c r="U278" i="113"/>
  <c r="O278" i="113"/>
  <c r="T278" i="113"/>
  <c r="R278" i="113"/>
  <c r="S278" i="113"/>
  <c r="Q278" i="113"/>
  <c r="P278" i="113"/>
  <c r="V278" i="113"/>
  <c r="R282" i="113"/>
  <c r="U282" i="113"/>
  <c r="T282" i="113"/>
  <c r="V282" i="113"/>
  <c r="S282" i="113"/>
  <c r="Q282" i="113"/>
  <c r="P282" i="113"/>
  <c r="O282" i="113"/>
  <c r="Q274" i="113"/>
  <c r="U274" i="113"/>
  <c r="R274" i="113"/>
  <c r="P274" i="113"/>
  <c r="T274" i="113"/>
  <c r="S274" i="113"/>
  <c r="O274" i="113"/>
  <c r="V274" i="113"/>
  <c r="O287" i="113"/>
  <c r="Q287" i="113"/>
  <c r="S287" i="113"/>
  <c r="U287" i="113"/>
  <c r="R286" i="113"/>
  <c r="V286" i="113"/>
  <c r="P286" i="113"/>
  <c r="T286" i="113"/>
  <c r="O109" i="113"/>
  <c r="S149" i="113"/>
  <c r="U113" i="113"/>
  <c r="Q157" i="113"/>
  <c r="U195" i="113"/>
  <c r="V115" i="113"/>
  <c r="U111" i="113"/>
  <c r="U153" i="113"/>
  <c r="U197" i="113"/>
  <c r="U108" i="113"/>
  <c r="U110" i="113" s="1"/>
  <c r="V197" i="113"/>
  <c r="U199" i="113"/>
  <c r="S199" i="113"/>
  <c r="V220" i="113"/>
  <c r="V221" i="113" s="1"/>
  <c r="O146" i="113"/>
  <c r="Q153" i="113"/>
  <c r="T197" i="113"/>
  <c r="V217" i="113"/>
  <c r="O115" i="113"/>
  <c r="U117" i="113"/>
  <c r="V146" i="113"/>
  <c r="U218" i="113"/>
  <c r="U157" i="113"/>
  <c r="P193" i="113"/>
  <c r="O199" i="113"/>
  <c r="R220" i="113"/>
  <c r="Q149" i="113"/>
  <c r="Q220" i="113"/>
  <c r="R119" i="113"/>
  <c r="O157" i="113"/>
  <c r="V193" i="113"/>
  <c r="Q199" i="113"/>
  <c r="S220" i="113"/>
  <c r="S221" i="113" s="1"/>
  <c r="T220" i="113"/>
  <c r="T221" i="113" s="1"/>
  <c r="P217" i="113"/>
  <c r="U220" i="113"/>
  <c r="U221" i="113" s="1"/>
  <c r="T153" i="113"/>
  <c r="Q197" i="113"/>
  <c r="S157" i="113"/>
  <c r="R197" i="113"/>
  <c r="S217" i="113"/>
  <c r="U115" i="113"/>
  <c r="O153" i="113"/>
  <c r="P153" i="113"/>
  <c r="S197" i="113"/>
  <c r="U217" i="113"/>
  <c r="Q222" i="113"/>
  <c r="O113" i="113"/>
  <c r="Q146" i="113"/>
  <c r="U149" i="113"/>
  <c r="V153" i="113"/>
  <c r="R193" i="113"/>
  <c r="S222" i="113"/>
  <c r="S223" i="113" s="1"/>
  <c r="S225" i="113" s="1"/>
  <c r="S227" i="113" s="1"/>
  <c r="S229" i="113" s="1"/>
  <c r="S231" i="113" s="1"/>
  <c r="S233" i="113" s="1"/>
  <c r="S235" i="113" s="1"/>
  <c r="S237" i="113" s="1"/>
  <c r="S239" i="113" s="1"/>
  <c r="P146" i="113"/>
  <c r="S108" i="113"/>
  <c r="Q113" i="113"/>
  <c r="S119" i="113"/>
  <c r="R146" i="113"/>
  <c r="S193" i="113"/>
  <c r="O197" i="113"/>
  <c r="R217" i="113"/>
  <c r="R221" i="113" s="1"/>
  <c r="Q193" i="113"/>
  <c r="T108" i="113"/>
  <c r="S113" i="113"/>
  <c r="S146" i="113"/>
  <c r="T193" i="113"/>
  <c r="P197" i="113"/>
  <c r="O220" i="113"/>
  <c r="U222" i="113"/>
  <c r="U223" i="113" s="1"/>
  <c r="U225" i="113" s="1"/>
  <c r="U227" i="113" s="1"/>
  <c r="U229" i="113" s="1"/>
  <c r="U231" i="113" s="1"/>
  <c r="U233" i="113" s="1"/>
  <c r="U235" i="113" s="1"/>
  <c r="U237" i="113" s="1"/>
  <c r="U239" i="113" s="1"/>
  <c r="O119" i="113"/>
  <c r="T146" i="113"/>
  <c r="U193" i="113"/>
  <c r="T217" i="113"/>
  <c r="P220" i="113"/>
  <c r="P221" i="113" s="1"/>
  <c r="P115" i="113"/>
  <c r="O195" i="113"/>
  <c r="O218" i="113"/>
  <c r="O219" i="113" s="1"/>
  <c r="R153" i="113"/>
  <c r="Q195" i="113"/>
  <c r="Q218" i="113"/>
  <c r="Q221" i="113" s="1"/>
  <c r="O222" i="113"/>
  <c r="O223" i="113" s="1"/>
  <c r="O225" i="113" s="1"/>
  <c r="O227" i="113" s="1"/>
  <c r="O229" i="113" s="1"/>
  <c r="O231" i="113" s="1"/>
  <c r="O233" i="113" s="1"/>
  <c r="O235" i="113" s="1"/>
  <c r="O237" i="113" s="1"/>
  <c r="O239" i="113" s="1"/>
  <c r="O117" i="113"/>
  <c r="O149" i="113"/>
  <c r="S153" i="113"/>
  <c r="O193" i="113"/>
  <c r="S195" i="113"/>
  <c r="S218" i="113"/>
  <c r="S117" i="113"/>
  <c r="O111" i="113"/>
  <c r="V111" i="113"/>
  <c r="O121" i="113"/>
  <c r="O108" i="113"/>
  <c r="S109" i="113"/>
  <c r="R115" i="113"/>
  <c r="Q121" i="113"/>
  <c r="Q115" i="113"/>
  <c r="P108" i="113"/>
  <c r="S115" i="113"/>
  <c r="S121" i="113"/>
  <c r="T115" i="113"/>
  <c r="P119" i="113"/>
  <c r="U121" i="113"/>
  <c r="P111" i="113"/>
  <c r="Q111" i="113"/>
  <c r="T119" i="113"/>
  <c r="R111" i="113"/>
  <c r="S111" i="113"/>
  <c r="T111" i="113"/>
  <c r="O221" i="113" l="1"/>
  <c r="S70" i="113" l="1"/>
  <c r="P70" i="113"/>
  <c r="O70" i="113"/>
  <c r="T70" i="113"/>
  <c r="I1554" i="109"/>
  <c r="I1553" i="109"/>
  <c r="I1552" i="109"/>
  <c r="I1551" i="109"/>
  <c r="I1550" i="109"/>
  <c r="I1549" i="109"/>
  <c r="I1548" i="109"/>
  <c r="I1547" i="109"/>
  <c r="I1546" i="109"/>
  <c r="I1545" i="109"/>
  <c r="I1544" i="109"/>
  <c r="I1543" i="109"/>
  <c r="I1542" i="109"/>
  <c r="I1541" i="109"/>
  <c r="I1540" i="109"/>
  <c r="I1539" i="109"/>
  <c r="I1538" i="109"/>
  <c r="I1537" i="109"/>
  <c r="I1536" i="109"/>
  <c r="I1535" i="109"/>
  <c r="I1534" i="109"/>
  <c r="I1533" i="109"/>
  <c r="I1532" i="109"/>
  <c r="I1531" i="109"/>
  <c r="I1530" i="109"/>
  <c r="I1529" i="109"/>
  <c r="I1528" i="109"/>
  <c r="I1527" i="109"/>
  <c r="I1526" i="109"/>
  <c r="I1525" i="109"/>
  <c r="I1524" i="109"/>
  <c r="I1523" i="109"/>
  <c r="I1522" i="109"/>
  <c r="I1521" i="109"/>
  <c r="I1520" i="109"/>
  <c r="I1519" i="109"/>
  <c r="I1518" i="109"/>
  <c r="I1517" i="109"/>
  <c r="I1516" i="109"/>
  <c r="I1515" i="109"/>
  <c r="I1514" i="109"/>
  <c r="I1513" i="109"/>
  <c r="I1512" i="109"/>
  <c r="I1511" i="109"/>
  <c r="I1510" i="109"/>
  <c r="I1509" i="109"/>
  <c r="I1508" i="109"/>
  <c r="I1507" i="109"/>
  <c r="I1506" i="109"/>
  <c r="I1505" i="109"/>
  <c r="I1504" i="109"/>
  <c r="I1503" i="109"/>
  <c r="I1502" i="109"/>
  <c r="I1501" i="109"/>
  <c r="I1500" i="109"/>
  <c r="I1499" i="109"/>
  <c r="I1498" i="109"/>
  <c r="I1497" i="109"/>
  <c r="I1496" i="109"/>
  <c r="I1495" i="109"/>
  <c r="I1494" i="109"/>
  <c r="I1493" i="109"/>
  <c r="I1492" i="109"/>
  <c r="I1491" i="109"/>
  <c r="I1490" i="109"/>
  <c r="I1489" i="109"/>
  <c r="I1488" i="109"/>
  <c r="I1487" i="109"/>
  <c r="I1486" i="109"/>
  <c r="I1485" i="109"/>
  <c r="I1484" i="109"/>
  <c r="I1483" i="109"/>
  <c r="I1482" i="109"/>
  <c r="I1481" i="109"/>
  <c r="I1480" i="109"/>
  <c r="I1479" i="109"/>
  <c r="I1478" i="109"/>
  <c r="I1477" i="109"/>
  <c r="I1476" i="109"/>
  <c r="I1475" i="109"/>
  <c r="I1474" i="109"/>
  <c r="I1473" i="109"/>
  <c r="I1472" i="109"/>
  <c r="I1471" i="109"/>
  <c r="I1470" i="109"/>
  <c r="I1469" i="109"/>
  <c r="I1468" i="109"/>
  <c r="I1467" i="109"/>
  <c r="I1466" i="109"/>
  <c r="I1465" i="109"/>
  <c r="I1464" i="109"/>
  <c r="I1463" i="109"/>
  <c r="I1462" i="109"/>
  <c r="I1461" i="109"/>
  <c r="I1460" i="109"/>
  <c r="I1459" i="109"/>
  <c r="I1458" i="109"/>
  <c r="I1457" i="109"/>
  <c r="I1456" i="109"/>
  <c r="I1455" i="109"/>
  <c r="I1454" i="109"/>
  <c r="I1453" i="109"/>
  <c r="I1452" i="109"/>
  <c r="I1451" i="109"/>
  <c r="I1450" i="109"/>
  <c r="I1449" i="109"/>
  <c r="I1448" i="109"/>
  <c r="I1447" i="109"/>
  <c r="I1446" i="109"/>
  <c r="I1445" i="109"/>
  <c r="I1444" i="109"/>
  <c r="I1443" i="109"/>
  <c r="I1442" i="109"/>
  <c r="I1441" i="109"/>
  <c r="I1440" i="109"/>
  <c r="I1439" i="109"/>
  <c r="I1438" i="109"/>
  <c r="I1437" i="109"/>
  <c r="I1436" i="109"/>
  <c r="I1435" i="109"/>
  <c r="I1434" i="109"/>
  <c r="I1433" i="109"/>
  <c r="I1432" i="109"/>
  <c r="I1431" i="109"/>
  <c r="I1430" i="109"/>
  <c r="I1429" i="109"/>
  <c r="I1428" i="109"/>
  <c r="I1427" i="109"/>
  <c r="I1426" i="109"/>
  <c r="I1425" i="109"/>
  <c r="I1424" i="109"/>
  <c r="I1423" i="109"/>
  <c r="I1422" i="109"/>
  <c r="I1421" i="109"/>
  <c r="I1420" i="109"/>
  <c r="I1419" i="109"/>
  <c r="I1418" i="109"/>
  <c r="I1417" i="109"/>
  <c r="I1416" i="109"/>
  <c r="I1415" i="109"/>
  <c r="I1414" i="109"/>
  <c r="I1413" i="109"/>
  <c r="I1412" i="109"/>
  <c r="I1411" i="109"/>
  <c r="I1410" i="109"/>
  <c r="I1409" i="109"/>
  <c r="I1408" i="109"/>
  <c r="I1407" i="109"/>
  <c r="I1406" i="109"/>
  <c r="I1405" i="109"/>
  <c r="I1404" i="109"/>
  <c r="I1403" i="109"/>
  <c r="I1402" i="109"/>
  <c r="I1400" i="109"/>
  <c r="I1399" i="109"/>
  <c r="I1398" i="109"/>
  <c r="I1397" i="109"/>
  <c r="I1396" i="109"/>
  <c r="I1395" i="109"/>
  <c r="I1394" i="109"/>
  <c r="I1393" i="109"/>
  <c r="I1392" i="109"/>
  <c r="I1344" i="109"/>
  <c r="I1343" i="109"/>
  <c r="I1342" i="109"/>
  <c r="I1341" i="109"/>
  <c r="I1340" i="109"/>
  <c r="I1339" i="109"/>
  <c r="I1338" i="109"/>
  <c r="I1337" i="109"/>
  <c r="I1336" i="109"/>
  <c r="I1335" i="109"/>
  <c r="I1334" i="109"/>
  <c r="I1333" i="109"/>
  <c r="I1332" i="109"/>
  <c r="I1331" i="109"/>
  <c r="I1330" i="109"/>
  <c r="I1329" i="109"/>
  <c r="I1328" i="109"/>
  <c r="I1327" i="109"/>
  <c r="I1326" i="109"/>
  <c r="I1325" i="109"/>
  <c r="I1324" i="109"/>
  <c r="I1323" i="109"/>
  <c r="I1322" i="109"/>
  <c r="I1321" i="109"/>
  <c r="I1320" i="109"/>
  <c r="I1319" i="109"/>
  <c r="I1318" i="109"/>
  <c r="I1317" i="109"/>
  <c r="I1316" i="109"/>
  <c r="I1315" i="109"/>
  <c r="I1314" i="109"/>
  <c r="I1313" i="109"/>
  <c r="I1312" i="109"/>
  <c r="I1311" i="109"/>
  <c r="I1310" i="109"/>
  <c r="I1309" i="109"/>
  <c r="I1308" i="109"/>
  <c r="I1307" i="109"/>
  <c r="I1306" i="109"/>
  <c r="I1305" i="109"/>
  <c r="I1304" i="109"/>
  <c r="I1303" i="109"/>
  <c r="I1302" i="109"/>
  <c r="I1301" i="109"/>
  <c r="I1300" i="109"/>
  <c r="I1299" i="109"/>
  <c r="I1298" i="109"/>
  <c r="Q1235" i="109" l="1"/>
  <c r="P1235" i="109"/>
  <c r="Q1233" i="109"/>
  <c r="P1233" i="109"/>
  <c r="Q1231" i="109"/>
  <c r="P1231" i="109"/>
  <c r="Q1250" i="109"/>
  <c r="P1250" i="109"/>
  <c r="Q1248" i="109"/>
  <c r="P1248" i="109"/>
  <c r="Q1246" i="109"/>
  <c r="P1246" i="109"/>
  <c r="I1180" i="109" l="1"/>
  <c r="I1179" i="109"/>
  <c r="K1554" i="109"/>
  <c r="K1553" i="109"/>
  <c r="K1552" i="109"/>
  <c r="K1551" i="109"/>
  <c r="K1550" i="109"/>
  <c r="K1547" i="109"/>
  <c r="K1542" i="109"/>
  <c r="K1541" i="109"/>
  <c r="K1540" i="109"/>
  <c r="K1539" i="109"/>
  <c r="K1538" i="109"/>
  <c r="K1537" i="109"/>
  <c r="Q1532" i="109"/>
  <c r="Q1534" i="109" s="1"/>
  <c r="Q1536" i="109" s="1"/>
  <c r="Q1538" i="109" s="1"/>
  <c r="Q1540" i="109" s="1"/>
  <c r="Q1542" i="109" s="1"/>
  <c r="P1532" i="109"/>
  <c r="P1534" i="109" s="1"/>
  <c r="P1536" i="109" s="1"/>
  <c r="K1532" i="109"/>
  <c r="U1531" i="109"/>
  <c r="U1532" i="109" s="1"/>
  <c r="U1534" i="109" s="1"/>
  <c r="U1536" i="109" s="1"/>
  <c r="S1531" i="109"/>
  <c r="S1532" i="109" s="1"/>
  <c r="S1534" i="109" s="1"/>
  <c r="S1536" i="109" s="1"/>
  <c r="Q1531" i="109"/>
  <c r="O1531" i="109"/>
  <c r="O1532" i="109" s="1"/>
  <c r="O1534" i="109" s="1"/>
  <c r="O1536" i="109" s="1"/>
  <c r="K1531" i="109"/>
  <c r="K1530" i="109"/>
  <c r="K1529" i="109"/>
  <c r="Q1528" i="109"/>
  <c r="P1528" i="109"/>
  <c r="K1528" i="109"/>
  <c r="U1527" i="109"/>
  <c r="U1528" i="109" s="1"/>
  <c r="S1527" i="109"/>
  <c r="S1528" i="109" s="1"/>
  <c r="S1530" i="109" s="1"/>
  <c r="Q1527" i="109"/>
  <c r="O1527" i="109"/>
  <c r="O1528" i="109" s="1"/>
  <c r="O1530" i="109" s="1"/>
  <c r="K1527" i="109"/>
  <c r="K1526" i="109"/>
  <c r="K1525" i="109"/>
  <c r="Q1524" i="109"/>
  <c r="P1524" i="109"/>
  <c r="K1524" i="109"/>
  <c r="U1523" i="109"/>
  <c r="U1524" i="109" s="1"/>
  <c r="S1523" i="109"/>
  <c r="S1524" i="109" s="1"/>
  <c r="S1526" i="109" s="1"/>
  <c r="Q1523" i="109"/>
  <c r="O1523" i="109"/>
  <c r="O1524" i="109" s="1"/>
  <c r="O1526" i="109" s="1"/>
  <c r="K1523" i="109"/>
  <c r="K1522" i="109"/>
  <c r="K1521" i="109"/>
  <c r="Q1520" i="109"/>
  <c r="P1520" i="109"/>
  <c r="K1520" i="109"/>
  <c r="U1519" i="109"/>
  <c r="U1520" i="109" s="1"/>
  <c r="S1519" i="109"/>
  <c r="S1520" i="109" s="1"/>
  <c r="S1522" i="109" s="1"/>
  <c r="Q1519" i="109"/>
  <c r="O1519" i="109"/>
  <c r="O1520" i="109" s="1"/>
  <c r="O1522" i="109" s="1"/>
  <c r="K1519" i="109"/>
  <c r="K1518" i="109"/>
  <c r="K1517" i="109"/>
  <c r="S1518" i="109"/>
  <c r="O1518" i="109"/>
  <c r="Q1509" i="109"/>
  <c r="K1509" i="109"/>
  <c r="U1508" i="109"/>
  <c r="U1509" i="109" s="1"/>
  <c r="S1508" i="109"/>
  <c r="S1509" i="109" s="1"/>
  <c r="Q1508" i="109"/>
  <c r="O1508" i="109"/>
  <c r="O1509" i="109" s="1"/>
  <c r="K1508" i="109"/>
  <c r="Q1507" i="109"/>
  <c r="K1507" i="109"/>
  <c r="K1506" i="109"/>
  <c r="Q1505" i="109"/>
  <c r="P1505" i="109"/>
  <c r="K1505" i="109"/>
  <c r="U1504" i="109"/>
  <c r="U1505" i="109" s="1"/>
  <c r="S1504" i="109"/>
  <c r="S1505" i="109" s="1"/>
  <c r="Q1504" i="109"/>
  <c r="O1504" i="109"/>
  <c r="O1505" i="109" s="1"/>
  <c r="K1504" i="109"/>
  <c r="K1503" i="109"/>
  <c r="K1502" i="109"/>
  <c r="Q1501" i="109"/>
  <c r="P1501" i="109"/>
  <c r="K1501" i="109"/>
  <c r="U1500" i="109"/>
  <c r="U1501" i="109" s="1"/>
  <c r="S1500" i="109"/>
  <c r="S1501" i="109" s="1"/>
  <c r="S1503" i="109" s="1"/>
  <c r="Q1500" i="109"/>
  <c r="O1500" i="109"/>
  <c r="O1501" i="109" s="1"/>
  <c r="O1503" i="109" s="1"/>
  <c r="K1500" i="109"/>
  <c r="K1499" i="109"/>
  <c r="K1498" i="109"/>
  <c r="Q1497" i="109"/>
  <c r="P1497" i="109"/>
  <c r="K1497" i="109"/>
  <c r="U1496" i="109"/>
  <c r="U1497" i="109" s="1"/>
  <c r="S1496" i="109"/>
  <c r="S1497" i="109" s="1"/>
  <c r="S1499" i="109" s="1"/>
  <c r="Q1496" i="109"/>
  <c r="O1496" i="109"/>
  <c r="O1497" i="109" s="1"/>
  <c r="O1499" i="109" s="1"/>
  <c r="K1496" i="109"/>
  <c r="K1495" i="109"/>
  <c r="K1494" i="109"/>
  <c r="S1495" i="109"/>
  <c r="O1495" i="109"/>
  <c r="Q1485" i="109"/>
  <c r="Q1487" i="109" s="1"/>
  <c r="P1485" i="109"/>
  <c r="P1487" i="109" s="1"/>
  <c r="P1489" i="109" s="1"/>
  <c r="P1491" i="109" s="1"/>
  <c r="P1493" i="109" s="1"/>
  <c r="K1485" i="109"/>
  <c r="U1484" i="109"/>
  <c r="U1485" i="109" s="1"/>
  <c r="U1487" i="109" s="1"/>
  <c r="S1484" i="109"/>
  <c r="S1485" i="109" s="1"/>
  <c r="S1487" i="109" s="1"/>
  <c r="Q1484" i="109"/>
  <c r="O1484" i="109"/>
  <c r="O1485" i="109" s="1"/>
  <c r="O1487" i="109" s="1"/>
  <c r="K1484" i="109"/>
  <c r="K1483" i="109"/>
  <c r="K1482" i="109"/>
  <c r="Q1481" i="109"/>
  <c r="P1481" i="109"/>
  <c r="K1481" i="109"/>
  <c r="U1480" i="109"/>
  <c r="U1481" i="109" s="1"/>
  <c r="S1480" i="109"/>
  <c r="S1481" i="109" s="1"/>
  <c r="S1483" i="109" s="1"/>
  <c r="Q1480" i="109"/>
  <c r="O1480" i="109"/>
  <c r="O1481" i="109" s="1"/>
  <c r="O1483" i="109" s="1"/>
  <c r="K1480" i="109"/>
  <c r="K1479" i="109"/>
  <c r="K1478" i="109"/>
  <c r="Q1477" i="109"/>
  <c r="P1477" i="109"/>
  <c r="K1477" i="109"/>
  <c r="U1476" i="109"/>
  <c r="U1477" i="109" s="1"/>
  <c r="S1476" i="109"/>
  <c r="S1477" i="109" s="1"/>
  <c r="S1479" i="109" s="1"/>
  <c r="Q1476" i="109"/>
  <c r="O1476" i="109"/>
  <c r="O1477" i="109" s="1"/>
  <c r="O1479" i="109" s="1"/>
  <c r="K1476" i="109"/>
  <c r="K1475" i="109"/>
  <c r="K1474" i="109"/>
  <c r="Q1473" i="109"/>
  <c r="P1473" i="109"/>
  <c r="K1473" i="109"/>
  <c r="U1472" i="109"/>
  <c r="U1473" i="109" s="1"/>
  <c r="S1472" i="109"/>
  <c r="S1473" i="109" s="1"/>
  <c r="S1475" i="109" s="1"/>
  <c r="Q1472" i="109"/>
  <c r="O1472" i="109"/>
  <c r="O1473" i="109" s="1"/>
  <c r="O1475" i="109" s="1"/>
  <c r="K1472" i="109"/>
  <c r="K1471" i="109"/>
  <c r="K1470" i="109"/>
  <c r="S1471" i="109"/>
  <c r="O1471" i="109"/>
  <c r="Q1462" i="109"/>
  <c r="K1462" i="109"/>
  <c r="U1461" i="109"/>
  <c r="U1462" i="109" s="1"/>
  <c r="S1461" i="109"/>
  <c r="S1462" i="109" s="1"/>
  <c r="Q1461" i="109"/>
  <c r="O1461" i="109"/>
  <c r="O1462" i="109" s="1"/>
  <c r="K1461" i="109"/>
  <c r="Q1460" i="109"/>
  <c r="K1460" i="109"/>
  <c r="K1459" i="109"/>
  <c r="Q1458" i="109"/>
  <c r="P1458" i="109"/>
  <c r="K1458" i="109"/>
  <c r="U1457" i="109"/>
  <c r="U1458" i="109" s="1"/>
  <c r="S1457" i="109"/>
  <c r="S1458" i="109" s="1"/>
  <c r="Q1457" i="109"/>
  <c r="O1457" i="109"/>
  <c r="O1458" i="109" s="1"/>
  <c r="K1457" i="109"/>
  <c r="K1456" i="109"/>
  <c r="K1455" i="109"/>
  <c r="Q1454" i="109"/>
  <c r="P1454" i="109"/>
  <c r="K1454" i="109"/>
  <c r="U1453" i="109"/>
  <c r="U1454" i="109" s="1"/>
  <c r="S1453" i="109"/>
  <c r="S1454" i="109" s="1"/>
  <c r="S1456" i="109" s="1"/>
  <c r="Q1453" i="109"/>
  <c r="O1453" i="109"/>
  <c r="O1454" i="109" s="1"/>
  <c r="O1456" i="109" s="1"/>
  <c r="K1453" i="109"/>
  <c r="K1452" i="109"/>
  <c r="K1451" i="109"/>
  <c r="Q1450" i="109"/>
  <c r="P1450" i="109"/>
  <c r="K1450" i="109"/>
  <c r="U1449" i="109"/>
  <c r="U1450" i="109" s="1"/>
  <c r="S1449" i="109"/>
  <c r="S1450" i="109" s="1"/>
  <c r="S1452" i="109" s="1"/>
  <c r="Q1449" i="109"/>
  <c r="O1449" i="109"/>
  <c r="O1450" i="109" s="1"/>
  <c r="O1452" i="109" s="1"/>
  <c r="K1449" i="109"/>
  <c r="K1448" i="109"/>
  <c r="K1447" i="109"/>
  <c r="S1448" i="109"/>
  <c r="O1448" i="109"/>
  <c r="Q1438" i="109"/>
  <c r="Q1440" i="109" s="1"/>
  <c r="P1438" i="109"/>
  <c r="P1440" i="109" s="1"/>
  <c r="P1442" i="109" s="1"/>
  <c r="P1444" i="109" s="1"/>
  <c r="P1446" i="109" s="1"/>
  <c r="K1438" i="109"/>
  <c r="U1437" i="109"/>
  <c r="U1438" i="109" s="1"/>
  <c r="U1440" i="109" s="1"/>
  <c r="S1437" i="109"/>
  <c r="S1438" i="109" s="1"/>
  <c r="S1440" i="109" s="1"/>
  <c r="Q1437" i="109"/>
  <c r="O1437" i="109"/>
  <c r="O1438" i="109" s="1"/>
  <c r="O1440" i="109" s="1"/>
  <c r="K1437" i="109"/>
  <c r="K1436" i="109"/>
  <c r="K1435" i="109"/>
  <c r="Q1434" i="109"/>
  <c r="P1434" i="109"/>
  <c r="K1434" i="109"/>
  <c r="U1433" i="109"/>
  <c r="U1434" i="109" s="1"/>
  <c r="S1433" i="109"/>
  <c r="S1434" i="109" s="1"/>
  <c r="S1436" i="109" s="1"/>
  <c r="Q1433" i="109"/>
  <c r="O1433" i="109"/>
  <c r="O1434" i="109" s="1"/>
  <c r="O1436" i="109" s="1"/>
  <c r="K1433" i="109"/>
  <c r="K1432" i="109"/>
  <c r="K1431" i="109"/>
  <c r="Q1430" i="109"/>
  <c r="P1430" i="109"/>
  <c r="K1430" i="109"/>
  <c r="U1429" i="109"/>
  <c r="U1430" i="109" s="1"/>
  <c r="S1429" i="109"/>
  <c r="S1430" i="109" s="1"/>
  <c r="S1432" i="109" s="1"/>
  <c r="Q1429" i="109"/>
  <c r="O1429" i="109"/>
  <c r="O1430" i="109" s="1"/>
  <c r="O1432" i="109" s="1"/>
  <c r="K1429" i="109"/>
  <c r="K1428" i="109"/>
  <c r="K1427" i="109"/>
  <c r="Q1426" i="109"/>
  <c r="S1425" i="109"/>
  <c r="S1426" i="109" s="1"/>
  <c r="S1428" i="109" s="1"/>
  <c r="Q1425" i="109"/>
  <c r="O1425" i="109"/>
  <c r="O1426" i="109" s="1"/>
  <c r="O1428" i="109" s="1"/>
  <c r="K1424" i="109"/>
  <c r="K1423" i="109"/>
  <c r="S1424" i="109"/>
  <c r="O1424" i="109"/>
  <c r="Q1415" i="109"/>
  <c r="K1415" i="109"/>
  <c r="U1414" i="109"/>
  <c r="U1415" i="109" s="1"/>
  <c r="S1414" i="109"/>
  <c r="S1415" i="109" s="1"/>
  <c r="Q1414" i="109"/>
  <c r="O1414" i="109"/>
  <c r="O1415" i="109" s="1"/>
  <c r="K1414" i="109"/>
  <c r="Q1413" i="109"/>
  <c r="K1413" i="109"/>
  <c r="K1412" i="109"/>
  <c r="Q1411" i="109"/>
  <c r="P1411" i="109"/>
  <c r="K1411" i="109"/>
  <c r="U1410" i="109"/>
  <c r="U1411" i="109" s="1"/>
  <c r="S1410" i="109"/>
  <c r="S1411" i="109" s="1"/>
  <c r="Q1410" i="109"/>
  <c r="O1410" i="109"/>
  <c r="O1411" i="109" s="1"/>
  <c r="K1410" i="109"/>
  <c r="K1409" i="109"/>
  <c r="K1408" i="109"/>
  <c r="Q1407" i="109"/>
  <c r="P1407" i="109"/>
  <c r="K1407" i="109"/>
  <c r="U1406" i="109"/>
  <c r="U1407" i="109" s="1"/>
  <c r="S1406" i="109"/>
  <c r="S1407" i="109" s="1"/>
  <c r="S1409" i="109" s="1"/>
  <c r="Q1406" i="109"/>
  <c r="O1406" i="109"/>
  <c r="O1407" i="109" s="1"/>
  <c r="O1409" i="109" s="1"/>
  <c r="K1406" i="109"/>
  <c r="K1405" i="109"/>
  <c r="K1404" i="109"/>
  <c r="U1402" i="109"/>
  <c r="U1403" i="109" s="1"/>
  <c r="S1402" i="109"/>
  <c r="S1403" i="109" s="1"/>
  <c r="S1405" i="109" s="1"/>
  <c r="O1402" i="109"/>
  <c r="O1403" i="109" s="1"/>
  <c r="O1405" i="109" s="1"/>
  <c r="K1400" i="109"/>
  <c r="Q1391" i="109"/>
  <c r="Q1393" i="109" s="1"/>
  <c r="P1391" i="109"/>
  <c r="P1393" i="109" s="1"/>
  <c r="P1395" i="109" s="1"/>
  <c r="P1397" i="109" s="1"/>
  <c r="P1399" i="109" s="1"/>
  <c r="I1391" i="109"/>
  <c r="K1391" i="109" s="1"/>
  <c r="U1390" i="109"/>
  <c r="U1391" i="109" s="1"/>
  <c r="U1393" i="109" s="1"/>
  <c r="S1390" i="109"/>
  <c r="S1391" i="109" s="1"/>
  <c r="S1393" i="109" s="1"/>
  <c r="Q1390" i="109"/>
  <c r="O1390" i="109"/>
  <c r="O1391" i="109" s="1"/>
  <c r="O1393" i="109" s="1"/>
  <c r="I1390" i="109"/>
  <c r="K1390" i="109" s="1"/>
  <c r="I1389" i="109"/>
  <c r="K1389" i="109" s="1"/>
  <c r="I1388" i="109"/>
  <c r="K1388" i="109" s="1"/>
  <c r="Q1387" i="109"/>
  <c r="P1387" i="109"/>
  <c r="I1387" i="109"/>
  <c r="K1387" i="109" s="1"/>
  <c r="U1386" i="109"/>
  <c r="U1387" i="109" s="1"/>
  <c r="S1386" i="109"/>
  <c r="S1387" i="109" s="1"/>
  <c r="S1389" i="109" s="1"/>
  <c r="Q1386" i="109"/>
  <c r="O1386" i="109"/>
  <c r="O1387" i="109" s="1"/>
  <c r="O1389" i="109" s="1"/>
  <c r="I1386" i="109"/>
  <c r="K1386" i="109" s="1"/>
  <c r="I1385" i="109"/>
  <c r="K1385" i="109" s="1"/>
  <c r="I1384" i="109"/>
  <c r="K1384" i="109" s="1"/>
  <c r="Q1383" i="109"/>
  <c r="P1383" i="109"/>
  <c r="I1383" i="109"/>
  <c r="K1383" i="109" s="1"/>
  <c r="U1382" i="109"/>
  <c r="U1383" i="109" s="1"/>
  <c r="S1382" i="109"/>
  <c r="S1383" i="109" s="1"/>
  <c r="S1385" i="109" s="1"/>
  <c r="Q1382" i="109"/>
  <c r="O1382" i="109"/>
  <c r="O1383" i="109" s="1"/>
  <c r="O1385" i="109" s="1"/>
  <c r="I1382" i="109"/>
  <c r="K1382" i="109" s="1"/>
  <c r="I1381" i="109"/>
  <c r="K1381" i="109" s="1"/>
  <c r="I1380" i="109"/>
  <c r="K1380" i="109" s="1"/>
  <c r="Q1379" i="109"/>
  <c r="P1379" i="109"/>
  <c r="I1379" i="109"/>
  <c r="K1379" i="109" s="1"/>
  <c r="U1378" i="109"/>
  <c r="U1379" i="109" s="1"/>
  <c r="S1378" i="109"/>
  <c r="S1379" i="109" s="1"/>
  <c r="S1381" i="109" s="1"/>
  <c r="Q1378" i="109"/>
  <c r="O1378" i="109"/>
  <c r="O1379" i="109" s="1"/>
  <c r="O1381" i="109" s="1"/>
  <c r="I1378" i="109"/>
  <c r="K1378" i="109" s="1"/>
  <c r="I1377" i="109"/>
  <c r="K1377" i="109" s="1"/>
  <c r="I1376" i="109"/>
  <c r="K1376" i="109" s="1"/>
  <c r="I1375" i="109"/>
  <c r="S1377" i="109"/>
  <c r="O1377" i="109"/>
  <c r="I1374" i="109"/>
  <c r="I1373" i="109"/>
  <c r="I1372" i="109"/>
  <c r="I1371" i="109"/>
  <c r="I1370" i="109"/>
  <c r="I1369" i="109"/>
  <c r="P1377" i="109" s="1"/>
  <c r="P1381" i="109" s="1"/>
  <c r="P1385" i="109" s="1"/>
  <c r="P1389" i="109" s="1"/>
  <c r="Q1368" i="109"/>
  <c r="I1368" i="109"/>
  <c r="K1368" i="109" s="1"/>
  <c r="U1367" i="109"/>
  <c r="U1368" i="109" s="1"/>
  <c r="S1367" i="109"/>
  <c r="S1368" i="109" s="1"/>
  <c r="Q1367" i="109"/>
  <c r="O1367" i="109"/>
  <c r="O1368" i="109" s="1"/>
  <c r="I1367" i="109"/>
  <c r="K1367" i="109" s="1"/>
  <c r="Q1366" i="109"/>
  <c r="I1366" i="109"/>
  <c r="K1366" i="109" s="1"/>
  <c r="I1365" i="109"/>
  <c r="K1365" i="109" s="1"/>
  <c r="Q1364" i="109"/>
  <c r="P1364" i="109"/>
  <c r="I1364" i="109"/>
  <c r="K1364" i="109" s="1"/>
  <c r="U1363" i="109"/>
  <c r="U1364" i="109" s="1"/>
  <c r="S1363" i="109"/>
  <c r="S1364" i="109" s="1"/>
  <c r="Q1363" i="109"/>
  <c r="O1363" i="109"/>
  <c r="O1364" i="109" s="1"/>
  <c r="I1363" i="109"/>
  <c r="K1363" i="109" s="1"/>
  <c r="I1362" i="109"/>
  <c r="K1362" i="109" s="1"/>
  <c r="I1361" i="109"/>
  <c r="K1361" i="109" s="1"/>
  <c r="Q1360" i="109"/>
  <c r="P1360" i="109"/>
  <c r="I1360" i="109"/>
  <c r="K1360" i="109" s="1"/>
  <c r="U1359" i="109"/>
  <c r="U1360" i="109" s="1"/>
  <c r="S1359" i="109"/>
  <c r="S1360" i="109" s="1"/>
  <c r="S1362" i="109" s="1"/>
  <c r="Q1359" i="109"/>
  <c r="O1359" i="109"/>
  <c r="O1360" i="109" s="1"/>
  <c r="O1362" i="109" s="1"/>
  <c r="I1359" i="109"/>
  <c r="K1359" i="109" s="1"/>
  <c r="I1358" i="109"/>
  <c r="K1358" i="109" s="1"/>
  <c r="I1357" i="109"/>
  <c r="K1357" i="109" s="1"/>
  <c r="Q1356" i="109"/>
  <c r="P1356" i="109"/>
  <c r="I1356" i="109"/>
  <c r="K1356" i="109" s="1"/>
  <c r="U1355" i="109"/>
  <c r="U1356" i="109" s="1"/>
  <c r="S1355" i="109"/>
  <c r="S1356" i="109" s="1"/>
  <c r="S1358" i="109" s="1"/>
  <c r="Q1355" i="109"/>
  <c r="O1355" i="109"/>
  <c r="O1356" i="109" s="1"/>
  <c r="O1358" i="109" s="1"/>
  <c r="I1355" i="109"/>
  <c r="K1355" i="109" s="1"/>
  <c r="I1354" i="109"/>
  <c r="K1354" i="109" s="1"/>
  <c r="I1353" i="109"/>
  <c r="K1353" i="109" s="1"/>
  <c r="I1352" i="109"/>
  <c r="S1354" i="109"/>
  <c r="O1354" i="109"/>
  <c r="I1351" i="109"/>
  <c r="I1350" i="109"/>
  <c r="I1349" i="109"/>
  <c r="I1348" i="109"/>
  <c r="I1347" i="109"/>
  <c r="I1346" i="109"/>
  <c r="I1345" i="109"/>
  <c r="Q1344" i="109"/>
  <c r="Q1346" i="109" s="1"/>
  <c r="P1344" i="109"/>
  <c r="P1346" i="109" s="1"/>
  <c r="P1348" i="109" s="1"/>
  <c r="P1350" i="109" s="1"/>
  <c r="P1352" i="109" s="1"/>
  <c r="K1344" i="109"/>
  <c r="U1343" i="109"/>
  <c r="U1344" i="109" s="1"/>
  <c r="U1346" i="109" s="1"/>
  <c r="S1343" i="109"/>
  <c r="S1344" i="109" s="1"/>
  <c r="S1346" i="109" s="1"/>
  <c r="Q1343" i="109"/>
  <c r="O1343" i="109"/>
  <c r="O1344" i="109" s="1"/>
  <c r="O1346" i="109" s="1"/>
  <c r="K1343" i="109"/>
  <c r="K1342" i="109"/>
  <c r="K1341" i="109"/>
  <c r="Q1340" i="109"/>
  <c r="P1340" i="109"/>
  <c r="K1340" i="109"/>
  <c r="U1339" i="109"/>
  <c r="U1340" i="109" s="1"/>
  <c r="S1339" i="109"/>
  <c r="S1340" i="109" s="1"/>
  <c r="S1342" i="109" s="1"/>
  <c r="Q1339" i="109"/>
  <c r="O1339" i="109"/>
  <c r="O1340" i="109" s="1"/>
  <c r="O1342" i="109" s="1"/>
  <c r="K1339" i="109"/>
  <c r="K1338" i="109"/>
  <c r="K1337" i="109"/>
  <c r="Q1336" i="109"/>
  <c r="P1336" i="109"/>
  <c r="K1336" i="109"/>
  <c r="U1335" i="109"/>
  <c r="U1336" i="109" s="1"/>
  <c r="S1335" i="109"/>
  <c r="S1336" i="109" s="1"/>
  <c r="S1338" i="109" s="1"/>
  <c r="Q1335" i="109"/>
  <c r="O1335" i="109"/>
  <c r="O1336" i="109" s="1"/>
  <c r="O1338" i="109" s="1"/>
  <c r="K1335" i="109"/>
  <c r="K1334" i="109"/>
  <c r="K1333" i="109"/>
  <c r="Q1332" i="109"/>
  <c r="P1332" i="109"/>
  <c r="K1332" i="109"/>
  <c r="U1331" i="109"/>
  <c r="U1332" i="109" s="1"/>
  <c r="S1331" i="109"/>
  <c r="S1332" i="109" s="1"/>
  <c r="S1334" i="109" s="1"/>
  <c r="Q1331" i="109"/>
  <c r="O1331" i="109"/>
  <c r="O1332" i="109" s="1"/>
  <c r="O1334" i="109" s="1"/>
  <c r="K1331" i="109"/>
  <c r="K1330" i="109"/>
  <c r="K1329" i="109"/>
  <c r="S1330" i="109"/>
  <c r="O1330" i="109"/>
  <c r="Q1321" i="109"/>
  <c r="K1321" i="109"/>
  <c r="U1320" i="109"/>
  <c r="U1321" i="109" s="1"/>
  <c r="S1320" i="109"/>
  <c r="S1321" i="109" s="1"/>
  <c r="Q1320" i="109"/>
  <c r="O1320" i="109"/>
  <c r="O1321" i="109" s="1"/>
  <c r="K1320" i="109"/>
  <c r="Q1319" i="109"/>
  <c r="K1319" i="109"/>
  <c r="K1318" i="109"/>
  <c r="Q1317" i="109"/>
  <c r="P1317" i="109"/>
  <c r="K1317" i="109"/>
  <c r="U1316" i="109"/>
  <c r="U1317" i="109" s="1"/>
  <c r="S1316" i="109"/>
  <c r="S1317" i="109" s="1"/>
  <c r="Q1316" i="109"/>
  <c r="O1316" i="109"/>
  <c r="O1317" i="109" s="1"/>
  <c r="K1316" i="109"/>
  <c r="K1315" i="109"/>
  <c r="K1314" i="109"/>
  <c r="Q1313" i="109"/>
  <c r="P1313" i="109"/>
  <c r="K1313" i="109"/>
  <c r="U1312" i="109"/>
  <c r="U1313" i="109" s="1"/>
  <c r="S1312" i="109"/>
  <c r="S1313" i="109" s="1"/>
  <c r="S1315" i="109" s="1"/>
  <c r="Q1312" i="109"/>
  <c r="O1312" i="109"/>
  <c r="O1313" i="109" s="1"/>
  <c r="O1315" i="109" s="1"/>
  <c r="K1312" i="109"/>
  <c r="K1311" i="109"/>
  <c r="K1310" i="109"/>
  <c r="Q1309" i="109"/>
  <c r="P1309" i="109"/>
  <c r="K1309" i="109"/>
  <c r="U1308" i="109"/>
  <c r="U1309" i="109" s="1"/>
  <c r="S1308" i="109"/>
  <c r="S1309" i="109" s="1"/>
  <c r="S1311" i="109" s="1"/>
  <c r="Q1308" i="109"/>
  <c r="O1308" i="109"/>
  <c r="O1309" i="109" s="1"/>
  <c r="O1311" i="109" s="1"/>
  <c r="K1308" i="109"/>
  <c r="K1307" i="109"/>
  <c r="K1306" i="109"/>
  <c r="S1307" i="109"/>
  <c r="O1307" i="109"/>
  <c r="Q1297" i="109"/>
  <c r="Q1299" i="109" s="1"/>
  <c r="P1297" i="109"/>
  <c r="P1299" i="109" s="1"/>
  <c r="P1301" i="109" s="1"/>
  <c r="P1303" i="109" s="1"/>
  <c r="P1305" i="109" s="1"/>
  <c r="I1297" i="109"/>
  <c r="K1297" i="109" s="1"/>
  <c r="U1296" i="109"/>
  <c r="U1297" i="109" s="1"/>
  <c r="U1299" i="109" s="1"/>
  <c r="S1296" i="109"/>
  <c r="S1297" i="109" s="1"/>
  <c r="S1299" i="109" s="1"/>
  <c r="Q1296" i="109"/>
  <c r="O1296" i="109"/>
  <c r="O1297" i="109" s="1"/>
  <c r="O1299" i="109" s="1"/>
  <c r="I1296" i="109"/>
  <c r="K1296" i="109" s="1"/>
  <c r="I1295" i="109"/>
  <c r="K1295" i="109" s="1"/>
  <c r="I1294" i="109"/>
  <c r="K1294" i="109" s="1"/>
  <c r="Q1293" i="109"/>
  <c r="P1293" i="109"/>
  <c r="I1293" i="109"/>
  <c r="K1293" i="109" s="1"/>
  <c r="U1292" i="109"/>
  <c r="U1293" i="109" s="1"/>
  <c r="S1292" i="109"/>
  <c r="S1293" i="109" s="1"/>
  <c r="S1295" i="109" s="1"/>
  <c r="Q1292" i="109"/>
  <c r="O1292" i="109"/>
  <c r="O1293" i="109" s="1"/>
  <c r="O1295" i="109" s="1"/>
  <c r="I1292" i="109"/>
  <c r="K1292" i="109" s="1"/>
  <c r="I1291" i="109"/>
  <c r="K1291" i="109" s="1"/>
  <c r="I1290" i="109"/>
  <c r="K1290" i="109" s="1"/>
  <c r="Q1289" i="109"/>
  <c r="P1289" i="109"/>
  <c r="I1289" i="109"/>
  <c r="K1289" i="109" s="1"/>
  <c r="U1288" i="109"/>
  <c r="U1289" i="109" s="1"/>
  <c r="S1288" i="109"/>
  <c r="S1289" i="109" s="1"/>
  <c r="S1291" i="109" s="1"/>
  <c r="Q1288" i="109"/>
  <c r="O1288" i="109"/>
  <c r="O1289" i="109" s="1"/>
  <c r="O1291" i="109" s="1"/>
  <c r="I1288" i="109"/>
  <c r="K1288" i="109" s="1"/>
  <c r="I1287" i="109"/>
  <c r="K1287" i="109" s="1"/>
  <c r="I1286" i="109"/>
  <c r="K1286" i="109" s="1"/>
  <c r="Q1285" i="109"/>
  <c r="P1285" i="109"/>
  <c r="I1285" i="109"/>
  <c r="K1285" i="109" s="1"/>
  <c r="U1284" i="109"/>
  <c r="U1285" i="109" s="1"/>
  <c r="S1284" i="109"/>
  <c r="S1285" i="109" s="1"/>
  <c r="S1287" i="109" s="1"/>
  <c r="Q1284" i="109"/>
  <c r="O1284" i="109"/>
  <c r="O1285" i="109" s="1"/>
  <c r="O1287" i="109" s="1"/>
  <c r="I1284" i="109"/>
  <c r="K1284" i="109" s="1"/>
  <c r="I1283" i="109"/>
  <c r="K1283" i="109" s="1"/>
  <c r="I1282" i="109"/>
  <c r="K1282" i="109" s="1"/>
  <c r="I1281" i="109"/>
  <c r="S1283" i="109"/>
  <c r="O1283" i="109"/>
  <c r="I1280" i="109"/>
  <c r="I1279" i="109"/>
  <c r="I1278" i="109"/>
  <c r="I1277" i="109"/>
  <c r="I1276" i="109"/>
  <c r="I1275" i="109"/>
  <c r="Q1274" i="109"/>
  <c r="I1274" i="109"/>
  <c r="K1274" i="109" s="1"/>
  <c r="U1273" i="109"/>
  <c r="U1274" i="109" s="1"/>
  <c r="S1273" i="109"/>
  <c r="S1274" i="109" s="1"/>
  <c r="Q1273" i="109"/>
  <c r="O1273" i="109"/>
  <c r="O1274" i="109" s="1"/>
  <c r="I1273" i="109"/>
  <c r="K1273" i="109" s="1"/>
  <c r="Q1272" i="109"/>
  <c r="I1272" i="109"/>
  <c r="K1272" i="109" s="1"/>
  <c r="I1271" i="109"/>
  <c r="K1271" i="109" s="1"/>
  <c r="Q1270" i="109"/>
  <c r="P1270" i="109"/>
  <c r="I1270" i="109"/>
  <c r="K1270" i="109" s="1"/>
  <c r="U1269" i="109"/>
  <c r="U1270" i="109" s="1"/>
  <c r="S1269" i="109"/>
  <c r="S1270" i="109" s="1"/>
  <c r="Q1269" i="109"/>
  <c r="O1269" i="109"/>
  <c r="O1270" i="109" s="1"/>
  <c r="I1269" i="109"/>
  <c r="K1269" i="109" s="1"/>
  <c r="I1268" i="109"/>
  <c r="K1268" i="109" s="1"/>
  <c r="I1267" i="109"/>
  <c r="K1267" i="109" s="1"/>
  <c r="Q1266" i="109"/>
  <c r="P1266" i="109"/>
  <c r="I1266" i="109"/>
  <c r="K1266" i="109" s="1"/>
  <c r="U1265" i="109"/>
  <c r="U1266" i="109" s="1"/>
  <c r="S1265" i="109"/>
  <c r="S1266" i="109" s="1"/>
  <c r="S1268" i="109" s="1"/>
  <c r="Q1265" i="109"/>
  <c r="O1265" i="109"/>
  <c r="O1266" i="109" s="1"/>
  <c r="O1268" i="109" s="1"/>
  <c r="I1265" i="109"/>
  <c r="K1265" i="109" s="1"/>
  <c r="I1264" i="109"/>
  <c r="K1264" i="109" s="1"/>
  <c r="I1263" i="109"/>
  <c r="K1263" i="109" s="1"/>
  <c r="Q1262" i="109"/>
  <c r="P1262" i="109"/>
  <c r="I1262" i="109"/>
  <c r="K1262" i="109" s="1"/>
  <c r="U1261" i="109"/>
  <c r="U1262" i="109" s="1"/>
  <c r="S1261" i="109"/>
  <c r="S1262" i="109" s="1"/>
  <c r="S1264" i="109" s="1"/>
  <c r="Q1261" i="109"/>
  <c r="O1261" i="109"/>
  <c r="O1262" i="109" s="1"/>
  <c r="O1264" i="109" s="1"/>
  <c r="I1261" i="109"/>
  <c r="K1261" i="109" s="1"/>
  <c r="I1260" i="109"/>
  <c r="K1260" i="109" s="1"/>
  <c r="I1259" i="109"/>
  <c r="K1259" i="109" s="1"/>
  <c r="I1258" i="109"/>
  <c r="S1260" i="109"/>
  <c r="O1260" i="109"/>
  <c r="I1257" i="109"/>
  <c r="I1256" i="109"/>
  <c r="I1255" i="109"/>
  <c r="I1254" i="109"/>
  <c r="I1253" i="109"/>
  <c r="I1251" i="109"/>
  <c r="I1250" i="109"/>
  <c r="K1250" i="109" s="1"/>
  <c r="I1249" i="109"/>
  <c r="K1249" i="109" s="1"/>
  <c r="I1248" i="109"/>
  <c r="K1248" i="109" s="1"/>
  <c r="I1247" i="109"/>
  <c r="K1247" i="109" s="1"/>
  <c r="I1246" i="109"/>
  <c r="K1246" i="109" s="1"/>
  <c r="I1245" i="109"/>
  <c r="K1245" i="109" s="1"/>
  <c r="I1244" i="109"/>
  <c r="I1243" i="109"/>
  <c r="K1243" i="109" s="1"/>
  <c r="I1242" i="109"/>
  <c r="I1241" i="109"/>
  <c r="I1240" i="109"/>
  <c r="I1239" i="109"/>
  <c r="I1238" i="109"/>
  <c r="K1238" i="109" s="1"/>
  <c r="I1237" i="109"/>
  <c r="K1237" i="109" s="1"/>
  <c r="I1236" i="109"/>
  <c r="K1236" i="109" s="1"/>
  <c r="I1235" i="109"/>
  <c r="K1235" i="109" s="1"/>
  <c r="I1234" i="109"/>
  <c r="K1234" i="109" s="1"/>
  <c r="I1233" i="109"/>
  <c r="K1233" i="109" s="1"/>
  <c r="I1232" i="109"/>
  <c r="K1232" i="109" s="1"/>
  <c r="I1231" i="109"/>
  <c r="K1231" i="109" s="1"/>
  <c r="I1230" i="109"/>
  <c r="K1230" i="109" s="1"/>
  <c r="I1229" i="109"/>
  <c r="I1228" i="109"/>
  <c r="I1227" i="109"/>
  <c r="I1226" i="109"/>
  <c r="Q1225" i="109"/>
  <c r="Q1227" i="109" s="1"/>
  <c r="Q1229" i="109" s="1"/>
  <c r="P1225" i="109"/>
  <c r="P1227" i="109" s="1"/>
  <c r="P1229" i="109" s="1"/>
  <c r="I1225" i="109"/>
  <c r="K1225" i="109" s="1"/>
  <c r="U1224" i="109"/>
  <c r="U1225" i="109" s="1"/>
  <c r="U1227" i="109" s="1"/>
  <c r="U1229" i="109" s="1"/>
  <c r="S1224" i="109"/>
  <c r="S1225" i="109" s="1"/>
  <c r="S1227" i="109" s="1"/>
  <c r="S1229" i="109" s="1"/>
  <c r="Q1224" i="109"/>
  <c r="O1224" i="109"/>
  <c r="O1225" i="109" s="1"/>
  <c r="O1227" i="109" s="1"/>
  <c r="O1229" i="109" s="1"/>
  <c r="I1224" i="109"/>
  <c r="K1224" i="109" s="1"/>
  <c r="I1223" i="109"/>
  <c r="K1223" i="109" s="1"/>
  <c r="I1222" i="109"/>
  <c r="K1222" i="109" s="1"/>
  <c r="Q1221" i="109"/>
  <c r="P1221" i="109"/>
  <c r="I1221" i="109"/>
  <c r="K1221" i="109" s="1"/>
  <c r="U1220" i="109"/>
  <c r="U1221" i="109" s="1"/>
  <c r="S1220" i="109"/>
  <c r="S1221" i="109" s="1"/>
  <c r="S1223" i="109" s="1"/>
  <c r="Q1220" i="109"/>
  <c r="O1220" i="109"/>
  <c r="O1221" i="109" s="1"/>
  <c r="O1223" i="109" s="1"/>
  <c r="I1220" i="109"/>
  <c r="K1220" i="109" s="1"/>
  <c r="I1219" i="109"/>
  <c r="K1219" i="109" s="1"/>
  <c r="I1218" i="109"/>
  <c r="K1218" i="109" s="1"/>
  <c r="Q1217" i="109"/>
  <c r="P1217" i="109"/>
  <c r="I1217" i="109"/>
  <c r="K1217" i="109" s="1"/>
  <c r="U1216" i="109"/>
  <c r="U1217" i="109" s="1"/>
  <c r="S1216" i="109"/>
  <c r="S1217" i="109" s="1"/>
  <c r="S1219" i="109" s="1"/>
  <c r="Q1216" i="109"/>
  <c r="O1216" i="109"/>
  <c r="O1217" i="109" s="1"/>
  <c r="O1219" i="109" s="1"/>
  <c r="I1216" i="109"/>
  <c r="K1216" i="109" s="1"/>
  <c r="I1215" i="109"/>
  <c r="K1215" i="109" s="1"/>
  <c r="I1214" i="109"/>
  <c r="K1214" i="109" s="1"/>
  <c r="Q1213" i="109"/>
  <c r="P1213" i="109"/>
  <c r="I1213" i="109"/>
  <c r="K1213" i="109" s="1"/>
  <c r="U1212" i="109"/>
  <c r="U1213" i="109" s="1"/>
  <c r="S1212" i="109"/>
  <c r="S1213" i="109" s="1"/>
  <c r="S1215" i="109" s="1"/>
  <c r="Q1212" i="109"/>
  <c r="O1212" i="109"/>
  <c r="O1213" i="109" s="1"/>
  <c r="O1215" i="109" s="1"/>
  <c r="I1212" i="109"/>
  <c r="K1212" i="109" s="1"/>
  <c r="I1211" i="109"/>
  <c r="K1211" i="109" s="1"/>
  <c r="I1210" i="109"/>
  <c r="K1210" i="109" s="1"/>
  <c r="I1209" i="109"/>
  <c r="I1207" i="109"/>
  <c r="I1206" i="109"/>
  <c r="I1205" i="109"/>
  <c r="I1204" i="109"/>
  <c r="I1203" i="109"/>
  <c r="Q1202" i="109"/>
  <c r="I1202" i="109"/>
  <c r="K1202" i="109" s="1"/>
  <c r="U1201" i="109"/>
  <c r="U1202" i="109" s="1"/>
  <c r="S1201" i="109"/>
  <c r="S1202" i="109" s="1"/>
  <c r="Q1201" i="109"/>
  <c r="O1201" i="109"/>
  <c r="O1202" i="109" s="1"/>
  <c r="I1201" i="109"/>
  <c r="K1201" i="109" s="1"/>
  <c r="Q1200" i="109"/>
  <c r="I1200" i="109"/>
  <c r="K1200" i="109" s="1"/>
  <c r="I1199" i="109"/>
  <c r="K1199" i="109" s="1"/>
  <c r="Q1198" i="109"/>
  <c r="P1198" i="109"/>
  <c r="I1198" i="109"/>
  <c r="K1198" i="109" s="1"/>
  <c r="U1197" i="109"/>
  <c r="U1198" i="109" s="1"/>
  <c r="S1197" i="109"/>
  <c r="S1198" i="109" s="1"/>
  <c r="Q1197" i="109"/>
  <c r="O1197" i="109"/>
  <c r="O1198" i="109" s="1"/>
  <c r="I1197" i="109"/>
  <c r="K1197" i="109" s="1"/>
  <c r="I1196" i="109"/>
  <c r="K1196" i="109" s="1"/>
  <c r="I1195" i="109"/>
  <c r="K1195" i="109" s="1"/>
  <c r="Q1194" i="109"/>
  <c r="P1194" i="109"/>
  <c r="I1194" i="109"/>
  <c r="K1194" i="109" s="1"/>
  <c r="U1193" i="109"/>
  <c r="U1194" i="109" s="1"/>
  <c r="S1193" i="109"/>
  <c r="S1194" i="109" s="1"/>
  <c r="S1196" i="109" s="1"/>
  <c r="Q1193" i="109"/>
  <c r="O1193" i="109"/>
  <c r="O1194" i="109" s="1"/>
  <c r="O1196" i="109" s="1"/>
  <c r="I1193" i="109"/>
  <c r="K1193" i="109" s="1"/>
  <c r="I1192" i="109"/>
  <c r="K1192" i="109" s="1"/>
  <c r="I1191" i="109"/>
  <c r="K1191" i="109" s="1"/>
  <c r="Q1190" i="109"/>
  <c r="P1190" i="109"/>
  <c r="I1190" i="109"/>
  <c r="K1190" i="109" s="1"/>
  <c r="U1189" i="109"/>
  <c r="U1190" i="109" s="1"/>
  <c r="S1189" i="109"/>
  <c r="S1190" i="109" s="1"/>
  <c r="S1192" i="109" s="1"/>
  <c r="Q1189" i="109"/>
  <c r="O1189" i="109"/>
  <c r="O1190" i="109" s="1"/>
  <c r="O1192" i="109" s="1"/>
  <c r="I1189" i="109"/>
  <c r="K1189" i="109" s="1"/>
  <c r="I1188" i="109"/>
  <c r="K1188" i="109" s="1"/>
  <c r="I1187" i="109"/>
  <c r="K1187" i="109" s="1"/>
  <c r="I1186" i="109"/>
  <c r="I1185" i="109"/>
  <c r="I1184" i="109"/>
  <c r="I1183" i="109"/>
  <c r="I1182" i="109"/>
  <c r="I1181" i="109"/>
  <c r="Q1178" i="109"/>
  <c r="Q1180" i="109" s="1"/>
  <c r="P1178" i="109"/>
  <c r="P1180" i="109" s="1"/>
  <c r="P1182" i="109" s="1"/>
  <c r="P1184" i="109" s="1"/>
  <c r="I1178" i="109"/>
  <c r="K1178" i="109" s="1"/>
  <c r="U1177" i="109"/>
  <c r="U1178" i="109" s="1"/>
  <c r="U1180" i="109" s="1"/>
  <c r="S1177" i="109"/>
  <c r="S1178" i="109" s="1"/>
  <c r="S1180" i="109" s="1"/>
  <c r="Q1177" i="109"/>
  <c r="O1177" i="109"/>
  <c r="O1178" i="109" s="1"/>
  <c r="O1180" i="109" s="1"/>
  <c r="I1177" i="109"/>
  <c r="K1177" i="109" s="1"/>
  <c r="I1176" i="109"/>
  <c r="K1176" i="109" s="1"/>
  <c r="I1175" i="109"/>
  <c r="K1175" i="109" s="1"/>
  <c r="Q1174" i="109"/>
  <c r="P1174" i="109"/>
  <c r="I1174" i="109"/>
  <c r="K1174" i="109" s="1"/>
  <c r="S1173" i="109"/>
  <c r="S1174" i="109" s="1"/>
  <c r="S1176" i="109" s="1"/>
  <c r="Q1173" i="109"/>
  <c r="O1173" i="109"/>
  <c r="O1174" i="109" s="1"/>
  <c r="O1176" i="109" s="1"/>
  <c r="I1173" i="109"/>
  <c r="K1173" i="109" s="1"/>
  <c r="I1172" i="109"/>
  <c r="K1172" i="109" s="1"/>
  <c r="I1171" i="109"/>
  <c r="Q1170" i="109"/>
  <c r="P1170" i="109"/>
  <c r="P1172" i="109" s="1"/>
  <c r="I1170" i="109"/>
  <c r="K1170" i="109" s="1"/>
  <c r="S1169" i="109"/>
  <c r="S1170" i="109" s="1"/>
  <c r="S1172" i="109" s="1"/>
  <c r="Q1169" i="109"/>
  <c r="O1169" i="109"/>
  <c r="O1170" i="109" s="1"/>
  <c r="O1172" i="109" s="1"/>
  <c r="I1169" i="109"/>
  <c r="K1169" i="109" s="1"/>
  <c r="I1168" i="109"/>
  <c r="K1168" i="109" s="1"/>
  <c r="I1167" i="109"/>
  <c r="Q1166" i="109"/>
  <c r="P1166" i="109"/>
  <c r="P1168" i="109" s="1"/>
  <c r="I1166" i="109"/>
  <c r="K1166" i="109" s="1"/>
  <c r="S1165" i="109"/>
  <c r="S1166" i="109" s="1"/>
  <c r="S1168" i="109" s="1"/>
  <c r="Q1165" i="109"/>
  <c r="O1165" i="109"/>
  <c r="O1166" i="109" s="1"/>
  <c r="O1168" i="109" s="1"/>
  <c r="I1165" i="109"/>
  <c r="K1165" i="109" s="1"/>
  <c r="I1164" i="109"/>
  <c r="K1164" i="109" s="1"/>
  <c r="I1163" i="109"/>
  <c r="K1163" i="109" s="1"/>
  <c r="I1162" i="109"/>
  <c r="S1164" i="109"/>
  <c r="O1164" i="109"/>
  <c r="I1161" i="109"/>
  <c r="I1160" i="109"/>
  <c r="I1159" i="109"/>
  <c r="I1158" i="109"/>
  <c r="I1157" i="109"/>
  <c r="I1156" i="109"/>
  <c r="Q1155" i="109"/>
  <c r="I1155" i="109"/>
  <c r="K1155" i="109" s="1"/>
  <c r="U1154" i="109"/>
  <c r="U1155" i="109" s="1"/>
  <c r="S1154" i="109"/>
  <c r="S1155" i="109" s="1"/>
  <c r="Q1154" i="109"/>
  <c r="O1154" i="109"/>
  <c r="O1155" i="109" s="1"/>
  <c r="I1154" i="109"/>
  <c r="K1154" i="109" s="1"/>
  <c r="Q1153" i="109"/>
  <c r="I1153" i="109"/>
  <c r="K1153" i="109" s="1"/>
  <c r="I1152" i="109"/>
  <c r="K1152" i="109" s="1"/>
  <c r="Q1151" i="109"/>
  <c r="P1151" i="109"/>
  <c r="I1151" i="109"/>
  <c r="K1151" i="109" s="1"/>
  <c r="U1150" i="109"/>
  <c r="U1151" i="109" s="1"/>
  <c r="S1150" i="109"/>
  <c r="S1151" i="109" s="1"/>
  <c r="Q1150" i="109"/>
  <c r="O1150" i="109"/>
  <c r="O1151" i="109" s="1"/>
  <c r="I1150" i="109"/>
  <c r="K1150" i="109" s="1"/>
  <c r="I1149" i="109"/>
  <c r="K1149" i="109" s="1"/>
  <c r="I1148" i="109"/>
  <c r="K1148" i="109" s="1"/>
  <c r="Q1147" i="109"/>
  <c r="P1147" i="109"/>
  <c r="I1147" i="109"/>
  <c r="K1147" i="109" s="1"/>
  <c r="U1146" i="109"/>
  <c r="U1147" i="109" s="1"/>
  <c r="S1146" i="109"/>
  <c r="S1147" i="109" s="1"/>
  <c r="S1149" i="109" s="1"/>
  <c r="Q1146" i="109"/>
  <c r="O1146" i="109"/>
  <c r="O1147" i="109" s="1"/>
  <c r="O1149" i="109" s="1"/>
  <c r="I1146" i="109"/>
  <c r="K1146" i="109" s="1"/>
  <c r="I1145" i="109"/>
  <c r="K1145" i="109" s="1"/>
  <c r="I1144" i="109"/>
  <c r="K1144" i="109" s="1"/>
  <c r="Q1143" i="109"/>
  <c r="P1143" i="109"/>
  <c r="I1143" i="109"/>
  <c r="K1143" i="109" s="1"/>
  <c r="U1142" i="109"/>
  <c r="U1143" i="109" s="1"/>
  <c r="S1142" i="109"/>
  <c r="S1143" i="109" s="1"/>
  <c r="S1145" i="109" s="1"/>
  <c r="Q1142" i="109"/>
  <c r="O1142" i="109"/>
  <c r="O1143" i="109" s="1"/>
  <c r="O1145" i="109" s="1"/>
  <c r="I1142" i="109"/>
  <c r="K1142" i="109" s="1"/>
  <c r="I1141" i="109"/>
  <c r="K1141" i="109" s="1"/>
  <c r="I1140" i="109"/>
  <c r="K1140" i="109" s="1"/>
  <c r="I1139" i="109"/>
  <c r="S1141" i="109"/>
  <c r="O1141" i="109"/>
  <c r="I1138" i="109"/>
  <c r="I1137" i="109"/>
  <c r="I1136" i="109"/>
  <c r="I1135" i="109"/>
  <c r="I1134" i="109"/>
  <c r="I1133" i="109"/>
  <c r="I1132" i="109"/>
  <c r="Q1131" i="109"/>
  <c r="Q1133" i="109" s="1"/>
  <c r="P1131" i="109"/>
  <c r="P1133" i="109" s="1"/>
  <c r="P1135" i="109" s="1"/>
  <c r="P1137" i="109" s="1"/>
  <c r="P1139" i="109" s="1"/>
  <c r="I1131" i="109"/>
  <c r="K1131" i="109" s="1"/>
  <c r="U1130" i="109"/>
  <c r="U1131" i="109" s="1"/>
  <c r="U1133" i="109" s="1"/>
  <c r="S1130" i="109"/>
  <c r="S1131" i="109" s="1"/>
  <c r="S1133" i="109" s="1"/>
  <c r="Q1130" i="109"/>
  <c r="O1130" i="109"/>
  <c r="O1131" i="109" s="1"/>
  <c r="O1133" i="109" s="1"/>
  <c r="I1130" i="109"/>
  <c r="K1130" i="109" s="1"/>
  <c r="I1129" i="109"/>
  <c r="K1129" i="109" s="1"/>
  <c r="I1128" i="109"/>
  <c r="K1128" i="109" s="1"/>
  <c r="Q1127" i="109"/>
  <c r="P1127" i="109"/>
  <c r="I1127" i="109"/>
  <c r="K1127" i="109" s="1"/>
  <c r="U1126" i="109"/>
  <c r="U1127" i="109" s="1"/>
  <c r="S1126" i="109"/>
  <c r="S1127" i="109" s="1"/>
  <c r="S1129" i="109" s="1"/>
  <c r="Q1126" i="109"/>
  <c r="O1126" i="109"/>
  <c r="O1127" i="109" s="1"/>
  <c r="O1129" i="109" s="1"/>
  <c r="I1126" i="109"/>
  <c r="K1126" i="109" s="1"/>
  <c r="I1125" i="109"/>
  <c r="K1125" i="109" s="1"/>
  <c r="I1124" i="109"/>
  <c r="K1124" i="109" s="1"/>
  <c r="Q1123" i="109"/>
  <c r="P1123" i="109"/>
  <c r="I1123" i="109"/>
  <c r="K1123" i="109" s="1"/>
  <c r="U1122" i="109"/>
  <c r="U1123" i="109" s="1"/>
  <c r="S1122" i="109"/>
  <c r="S1123" i="109" s="1"/>
  <c r="S1125" i="109" s="1"/>
  <c r="Q1122" i="109"/>
  <c r="O1122" i="109"/>
  <c r="O1123" i="109" s="1"/>
  <c r="O1125" i="109" s="1"/>
  <c r="I1122" i="109"/>
  <c r="K1122" i="109" s="1"/>
  <c r="I1121" i="109"/>
  <c r="K1121" i="109" s="1"/>
  <c r="I1120" i="109"/>
  <c r="K1120" i="109" s="1"/>
  <c r="Q1119" i="109"/>
  <c r="P1119" i="109"/>
  <c r="I1119" i="109"/>
  <c r="K1119" i="109" s="1"/>
  <c r="U1118" i="109"/>
  <c r="U1119" i="109" s="1"/>
  <c r="S1118" i="109"/>
  <c r="S1119" i="109" s="1"/>
  <c r="S1121" i="109" s="1"/>
  <c r="Q1118" i="109"/>
  <c r="O1118" i="109"/>
  <c r="O1119" i="109" s="1"/>
  <c r="O1121" i="109" s="1"/>
  <c r="I1118" i="109"/>
  <c r="K1118" i="109" s="1"/>
  <c r="I1117" i="109"/>
  <c r="K1117" i="109" s="1"/>
  <c r="I1116" i="109"/>
  <c r="K1116" i="109" s="1"/>
  <c r="I1115" i="109"/>
  <c r="S1117" i="109"/>
  <c r="O1117" i="109"/>
  <c r="I1114" i="109"/>
  <c r="I1113" i="109"/>
  <c r="I1112" i="109"/>
  <c r="I1111" i="109"/>
  <c r="I1110" i="109"/>
  <c r="I1109" i="109"/>
  <c r="Q1108" i="109"/>
  <c r="I1108" i="109"/>
  <c r="K1108" i="109" s="1"/>
  <c r="U1107" i="109"/>
  <c r="U1108" i="109" s="1"/>
  <c r="S1107" i="109"/>
  <c r="S1108" i="109" s="1"/>
  <c r="Q1107" i="109"/>
  <c r="O1107" i="109"/>
  <c r="O1108" i="109" s="1"/>
  <c r="I1107" i="109"/>
  <c r="K1107" i="109" s="1"/>
  <c r="Q1106" i="109"/>
  <c r="I1106" i="109"/>
  <c r="K1106" i="109" s="1"/>
  <c r="I1105" i="109"/>
  <c r="K1105" i="109" s="1"/>
  <c r="Q1104" i="109"/>
  <c r="P1104" i="109"/>
  <c r="I1104" i="109"/>
  <c r="K1104" i="109" s="1"/>
  <c r="U1103" i="109"/>
  <c r="U1104" i="109" s="1"/>
  <c r="S1103" i="109"/>
  <c r="S1104" i="109" s="1"/>
  <c r="Q1103" i="109"/>
  <c r="O1103" i="109"/>
  <c r="O1104" i="109" s="1"/>
  <c r="I1103" i="109"/>
  <c r="K1103" i="109" s="1"/>
  <c r="I1102" i="109"/>
  <c r="K1102" i="109" s="1"/>
  <c r="I1101" i="109"/>
  <c r="K1101" i="109" s="1"/>
  <c r="Q1100" i="109"/>
  <c r="P1100" i="109"/>
  <c r="I1100" i="109"/>
  <c r="K1100" i="109" s="1"/>
  <c r="U1099" i="109"/>
  <c r="U1100" i="109" s="1"/>
  <c r="S1099" i="109"/>
  <c r="S1100" i="109" s="1"/>
  <c r="S1102" i="109" s="1"/>
  <c r="Q1099" i="109"/>
  <c r="O1099" i="109"/>
  <c r="O1100" i="109" s="1"/>
  <c r="O1102" i="109" s="1"/>
  <c r="I1099" i="109"/>
  <c r="K1099" i="109" s="1"/>
  <c r="I1098" i="109"/>
  <c r="K1098" i="109" s="1"/>
  <c r="I1097" i="109"/>
  <c r="K1097" i="109" s="1"/>
  <c r="Q1096" i="109"/>
  <c r="P1096" i="109"/>
  <c r="I1096" i="109"/>
  <c r="K1096" i="109" s="1"/>
  <c r="U1095" i="109"/>
  <c r="U1096" i="109" s="1"/>
  <c r="S1095" i="109"/>
  <c r="S1096" i="109" s="1"/>
  <c r="S1098" i="109" s="1"/>
  <c r="Q1095" i="109"/>
  <c r="O1095" i="109"/>
  <c r="O1096" i="109" s="1"/>
  <c r="O1098" i="109" s="1"/>
  <c r="I1095" i="109"/>
  <c r="K1095" i="109" s="1"/>
  <c r="I1094" i="109"/>
  <c r="K1094" i="109" s="1"/>
  <c r="I1093" i="109"/>
  <c r="K1093" i="109" s="1"/>
  <c r="I1092" i="109"/>
  <c r="S1094" i="109"/>
  <c r="O1094" i="109"/>
  <c r="I1091" i="109"/>
  <c r="I1090" i="109"/>
  <c r="I1089" i="109"/>
  <c r="I1088" i="109"/>
  <c r="I1087" i="109"/>
  <c r="I1086" i="109"/>
  <c r="I1085" i="109"/>
  <c r="Q1084" i="109"/>
  <c r="Q1086" i="109" s="1"/>
  <c r="P1084" i="109"/>
  <c r="P1086" i="109" s="1"/>
  <c r="P1088" i="109" s="1"/>
  <c r="P1090" i="109" s="1"/>
  <c r="P1092" i="109" s="1"/>
  <c r="I1084" i="109"/>
  <c r="K1084" i="109" s="1"/>
  <c r="U1083" i="109"/>
  <c r="U1084" i="109" s="1"/>
  <c r="U1086" i="109" s="1"/>
  <c r="S1083" i="109"/>
  <c r="S1084" i="109" s="1"/>
  <c r="S1086" i="109" s="1"/>
  <c r="Q1083" i="109"/>
  <c r="O1083" i="109"/>
  <c r="O1084" i="109" s="1"/>
  <c r="O1086" i="109" s="1"/>
  <c r="I1083" i="109"/>
  <c r="K1083" i="109" s="1"/>
  <c r="I1082" i="109"/>
  <c r="K1082" i="109" s="1"/>
  <c r="I1081" i="109"/>
  <c r="K1081" i="109" s="1"/>
  <c r="Q1080" i="109"/>
  <c r="P1080" i="109"/>
  <c r="I1080" i="109"/>
  <c r="K1080" i="109" s="1"/>
  <c r="U1079" i="109"/>
  <c r="U1080" i="109" s="1"/>
  <c r="S1079" i="109"/>
  <c r="S1080" i="109" s="1"/>
  <c r="S1082" i="109" s="1"/>
  <c r="Q1079" i="109"/>
  <c r="O1079" i="109"/>
  <c r="O1080" i="109" s="1"/>
  <c r="O1082" i="109" s="1"/>
  <c r="I1079" i="109"/>
  <c r="K1079" i="109" s="1"/>
  <c r="I1078" i="109"/>
  <c r="K1078" i="109" s="1"/>
  <c r="I1077" i="109"/>
  <c r="K1077" i="109" s="1"/>
  <c r="Q1076" i="109"/>
  <c r="P1076" i="109"/>
  <c r="I1076" i="109"/>
  <c r="K1076" i="109" s="1"/>
  <c r="U1075" i="109"/>
  <c r="U1076" i="109" s="1"/>
  <c r="S1075" i="109"/>
  <c r="S1076" i="109" s="1"/>
  <c r="S1078" i="109" s="1"/>
  <c r="Q1075" i="109"/>
  <c r="O1075" i="109"/>
  <c r="O1076" i="109" s="1"/>
  <c r="O1078" i="109" s="1"/>
  <c r="I1075" i="109"/>
  <c r="K1075" i="109" s="1"/>
  <c r="I1074" i="109"/>
  <c r="K1074" i="109" s="1"/>
  <c r="I1073" i="109"/>
  <c r="K1073" i="109" s="1"/>
  <c r="Q1072" i="109"/>
  <c r="P1072" i="109"/>
  <c r="I1072" i="109"/>
  <c r="K1072" i="109" s="1"/>
  <c r="U1071" i="109"/>
  <c r="U1072" i="109" s="1"/>
  <c r="S1071" i="109"/>
  <c r="S1072" i="109" s="1"/>
  <c r="S1074" i="109" s="1"/>
  <c r="Q1071" i="109"/>
  <c r="O1071" i="109"/>
  <c r="O1072" i="109" s="1"/>
  <c r="O1074" i="109" s="1"/>
  <c r="I1071" i="109"/>
  <c r="K1071" i="109" s="1"/>
  <c r="I1070" i="109"/>
  <c r="K1070" i="109" s="1"/>
  <c r="I1069" i="109"/>
  <c r="K1069" i="109" s="1"/>
  <c r="I1068" i="109"/>
  <c r="S1070" i="109"/>
  <c r="O1070" i="109"/>
  <c r="I1067" i="109"/>
  <c r="I1066" i="109"/>
  <c r="I1065" i="109"/>
  <c r="I1064" i="109"/>
  <c r="I1063" i="109"/>
  <c r="I1062" i="109"/>
  <c r="Q1061" i="109"/>
  <c r="I1061" i="109"/>
  <c r="K1061" i="109" s="1"/>
  <c r="U1060" i="109"/>
  <c r="U1061" i="109" s="1"/>
  <c r="S1060" i="109"/>
  <c r="S1061" i="109" s="1"/>
  <c r="Q1060" i="109"/>
  <c r="O1060" i="109"/>
  <c r="O1061" i="109" s="1"/>
  <c r="I1060" i="109"/>
  <c r="K1060" i="109" s="1"/>
  <c r="Q1059" i="109"/>
  <c r="I1059" i="109"/>
  <c r="K1059" i="109" s="1"/>
  <c r="I1058" i="109"/>
  <c r="K1058" i="109" s="1"/>
  <c r="Q1057" i="109"/>
  <c r="I1057" i="109"/>
  <c r="K1057" i="109" s="1"/>
  <c r="U1056" i="109"/>
  <c r="U1057" i="109" s="1"/>
  <c r="S1056" i="109"/>
  <c r="S1057" i="109" s="1"/>
  <c r="Q1056" i="109"/>
  <c r="O1056" i="109"/>
  <c r="O1057" i="109" s="1"/>
  <c r="I1056" i="109"/>
  <c r="I1055" i="109"/>
  <c r="K1055" i="109" s="1"/>
  <c r="I1054" i="109"/>
  <c r="K1054" i="109" s="1"/>
  <c r="Q1053" i="109"/>
  <c r="P1053" i="109"/>
  <c r="I1053" i="109"/>
  <c r="K1053" i="109" s="1"/>
  <c r="U1052" i="109"/>
  <c r="U1053" i="109" s="1"/>
  <c r="S1052" i="109"/>
  <c r="S1053" i="109" s="1"/>
  <c r="S1055" i="109" s="1"/>
  <c r="Q1052" i="109"/>
  <c r="O1052" i="109"/>
  <c r="O1053" i="109" s="1"/>
  <c r="O1055" i="109" s="1"/>
  <c r="I1052" i="109"/>
  <c r="K1052" i="109" s="1"/>
  <c r="I1051" i="109"/>
  <c r="K1051" i="109" s="1"/>
  <c r="I1050" i="109"/>
  <c r="K1050" i="109" s="1"/>
  <c r="Q1049" i="109"/>
  <c r="P1049" i="109"/>
  <c r="I1049" i="109"/>
  <c r="K1049" i="109" s="1"/>
  <c r="U1048" i="109"/>
  <c r="U1049" i="109" s="1"/>
  <c r="S1048" i="109"/>
  <c r="S1049" i="109" s="1"/>
  <c r="S1051" i="109" s="1"/>
  <c r="Q1048" i="109"/>
  <c r="O1048" i="109"/>
  <c r="O1049" i="109" s="1"/>
  <c r="O1051" i="109" s="1"/>
  <c r="I1048" i="109"/>
  <c r="K1048" i="109" s="1"/>
  <c r="I1047" i="109"/>
  <c r="K1047" i="109" s="1"/>
  <c r="I1046" i="109"/>
  <c r="K1046" i="109" s="1"/>
  <c r="I1045" i="109"/>
  <c r="S1047" i="109"/>
  <c r="O1047" i="109"/>
  <c r="I1044" i="109"/>
  <c r="I1043" i="109"/>
  <c r="I1042" i="109"/>
  <c r="I1041" i="109"/>
  <c r="I1040" i="109"/>
  <c r="I1039" i="109"/>
  <c r="I1038" i="109"/>
  <c r="O1553" i="109" l="1"/>
  <c r="O1435" i="109"/>
  <c r="T1539" i="109"/>
  <c r="R1400" i="109"/>
  <c r="N1400" i="109"/>
  <c r="T1400" i="109"/>
  <c r="T1403" i="109" s="1"/>
  <c r="T1165" i="109"/>
  <c r="T1166" i="109" s="1"/>
  <c r="T1168" i="109" s="1"/>
  <c r="T1173" i="109"/>
  <c r="T1174" i="109" s="1"/>
  <c r="U1163" i="109"/>
  <c r="U1164" i="109" s="1"/>
  <c r="T1163" i="109"/>
  <c r="T1164" i="109" s="1"/>
  <c r="R1537" i="109"/>
  <c r="R1538" i="109" s="1"/>
  <c r="O1541" i="109"/>
  <c r="O1542" i="109" s="1"/>
  <c r="R1553" i="109"/>
  <c r="R1554" i="109" s="1"/>
  <c r="N1521" i="109"/>
  <c r="N1413" i="109"/>
  <c r="P1384" i="109"/>
  <c r="T1410" i="109"/>
  <c r="T1411" i="109" s="1"/>
  <c r="T1470" i="109"/>
  <c r="T1471" i="109" s="1"/>
  <c r="T1476" i="109"/>
  <c r="T1477" i="109" s="1"/>
  <c r="T1494" i="109"/>
  <c r="R1500" i="109"/>
  <c r="R1501" i="109" s="1"/>
  <c r="P1437" i="109"/>
  <c r="N1527" i="109"/>
  <c r="N1528" i="109" s="1"/>
  <c r="P1378" i="109"/>
  <c r="T1427" i="109"/>
  <c r="R1433" i="109"/>
  <c r="R1434" i="109" s="1"/>
  <c r="R1517" i="109"/>
  <c r="S1412" i="109"/>
  <c r="S1413" i="109" s="1"/>
  <c r="T1482" i="109"/>
  <c r="U1408" i="109"/>
  <c r="U1409" i="109" s="1"/>
  <c r="N1474" i="109"/>
  <c r="U1498" i="109"/>
  <c r="U1499" i="109" s="1"/>
  <c r="Q1388" i="109"/>
  <c r="N1263" i="109"/>
  <c r="N1269" i="109"/>
  <c r="N1270" i="109" s="1"/>
  <c r="P1335" i="109"/>
  <c r="P1390" i="109"/>
  <c r="P1290" i="109"/>
  <c r="N1314" i="109"/>
  <c r="T1292" i="109"/>
  <c r="T1293" i="109" s="1"/>
  <c r="T1316" i="109"/>
  <c r="T1317" i="109" s="1"/>
  <c r="P1363" i="109"/>
  <c r="T1380" i="109"/>
  <c r="O1353" i="109"/>
  <c r="T1355" i="109"/>
  <c r="T1356" i="109" s="1"/>
  <c r="S1376" i="109"/>
  <c r="S1365" i="109"/>
  <c r="S1366" i="109" s="1"/>
  <c r="U1337" i="109"/>
  <c r="U1338" i="109" s="1"/>
  <c r="N1308" i="109"/>
  <c r="N1309" i="109" s="1"/>
  <c r="T1331" i="109"/>
  <c r="T1332" i="109" s="1"/>
  <c r="U1232" i="109"/>
  <c r="U1233" i="109" s="1"/>
  <c r="R1232" i="109"/>
  <c r="R1233" i="109" s="1"/>
  <c r="N1232" i="109"/>
  <c r="N1233" i="109" s="1"/>
  <c r="T1232" i="109"/>
  <c r="T1233" i="109" s="1"/>
  <c r="Q1232" i="109"/>
  <c r="S1232" i="109"/>
  <c r="S1233" i="109" s="1"/>
  <c r="P1232" i="109"/>
  <c r="O1232" i="109"/>
  <c r="O1233" i="109" s="1"/>
  <c r="S1245" i="109"/>
  <c r="S1246" i="109" s="1"/>
  <c r="R1245" i="109"/>
  <c r="R1246" i="109" s="1"/>
  <c r="T1245" i="109"/>
  <c r="T1246" i="109" s="1"/>
  <c r="Q1245" i="109"/>
  <c r="N1245" i="109"/>
  <c r="N1246" i="109" s="1"/>
  <c r="P1245" i="109"/>
  <c r="O1245" i="109"/>
  <c r="O1246" i="109" s="1"/>
  <c r="U1245" i="109"/>
  <c r="U1246" i="109" s="1"/>
  <c r="S1236" i="109"/>
  <c r="R1236" i="109"/>
  <c r="Q1236" i="109"/>
  <c r="O1236" i="109"/>
  <c r="U1236" i="109"/>
  <c r="R1243" i="109"/>
  <c r="R1244" i="109" s="1"/>
  <c r="S1243" i="109"/>
  <c r="S1244" i="109" s="1"/>
  <c r="O1243" i="109"/>
  <c r="O1244" i="109" s="1"/>
  <c r="N1243" i="109"/>
  <c r="N1244" i="109" s="1"/>
  <c r="T1234" i="109"/>
  <c r="T1235" i="109" s="1"/>
  <c r="S1234" i="109"/>
  <c r="S1235" i="109" s="1"/>
  <c r="U1234" i="109"/>
  <c r="U1235" i="109" s="1"/>
  <c r="R1234" i="109"/>
  <c r="R1235" i="109" s="1"/>
  <c r="Q1234" i="109"/>
  <c r="P1234" i="109"/>
  <c r="O1234" i="109"/>
  <c r="O1235" i="109" s="1"/>
  <c r="N1234" i="109"/>
  <c r="N1235" i="109" s="1"/>
  <c r="S1247" i="109"/>
  <c r="S1248" i="109" s="1"/>
  <c r="R1247" i="109"/>
  <c r="R1248" i="109" s="1"/>
  <c r="U1247" i="109"/>
  <c r="U1248" i="109" s="1"/>
  <c r="Q1247" i="109"/>
  <c r="P1247" i="109"/>
  <c r="O1247" i="109"/>
  <c r="O1248" i="109" s="1"/>
  <c r="N1247" i="109"/>
  <c r="N1248" i="109" s="1"/>
  <c r="T1247" i="109"/>
  <c r="T1248" i="109" s="1"/>
  <c r="Q1249" i="109"/>
  <c r="P1249" i="109"/>
  <c r="U1249" i="109"/>
  <c r="U1250" i="109" s="1"/>
  <c r="O1249" i="109"/>
  <c r="O1250" i="109" s="1"/>
  <c r="N1249" i="109"/>
  <c r="N1250" i="109" s="1"/>
  <c r="S1249" i="109"/>
  <c r="S1250" i="109" s="1"/>
  <c r="R1249" i="109"/>
  <c r="R1250" i="109" s="1"/>
  <c r="T1249" i="109"/>
  <c r="T1250" i="109" s="1"/>
  <c r="P1230" i="109"/>
  <c r="O1230" i="109"/>
  <c r="O1231" i="109" s="1"/>
  <c r="S1230" i="109"/>
  <c r="S1231" i="109" s="1"/>
  <c r="R1230" i="109"/>
  <c r="R1231" i="109" s="1"/>
  <c r="T1230" i="109"/>
  <c r="T1231" i="109" s="1"/>
  <c r="Q1230" i="109"/>
  <c r="N1230" i="109"/>
  <c r="N1231" i="109" s="1"/>
  <c r="U1230" i="109"/>
  <c r="U1231" i="109" s="1"/>
  <c r="S1521" i="109"/>
  <c r="T1191" i="109"/>
  <c r="S1222" i="109"/>
  <c r="S1210" i="109"/>
  <c r="S1211" i="109" s="1"/>
  <c r="T1216" i="109"/>
  <c r="T1217" i="109" s="1"/>
  <c r="T1200" i="109"/>
  <c r="N1365" i="109"/>
  <c r="N1130" i="109"/>
  <c r="N1131" i="109" s="1"/>
  <c r="N1133" i="109" s="1"/>
  <c r="N1135" i="109" s="1"/>
  <c r="N1137" i="109" s="1"/>
  <c r="N1139" i="109" s="1"/>
  <c r="Q1471" i="109"/>
  <c r="Q1475" i="109" s="1"/>
  <c r="Q1479" i="109" s="1"/>
  <c r="Q1483" i="109" s="1"/>
  <c r="Q1495" i="109" s="1"/>
  <c r="Q1499" i="109" s="1"/>
  <c r="Q1503" i="109" s="1"/>
  <c r="U1191" i="109"/>
  <c r="U1192" i="109" s="1"/>
  <c r="Q1552" i="109"/>
  <c r="Q1554" i="109" s="1"/>
  <c r="U1384" i="109"/>
  <c r="U1385" i="109" s="1"/>
  <c r="P1498" i="109"/>
  <c r="N1191" i="109"/>
  <c r="P1191" i="109"/>
  <c r="R1191" i="109"/>
  <c r="U1357" i="109"/>
  <c r="U1358" i="109" s="1"/>
  <c r="T1357" i="109"/>
  <c r="S1357" i="109"/>
  <c r="R1357" i="109"/>
  <c r="O1357" i="109"/>
  <c r="U1549" i="109"/>
  <c r="U1550" i="109" s="1"/>
  <c r="S1549" i="109"/>
  <c r="S1550" i="109" s="1"/>
  <c r="N1549" i="109"/>
  <c r="N1550" i="109" s="1"/>
  <c r="R1507" i="109"/>
  <c r="T1507" i="109"/>
  <c r="P1541" i="109"/>
  <c r="Q1541" i="109"/>
  <c r="N1355" i="109"/>
  <c r="N1356" i="109" s="1"/>
  <c r="R1363" i="109"/>
  <c r="R1364" i="109" s="1"/>
  <c r="S1541" i="109"/>
  <c r="S1542" i="109" s="1"/>
  <c r="P1355" i="109"/>
  <c r="T1363" i="109"/>
  <c r="T1364" i="109" s="1"/>
  <c r="R1355" i="109"/>
  <c r="R1356" i="109" s="1"/>
  <c r="O1263" i="109"/>
  <c r="N1539" i="109"/>
  <c r="N1540" i="109" s="1"/>
  <c r="U1539" i="109"/>
  <c r="U1540" i="109" s="1"/>
  <c r="P1552" i="109"/>
  <c r="P1554" i="109" s="1"/>
  <c r="T1153" i="109"/>
  <c r="S1171" i="109"/>
  <c r="R1106" i="109"/>
  <c r="N1449" i="109"/>
  <c r="N1450" i="109" s="1"/>
  <c r="T1449" i="109"/>
  <c r="T1450" i="109" s="1"/>
  <c r="R1449" i="109"/>
  <c r="R1450" i="109" s="1"/>
  <c r="P1460" i="109"/>
  <c r="N1460" i="109"/>
  <c r="T1460" i="109"/>
  <c r="R1460" i="109"/>
  <c r="N1353" i="109"/>
  <c r="T1408" i="109"/>
  <c r="S1408" i="109"/>
  <c r="R1408" i="109"/>
  <c r="Q1408" i="109"/>
  <c r="O1408" i="109"/>
  <c r="N1408" i="109"/>
  <c r="Q1424" i="109"/>
  <c r="Q1428" i="109" s="1"/>
  <c r="Q1432" i="109" s="1"/>
  <c r="Q1436" i="109" s="1"/>
  <c r="Q1448" i="109" s="1"/>
  <c r="Q1452" i="109" s="1"/>
  <c r="Q1456" i="109" s="1"/>
  <c r="R1427" i="109"/>
  <c r="S1451" i="109"/>
  <c r="R1451" i="109"/>
  <c r="Q1451" i="109"/>
  <c r="P1451" i="109"/>
  <c r="O1451" i="109"/>
  <c r="N1451" i="109"/>
  <c r="U1451" i="109"/>
  <c r="U1452" i="109" s="1"/>
  <c r="R1403" i="109"/>
  <c r="O1400" i="109"/>
  <c r="N1403" i="109"/>
  <c r="U1365" i="109"/>
  <c r="U1366" i="109" s="1"/>
  <c r="T1365" i="109"/>
  <c r="R1365" i="109"/>
  <c r="Q1365" i="109"/>
  <c r="O1365" i="109"/>
  <c r="O1366" i="109" s="1"/>
  <c r="S1400" i="109"/>
  <c r="R1406" i="109"/>
  <c r="R1407" i="109" s="1"/>
  <c r="P1406" i="109"/>
  <c r="N1406" i="109"/>
  <c r="N1407" i="109" s="1"/>
  <c r="T1406" i="109"/>
  <c r="T1407" i="109" s="1"/>
  <c r="P1408" i="109"/>
  <c r="P1424" i="109"/>
  <c r="P1433" i="109"/>
  <c r="N1433" i="109"/>
  <c r="N1434" i="109" s="1"/>
  <c r="P1449" i="109"/>
  <c r="T1451" i="109"/>
  <c r="U1353" i="109"/>
  <c r="U1354" i="109" s="1"/>
  <c r="T1353" i="109"/>
  <c r="R1353" i="109"/>
  <c r="Q1353" i="109"/>
  <c r="P1353" i="109"/>
  <c r="S1353" i="109"/>
  <c r="T1378" i="109"/>
  <c r="T1379" i="109" s="1"/>
  <c r="R1378" i="109"/>
  <c r="R1379" i="109" s="1"/>
  <c r="N1378" i="109"/>
  <c r="N1379" i="109" s="1"/>
  <c r="N1380" i="109"/>
  <c r="U1380" i="109"/>
  <c r="U1381" i="109" s="1"/>
  <c r="S1380" i="109"/>
  <c r="R1380" i="109"/>
  <c r="Q1380" i="109"/>
  <c r="P1380" i="109"/>
  <c r="U1435" i="109"/>
  <c r="U1436" i="109" s="1"/>
  <c r="T1435" i="109"/>
  <c r="S1435" i="109"/>
  <c r="R1435" i="109"/>
  <c r="P1435" i="109"/>
  <c r="N1435" i="109"/>
  <c r="S1427" i="109"/>
  <c r="Q1427" i="109"/>
  <c r="P1427" i="109"/>
  <c r="O1427" i="109"/>
  <c r="N1427" i="109"/>
  <c r="U1427" i="109"/>
  <c r="U1428" i="109" s="1"/>
  <c r="O1380" i="109"/>
  <c r="N1386" i="109"/>
  <c r="N1387" i="109" s="1"/>
  <c r="R1386" i="109"/>
  <c r="R1387" i="109" s="1"/>
  <c r="P1386" i="109"/>
  <c r="R1388" i="109"/>
  <c r="P1388" i="109"/>
  <c r="O1388" i="109"/>
  <c r="N1388" i="109"/>
  <c r="U1388" i="109"/>
  <c r="U1389" i="109" s="1"/>
  <c r="T1388" i="109"/>
  <c r="Q1435" i="109"/>
  <c r="U1478" i="109"/>
  <c r="U1479" i="109" s="1"/>
  <c r="T1478" i="109"/>
  <c r="S1478" i="109"/>
  <c r="R1478" i="109"/>
  <c r="P1478" i="109"/>
  <c r="O1478" i="109"/>
  <c r="N1478" i="109"/>
  <c r="Q1478" i="109"/>
  <c r="T1366" i="109"/>
  <c r="R1366" i="109"/>
  <c r="T1423" i="109"/>
  <c r="S1423" i="109"/>
  <c r="R1423" i="109"/>
  <c r="P1423" i="109"/>
  <c r="O1423" i="109"/>
  <c r="N1423" i="109"/>
  <c r="O1455" i="109"/>
  <c r="N1455" i="109"/>
  <c r="T1455" i="109"/>
  <c r="S1455" i="109"/>
  <c r="R1455" i="109"/>
  <c r="Q1455" i="109"/>
  <c r="N1366" i="109"/>
  <c r="Q1377" i="109"/>
  <c r="Q1381" i="109" s="1"/>
  <c r="Q1385" i="109" s="1"/>
  <c r="Q1389" i="109" s="1"/>
  <c r="Q1405" i="109" s="1"/>
  <c r="Q1409" i="109" s="1"/>
  <c r="S1388" i="109"/>
  <c r="Q1423" i="109"/>
  <c r="O1431" i="109"/>
  <c r="T1431" i="109"/>
  <c r="S1431" i="109"/>
  <c r="R1431" i="109"/>
  <c r="Q1431" i="109"/>
  <c r="T1453" i="109"/>
  <c r="T1454" i="109" s="1"/>
  <c r="R1453" i="109"/>
  <c r="R1454" i="109" s="1"/>
  <c r="R1456" i="109" s="1"/>
  <c r="P1453" i="109"/>
  <c r="N1453" i="109"/>
  <c r="N1454" i="109" s="1"/>
  <c r="P1455" i="109"/>
  <c r="P1476" i="109"/>
  <c r="N1476" i="109"/>
  <c r="N1477" i="109" s="1"/>
  <c r="R1476" i="109"/>
  <c r="R1477" i="109" s="1"/>
  <c r="T1480" i="109"/>
  <c r="T1481" i="109" s="1"/>
  <c r="R1480" i="109"/>
  <c r="R1481" i="109" s="1"/>
  <c r="P1480" i="109"/>
  <c r="N1480" i="109"/>
  <c r="N1481" i="109" s="1"/>
  <c r="Q1361" i="109"/>
  <c r="O1361" i="109"/>
  <c r="N1361" i="109"/>
  <c r="U1361" i="109"/>
  <c r="U1362" i="109" s="1"/>
  <c r="T1361" i="109"/>
  <c r="S1361" i="109"/>
  <c r="P1366" i="109"/>
  <c r="N1404" i="109"/>
  <c r="U1404" i="109"/>
  <c r="U1405" i="109" s="1"/>
  <c r="S1404" i="109"/>
  <c r="R1404" i="109"/>
  <c r="Q1404" i="109"/>
  <c r="P1404" i="109"/>
  <c r="T1429" i="109"/>
  <c r="T1430" i="109" s="1"/>
  <c r="R1429" i="109"/>
  <c r="R1430" i="109" s="1"/>
  <c r="P1429" i="109"/>
  <c r="N1429" i="109"/>
  <c r="N1430" i="109" s="1"/>
  <c r="N1431" i="109"/>
  <c r="T1433" i="109"/>
  <c r="T1434" i="109" s="1"/>
  <c r="U1447" i="109"/>
  <c r="U1448" i="109" s="1"/>
  <c r="T1447" i="109"/>
  <c r="S1447" i="109"/>
  <c r="R1447" i="109"/>
  <c r="P1447" i="109"/>
  <c r="O1447" i="109"/>
  <c r="N1447" i="109"/>
  <c r="U1455" i="109"/>
  <c r="U1456" i="109" s="1"/>
  <c r="T1359" i="109"/>
  <c r="T1360" i="109" s="1"/>
  <c r="R1359" i="109"/>
  <c r="R1360" i="109" s="1"/>
  <c r="P1359" i="109"/>
  <c r="P1361" i="109"/>
  <c r="R1376" i="109"/>
  <c r="P1376" i="109"/>
  <c r="O1376" i="109"/>
  <c r="N1376" i="109"/>
  <c r="U1376" i="109"/>
  <c r="U1377" i="109" s="1"/>
  <c r="T1376" i="109"/>
  <c r="T1386" i="109"/>
  <c r="T1387" i="109" s="1"/>
  <c r="O1404" i="109"/>
  <c r="N1410" i="109"/>
  <c r="N1411" i="109" s="1"/>
  <c r="R1410" i="109"/>
  <c r="R1411" i="109" s="1"/>
  <c r="P1410" i="109"/>
  <c r="R1412" i="109"/>
  <c r="O1412" i="109"/>
  <c r="O1413" i="109" s="1"/>
  <c r="N1412" i="109"/>
  <c r="U1412" i="109"/>
  <c r="U1413" i="109" s="1"/>
  <c r="T1412" i="109"/>
  <c r="P1431" i="109"/>
  <c r="N1437" i="109"/>
  <c r="N1438" i="109" s="1"/>
  <c r="N1440" i="109" s="1"/>
  <c r="N1442" i="109" s="1"/>
  <c r="N1444" i="109" s="1"/>
  <c r="N1446" i="109" s="1"/>
  <c r="T1437" i="109"/>
  <c r="T1438" i="109" s="1"/>
  <c r="T1440" i="109" s="1"/>
  <c r="T1442" i="109" s="1"/>
  <c r="T1444" i="109" s="1"/>
  <c r="T1446" i="109" s="1"/>
  <c r="R1437" i="109"/>
  <c r="R1438" i="109" s="1"/>
  <c r="R1440" i="109" s="1"/>
  <c r="R1442" i="109" s="1"/>
  <c r="R1444" i="109" s="1"/>
  <c r="R1446" i="109" s="1"/>
  <c r="Q1447" i="109"/>
  <c r="T1484" i="109"/>
  <c r="T1485" i="109" s="1"/>
  <c r="T1487" i="109" s="1"/>
  <c r="T1489" i="109" s="1"/>
  <c r="T1491" i="109" s="1"/>
  <c r="T1493" i="109" s="1"/>
  <c r="R1484" i="109"/>
  <c r="R1485" i="109" s="1"/>
  <c r="R1487" i="109" s="1"/>
  <c r="R1489" i="109" s="1"/>
  <c r="R1491" i="109" s="1"/>
  <c r="R1493" i="109" s="1"/>
  <c r="P1484" i="109"/>
  <c r="N1484" i="109"/>
  <c r="N1485" i="109" s="1"/>
  <c r="N1487" i="109" s="1"/>
  <c r="N1489" i="109" s="1"/>
  <c r="N1491" i="109" s="1"/>
  <c r="N1493" i="109" s="1"/>
  <c r="N1359" i="109"/>
  <c r="N1360" i="109" s="1"/>
  <c r="R1361" i="109"/>
  <c r="Q1376" i="109"/>
  <c r="T1384" i="109"/>
  <c r="S1384" i="109"/>
  <c r="R1384" i="109"/>
  <c r="Q1384" i="109"/>
  <c r="O1384" i="109"/>
  <c r="N1384" i="109"/>
  <c r="P1405" i="109"/>
  <c r="P1409" i="109" s="1"/>
  <c r="T1404" i="109"/>
  <c r="Q1412" i="109"/>
  <c r="U1431" i="109"/>
  <c r="U1432" i="109" s="1"/>
  <c r="R1382" i="109"/>
  <c r="R1383" i="109" s="1"/>
  <c r="P1382" i="109"/>
  <c r="N1382" i="109"/>
  <c r="N1383" i="109" s="1"/>
  <c r="T1382" i="109"/>
  <c r="T1383" i="109" s="1"/>
  <c r="P1518" i="109"/>
  <c r="P1522" i="109" s="1"/>
  <c r="P1526" i="109" s="1"/>
  <c r="P1530" i="109" s="1"/>
  <c r="Q1518" i="109"/>
  <c r="Q1522" i="109" s="1"/>
  <c r="Q1526" i="109" s="1"/>
  <c r="Q1530" i="109" s="1"/>
  <c r="P1525" i="109"/>
  <c r="N1525" i="109"/>
  <c r="U1525" i="109"/>
  <c r="U1526" i="109" s="1"/>
  <c r="T1525" i="109"/>
  <c r="S1525" i="109"/>
  <c r="R1525" i="109"/>
  <c r="Q1525" i="109"/>
  <c r="O1525" i="109"/>
  <c r="T1390" i="109"/>
  <c r="T1391" i="109" s="1"/>
  <c r="T1393" i="109" s="1"/>
  <c r="T1395" i="109" s="1"/>
  <c r="T1397" i="109" s="1"/>
  <c r="T1399" i="109" s="1"/>
  <c r="R1390" i="109"/>
  <c r="R1391" i="109" s="1"/>
  <c r="R1393" i="109" s="1"/>
  <c r="R1395" i="109" s="1"/>
  <c r="R1397" i="109" s="1"/>
  <c r="R1399" i="109" s="1"/>
  <c r="N1390" i="109"/>
  <c r="N1391" i="109" s="1"/>
  <c r="N1393" i="109" s="1"/>
  <c r="N1395" i="109" s="1"/>
  <c r="N1397" i="109" s="1"/>
  <c r="N1399" i="109" s="1"/>
  <c r="T1413" i="109"/>
  <c r="R1413" i="109"/>
  <c r="P1413" i="109"/>
  <c r="T1457" i="109"/>
  <c r="T1458" i="109" s="1"/>
  <c r="R1457" i="109"/>
  <c r="R1458" i="109" s="1"/>
  <c r="P1457" i="109"/>
  <c r="N1457" i="109"/>
  <c r="N1458" i="109" s="1"/>
  <c r="N1459" i="109"/>
  <c r="U1459" i="109"/>
  <c r="U1460" i="109" s="1"/>
  <c r="S1459" i="109"/>
  <c r="S1460" i="109" s="1"/>
  <c r="R1459" i="109"/>
  <c r="T1459" i="109"/>
  <c r="Q1459" i="109"/>
  <c r="O1459" i="109"/>
  <c r="O1460" i="109" s="1"/>
  <c r="T1504" i="109"/>
  <c r="T1505" i="109" s="1"/>
  <c r="R1504" i="109"/>
  <c r="R1505" i="109" s="1"/>
  <c r="P1504" i="109"/>
  <c r="N1504" i="109"/>
  <c r="N1505" i="109" s="1"/>
  <c r="S1506" i="109"/>
  <c r="S1507" i="109" s="1"/>
  <c r="Q1506" i="109"/>
  <c r="O1506" i="109"/>
  <c r="O1507" i="109" s="1"/>
  <c r="N1506" i="109"/>
  <c r="U1506" i="109"/>
  <c r="U1507" i="109" s="1"/>
  <c r="R1506" i="109"/>
  <c r="P1538" i="109"/>
  <c r="P1540" i="109" s="1"/>
  <c r="P1542" i="109" s="1"/>
  <c r="S1494" i="109"/>
  <c r="Q1494" i="109"/>
  <c r="P1494" i="109"/>
  <c r="O1494" i="109"/>
  <c r="N1494" i="109"/>
  <c r="U1494" i="109"/>
  <c r="U1495" i="109" s="1"/>
  <c r="T1506" i="109"/>
  <c r="N1357" i="109"/>
  <c r="N1363" i="109"/>
  <c r="N1364" i="109" s="1"/>
  <c r="T1472" i="109"/>
  <c r="T1473" i="109" s="1"/>
  <c r="R1472" i="109"/>
  <c r="R1473" i="109" s="1"/>
  <c r="P1472" i="109"/>
  <c r="N1472" i="109"/>
  <c r="N1473" i="109" s="1"/>
  <c r="N1475" i="109" s="1"/>
  <c r="O1474" i="109"/>
  <c r="T1474" i="109"/>
  <c r="S1474" i="109"/>
  <c r="R1474" i="109"/>
  <c r="Q1474" i="109"/>
  <c r="R1494" i="109"/>
  <c r="U1517" i="109"/>
  <c r="U1518" i="109" s="1"/>
  <c r="T1517" i="109"/>
  <c r="S1517" i="109"/>
  <c r="Q1517" i="109"/>
  <c r="P1517" i="109"/>
  <c r="O1517" i="109"/>
  <c r="N1517" i="109"/>
  <c r="T1523" i="109"/>
  <c r="T1524" i="109" s="1"/>
  <c r="P1523" i="109"/>
  <c r="N1523" i="109"/>
  <c r="N1524" i="109" s="1"/>
  <c r="P1531" i="109"/>
  <c r="N1531" i="109"/>
  <c r="N1532" i="109" s="1"/>
  <c r="N1534" i="109" s="1"/>
  <c r="N1536" i="109" s="1"/>
  <c r="T1531" i="109"/>
  <c r="T1532" i="109" s="1"/>
  <c r="T1534" i="109" s="1"/>
  <c r="T1536" i="109" s="1"/>
  <c r="R1531" i="109"/>
  <c r="R1532" i="109" s="1"/>
  <c r="R1534" i="109" s="1"/>
  <c r="R1536" i="109" s="1"/>
  <c r="O1547" i="109"/>
  <c r="O1548" i="109" s="1"/>
  <c r="N1547" i="109"/>
  <c r="N1548" i="109" s="1"/>
  <c r="U1547" i="109"/>
  <c r="U1548" i="109" s="1"/>
  <c r="T1547" i="109"/>
  <c r="T1548" i="109" s="1"/>
  <c r="S1547" i="109"/>
  <c r="S1548" i="109" s="1"/>
  <c r="R1547" i="109"/>
  <c r="R1548" i="109" s="1"/>
  <c r="P1357" i="109"/>
  <c r="P1474" i="109"/>
  <c r="S1482" i="109"/>
  <c r="Q1482" i="109"/>
  <c r="P1482" i="109"/>
  <c r="O1482" i="109"/>
  <c r="N1482" i="109"/>
  <c r="U1482" i="109"/>
  <c r="U1483" i="109" s="1"/>
  <c r="P1500" i="109"/>
  <c r="N1500" i="109"/>
  <c r="N1501" i="109" s="1"/>
  <c r="Q1357" i="109"/>
  <c r="P1471" i="109"/>
  <c r="P1475" i="109" s="1"/>
  <c r="P1479" i="109" s="1"/>
  <c r="P1483" i="109" s="1"/>
  <c r="P1495" i="109" s="1"/>
  <c r="P1499" i="109" s="1"/>
  <c r="P1503" i="109" s="1"/>
  <c r="U1474" i="109"/>
  <c r="U1475" i="109" s="1"/>
  <c r="R1482" i="109"/>
  <c r="U1502" i="109"/>
  <c r="U1503" i="109" s="1"/>
  <c r="T1502" i="109"/>
  <c r="S1502" i="109"/>
  <c r="R1502" i="109"/>
  <c r="P1502" i="109"/>
  <c r="O1502" i="109"/>
  <c r="N1502" i="109"/>
  <c r="R1523" i="109"/>
  <c r="R1524" i="109" s="1"/>
  <c r="Q1502" i="109"/>
  <c r="T1521" i="109"/>
  <c r="R1521" i="109"/>
  <c r="Q1521" i="109"/>
  <c r="P1521" i="109"/>
  <c r="O1521" i="109"/>
  <c r="S1470" i="109"/>
  <c r="Q1470" i="109"/>
  <c r="P1470" i="109"/>
  <c r="O1470" i="109"/>
  <c r="N1470" i="109"/>
  <c r="U1470" i="109"/>
  <c r="U1471" i="109" s="1"/>
  <c r="T1496" i="109"/>
  <c r="T1497" i="109" s="1"/>
  <c r="R1496" i="109"/>
  <c r="R1497" i="109" s="1"/>
  <c r="P1496" i="109"/>
  <c r="N1496" i="109"/>
  <c r="N1497" i="109" s="1"/>
  <c r="O1498" i="109"/>
  <c r="T1498" i="109"/>
  <c r="S1498" i="109"/>
  <c r="R1498" i="109"/>
  <c r="Q1498" i="109"/>
  <c r="P1519" i="109"/>
  <c r="N1519" i="109"/>
  <c r="N1520" i="109" s="1"/>
  <c r="T1519" i="109"/>
  <c r="T1520" i="109" s="1"/>
  <c r="R1519" i="109"/>
  <c r="R1520" i="109" s="1"/>
  <c r="U1529" i="109"/>
  <c r="U1530" i="109" s="1"/>
  <c r="T1529" i="109"/>
  <c r="S1529" i="109"/>
  <c r="Q1529" i="109"/>
  <c r="P1529" i="109"/>
  <c r="O1529" i="109"/>
  <c r="N1529" i="109"/>
  <c r="R1470" i="109"/>
  <c r="N1498" i="109"/>
  <c r="T1500" i="109"/>
  <c r="T1501" i="109" s="1"/>
  <c r="U1521" i="109"/>
  <c r="U1522" i="109" s="1"/>
  <c r="T1527" i="109"/>
  <c r="T1528" i="109" s="1"/>
  <c r="R1527" i="109"/>
  <c r="R1528" i="109" s="1"/>
  <c r="P1527" i="109"/>
  <c r="R1529" i="109"/>
  <c r="N1507" i="109"/>
  <c r="U1537" i="109"/>
  <c r="U1538" i="109" s="1"/>
  <c r="T1537" i="109"/>
  <c r="T1538" i="109" s="1"/>
  <c r="S1537" i="109"/>
  <c r="S1538" i="109" s="1"/>
  <c r="Q1537" i="109"/>
  <c r="P1537" i="109"/>
  <c r="O1537" i="109"/>
  <c r="O1538" i="109" s="1"/>
  <c r="N1537" i="109"/>
  <c r="N1538" i="109" s="1"/>
  <c r="P1507" i="109"/>
  <c r="U1551" i="109"/>
  <c r="U1552" i="109" s="1"/>
  <c r="T1551" i="109"/>
  <c r="T1552" i="109" s="1"/>
  <c r="S1551" i="109"/>
  <c r="S1552" i="109" s="1"/>
  <c r="R1551" i="109"/>
  <c r="R1552" i="109" s="1"/>
  <c r="Q1551" i="109"/>
  <c r="P1551" i="109"/>
  <c r="O1551" i="109"/>
  <c r="O1552" i="109" s="1"/>
  <c r="N1551" i="109"/>
  <c r="N1552" i="109" s="1"/>
  <c r="Q1553" i="109"/>
  <c r="P1553" i="109"/>
  <c r="O1554" i="109"/>
  <c r="N1553" i="109"/>
  <c r="N1554" i="109" s="1"/>
  <c r="U1553" i="109"/>
  <c r="U1554" i="109" s="1"/>
  <c r="T1553" i="109"/>
  <c r="T1554" i="109" s="1"/>
  <c r="S1553" i="109"/>
  <c r="S1554" i="109" s="1"/>
  <c r="R1541" i="109"/>
  <c r="R1542" i="109" s="1"/>
  <c r="O1549" i="109"/>
  <c r="O1550" i="109" s="1"/>
  <c r="T1540" i="109"/>
  <c r="T1541" i="109"/>
  <c r="T1542" i="109" s="1"/>
  <c r="U1541" i="109"/>
  <c r="U1542" i="109" s="1"/>
  <c r="R1549" i="109"/>
  <c r="R1550" i="109" s="1"/>
  <c r="O1539" i="109"/>
  <c r="O1540" i="109" s="1"/>
  <c r="T1549" i="109"/>
  <c r="T1550" i="109" s="1"/>
  <c r="P1539" i="109"/>
  <c r="Q1539" i="109"/>
  <c r="R1539" i="109"/>
  <c r="R1540" i="109" s="1"/>
  <c r="N1541" i="109"/>
  <c r="N1542" i="109" s="1"/>
  <c r="S1539" i="109"/>
  <c r="S1540" i="109" s="1"/>
  <c r="N1197" i="109"/>
  <c r="N1198" i="109" s="1"/>
  <c r="R1197" i="109"/>
  <c r="R1198" i="109" s="1"/>
  <c r="O1314" i="109"/>
  <c r="Q1191" i="109"/>
  <c r="O1191" i="109"/>
  <c r="S1191" i="109"/>
  <c r="Q1259" i="109"/>
  <c r="T1259" i="109"/>
  <c r="S1259" i="109"/>
  <c r="R1259" i="109"/>
  <c r="P1259" i="109"/>
  <c r="O1259" i="109"/>
  <c r="N1148" i="109"/>
  <c r="U1148" i="109"/>
  <c r="U1149" i="109" s="1"/>
  <c r="O1148" i="109"/>
  <c r="T1148" i="109"/>
  <c r="N1265" i="109"/>
  <c r="N1266" i="109" s="1"/>
  <c r="T1265" i="109"/>
  <c r="T1266" i="109" s="1"/>
  <c r="R1265" i="109"/>
  <c r="R1266" i="109" s="1"/>
  <c r="P1265" i="109"/>
  <c r="Q1271" i="109"/>
  <c r="S1271" i="109"/>
  <c r="S1272" i="109" s="1"/>
  <c r="T1271" i="109"/>
  <c r="R1271" i="109"/>
  <c r="P1272" i="109"/>
  <c r="R1272" i="109"/>
  <c r="T1272" i="109"/>
  <c r="T1197" i="109"/>
  <c r="T1198" i="109" s="1"/>
  <c r="N1284" i="109"/>
  <c r="N1285" i="109" s="1"/>
  <c r="P1284" i="109"/>
  <c r="N1296" i="109"/>
  <c r="N1297" i="109" s="1"/>
  <c r="N1299" i="109" s="1"/>
  <c r="N1301" i="109" s="1"/>
  <c r="N1303" i="109" s="1"/>
  <c r="N1305" i="109" s="1"/>
  <c r="P1296" i="109"/>
  <c r="P1330" i="109"/>
  <c r="P1334" i="109" s="1"/>
  <c r="P1338" i="109" s="1"/>
  <c r="P1342" i="109" s="1"/>
  <c r="P1354" i="109" s="1"/>
  <c r="P1358" i="109" s="1"/>
  <c r="P1362" i="109" s="1"/>
  <c r="R1130" i="109"/>
  <c r="R1131" i="109" s="1"/>
  <c r="R1133" i="109" s="1"/>
  <c r="R1135" i="109" s="1"/>
  <c r="R1137" i="109" s="1"/>
  <c r="R1139" i="109" s="1"/>
  <c r="T1130" i="109"/>
  <c r="T1131" i="109" s="1"/>
  <c r="T1133" i="109" s="1"/>
  <c r="T1135" i="109" s="1"/>
  <c r="T1137" i="109" s="1"/>
  <c r="T1139" i="109" s="1"/>
  <c r="P1197" i="109"/>
  <c r="N1290" i="109"/>
  <c r="O1290" i="109"/>
  <c r="P1308" i="109"/>
  <c r="P1314" i="109"/>
  <c r="R1177" i="109"/>
  <c r="R1178" i="109" s="1"/>
  <c r="R1180" i="109" s="1"/>
  <c r="R1182" i="109" s="1"/>
  <c r="R1184" i="109" s="1"/>
  <c r="T1177" i="109"/>
  <c r="T1178" i="109" s="1"/>
  <c r="T1180" i="109" s="1"/>
  <c r="T1182" i="109" s="1"/>
  <c r="T1184" i="109" s="1"/>
  <c r="T1220" i="109"/>
  <c r="T1221" i="109" s="1"/>
  <c r="R1220" i="109"/>
  <c r="R1221" i="109" s="1"/>
  <c r="P1220" i="109"/>
  <c r="N1220" i="109"/>
  <c r="N1221" i="109" s="1"/>
  <c r="Q1211" i="109"/>
  <c r="Q1215" i="109" s="1"/>
  <c r="Q1219" i="109" s="1"/>
  <c r="Q1223" i="109" s="1"/>
  <c r="P1211" i="109"/>
  <c r="P1215" i="109" s="1"/>
  <c r="P1219" i="109" s="1"/>
  <c r="P1223" i="109" s="1"/>
  <c r="T1339" i="109"/>
  <c r="T1340" i="109" s="1"/>
  <c r="R1339" i="109"/>
  <c r="R1340" i="109" s="1"/>
  <c r="P1339" i="109"/>
  <c r="N1339" i="109"/>
  <c r="N1340" i="109" s="1"/>
  <c r="R1165" i="109"/>
  <c r="R1166" i="109" s="1"/>
  <c r="N1124" i="109"/>
  <c r="R1124" i="109"/>
  <c r="Q1124" i="109"/>
  <c r="P1124" i="109"/>
  <c r="O1124" i="109"/>
  <c r="T1124" i="109"/>
  <c r="S1124" i="109"/>
  <c r="U1124" i="109"/>
  <c r="U1125" i="109" s="1"/>
  <c r="S1199" i="109"/>
  <c r="S1200" i="109" s="1"/>
  <c r="R1199" i="109"/>
  <c r="Q1199" i="109"/>
  <c r="N1199" i="109"/>
  <c r="O1199" i="109"/>
  <c r="O1200" i="109" s="1"/>
  <c r="U1199" i="109"/>
  <c r="U1200" i="109" s="1"/>
  <c r="T1199" i="109"/>
  <c r="R1195" i="109"/>
  <c r="U1195" i="109"/>
  <c r="U1196" i="109" s="1"/>
  <c r="T1195" i="109"/>
  <c r="S1195" i="109"/>
  <c r="Q1195" i="109"/>
  <c r="O1195" i="109"/>
  <c r="P1195" i="109"/>
  <c r="N1195" i="109"/>
  <c r="S1187" i="109"/>
  <c r="S1188" i="109" s="1"/>
  <c r="R1187" i="109"/>
  <c r="Q1187" i="109"/>
  <c r="N1187" i="109"/>
  <c r="P1187" i="109"/>
  <c r="O1187" i="109"/>
  <c r="O1188" i="109" s="1"/>
  <c r="U1187" i="109"/>
  <c r="U1188" i="109" s="1"/>
  <c r="T1187" i="109"/>
  <c r="P1224" i="109"/>
  <c r="N1224" i="109"/>
  <c r="N1225" i="109" s="1"/>
  <c r="N1227" i="109" s="1"/>
  <c r="N1229" i="109" s="1"/>
  <c r="T1224" i="109"/>
  <c r="T1225" i="109" s="1"/>
  <c r="T1227" i="109" s="1"/>
  <c r="T1229" i="109" s="1"/>
  <c r="R1224" i="109"/>
  <c r="R1225" i="109" s="1"/>
  <c r="R1227" i="109" s="1"/>
  <c r="R1229" i="109" s="1"/>
  <c r="N1142" i="109"/>
  <c r="N1143" i="109" s="1"/>
  <c r="T1142" i="109"/>
  <c r="T1143" i="109" s="1"/>
  <c r="R1142" i="109"/>
  <c r="R1143" i="109" s="1"/>
  <c r="P1142" i="109"/>
  <c r="R1193" i="109"/>
  <c r="R1194" i="109" s="1"/>
  <c r="P1193" i="109"/>
  <c r="N1193" i="109"/>
  <c r="N1194" i="109" s="1"/>
  <c r="T1193" i="109"/>
  <c r="T1194" i="109" s="1"/>
  <c r="T1214" i="109"/>
  <c r="S1214" i="109"/>
  <c r="R1214" i="109"/>
  <c r="U1214" i="109"/>
  <c r="U1215" i="109" s="1"/>
  <c r="Q1214" i="109"/>
  <c r="P1214" i="109"/>
  <c r="O1214" i="109"/>
  <c r="N1214" i="109"/>
  <c r="T1189" i="109"/>
  <c r="T1190" i="109" s="1"/>
  <c r="R1189" i="109"/>
  <c r="R1190" i="109" s="1"/>
  <c r="P1189" i="109"/>
  <c r="N1189" i="109"/>
  <c r="N1190" i="109" s="1"/>
  <c r="P1212" i="109"/>
  <c r="N1212" i="109"/>
  <c r="N1213" i="109" s="1"/>
  <c r="T1212" i="109"/>
  <c r="T1213" i="109" s="1"/>
  <c r="R1212" i="109"/>
  <c r="R1213" i="109" s="1"/>
  <c r="P1218" i="109"/>
  <c r="O1218" i="109"/>
  <c r="N1218" i="109"/>
  <c r="Q1218" i="109"/>
  <c r="U1218" i="109"/>
  <c r="U1219" i="109" s="1"/>
  <c r="T1218" i="109"/>
  <c r="R1218" i="109"/>
  <c r="S1218" i="109"/>
  <c r="N1210" i="109"/>
  <c r="N1216" i="109"/>
  <c r="N1217" i="109" s="1"/>
  <c r="N1236" i="109"/>
  <c r="T1236" i="109"/>
  <c r="T1312" i="109"/>
  <c r="T1313" i="109" s="1"/>
  <c r="R1312" i="109"/>
  <c r="R1313" i="109" s="1"/>
  <c r="P1312" i="109"/>
  <c r="N1312" i="109"/>
  <c r="N1313" i="109" s="1"/>
  <c r="O1210" i="109"/>
  <c r="O1211" i="109" s="1"/>
  <c r="O1222" i="109"/>
  <c r="R1331" i="109"/>
  <c r="R1332" i="109" s="1"/>
  <c r="P1331" i="109"/>
  <c r="N1331" i="109"/>
  <c r="N1332" i="109" s="1"/>
  <c r="T1106" i="109"/>
  <c r="P1236" i="109"/>
  <c r="Q1260" i="109"/>
  <c r="Q1264" i="109" s="1"/>
  <c r="Q1268" i="109" s="1"/>
  <c r="T1288" i="109"/>
  <c r="T1289" i="109" s="1"/>
  <c r="R1288" i="109"/>
  <c r="R1289" i="109" s="1"/>
  <c r="P1288" i="109"/>
  <c r="N1288" i="109"/>
  <c r="N1289" i="109" s="1"/>
  <c r="U1306" i="109"/>
  <c r="U1307" i="109" s="1"/>
  <c r="T1306" i="109"/>
  <c r="S1306" i="109"/>
  <c r="R1306" i="109"/>
  <c r="Q1306" i="109"/>
  <c r="P1306" i="109"/>
  <c r="O1306" i="109"/>
  <c r="N1306" i="109"/>
  <c r="R1343" i="109"/>
  <c r="R1344" i="109" s="1"/>
  <c r="R1346" i="109" s="1"/>
  <c r="R1348" i="109" s="1"/>
  <c r="R1350" i="109" s="1"/>
  <c r="R1352" i="109" s="1"/>
  <c r="P1343" i="109"/>
  <c r="N1343" i="109"/>
  <c r="N1344" i="109" s="1"/>
  <c r="N1346" i="109" s="1"/>
  <c r="N1348" i="109" s="1"/>
  <c r="N1350" i="109" s="1"/>
  <c r="N1352" i="109" s="1"/>
  <c r="T1261" i="109"/>
  <c r="T1262" i="109" s="1"/>
  <c r="R1261" i="109"/>
  <c r="R1262" i="109" s="1"/>
  <c r="P1261" i="109"/>
  <c r="N1261" i="109"/>
  <c r="N1262" i="109" s="1"/>
  <c r="P1216" i="109"/>
  <c r="P1222" i="109"/>
  <c r="N1200" i="109"/>
  <c r="Q1210" i="109"/>
  <c r="Q1222" i="109"/>
  <c r="U1282" i="109"/>
  <c r="U1283" i="109" s="1"/>
  <c r="T1282" i="109"/>
  <c r="S1282" i="109"/>
  <c r="R1282" i="109"/>
  <c r="Q1282" i="109"/>
  <c r="P1282" i="109"/>
  <c r="O1282" i="109"/>
  <c r="N1282" i="109"/>
  <c r="N1335" i="109"/>
  <c r="N1336" i="109" s="1"/>
  <c r="T1335" i="109"/>
  <c r="T1336" i="109" s="1"/>
  <c r="R1335" i="109"/>
  <c r="R1336" i="109" s="1"/>
  <c r="S1337" i="109"/>
  <c r="R1337" i="109"/>
  <c r="Q1337" i="109"/>
  <c r="P1337" i="109"/>
  <c r="O1337" i="109"/>
  <c r="N1337" i="109"/>
  <c r="P1210" i="109"/>
  <c r="R1210" i="109"/>
  <c r="R1216" i="109"/>
  <c r="R1217" i="109" s="1"/>
  <c r="R1222" i="109"/>
  <c r="T1337" i="109"/>
  <c r="U1333" i="109"/>
  <c r="U1334" i="109" s="1"/>
  <c r="T1333" i="109"/>
  <c r="S1333" i="109"/>
  <c r="R1333" i="109"/>
  <c r="Q1333" i="109"/>
  <c r="P1333" i="109"/>
  <c r="O1333" i="109"/>
  <c r="N1333" i="109"/>
  <c r="Q1283" i="109"/>
  <c r="Q1287" i="109" s="1"/>
  <c r="Q1291" i="109" s="1"/>
  <c r="Q1295" i="109" s="1"/>
  <c r="Q1307" i="109" s="1"/>
  <c r="Q1311" i="109" s="1"/>
  <c r="Q1315" i="109" s="1"/>
  <c r="P1283" i="109"/>
  <c r="P1287" i="109" s="1"/>
  <c r="P1291" i="109" s="1"/>
  <c r="P1295" i="109" s="1"/>
  <c r="P1307" i="109" s="1"/>
  <c r="P1311" i="109" s="1"/>
  <c r="P1315" i="109" s="1"/>
  <c r="U1318" i="109"/>
  <c r="U1319" i="109" s="1"/>
  <c r="T1318" i="109"/>
  <c r="S1318" i="109"/>
  <c r="S1319" i="109" s="1"/>
  <c r="R1318" i="109"/>
  <c r="Q1318" i="109"/>
  <c r="O1318" i="109"/>
  <c r="O1319" i="109" s="1"/>
  <c r="N1318" i="109"/>
  <c r="P1148" i="109"/>
  <c r="T1210" i="109"/>
  <c r="T1222" i="109"/>
  <c r="R1310" i="109"/>
  <c r="Q1310" i="109"/>
  <c r="P1310" i="109"/>
  <c r="O1310" i="109"/>
  <c r="N1310" i="109"/>
  <c r="U1310" i="109"/>
  <c r="U1311" i="109" s="1"/>
  <c r="O1329" i="109"/>
  <c r="N1329" i="109"/>
  <c r="U1329" i="109"/>
  <c r="U1330" i="109" s="1"/>
  <c r="T1329" i="109"/>
  <c r="S1329" i="109"/>
  <c r="R1329" i="109"/>
  <c r="T1343" i="109"/>
  <c r="T1344" i="109" s="1"/>
  <c r="T1346" i="109" s="1"/>
  <c r="T1348" i="109" s="1"/>
  <c r="T1350" i="109" s="1"/>
  <c r="T1352" i="109" s="1"/>
  <c r="Q1148" i="109"/>
  <c r="P1164" i="109"/>
  <c r="P1176" i="109" s="1"/>
  <c r="R1200" i="109"/>
  <c r="U1210" i="109"/>
  <c r="U1211" i="109" s="1"/>
  <c r="U1222" i="109"/>
  <c r="U1223" i="109" s="1"/>
  <c r="U1267" i="109"/>
  <c r="U1268" i="109" s="1"/>
  <c r="T1267" i="109"/>
  <c r="S1267" i="109"/>
  <c r="R1267" i="109"/>
  <c r="Q1267" i="109"/>
  <c r="P1267" i="109"/>
  <c r="O1267" i="109"/>
  <c r="N1267" i="109"/>
  <c r="R1286" i="109"/>
  <c r="Q1286" i="109"/>
  <c r="P1286" i="109"/>
  <c r="O1286" i="109"/>
  <c r="N1286" i="109"/>
  <c r="U1286" i="109"/>
  <c r="U1287" i="109" s="1"/>
  <c r="S1310" i="109"/>
  <c r="R1316" i="109"/>
  <c r="R1317" i="109" s="1"/>
  <c r="P1316" i="109"/>
  <c r="N1316" i="109"/>
  <c r="N1317" i="109" s="1"/>
  <c r="T1319" i="109"/>
  <c r="R1319" i="109"/>
  <c r="P1319" i="109"/>
  <c r="P1329" i="109"/>
  <c r="O1341" i="109"/>
  <c r="N1341" i="109"/>
  <c r="U1341" i="109"/>
  <c r="U1342" i="109" s="1"/>
  <c r="T1341" i="109"/>
  <c r="S1341" i="109"/>
  <c r="R1341" i="109"/>
  <c r="N1222" i="109"/>
  <c r="R1148" i="109"/>
  <c r="Q1164" i="109"/>
  <c r="Q1168" i="109" s="1"/>
  <c r="Q1172" i="109" s="1"/>
  <c r="Q1176" i="109" s="1"/>
  <c r="S1286" i="109"/>
  <c r="U1294" i="109"/>
  <c r="U1295" i="109" s="1"/>
  <c r="T1294" i="109"/>
  <c r="S1294" i="109"/>
  <c r="R1294" i="109"/>
  <c r="Q1294" i="109"/>
  <c r="P1294" i="109"/>
  <c r="O1294" i="109"/>
  <c r="N1294" i="109"/>
  <c r="T1310" i="109"/>
  <c r="N1319" i="109"/>
  <c r="Q1329" i="109"/>
  <c r="P1341" i="109"/>
  <c r="P1200" i="109"/>
  <c r="P1130" i="109"/>
  <c r="S1148" i="109"/>
  <c r="U1263" i="109"/>
  <c r="U1264" i="109" s="1"/>
  <c r="T1263" i="109"/>
  <c r="S1263" i="109"/>
  <c r="R1263" i="109"/>
  <c r="Q1263" i="109"/>
  <c r="P1263" i="109"/>
  <c r="T1286" i="109"/>
  <c r="R1292" i="109"/>
  <c r="R1293" i="109" s="1"/>
  <c r="P1292" i="109"/>
  <c r="N1292" i="109"/>
  <c r="N1293" i="109" s="1"/>
  <c r="Q1341" i="109"/>
  <c r="T1269" i="109"/>
  <c r="T1270" i="109" s="1"/>
  <c r="R1269" i="109"/>
  <c r="R1270" i="109" s="1"/>
  <c r="P1269" i="109"/>
  <c r="Q1290" i="109"/>
  <c r="Q1314" i="109"/>
  <c r="Q1330" i="109"/>
  <c r="Q1334" i="109" s="1"/>
  <c r="Q1338" i="109" s="1"/>
  <c r="Q1342" i="109" s="1"/>
  <c r="Q1354" i="109" s="1"/>
  <c r="Q1358" i="109" s="1"/>
  <c r="Q1362" i="109" s="1"/>
  <c r="U1259" i="109"/>
  <c r="U1260" i="109" s="1"/>
  <c r="U1271" i="109"/>
  <c r="U1272" i="109" s="1"/>
  <c r="R1284" i="109"/>
  <c r="R1285" i="109" s="1"/>
  <c r="R1290" i="109"/>
  <c r="R1296" i="109"/>
  <c r="R1297" i="109" s="1"/>
  <c r="R1299" i="109" s="1"/>
  <c r="R1301" i="109" s="1"/>
  <c r="R1303" i="109" s="1"/>
  <c r="R1305" i="109" s="1"/>
  <c r="R1308" i="109"/>
  <c r="R1309" i="109" s="1"/>
  <c r="R1314" i="109"/>
  <c r="S1290" i="109"/>
  <c r="S1314" i="109"/>
  <c r="T1284" i="109"/>
  <c r="T1285" i="109" s="1"/>
  <c r="T1290" i="109"/>
  <c r="T1296" i="109"/>
  <c r="T1297" i="109" s="1"/>
  <c r="T1299" i="109" s="1"/>
  <c r="T1301" i="109" s="1"/>
  <c r="T1303" i="109" s="1"/>
  <c r="T1305" i="109" s="1"/>
  <c r="T1308" i="109"/>
  <c r="T1309" i="109" s="1"/>
  <c r="T1314" i="109"/>
  <c r="N1272" i="109"/>
  <c r="U1290" i="109"/>
  <c r="U1291" i="109" s="1"/>
  <c r="U1314" i="109"/>
  <c r="U1315" i="109" s="1"/>
  <c r="N1259" i="109"/>
  <c r="N1271" i="109"/>
  <c r="O1271" i="109"/>
  <c r="O1272" i="109" s="1"/>
  <c r="O1163" i="109"/>
  <c r="N1163" i="109"/>
  <c r="S1163" i="109"/>
  <c r="Q1163" i="109"/>
  <c r="R1163" i="109"/>
  <c r="P1163" i="109"/>
  <c r="U1101" i="109"/>
  <c r="U1102" i="109" s="1"/>
  <c r="T1101" i="109"/>
  <c r="S1101" i="109"/>
  <c r="O1101" i="109"/>
  <c r="R1101" i="109"/>
  <c r="Q1101" i="109"/>
  <c r="P1101" i="109"/>
  <c r="N1101" i="109"/>
  <c r="R1173" i="109"/>
  <c r="R1174" i="109" s="1"/>
  <c r="P1173" i="109"/>
  <c r="N1173" i="109"/>
  <c r="N1174" i="109" s="1"/>
  <c r="Q1093" i="109"/>
  <c r="P1093" i="109"/>
  <c r="O1093" i="109"/>
  <c r="N1093" i="109"/>
  <c r="R1093" i="109"/>
  <c r="U1093" i="109"/>
  <c r="U1094" i="109" s="1"/>
  <c r="T1093" i="109"/>
  <c r="S1093" i="109"/>
  <c r="Q1105" i="109"/>
  <c r="O1105" i="109"/>
  <c r="O1106" i="109" s="1"/>
  <c r="N1105" i="109"/>
  <c r="U1105" i="109"/>
  <c r="U1106" i="109" s="1"/>
  <c r="S1105" i="109"/>
  <c r="S1106" i="109" s="1"/>
  <c r="T1105" i="109"/>
  <c r="R1105" i="109"/>
  <c r="U1140" i="109"/>
  <c r="U1141" i="109" s="1"/>
  <c r="T1140" i="109"/>
  <c r="S1140" i="109"/>
  <c r="R1140" i="109"/>
  <c r="Q1140" i="109"/>
  <c r="P1140" i="109"/>
  <c r="O1140" i="109"/>
  <c r="N1140" i="109"/>
  <c r="P1099" i="109"/>
  <c r="N1099" i="109"/>
  <c r="N1100" i="109" s="1"/>
  <c r="T1099" i="109"/>
  <c r="T1100" i="109" s="1"/>
  <c r="R1099" i="109"/>
  <c r="R1100" i="109" s="1"/>
  <c r="Q1117" i="109"/>
  <c r="Q1121" i="109" s="1"/>
  <c r="Q1125" i="109" s="1"/>
  <c r="Q1129" i="109" s="1"/>
  <c r="Q1141" i="109" s="1"/>
  <c r="Q1145" i="109" s="1"/>
  <c r="Q1149" i="109" s="1"/>
  <c r="P1117" i="109"/>
  <c r="P1121" i="109" s="1"/>
  <c r="P1125" i="109" s="1"/>
  <c r="P1129" i="109" s="1"/>
  <c r="P1141" i="109" s="1"/>
  <c r="P1145" i="109" s="1"/>
  <c r="P1149" i="109" s="1"/>
  <c r="T1095" i="109"/>
  <c r="T1096" i="109" s="1"/>
  <c r="R1095" i="109"/>
  <c r="R1096" i="109" s="1"/>
  <c r="P1095" i="109"/>
  <c r="N1095" i="109"/>
  <c r="N1096" i="109" s="1"/>
  <c r="T1103" i="109"/>
  <c r="T1104" i="109" s="1"/>
  <c r="N1103" i="109"/>
  <c r="N1104" i="109" s="1"/>
  <c r="R1103" i="109"/>
  <c r="R1104" i="109" s="1"/>
  <c r="P1103" i="109"/>
  <c r="S1167" i="109"/>
  <c r="R1167" i="109"/>
  <c r="Q1167" i="109"/>
  <c r="O1167" i="109"/>
  <c r="N1167" i="109"/>
  <c r="T1097" i="109"/>
  <c r="U1097" i="109"/>
  <c r="U1098" i="109" s="1"/>
  <c r="S1097" i="109"/>
  <c r="N1097" i="109"/>
  <c r="R1097" i="109"/>
  <c r="O1097" i="109"/>
  <c r="Q1097" i="109"/>
  <c r="P1097" i="109"/>
  <c r="R1144" i="109"/>
  <c r="Q1144" i="109"/>
  <c r="P1144" i="109"/>
  <c r="O1144" i="109"/>
  <c r="N1144" i="109"/>
  <c r="T1144" i="109"/>
  <c r="S1144" i="109"/>
  <c r="U1144" i="109"/>
  <c r="U1145" i="109" s="1"/>
  <c r="U1152" i="109"/>
  <c r="U1153" i="109" s="1"/>
  <c r="T1152" i="109"/>
  <c r="S1152" i="109"/>
  <c r="S1153" i="109" s="1"/>
  <c r="R1152" i="109"/>
  <c r="Q1152" i="109"/>
  <c r="O1152" i="109"/>
  <c r="O1153" i="109" s="1"/>
  <c r="N1152" i="109"/>
  <c r="R1150" i="109"/>
  <c r="R1151" i="109" s="1"/>
  <c r="P1150" i="109"/>
  <c r="N1150" i="109"/>
  <c r="N1151" i="109" s="1"/>
  <c r="T1150" i="109"/>
  <c r="T1151" i="109" s="1"/>
  <c r="R1120" i="109"/>
  <c r="Q1120" i="109"/>
  <c r="P1120" i="109"/>
  <c r="O1120" i="109"/>
  <c r="N1120" i="109"/>
  <c r="T1120" i="109"/>
  <c r="U1120" i="109"/>
  <c r="U1121" i="109" s="1"/>
  <c r="S1120" i="109"/>
  <c r="O1175" i="109"/>
  <c r="N1175" i="109"/>
  <c r="U1175" i="109"/>
  <c r="U1176" i="109" s="1"/>
  <c r="T1175" i="109"/>
  <c r="P1175" i="109"/>
  <c r="S1175" i="109"/>
  <c r="Q1175" i="109"/>
  <c r="R1175" i="109"/>
  <c r="U1116" i="109"/>
  <c r="U1117" i="109" s="1"/>
  <c r="T1116" i="109"/>
  <c r="S1116" i="109"/>
  <c r="R1116" i="109"/>
  <c r="Q1116" i="109"/>
  <c r="P1116" i="109"/>
  <c r="O1116" i="109"/>
  <c r="N1116" i="109"/>
  <c r="U1128" i="109"/>
  <c r="U1129" i="109" s="1"/>
  <c r="T1128" i="109"/>
  <c r="S1128" i="109"/>
  <c r="R1128" i="109"/>
  <c r="Q1128" i="109"/>
  <c r="P1128" i="109"/>
  <c r="O1128" i="109"/>
  <c r="N1128" i="109"/>
  <c r="N1169" i="109"/>
  <c r="N1170" i="109" s="1"/>
  <c r="P1169" i="109"/>
  <c r="T1169" i="109"/>
  <c r="T1170" i="109" s="1"/>
  <c r="T1172" i="109" s="1"/>
  <c r="R1169" i="109"/>
  <c r="R1170" i="109" s="1"/>
  <c r="R1126" i="109"/>
  <c r="R1127" i="109" s="1"/>
  <c r="P1126" i="109"/>
  <c r="N1126" i="109"/>
  <c r="N1127" i="109" s="1"/>
  <c r="T1126" i="109"/>
  <c r="T1127" i="109" s="1"/>
  <c r="T1146" i="109"/>
  <c r="T1147" i="109" s="1"/>
  <c r="R1146" i="109"/>
  <c r="R1147" i="109" s="1"/>
  <c r="P1146" i="109"/>
  <c r="N1146" i="109"/>
  <c r="N1147" i="109" s="1"/>
  <c r="N1118" i="109"/>
  <c r="N1119" i="109" s="1"/>
  <c r="T1118" i="109"/>
  <c r="T1119" i="109" s="1"/>
  <c r="P1118" i="109"/>
  <c r="R1118" i="109"/>
  <c r="R1119" i="109" s="1"/>
  <c r="T1122" i="109"/>
  <c r="T1123" i="109" s="1"/>
  <c r="R1122" i="109"/>
  <c r="R1123" i="109" s="1"/>
  <c r="P1122" i="109"/>
  <c r="N1122" i="109"/>
  <c r="N1123" i="109" s="1"/>
  <c r="N1153" i="109"/>
  <c r="P1153" i="109"/>
  <c r="R1153" i="109"/>
  <c r="N1106" i="109"/>
  <c r="N1165" i="109"/>
  <c r="N1166" i="109" s="1"/>
  <c r="N1171" i="109"/>
  <c r="N1177" i="109"/>
  <c r="N1178" i="109" s="1"/>
  <c r="N1180" i="109" s="1"/>
  <c r="N1182" i="109" s="1"/>
  <c r="N1184" i="109" s="1"/>
  <c r="O1171" i="109"/>
  <c r="P1106" i="109"/>
  <c r="P1165" i="109"/>
  <c r="P1177" i="109"/>
  <c r="Q1171" i="109"/>
  <c r="R1171" i="109"/>
  <c r="P1052" i="109"/>
  <c r="N1052" i="109"/>
  <c r="N1053" i="109" s="1"/>
  <c r="T1052" i="109"/>
  <c r="T1053" i="109" s="1"/>
  <c r="R1052" i="109"/>
  <c r="R1053" i="109" s="1"/>
  <c r="T1073" i="109"/>
  <c r="S1073" i="109"/>
  <c r="R1073" i="109"/>
  <c r="Q1073" i="109"/>
  <c r="P1073" i="109"/>
  <c r="O1073" i="109"/>
  <c r="U1073" i="109"/>
  <c r="U1074" i="109" s="1"/>
  <c r="N1073" i="109"/>
  <c r="N1071" i="109"/>
  <c r="N1072" i="109" s="1"/>
  <c r="R1071" i="109"/>
  <c r="R1072" i="109" s="1"/>
  <c r="P1071" i="109"/>
  <c r="T1071" i="109"/>
  <c r="T1072" i="109" s="1"/>
  <c r="N1069" i="109"/>
  <c r="U1069" i="109"/>
  <c r="U1070" i="109" s="1"/>
  <c r="T1069" i="109"/>
  <c r="S1069" i="109"/>
  <c r="R1069" i="109"/>
  <c r="P1069" i="109"/>
  <c r="O1069" i="109"/>
  <c r="Q1069" i="109"/>
  <c r="Q1077" i="109"/>
  <c r="N1077" i="109"/>
  <c r="T1077" i="109"/>
  <c r="S1077" i="109"/>
  <c r="R1077" i="109"/>
  <c r="P1077" i="109"/>
  <c r="O1077" i="109"/>
  <c r="U1077" i="109"/>
  <c r="U1078" i="109" s="1"/>
  <c r="N1075" i="109"/>
  <c r="N1076" i="109" s="1"/>
  <c r="T1075" i="109"/>
  <c r="T1076" i="109" s="1"/>
  <c r="R1075" i="109"/>
  <c r="R1076" i="109" s="1"/>
  <c r="P1075" i="109"/>
  <c r="U1046" i="109"/>
  <c r="U1047" i="109" s="1"/>
  <c r="S1046" i="109"/>
  <c r="R1046" i="109"/>
  <c r="Q1046" i="109"/>
  <c r="P1046" i="109"/>
  <c r="O1046" i="109"/>
  <c r="N1046" i="109"/>
  <c r="T1046" i="109"/>
  <c r="P1050" i="109"/>
  <c r="O1050" i="109"/>
  <c r="N1050" i="109"/>
  <c r="U1050" i="109"/>
  <c r="U1051" i="109" s="1"/>
  <c r="S1050" i="109"/>
  <c r="Q1050" i="109"/>
  <c r="T1050" i="109"/>
  <c r="R1050" i="109"/>
  <c r="U1055" i="109"/>
  <c r="T1054" i="109"/>
  <c r="S1054" i="109"/>
  <c r="R1054" i="109"/>
  <c r="Q1054" i="109"/>
  <c r="O1054" i="109"/>
  <c r="P1054" i="109"/>
  <c r="N1054" i="109"/>
  <c r="R1083" i="109"/>
  <c r="R1084" i="109" s="1"/>
  <c r="R1086" i="109" s="1"/>
  <c r="R1088" i="109" s="1"/>
  <c r="R1090" i="109" s="1"/>
  <c r="R1092" i="109" s="1"/>
  <c r="P1083" i="109"/>
  <c r="N1083" i="109"/>
  <c r="N1084" i="109" s="1"/>
  <c r="N1086" i="109" s="1"/>
  <c r="N1088" i="109" s="1"/>
  <c r="N1090" i="109" s="1"/>
  <c r="N1092" i="109" s="1"/>
  <c r="T1083" i="109"/>
  <c r="T1084" i="109" s="1"/>
  <c r="T1086" i="109" s="1"/>
  <c r="T1088" i="109" s="1"/>
  <c r="T1090" i="109" s="1"/>
  <c r="T1092" i="109" s="1"/>
  <c r="N1081" i="109"/>
  <c r="U1081" i="109"/>
  <c r="U1082" i="109" s="1"/>
  <c r="T1081" i="109"/>
  <c r="S1081" i="109"/>
  <c r="P1081" i="109"/>
  <c r="R1081" i="109"/>
  <c r="O1081" i="109"/>
  <c r="Q1081" i="109"/>
  <c r="T1079" i="109"/>
  <c r="T1080" i="109" s="1"/>
  <c r="R1079" i="109"/>
  <c r="R1080" i="109" s="1"/>
  <c r="P1079" i="109"/>
  <c r="N1079" i="109"/>
  <c r="N1080" i="109" s="1"/>
  <c r="T1058" i="109"/>
  <c r="Q1058" i="109"/>
  <c r="O1058" i="109"/>
  <c r="O1059" i="109" s="1"/>
  <c r="N1058" i="109"/>
  <c r="U1058" i="109"/>
  <c r="U1059" i="109" s="1"/>
  <c r="S1058" i="109"/>
  <c r="S1059" i="109" s="1"/>
  <c r="R1058" i="109"/>
  <c r="T1048" i="109"/>
  <c r="T1049" i="109" s="1"/>
  <c r="R1048" i="109"/>
  <c r="R1049" i="109" s="1"/>
  <c r="N1048" i="109"/>
  <c r="N1049" i="109" s="1"/>
  <c r="P1048" i="109"/>
  <c r="N1056" i="109"/>
  <c r="N1057" i="109" s="1"/>
  <c r="R1056" i="109"/>
  <c r="R1057" i="109" s="1"/>
  <c r="T1059" i="109"/>
  <c r="R1059" i="109"/>
  <c r="P1059" i="109"/>
  <c r="N1059" i="109"/>
  <c r="Q1070" i="109"/>
  <c r="Q1074" i="109" s="1"/>
  <c r="Q1078" i="109" s="1"/>
  <c r="Q1082" i="109" s="1"/>
  <c r="Q1094" i="109" s="1"/>
  <c r="Q1098" i="109" s="1"/>
  <c r="Q1102" i="109" s="1"/>
  <c r="P1070" i="109"/>
  <c r="P1074" i="109" s="1"/>
  <c r="P1078" i="109" s="1"/>
  <c r="P1082" i="109" s="1"/>
  <c r="P1094" i="109" s="1"/>
  <c r="P1098" i="109" s="1"/>
  <c r="P1102" i="109" s="1"/>
  <c r="N1307" i="109" l="1"/>
  <c r="T1526" i="109"/>
  <c r="P1428" i="109"/>
  <c r="P1432" i="109" s="1"/>
  <c r="P1436" i="109" s="1"/>
  <c r="P1448" i="109" s="1"/>
  <c r="P1452" i="109" s="1"/>
  <c r="P1456" i="109" s="1"/>
  <c r="P1426" i="109"/>
  <c r="R1503" i="109"/>
  <c r="N1522" i="109"/>
  <c r="N1479" i="109"/>
  <c r="T1381" i="109"/>
  <c r="T1295" i="109"/>
  <c r="R1409" i="109"/>
  <c r="N1315" i="109"/>
  <c r="R1307" i="109"/>
  <c r="T1307" i="109"/>
  <c r="N1409" i="109"/>
  <c r="T1358" i="109"/>
  <c r="R1424" i="109"/>
  <c r="R1426" i="109" s="1"/>
  <c r="R1428" i="109" s="1"/>
  <c r="N1424" i="109"/>
  <c r="N1426" i="109" s="1"/>
  <c r="N1428" i="109" s="1"/>
  <c r="T1448" i="109"/>
  <c r="R1432" i="109"/>
  <c r="N1518" i="109"/>
  <c r="N1456" i="109"/>
  <c r="R1452" i="109"/>
  <c r="T1452" i="109"/>
  <c r="T1479" i="109"/>
  <c r="T1475" i="109"/>
  <c r="T1405" i="109"/>
  <c r="R1436" i="109"/>
  <c r="N1283" i="109"/>
  <c r="T1287" i="109"/>
  <c r="N1448" i="109"/>
  <c r="N1471" i="109"/>
  <c r="T1503" i="109"/>
  <c r="N1530" i="109"/>
  <c r="T1432" i="109"/>
  <c r="N1264" i="109"/>
  <c r="R1518" i="109"/>
  <c r="N1211" i="109"/>
  <c r="R1385" i="109"/>
  <c r="T1456" i="109"/>
  <c r="T1495" i="109"/>
  <c r="N1495" i="109"/>
  <c r="T1334" i="109"/>
  <c r="N1503" i="109"/>
  <c r="R1483" i="109"/>
  <c r="R1530" i="109"/>
  <c r="R1526" i="109"/>
  <c r="T1176" i="109"/>
  <c r="T1311" i="109"/>
  <c r="N1405" i="109"/>
  <c r="R1405" i="109"/>
  <c r="T1409" i="109"/>
  <c r="N1452" i="109"/>
  <c r="R1495" i="109"/>
  <c r="T1518" i="109"/>
  <c r="N1499" i="109"/>
  <c r="N1526" i="109"/>
  <c r="N1483" i="109"/>
  <c r="R1499" i="109"/>
  <c r="T1530" i="109"/>
  <c r="R1522" i="109"/>
  <c r="T1499" i="109"/>
  <c r="R1448" i="109"/>
  <c r="T1483" i="109"/>
  <c r="T1522" i="109"/>
  <c r="T1436" i="109"/>
  <c r="R1479" i="109"/>
  <c r="R1471" i="109"/>
  <c r="R1475" i="109"/>
  <c r="T1424" i="109"/>
  <c r="T1426" i="109" s="1"/>
  <c r="T1428" i="109" s="1"/>
  <c r="N1432" i="109"/>
  <c r="N1436" i="109"/>
  <c r="N1342" i="109"/>
  <c r="T1377" i="109"/>
  <c r="R1330" i="109"/>
  <c r="N1338" i="109"/>
  <c r="R1315" i="109"/>
  <c r="N1381" i="109"/>
  <c r="R1260" i="109"/>
  <c r="T1385" i="109"/>
  <c r="R1362" i="109"/>
  <c r="N1385" i="109"/>
  <c r="T1354" i="109"/>
  <c r="N1377" i="109"/>
  <c r="R1389" i="109"/>
  <c r="R1358" i="109"/>
  <c r="N1362" i="109"/>
  <c r="N1389" i="109"/>
  <c r="R1381" i="109"/>
  <c r="T1389" i="109"/>
  <c r="N1354" i="109"/>
  <c r="T1362" i="109"/>
  <c r="N1358" i="109"/>
  <c r="R1354" i="109"/>
  <c r="R1377" i="109"/>
  <c r="N1334" i="109"/>
  <c r="T1330" i="109"/>
  <c r="T1342" i="109"/>
  <c r="R1311" i="109"/>
  <c r="R1338" i="109"/>
  <c r="R1342" i="109"/>
  <c r="T1338" i="109"/>
  <c r="R1334" i="109"/>
  <c r="T1315" i="109"/>
  <c r="N1330" i="109"/>
  <c r="N1311" i="109"/>
  <c r="T1283" i="109"/>
  <c r="R1264" i="109"/>
  <c r="R1268" i="109"/>
  <c r="P1260" i="109"/>
  <c r="P1264" i="109" s="1"/>
  <c r="P1268" i="109" s="1"/>
  <c r="T1268" i="109"/>
  <c r="N1268" i="109"/>
  <c r="N1260" i="109"/>
  <c r="N1291" i="109"/>
  <c r="R1291" i="109"/>
  <c r="R1287" i="109"/>
  <c r="R1283" i="109"/>
  <c r="T1291" i="109"/>
  <c r="N1287" i="109"/>
  <c r="N1295" i="109"/>
  <c r="R1295" i="109"/>
  <c r="T1264" i="109"/>
  <c r="T1260" i="109"/>
  <c r="R1196" i="109"/>
  <c r="R1211" i="109"/>
  <c r="T1121" i="109"/>
  <c r="N1219" i="109"/>
  <c r="T1192" i="109"/>
  <c r="R1192" i="109"/>
  <c r="N1223" i="109"/>
  <c r="T1223" i="109"/>
  <c r="R1188" i="109"/>
  <c r="N1215" i="109"/>
  <c r="N1196" i="109"/>
  <c r="T1188" i="109"/>
  <c r="R1219" i="109"/>
  <c r="T1196" i="109"/>
  <c r="T1215" i="109"/>
  <c r="N1192" i="109"/>
  <c r="N1188" i="109"/>
  <c r="T1219" i="109"/>
  <c r="T1211" i="109"/>
  <c r="R1223" i="109"/>
  <c r="R1215" i="109"/>
  <c r="R1141" i="109"/>
  <c r="R1078" i="109"/>
  <c r="R1082" i="109"/>
  <c r="N1070" i="109"/>
  <c r="R1070" i="109"/>
  <c r="N1051" i="109"/>
  <c r="N1172" i="109"/>
  <c r="T1098" i="109"/>
  <c r="R1125" i="109"/>
  <c r="R1074" i="109"/>
  <c r="R1176" i="109"/>
  <c r="T1070" i="109"/>
  <c r="N1074" i="109"/>
  <c r="N1102" i="109"/>
  <c r="N1121" i="109"/>
  <c r="P1188" i="109"/>
  <c r="P1192" i="109" s="1"/>
  <c r="P1196" i="109" s="1"/>
  <c r="R1149" i="109"/>
  <c r="R1098" i="109"/>
  <c r="R1168" i="109"/>
  <c r="T1149" i="109"/>
  <c r="N1176" i="109"/>
  <c r="R1164" i="109"/>
  <c r="R1145" i="109"/>
  <c r="N1168" i="109"/>
  <c r="T1145" i="109"/>
  <c r="N1141" i="109"/>
  <c r="N1149" i="109"/>
  <c r="R1172" i="109"/>
  <c r="N1145" i="109"/>
  <c r="N1164" i="109"/>
  <c r="T1141" i="109"/>
  <c r="N1125" i="109"/>
  <c r="N1094" i="109"/>
  <c r="T1125" i="109"/>
  <c r="T1102" i="109"/>
  <c r="T1129" i="109"/>
  <c r="R1129" i="109"/>
  <c r="N1117" i="109"/>
  <c r="R1094" i="109"/>
  <c r="T1094" i="109"/>
  <c r="N1129" i="109"/>
  <c r="R1121" i="109"/>
  <c r="T1117" i="109"/>
  <c r="R1102" i="109"/>
  <c r="R1117" i="109"/>
  <c r="N1098" i="109"/>
  <c r="T1074" i="109"/>
  <c r="T1078" i="109"/>
  <c r="T1082" i="109"/>
  <c r="N1082" i="109"/>
  <c r="R1055" i="109"/>
  <c r="R1051" i="109"/>
  <c r="T1055" i="109"/>
  <c r="T1057" i="109" s="1"/>
  <c r="N1055" i="109"/>
  <c r="T1051" i="109"/>
  <c r="N1078" i="109"/>
  <c r="I429" i="109"/>
  <c r="I430" i="109"/>
  <c r="I431" i="109"/>
  <c r="I432" i="109"/>
  <c r="I433" i="109"/>
  <c r="I434" i="109"/>
  <c r="I435" i="109"/>
  <c r="I436" i="109"/>
  <c r="I437" i="109"/>
  <c r="I438" i="109"/>
  <c r="I439" i="109"/>
  <c r="I440" i="109"/>
  <c r="I441" i="109"/>
  <c r="I442" i="109"/>
  <c r="I443" i="109"/>
  <c r="I444" i="109"/>
  <c r="I445" i="109"/>
  <c r="I446" i="109"/>
  <c r="I447" i="109"/>
  <c r="I448" i="109"/>
  <c r="I449" i="109"/>
  <c r="I450" i="109"/>
  <c r="I451" i="109"/>
  <c r="I452" i="109"/>
  <c r="I453" i="109"/>
  <c r="I454" i="109"/>
  <c r="I455" i="109"/>
  <c r="I456" i="109"/>
  <c r="I457" i="109"/>
  <c r="I458" i="109"/>
  <c r="I459" i="109"/>
  <c r="I460" i="109"/>
  <c r="I461" i="109"/>
  <c r="I462" i="109"/>
  <c r="I463" i="109"/>
  <c r="I464" i="109"/>
  <c r="I465" i="109"/>
  <c r="I466" i="109"/>
  <c r="I467" i="109"/>
  <c r="I468" i="109"/>
  <c r="I469" i="109"/>
  <c r="I470" i="109"/>
  <c r="I471" i="109"/>
  <c r="I472" i="109"/>
  <c r="I473" i="109"/>
  <c r="I474" i="109"/>
  <c r="I475" i="109"/>
  <c r="Q1188" i="109" l="1"/>
  <c r="Q1192" i="109" s="1"/>
  <c r="Q1196" i="109" s="1"/>
  <c r="K475" i="109"/>
  <c r="K474" i="109"/>
  <c r="K473" i="109"/>
  <c r="K472" i="109"/>
  <c r="K471" i="109"/>
  <c r="K470" i="109"/>
  <c r="K469" i="109"/>
  <c r="K468" i="109"/>
  <c r="K467" i="109"/>
  <c r="K466" i="109"/>
  <c r="K465" i="109"/>
  <c r="K464" i="109"/>
  <c r="K463" i="109"/>
  <c r="K462" i="109"/>
  <c r="K461" i="109"/>
  <c r="K460" i="109"/>
  <c r="K452" i="109"/>
  <c r="K451" i="109"/>
  <c r="K450" i="109"/>
  <c r="K449" i="109"/>
  <c r="K448" i="109"/>
  <c r="K447" i="109"/>
  <c r="K446" i="109"/>
  <c r="K445" i="109"/>
  <c r="K444" i="109"/>
  <c r="K443" i="109"/>
  <c r="K442" i="109"/>
  <c r="K441" i="109"/>
  <c r="K440" i="109"/>
  <c r="K439" i="109"/>
  <c r="K438" i="109"/>
  <c r="K437" i="109"/>
  <c r="I1037" i="109"/>
  <c r="K1037" i="109" s="1"/>
  <c r="I1036" i="109"/>
  <c r="K1036" i="109" s="1"/>
  <c r="I1035" i="109"/>
  <c r="K1035" i="109" s="1"/>
  <c r="I1034" i="109"/>
  <c r="K1034" i="109" s="1"/>
  <c r="I1033" i="109"/>
  <c r="K1033" i="109" s="1"/>
  <c r="I1032" i="109"/>
  <c r="K1032" i="109" s="1"/>
  <c r="I1031" i="109"/>
  <c r="K1031" i="109" s="1"/>
  <c r="I1030" i="109"/>
  <c r="K1030" i="109" s="1"/>
  <c r="I1029" i="109"/>
  <c r="K1029" i="109" s="1"/>
  <c r="I1028" i="109"/>
  <c r="K1028" i="109" s="1"/>
  <c r="I1027" i="109"/>
  <c r="K1027" i="109" s="1"/>
  <c r="I1026" i="109"/>
  <c r="K1026" i="109" s="1"/>
  <c r="I1025" i="109"/>
  <c r="K1025" i="109" s="1"/>
  <c r="I1024" i="109"/>
  <c r="K1024" i="109" s="1"/>
  <c r="I1023" i="109"/>
  <c r="K1023" i="109" s="1"/>
  <c r="I1022" i="109"/>
  <c r="K1022" i="109" s="1"/>
  <c r="I1021" i="109"/>
  <c r="I1020" i="109"/>
  <c r="I1019" i="109"/>
  <c r="I1018" i="109"/>
  <c r="I1017" i="109"/>
  <c r="I1016" i="109"/>
  <c r="I1015" i="109"/>
  <c r="I1014" i="109"/>
  <c r="K1014" i="109" s="1"/>
  <c r="I1013" i="109"/>
  <c r="K1013" i="109" s="1"/>
  <c r="I1012" i="109"/>
  <c r="K1012" i="109" s="1"/>
  <c r="I1011" i="109"/>
  <c r="K1011" i="109" s="1"/>
  <c r="I1010" i="109"/>
  <c r="K1010" i="109" s="1"/>
  <c r="I1009" i="109"/>
  <c r="K1009" i="109" s="1"/>
  <c r="I1008" i="109"/>
  <c r="K1008" i="109" s="1"/>
  <c r="I1007" i="109"/>
  <c r="K1007" i="109" s="1"/>
  <c r="I1006" i="109"/>
  <c r="K1006" i="109" s="1"/>
  <c r="I1005" i="109"/>
  <c r="K1005" i="109" s="1"/>
  <c r="I1004" i="109"/>
  <c r="K1004" i="109" s="1"/>
  <c r="I1003" i="109"/>
  <c r="K1003" i="109" s="1"/>
  <c r="I1002" i="109"/>
  <c r="K1002" i="109" s="1"/>
  <c r="I1001" i="109"/>
  <c r="K1001" i="109" s="1"/>
  <c r="I1000" i="109"/>
  <c r="K1000" i="109" s="1"/>
  <c r="I999" i="109"/>
  <c r="K999" i="109" s="1"/>
  <c r="I998" i="109"/>
  <c r="I997" i="109"/>
  <c r="I996" i="109"/>
  <c r="I995" i="109"/>
  <c r="I994" i="109"/>
  <c r="I993" i="109"/>
  <c r="I992" i="109"/>
  <c r="I991" i="109"/>
  <c r="I990" i="109"/>
  <c r="K990" i="109" s="1"/>
  <c r="I989" i="109"/>
  <c r="K989" i="109" s="1"/>
  <c r="I988" i="109"/>
  <c r="K988" i="109" s="1"/>
  <c r="I987" i="109"/>
  <c r="K987" i="109" s="1"/>
  <c r="I986" i="109"/>
  <c r="K986" i="109" s="1"/>
  <c r="I985" i="109"/>
  <c r="K985" i="109" s="1"/>
  <c r="I984" i="109"/>
  <c r="K984" i="109" s="1"/>
  <c r="I983" i="109"/>
  <c r="K983" i="109" s="1"/>
  <c r="I982" i="109"/>
  <c r="K982" i="109" s="1"/>
  <c r="I981" i="109"/>
  <c r="K981" i="109" s="1"/>
  <c r="I980" i="109"/>
  <c r="K980" i="109" s="1"/>
  <c r="I979" i="109"/>
  <c r="K979" i="109" s="1"/>
  <c r="I978" i="109"/>
  <c r="K978" i="109" s="1"/>
  <c r="I977" i="109"/>
  <c r="K977" i="109" s="1"/>
  <c r="I976" i="109"/>
  <c r="K976" i="109" s="1"/>
  <c r="I975" i="109"/>
  <c r="K975" i="109" s="1"/>
  <c r="I974" i="109"/>
  <c r="I973" i="109"/>
  <c r="I972" i="109"/>
  <c r="I971" i="109"/>
  <c r="I970" i="109"/>
  <c r="I969" i="109"/>
  <c r="I968" i="109"/>
  <c r="I967" i="109"/>
  <c r="K967" i="109" s="1"/>
  <c r="I966" i="109"/>
  <c r="K966" i="109" s="1"/>
  <c r="I965" i="109"/>
  <c r="K965" i="109" s="1"/>
  <c r="I964" i="109"/>
  <c r="K964" i="109" s="1"/>
  <c r="I963" i="109"/>
  <c r="K963" i="109" s="1"/>
  <c r="I962" i="109"/>
  <c r="K962" i="109" s="1"/>
  <c r="I961" i="109"/>
  <c r="K961" i="109" s="1"/>
  <c r="I960" i="109"/>
  <c r="K960" i="109" s="1"/>
  <c r="I959" i="109"/>
  <c r="K959" i="109" s="1"/>
  <c r="I958" i="109"/>
  <c r="K958" i="109" s="1"/>
  <c r="I957" i="109"/>
  <c r="K957" i="109" s="1"/>
  <c r="I956" i="109"/>
  <c r="K956" i="109" s="1"/>
  <c r="I955" i="109"/>
  <c r="K955" i="109" s="1"/>
  <c r="I954" i="109"/>
  <c r="K954" i="109" s="1"/>
  <c r="I953" i="109"/>
  <c r="K953" i="109" s="1"/>
  <c r="I952" i="109"/>
  <c r="K952" i="109" s="1"/>
  <c r="I951" i="109"/>
  <c r="I950" i="109"/>
  <c r="I949" i="109"/>
  <c r="I948" i="109"/>
  <c r="I947" i="109"/>
  <c r="I946" i="109"/>
  <c r="I945" i="109"/>
  <c r="I944" i="109"/>
  <c r="I943" i="109"/>
  <c r="K943" i="109" s="1"/>
  <c r="I942" i="109"/>
  <c r="K942" i="109" s="1"/>
  <c r="I941" i="109"/>
  <c r="K941" i="109" s="1"/>
  <c r="I940" i="109"/>
  <c r="K940" i="109" s="1"/>
  <c r="I939" i="109"/>
  <c r="K939" i="109" s="1"/>
  <c r="I938" i="109"/>
  <c r="K938" i="109" s="1"/>
  <c r="I937" i="109"/>
  <c r="K937" i="109" s="1"/>
  <c r="I936" i="109"/>
  <c r="K936" i="109" s="1"/>
  <c r="I935" i="109"/>
  <c r="K935" i="109" s="1"/>
  <c r="I934" i="109"/>
  <c r="K934" i="109" s="1"/>
  <c r="I933" i="109"/>
  <c r="K933" i="109" s="1"/>
  <c r="I932" i="109"/>
  <c r="K932" i="109" s="1"/>
  <c r="I931" i="109"/>
  <c r="K931" i="109" s="1"/>
  <c r="I930" i="109"/>
  <c r="K930" i="109" s="1"/>
  <c r="I929" i="109"/>
  <c r="K929" i="109" s="1"/>
  <c r="I928" i="109"/>
  <c r="K928" i="109" s="1"/>
  <c r="I927" i="109"/>
  <c r="I926" i="109"/>
  <c r="I925" i="109"/>
  <c r="I924" i="109"/>
  <c r="I923" i="109"/>
  <c r="I922" i="109"/>
  <c r="I921" i="109"/>
  <c r="I920" i="109"/>
  <c r="K920" i="109" s="1"/>
  <c r="I919" i="109"/>
  <c r="K919" i="109" s="1"/>
  <c r="I918" i="109"/>
  <c r="K918" i="109" s="1"/>
  <c r="I917" i="109"/>
  <c r="K917" i="109" s="1"/>
  <c r="I916" i="109"/>
  <c r="K916" i="109" s="1"/>
  <c r="I915" i="109"/>
  <c r="K915" i="109" s="1"/>
  <c r="I914" i="109"/>
  <c r="K914" i="109" s="1"/>
  <c r="I913" i="109"/>
  <c r="K913" i="109" s="1"/>
  <c r="I912" i="109"/>
  <c r="K912" i="109" s="1"/>
  <c r="I911" i="109"/>
  <c r="K911" i="109" s="1"/>
  <c r="I910" i="109"/>
  <c r="K910" i="109" s="1"/>
  <c r="I909" i="109"/>
  <c r="K909" i="109" s="1"/>
  <c r="I908" i="109"/>
  <c r="K908" i="109" s="1"/>
  <c r="I907" i="109"/>
  <c r="K907" i="109" s="1"/>
  <c r="I906" i="109"/>
  <c r="K906" i="109" s="1"/>
  <c r="I905" i="109"/>
  <c r="K905" i="109" s="1"/>
  <c r="I904" i="109"/>
  <c r="I903" i="109"/>
  <c r="I902" i="109"/>
  <c r="I901" i="109"/>
  <c r="I900" i="109"/>
  <c r="I899" i="109"/>
  <c r="I898" i="109"/>
  <c r="I897" i="109"/>
  <c r="I896" i="109"/>
  <c r="K896" i="109" s="1"/>
  <c r="I895" i="109"/>
  <c r="K895" i="109" s="1"/>
  <c r="I894" i="109"/>
  <c r="K894" i="109" s="1"/>
  <c r="I893" i="109"/>
  <c r="K893" i="109" s="1"/>
  <c r="I892" i="109"/>
  <c r="K892" i="109" s="1"/>
  <c r="I891" i="109"/>
  <c r="K891" i="109" s="1"/>
  <c r="I890" i="109"/>
  <c r="K890" i="109" s="1"/>
  <c r="I889" i="109"/>
  <c r="K889" i="109" s="1"/>
  <c r="I888" i="109"/>
  <c r="K888" i="109" s="1"/>
  <c r="I887" i="109"/>
  <c r="K887" i="109" s="1"/>
  <c r="I886" i="109"/>
  <c r="K886" i="109" s="1"/>
  <c r="I885" i="109"/>
  <c r="K885" i="109" s="1"/>
  <c r="I884" i="109"/>
  <c r="K884" i="109" s="1"/>
  <c r="I883" i="109"/>
  <c r="K883" i="109" s="1"/>
  <c r="I882" i="109"/>
  <c r="K882" i="109" s="1"/>
  <c r="I881" i="109"/>
  <c r="K881" i="109" s="1"/>
  <c r="I880" i="109"/>
  <c r="I879" i="109"/>
  <c r="I878" i="109"/>
  <c r="I877" i="109"/>
  <c r="I876" i="109"/>
  <c r="I875" i="109"/>
  <c r="I874" i="109"/>
  <c r="I873" i="109"/>
  <c r="K873" i="109" s="1"/>
  <c r="I872" i="109"/>
  <c r="K872" i="109" s="1"/>
  <c r="I871" i="109"/>
  <c r="K871" i="109" s="1"/>
  <c r="I870" i="109"/>
  <c r="K870" i="109" s="1"/>
  <c r="I869" i="109"/>
  <c r="K869" i="109" s="1"/>
  <c r="I868" i="109"/>
  <c r="K868" i="109" s="1"/>
  <c r="I867" i="109"/>
  <c r="K867" i="109" s="1"/>
  <c r="I866" i="109"/>
  <c r="K866" i="109" s="1"/>
  <c r="I865" i="109"/>
  <c r="K865" i="109" s="1"/>
  <c r="I864" i="109"/>
  <c r="K864" i="109" s="1"/>
  <c r="I863" i="109"/>
  <c r="K863" i="109" s="1"/>
  <c r="I862" i="109"/>
  <c r="K862" i="109" s="1"/>
  <c r="I861" i="109"/>
  <c r="K861" i="109" s="1"/>
  <c r="I860" i="109"/>
  <c r="K860" i="109" s="1"/>
  <c r="I859" i="109"/>
  <c r="K859" i="109" s="1"/>
  <c r="I858" i="109"/>
  <c r="K858" i="109" s="1"/>
  <c r="I857" i="109"/>
  <c r="I856" i="109"/>
  <c r="I855" i="109"/>
  <c r="I854" i="109"/>
  <c r="I853" i="109"/>
  <c r="I852" i="109"/>
  <c r="I851" i="109"/>
  <c r="K851" i="109" s="1"/>
  <c r="I850" i="109"/>
  <c r="K850" i="109" s="1"/>
  <c r="I849" i="109"/>
  <c r="K849" i="109" s="1"/>
  <c r="I848" i="109"/>
  <c r="K848" i="109" s="1"/>
  <c r="I847" i="109"/>
  <c r="K847" i="109" s="1"/>
  <c r="I846" i="109"/>
  <c r="K846" i="109" s="1"/>
  <c r="I845" i="109"/>
  <c r="K845" i="109" s="1"/>
  <c r="I844" i="109"/>
  <c r="K844" i="109" s="1"/>
  <c r="I843" i="109"/>
  <c r="K843" i="109" s="1"/>
  <c r="I842" i="109"/>
  <c r="K842" i="109" s="1"/>
  <c r="I841" i="109"/>
  <c r="K841" i="109" s="1"/>
  <c r="I840" i="109"/>
  <c r="K840" i="109" s="1"/>
  <c r="I839" i="109"/>
  <c r="K839" i="109" s="1"/>
  <c r="I838" i="109"/>
  <c r="K838" i="109" s="1"/>
  <c r="I837" i="109"/>
  <c r="K837" i="109" s="1"/>
  <c r="I836" i="109"/>
  <c r="K836" i="109" s="1"/>
  <c r="I835" i="109"/>
  <c r="I834" i="109"/>
  <c r="I833" i="109"/>
  <c r="I832" i="109"/>
  <c r="I831" i="109"/>
  <c r="I830" i="109"/>
  <c r="I829" i="109"/>
  <c r="I828" i="109"/>
  <c r="K828" i="109" s="1"/>
  <c r="I827" i="109"/>
  <c r="K827" i="109" s="1"/>
  <c r="I826" i="109"/>
  <c r="K826" i="109" s="1"/>
  <c r="I825" i="109"/>
  <c r="K825" i="109" s="1"/>
  <c r="I824" i="109"/>
  <c r="K824" i="109" s="1"/>
  <c r="I823" i="109"/>
  <c r="K823" i="109" s="1"/>
  <c r="I822" i="109"/>
  <c r="K822" i="109" s="1"/>
  <c r="I821" i="109"/>
  <c r="K821" i="109" s="1"/>
  <c r="I820" i="109"/>
  <c r="K820" i="109" s="1"/>
  <c r="I819" i="109"/>
  <c r="K819" i="109" s="1"/>
  <c r="I818" i="109"/>
  <c r="K818" i="109" s="1"/>
  <c r="I817" i="109"/>
  <c r="K817" i="109" s="1"/>
  <c r="I816" i="109"/>
  <c r="K816" i="109" s="1"/>
  <c r="I815" i="109"/>
  <c r="K815" i="109" s="1"/>
  <c r="I814" i="109"/>
  <c r="K814" i="109" s="1"/>
  <c r="I813" i="109"/>
  <c r="K813" i="109" s="1"/>
  <c r="I812" i="109"/>
  <c r="I811" i="109"/>
  <c r="I810" i="109"/>
  <c r="I809" i="109"/>
  <c r="I808" i="109"/>
  <c r="I807" i="109"/>
  <c r="I806" i="109"/>
  <c r="I805" i="109"/>
  <c r="I804" i="109"/>
  <c r="K804" i="109" s="1"/>
  <c r="I803" i="109"/>
  <c r="K803" i="109" s="1"/>
  <c r="I802" i="109"/>
  <c r="K802" i="109" s="1"/>
  <c r="I801" i="109"/>
  <c r="K801" i="109" s="1"/>
  <c r="I800" i="109"/>
  <c r="K800" i="109" s="1"/>
  <c r="I799" i="109"/>
  <c r="K799" i="109" s="1"/>
  <c r="I798" i="109"/>
  <c r="K798" i="109" s="1"/>
  <c r="I797" i="109"/>
  <c r="K797" i="109" s="1"/>
  <c r="I796" i="109"/>
  <c r="K796" i="109" s="1"/>
  <c r="I795" i="109"/>
  <c r="K795" i="109" s="1"/>
  <c r="I794" i="109"/>
  <c r="K794" i="109" s="1"/>
  <c r="I793" i="109"/>
  <c r="K793" i="109" s="1"/>
  <c r="I792" i="109"/>
  <c r="K792" i="109" s="1"/>
  <c r="I791" i="109"/>
  <c r="K791" i="109" s="1"/>
  <c r="I790" i="109"/>
  <c r="K790" i="109" s="1"/>
  <c r="I789" i="109"/>
  <c r="K789" i="109" s="1"/>
  <c r="I788" i="109"/>
  <c r="I787" i="109"/>
  <c r="I786" i="109"/>
  <c r="I785" i="109"/>
  <c r="I784" i="109"/>
  <c r="I783" i="109"/>
  <c r="I782" i="109"/>
  <c r="I781" i="109"/>
  <c r="K781" i="109" s="1"/>
  <c r="I780" i="109"/>
  <c r="K780" i="109" s="1"/>
  <c r="I779" i="109"/>
  <c r="K779" i="109" s="1"/>
  <c r="I778" i="109"/>
  <c r="K778" i="109" s="1"/>
  <c r="I777" i="109"/>
  <c r="K777" i="109" s="1"/>
  <c r="I776" i="109"/>
  <c r="K776" i="109" s="1"/>
  <c r="I775" i="109"/>
  <c r="K775" i="109" s="1"/>
  <c r="I774" i="109"/>
  <c r="K774" i="109" s="1"/>
  <c r="I773" i="109"/>
  <c r="K773" i="109" s="1"/>
  <c r="I772" i="109"/>
  <c r="K772" i="109" s="1"/>
  <c r="I771" i="109"/>
  <c r="K771" i="109" s="1"/>
  <c r="I770" i="109"/>
  <c r="K770" i="109" s="1"/>
  <c r="I769" i="109"/>
  <c r="K769" i="109" s="1"/>
  <c r="I768" i="109"/>
  <c r="I767" i="109"/>
  <c r="K767" i="109" s="1"/>
  <c r="I766" i="109"/>
  <c r="K766" i="109" s="1"/>
  <c r="I765" i="109"/>
  <c r="I764" i="109"/>
  <c r="I763" i="109"/>
  <c r="I762" i="109"/>
  <c r="I761" i="109"/>
  <c r="I760" i="109"/>
  <c r="I759" i="109"/>
  <c r="I758" i="109"/>
  <c r="I757" i="109"/>
  <c r="K757" i="109" s="1"/>
  <c r="I756" i="109"/>
  <c r="K756" i="109" s="1"/>
  <c r="I755" i="109"/>
  <c r="K755" i="109" s="1"/>
  <c r="I754" i="109"/>
  <c r="K754" i="109" s="1"/>
  <c r="I753" i="109"/>
  <c r="K753" i="109" s="1"/>
  <c r="I752" i="109"/>
  <c r="K752" i="109" s="1"/>
  <c r="I751" i="109"/>
  <c r="K751" i="109" s="1"/>
  <c r="I750" i="109"/>
  <c r="K750" i="109" s="1"/>
  <c r="I749" i="109"/>
  <c r="K749" i="109" s="1"/>
  <c r="I748" i="109"/>
  <c r="K748" i="109" s="1"/>
  <c r="I747" i="109"/>
  <c r="K747" i="109" s="1"/>
  <c r="I746" i="109"/>
  <c r="K746" i="109" s="1"/>
  <c r="I745" i="109"/>
  <c r="K745" i="109" s="1"/>
  <c r="I744" i="109"/>
  <c r="K744" i="109" s="1"/>
  <c r="I743" i="109"/>
  <c r="K743" i="109" s="1"/>
  <c r="I742" i="109"/>
  <c r="K742" i="109" s="1"/>
  <c r="I741" i="109"/>
  <c r="I740" i="109"/>
  <c r="I739" i="109"/>
  <c r="I738" i="109"/>
  <c r="I737" i="109"/>
  <c r="I736" i="109"/>
  <c r="I735" i="109"/>
  <c r="I734" i="109"/>
  <c r="K734" i="109" s="1"/>
  <c r="I733" i="109"/>
  <c r="K733" i="109" s="1"/>
  <c r="I732" i="109"/>
  <c r="K732" i="109" s="1"/>
  <c r="I731" i="109"/>
  <c r="K731" i="109" s="1"/>
  <c r="I730" i="109"/>
  <c r="K730" i="109" s="1"/>
  <c r="I729" i="109"/>
  <c r="K729" i="109" s="1"/>
  <c r="I728" i="109"/>
  <c r="K728" i="109" s="1"/>
  <c r="I727" i="109"/>
  <c r="K727" i="109" s="1"/>
  <c r="I726" i="109"/>
  <c r="K726" i="109" s="1"/>
  <c r="I725" i="109"/>
  <c r="K725" i="109" s="1"/>
  <c r="I724" i="109"/>
  <c r="K724" i="109" s="1"/>
  <c r="I723" i="109"/>
  <c r="K723" i="109" s="1"/>
  <c r="I722" i="109"/>
  <c r="K722" i="109" s="1"/>
  <c r="I721" i="109"/>
  <c r="K721" i="109" s="1"/>
  <c r="I720" i="109"/>
  <c r="K720" i="109" s="1"/>
  <c r="I719" i="109"/>
  <c r="K719" i="109" s="1"/>
  <c r="I718" i="109"/>
  <c r="I717" i="109"/>
  <c r="I716" i="109"/>
  <c r="I715" i="109"/>
  <c r="I714" i="109"/>
  <c r="I713" i="109"/>
  <c r="I712" i="109"/>
  <c r="I711" i="109"/>
  <c r="I710" i="109"/>
  <c r="K710" i="109" s="1"/>
  <c r="I709" i="109"/>
  <c r="K709" i="109" s="1"/>
  <c r="I708" i="109"/>
  <c r="K708" i="109" s="1"/>
  <c r="I707" i="109"/>
  <c r="K707" i="109" s="1"/>
  <c r="I706" i="109"/>
  <c r="K706" i="109" s="1"/>
  <c r="I705" i="109"/>
  <c r="K705" i="109" s="1"/>
  <c r="I704" i="109"/>
  <c r="K704" i="109" s="1"/>
  <c r="I703" i="109"/>
  <c r="K703" i="109" s="1"/>
  <c r="I702" i="109"/>
  <c r="K702" i="109" s="1"/>
  <c r="I701" i="109"/>
  <c r="K701" i="109" s="1"/>
  <c r="I700" i="109"/>
  <c r="K700" i="109" s="1"/>
  <c r="I699" i="109"/>
  <c r="K699" i="109" s="1"/>
  <c r="I698" i="109"/>
  <c r="K698" i="109" s="1"/>
  <c r="I697" i="109"/>
  <c r="K697" i="109" s="1"/>
  <c r="I696" i="109"/>
  <c r="K696" i="109" s="1"/>
  <c r="I695" i="109"/>
  <c r="K695" i="109" s="1"/>
  <c r="I694" i="109"/>
  <c r="I693" i="109"/>
  <c r="I692" i="109"/>
  <c r="I691" i="109"/>
  <c r="I690" i="109"/>
  <c r="I689" i="109"/>
  <c r="I688" i="109"/>
  <c r="I687" i="109"/>
  <c r="K687" i="109" s="1"/>
  <c r="I686" i="109"/>
  <c r="K686" i="109" s="1"/>
  <c r="I685" i="109"/>
  <c r="K685" i="109" s="1"/>
  <c r="I684" i="109"/>
  <c r="K684" i="109" s="1"/>
  <c r="I683" i="109"/>
  <c r="K683" i="109" s="1"/>
  <c r="I682" i="109"/>
  <c r="K682" i="109" s="1"/>
  <c r="I681" i="109"/>
  <c r="K681" i="109" s="1"/>
  <c r="I680" i="109"/>
  <c r="K680" i="109" s="1"/>
  <c r="I679" i="109"/>
  <c r="K679" i="109" s="1"/>
  <c r="I678" i="109"/>
  <c r="K678" i="109" s="1"/>
  <c r="I677" i="109"/>
  <c r="K677" i="109" s="1"/>
  <c r="I676" i="109"/>
  <c r="K676" i="109" s="1"/>
  <c r="I675" i="109"/>
  <c r="I674" i="109"/>
  <c r="K674" i="109" s="1"/>
  <c r="I673" i="109"/>
  <c r="K673" i="109" s="1"/>
  <c r="I672" i="109"/>
  <c r="K672" i="109" s="1"/>
  <c r="I671" i="109"/>
  <c r="I670" i="109"/>
  <c r="I669" i="109"/>
  <c r="I668" i="109"/>
  <c r="I667" i="109"/>
  <c r="I666" i="109"/>
  <c r="I665" i="109"/>
  <c r="I664" i="109"/>
  <c r="I663" i="109"/>
  <c r="K663" i="109" s="1"/>
  <c r="I662" i="109"/>
  <c r="K662" i="109" s="1"/>
  <c r="I661" i="109"/>
  <c r="K661" i="109" s="1"/>
  <c r="I660" i="109"/>
  <c r="K660" i="109" s="1"/>
  <c r="I659" i="109"/>
  <c r="K659" i="109" s="1"/>
  <c r="I658" i="109"/>
  <c r="K658" i="109" s="1"/>
  <c r="I657" i="109"/>
  <c r="K657" i="109" s="1"/>
  <c r="I656" i="109"/>
  <c r="K656" i="109" s="1"/>
  <c r="I655" i="109"/>
  <c r="K655" i="109" s="1"/>
  <c r="I654" i="109"/>
  <c r="K654" i="109" s="1"/>
  <c r="I653" i="109"/>
  <c r="K653" i="109" s="1"/>
  <c r="I652" i="109"/>
  <c r="K652" i="109" s="1"/>
  <c r="I651" i="109"/>
  <c r="K651" i="109" s="1"/>
  <c r="I650" i="109"/>
  <c r="K650" i="109" s="1"/>
  <c r="I649" i="109"/>
  <c r="K649" i="109" s="1"/>
  <c r="I648" i="109"/>
  <c r="K648" i="109" s="1"/>
  <c r="I647" i="109"/>
  <c r="I646" i="109"/>
  <c r="I645" i="109"/>
  <c r="I644" i="109"/>
  <c r="I643" i="109"/>
  <c r="I642" i="109"/>
  <c r="I641" i="109"/>
  <c r="I640" i="109"/>
  <c r="K640" i="109" s="1"/>
  <c r="I639" i="109"/>
  <c r="K639" i="109" s="1"/>
  <c r="I638" i="109"/>
  <c r="K638" i="109" s="1"/>
  <c r="I637" i="109"/>
  <c r="K637" i="109" s="1"/>
  <c r="I636" i="109"/>
  <c r="K636" i="109" s="1"/>
  <c r="I635" i="109"/>
  <c r="K635" i="109" s="1"/>
  <c r="I634" i="109"/>
  <c r="K634" i="109" s="1"/>
  <c r="I633" i="109"/>
  <c r="K633" i="109" s="1"/>
  <c r="I632" i="109"/>
  <c r="K632" i="109" s="1"/>
  <c r="I631" i="109"/>
  <c r="K631" i="109" s="1"/>
  <c r="I630" i="109"/>
  <c r="K630" i="109" s="1"/>
  <c r="I629" i="109"/>
  <c r="K629" i="109" s="1"/>
  <c r="I628" i="109"/>
  <c r="K628" i="109" s="1"/>
  <c r="I627" i="109"/>
  <c r="K627" i="109" s="1"/>
  <c r="I626" i="109"/>
  <c r="K626" i="109" s="1"/>
  <c r="I625" i="109"/>
  <c r="K625" i="109" s="1"/>
  <c r="I624" i="109"/>
  <c r="I623" i="109"/>
  <c r="I622" i="109"/>
  <c r="I621" i="109"/>
  <c r="I620" i="109"/>
  <c r="I619" i="109"/>
  <c r="I618" i="109"/>
  <c r="I617" i="109"/>
  <c r="I616" i="109"/>
  <c r="K616" i="109" s="1"/>
  <c r="I615" i="109"/>
  <c r="K615" i="109" s="1"/>
  <c r="I614" i="109"/>
  <c r="K614" i="109" s="1"/>
  <c r="I613" i="109"/>
  <c r="K613" i="109" s="1"/>
  <c r="I612" i="109"/>
  <c r="K612" i="109" s="1"/>
  <c r="I611" i="109"/>
  <c r="K611" i="109" s="1"/>
  <c r="I610" i="109"/>
  <c r="K610" i="109" s="1"/>
  <c r="I609" i="109"/>
  <c r="K609" i="109" s="1"/>
  <c r="I608" i="109"/>
  <c r="K608" i="109" s="1"/>
  <c r="I607" i="109"/>
  <c r="K607" i="109" s="1"/>
  <c r="I606" i="109"/>
  <c r="K606" i="109" s="1"/>
  <c r="I605" i="109"/>
  <c r="K605" i="109" s="1"/>
  <c r="I604" i="109"/>
  <c r="K604" i="109" s="1"/>
  <c r="I603" i="109"/>
  <c r="K603" i="109" s="1"/>
  <c r="I602" i="109"/>
  <c r="K602" i="109" s="1"/>
  <c r="I601" i="109"/>
  <c r="K601" i="109" s="1"/>
  <c r="I600" i="109"/>
  <c r="I599" i="109"/>
  <c r="I598" i="109"/>
  <c r="I597" i="109"/>
  <c r="I596" i="109"/>
  <c r="I595" i="109"/>
  <c r="I594" i="109"/>
  <c r="I593" i="109"/>
  <c r="K593" i="109" s="1"/>
  <c r="I592" i="109"/>
  <c r="K592" i="109" s="1"/>
  <c r="I591" i="109"/>
  <c r="K591" i="109" s="1"/>
  <c r="I590" i="109"/>
  <c r="K590" i="109" s="1"/>
  <c r="I589" i="109"/>
  <c r="K589" i="109" s="1"/>
  <c r="I588" i="109"/>
  <c r="K588" i="109" s="1"/>
  <c r="I587" i="109"/>
  <c r="K587" i="109" s="1"/>
  <c r="I586" i="109"/>
  <c r="K586" i="109" s="1"/>
  <c r="I585" i="109"/>
  <c r="K585" i="109" s="1"/>
  <c r="I584" i="109"/>
  <c r="K584" i="109" s="1"/>
  <c r="I583" i="109"/>
  <c r="K583" i="109" s="1"/>
  <c r="I582" i="109"/>
  <c r="K582" i="109" s="1"/>
  <c r="I581" i="109"/>
  <c r="K581" i="109" s="1"/>
  <c r="I580" i="109"/>
  <c r="K580" i="109" s="1"/>
  <c r="I579" i="109"/>
  <c r="K579" i="109" s="1"/>
  <c r="I578" i="109"/>
  <c r="K578" i="109" s="1"/>
  <c r="I577" i="109"/>
  <c r="I576" i="109"/>
  <c r="I575" i="109"/>
  <c r="I574" i="109"/>
  <c r="I573" i="109"/>
  <c r="I572" i="109"/>
  <c r="I571" i="109"/>
  <c r="I570" i="109"/>
  <c r="I569" i="109"/>
  <c r="K569" i="109" s="1"/>
  <c r="I568" i="109"/>
  <c r="K568" i="109" s="1"/>
  <c r="I567" i="109"/>
  <c r="K567" i="109" s="1"/>
  <c r="I566" i="109"/>
  <c r="K566" i="109" s="1"/>
  <c r="I565" i="109"/>
  <c r="K565" i="109" s="1"/>
  <c r="I564" i="109"/>
  <c r="K564" i="109" s="1"/>
  <c r="I563" i="109"/>
  <c r="K563" i="109" s="1"/>
  <c r="I562" i="109"/>
  <c r="K562" i="109" s="1"/>
  <c r="I561" i="109"/>
  <c r="K561" i="109" s="1"/>
  <c r="I560" i="109"/>
  <c r="K560" i="109" s="1"/>
  <c r="I559" i="109"/>
  <c r="K559" i="109" s="1"/>
  <c r="I558" i="109"/>
  <c r="K558" i="109" s="1"/>
  <c r="I557" i="109"/>
  <c r="K557" i="109" s="1"/>
  <c r="I556" i="109"/>
  <c r="K556" i="109" s="1"/>
  <c r="I555" i="109"/>
  <c r="K555" i="109" s="1"/>
  <c r="I554" i="109"/>
  <c r="K554" i="109" s="1"/>
  <c r="I553" i="109"/>
  <c r="I552" i="109"/>
  <c r="I551" i="109"/>
  <c r="I550" i="109"/>
  <c r="I549" i="109"/>
  <c r="I548" i="109"/>
  <c r="I547" i="109"/>
  <c r="I546" i="109"/>
  <c r="K546" i="109" s="1"/>
  <c r="I545" i="109"/>
  <c r="K545" i="109" s="1"/>
  <c r="I544" i="109"/>
  <c r="K544" i="109" s="1"/>
  <c r="I543" i="109"/>
  <c r="K543" i="109" s="1"/>
  <c r="I542" i="109"/>
  <c r="K542" i="109" s="1"/>
  <c r="I541" i="109"/>
  <c r="K541" i="109" s="1"/>
  <c r="I540" i="109"/>
  <c r="K540" i="109" s="1"/>
  <c r="I539" i="109"/>
  <c r="K539" i="109" s="1"/>
  <c r="I538" i="109"/>
  <c r="K538" i="109" s="1"/>
  <c r="I537" i="109"/>
  <c r="K537" i="109" s="1"/>
  <c r="I536" i="109"/>
  <c r="K536" i="109" s="1"/>
  <c r="I535" i="109"/>
  <c r="K535" i="109" s="1"/>
  <c r="I534" i="109"/>
  <c r="K534" i="109" s="1"/>
  <c r="I533" i="109"/>
  <c r="K533" i="109" s="1"/>
  <c r="I532" i="109"/>
  <c r="K532" i="109" s="1"/>
  <c r="I531" i="109"/>
  <c r="K531" i="109" s="1"/>
  <c r="I530" i="109"/>
  <c r="I529" i="109"/>
  <c r="I528" i="109"/>
  <c r="I527" i="109"/>
  <c r="I526" i="109"/>
  <c r="I525" i="109"/>
  <c r="I524" i="109"/>
  <c r="I523" i="109"/>
  <c r="I522" i="109"/>
  <c r="K522" i="109" s="1"/>
  <c r="I521" i="109"/>
  <c r="K521" i="109" s="1"/>
  <c r="I520" i="109"/>
  <c r="K520" i="109" s="1"/>
  <c r="I519" i="109"/>
  <c r="K519" i="109" s="1"/>
  <c r="I518" i="109"/>
  <c r="K518" i="109" s="1"/>
  <c r="I517" i="109"/>
  <c r="K517" i="109" s="1"/>
  <c r="I516" i="109"/>
  <c r="K516" i="109" s="1"/>
  <c r="I515" i="109"/>
  <c r="K515" i="109" s="1"/>
  <c r="I514" i="109"/>
  <c r="K514" i="109" s="1"/>
  <c r="I513" i="109"/>
  <c r="K513" i="109" s="1"/>
  <c r="I512" i="109"/>
  <c r="K512" i="109" s="1"/>
  <c r="I511" i="109"/>
  <c r="K511" i="109" s="1"/>
  <c r="I510" i="109"/>
  <c r="K510" i="109" s="1"/>
  <c r="I509" i="109"/>
  <c r="K509" i="109" s="1"/>
  <c r="I508" i="109"/>
  <c r="K508" i="109" s="1"/>
  <c r="I507" i="109"/>
  <c r="K507" i="109" s="1"/>
  <c r="I506" i="109"/>
  <c r="I505" i="109"/>
  <c r="I504" i="109"/>
  <c r="I503" i="109"/>
  <c r="I502" i="109"/>
  <c r="I501" i="109"/>
  <c r="I500" i="109"/>
  <c r="I499" i="109"/>
  <c r="K499" i="109" s="1"/>
  <c r="I498" i="109"/>
  <c r="K498" i="109" s="1"/>
  <c r="I497" i="109"/>
  <c r="K497" i="109" s="1"/>
  <c r="I496" i="109"/>
  <c r="K496" i="109" s="1"/>
  <c r="I495" i="109"/>
  <c r="K495" i="109" s="1"/>
  <c r="I494" i="109"/>
  <c r="K494" i="109" s="1"/>
  <c r="I493" i="109"/>
  <c r="K493" i="109" s="1"/>
  <c r="I492" i="109"/>
  <c r="K492" i="109" s="1"/>
  <c r="I491" i="109"/>
  <c r="K491" i="109" s="1"/>
  <c r="I490" i="109"/>
  <c r="K490" i="109" s="1"/>
  <c r="I489" i="109"/>
  <c r="K489" i="109" s="1"/>
  <c r="I488" i="109"/>
  <c r="K488" i="109" s="1"/>
  <c r="I487" i="109"/>
  <c r="K487" i="109" s="1"/>
  <c r="I486" i="109"/>
  <c r="K486" i="109" s="1"/>
  <c r="I485" i="109"/>
  <c r="K485" i="109" s="1"/>
  <c r="I484" i="109"/>
  <c r="K484" i="109" s="1"/>
  <c r="I483" i="109"/>
  <c r="I482" i="109"/>
  <c r="I481" i="109"/>
  <c r="I480" i="109"/>
  <c r="I479" i="109"/>
  <c r="I478" i="109"/>
  <c r="I477" i="109"/>
  <c r="I476" i="109"/>
  <c r="I428" i="109"/>
  <c r="K428" i="109" s="1"/>
  <c r="I427" i="109"/>
  <c r="K427" i="109" s="1"/>
  <c r="I426" i="109"/>
  <c r="K426" i="109" s="1"/>
  <c r="I425" i="109"/>
  <c r="K425" i="109" s="1"/>
  <c r="I424" i="109"/>
  <c r="K424" i="109" s="1"/>
  <c r="I423" i="109"/>
  <c r="K423" i="109" s="1"/>
  <c r="I422" i="109"/>
  <c r="K422" i="109" s="1"/>
  <c r="I421" i="109"/>
  <c r="K421" i="109" s="1"/>
  <c r="I420" i="109"/>
  <c r="K420" i="109" s="1"/>
  <c r="I419" i="109"/>
  <c r="K419" i="109" s="1"/>
  <c r="I418" i="109"/>
  <c r="K418" i="109" s="1"/>
  <c r="I417" i="109"/>
  <c r="K417" i="109" s="1"/>
  <c r="I416" i="109"/>
  <c r="K416" i="109" s="1"/>
  <c r="I415" i="109"/>
  <c r="K415" i="109" s="1"/>
  <c r="I414" i="109"/>
  <c r="K414" i="109" s="1"/>
  <c r="I413" i="109"/>
  <c r="K413" i="109" s="1"/>
  <c r="I412" i="109"/>
  <c r="I411" i="109"/>
  <c r="I410" i="109"/>
  <c r="I409" i="109"/>
  <c r="I408" i="109"/>
  <c r="I407" i="109"/>
  <c r="I406" i="109"/>
  <c r="I404" i="109"/>
  <c r="K404" i="109" s="1"/>
  <c r="I403" i="109"/>
  <c r="K403" i="109" s="1"/>
  <c r="I402" i="109"/>
  <c r="K402" i="109" s="1"/>
  <c r="I401" i="109"/>
  <c r="K401" i="109" s="1"/>
  <c r="I400" i="109"/>
  <c r="K400" i="109" s="1"/>
  <c r="I399" i="109"/>
  <c r="K399" i="109" s="1"/>
  <c r="I398" i="109"/>
  <c r="K398" i="109" s="1"/>
  <c r="I397" i="109"/>
  <c r="K397" i="109" s="1"/>
  <c r="I396" i="109"/>
  <c r="K396" i="109" s="1"/>
  <c r="I395" i="109"/>
  <c r="K395" i="109" s="1"/>
  <c r="I394" i="109"/>
  <c r="K394" i="109" s="1"/>
  <c r="I393" i="109"/>
  <c r="K393" i="109" s="1"/>
  <c r="I392" i="109"/>
  <c r="K392" i="109" s="1"/>
  <c r="I391" i="109"/>
  <c r="K391" i="109" s="1"/>
  <c r="I390" i="109"/>
  <c r="K390" i="109" s="1"/>
  <c r="I389" i="109"/>
  <c r="I388" i="109"/>
  <c r="I387" i="109"/>
  <c r="I386" i="109"/>
  <c r="I385" i="109"/>
  <c r="I384" i="109"/>
  <c r="I383" i="109"/>
  <c r="I382" i="109"/>
  <c r="I381" i="109"/>
  <c r="K381" i="109" s="1"/>
  <c r="I380" i="109"/>
  <c r="K380" i="109" s="1"/>
  <c r="I379" i="109"/>
  <c r="K379" i="109" s="1"/>
  <c r="I378" i="109"/>
  <c r="K378" i="109" s="1"/>
  <c r="I377" i="109"/>
  <c r="K377" i="109" s="1"/>
  <c r="I376" i="109"/>
  <c r="K376" i="109" s="1"/>
  <c r="I375" i="109"/>
  <c r="K375" i="109" s="1"/>
  <c r="I374" i="109"/>
  <c r="K374" i="109" s="1"/>
  <c r="I373" i="109"/>
  <c r="K373" i="109" s="1"/>
  <c r="I372" i="109"/>
  <c r="K372" i="109" s="1"/>
  <c r="I371" i="109"/>
  <c r="K371" i="109" s="1"/>
  <c r="I370" i="109"/>
  <c r="K370" i="109" s="1"/>
  <c r="I369" i="109"/>
  <c r="K369" i="109" s="1"/>
  <c r="I368" i="109"/>
  <c r="K368" i="109" s="1"/>
  <c r="I367" i="109"/>
  <c r="K367" i="109" s="1"/>
  <c r="I366" i="109"/>
  <c r="K366" i="109" s="1"/>
  <c r="I365" i="109"/>
  <c r="I364" i="109"/>
  <c r="I363" i="109"/>
  <c r="I362" i="109"/>
  <c r="I361" i="109"/>
  <c r="I360" i="109"/>
  <c r="I359" i="109"/>
  <c r="I358" i="109"/>
  <c r="K358" i="109" s="1"/>
  <c r="I357" i="109"/>
  <c r="K357" i="109" s="1"/>
  <c r="I356" i="109"/>
  <c r="K356" i="109" s="1"/>
  <c r="I355" i="109"/>
  <c r="K355" i="109" s="1"/>
  <c r="I354" i="109"/>
  <c r="K354" i="109" s="1"/>
  <c r="I353" i="109"/>
  <c r="K353" i="109" s="1"/>
  <c r="I352" i="109"/>
  <c r="K352" i="109" s="1"/>
  <c r="I351" i="109"/>
  <c r="K351" i="109" s="1"/>
  <c r="I350" i="109"/>
  <c r="K350" i="109" s="1"/>
  <c r="I349" i="109"/>
  <c r="K349" i="109" s="1"/>
  <c r="I348" i="109"/>
  <c r="K348" i="109" s="1"/>
  <c r="I347" i="109"/>
  <c r="K347" i="109" s="1"/>
  <c r="I346" i="109"/>
  <c r="K346" i="109" s="1"/>
  <c r="I345" i="109"/>
  <c r="K345" i="109" s="1"/>
  <c r="I344" i="109"/>
  <c r="K344" i="109" s="1"/>
  <c r="I343" i="109"/>
  <c r="K343" i="109" s="1"/>
  <c r="I342" i="109"/>
  <c r="I341" i="109"/>
  <c r="I340" i="109"/>
  <c r="I339" i="109"/>
  <c r="I338" i="109"/>
  <c r="I337" i="109"/>
  <c r="I336" i="109"/>
  <c r="I335" i="109"/>
  <c r="I334" i="109"/>
  <c r="K334" i="109" s="1"/>
  <c r="I333" i="109"/>
  <c r="K333" i="109" s="1"/>
  <c r="I332" i="109"/>
  <c r="K332" i="109" s="1"/>
  <c r="I331" i="109"/>
  <c r="K331" i="109" s="1"/>
  <c r="I330" i="109"/>
  <c r="K330" i="109" s="1"/>
  <c r="I329" i="109"/>
  <c r="K329" i="109" s="1"/>
  <c r="I328" i="109"/>
  <c r="K328" i="109" s="1"/>
  <c r="I327" i="109"/>
  <c r="K327" i="109" s="1"/>
  <c r="I326" i="109"/>
  <c r="K326" i="109" s="1"/>
  <c r="I325" i="109"/>
  <c r="K325" i="109" s="1"/>
  <c r="I324" i="109"/>
  <c r="K324" i="109" s="1"/>
  <c r="I323" i="109"/>
  <c r="K323" i="109" s="1"/>
  <c r="I322" i="109"/>
  <c r="K322" i="109" s="1"/>
  <c r="I321" i="109"/>
  <c r="K321" i="109" s="1"/>
  <c r="I320" i="109"/>
  <c r="K320" i="109" s="1"/>
  <c r="I319" i="109"/>
  <c r="K319" i="109" s="1"/>
  <c r="I318" i="109"/>
  <c r="I317" i="109"/>
  <c r="I316" i="109"/>
  <c r="I315" i="109"/>
  <c r="I314" i="109"/>
  <c r="I313" i="109"/>
  <c r="I312" i="109"/>
  <c r="I311" i="109"/>
  <c r="K311" i="109" s="1"/>
  <c r="I310" i="109"/>
  <c r="K310" i="109" s="1"/>
  <c r="I309" i="109"/>
  <c r="K309" i="109" s="1"/>
  <c r="I308" i="109"/>
  <c r="K308" i="109" s="1"/>
  <c r="I307" i="109"/>
  <c r="K307" i="109" s="1"/>
  <c r="I306" i="109"/>
  <c r="K306" i="109" s="1"/>
  <c r="I305" i="109"/>
  <c r="K305" i="109" s="1"/>
  <c r="I304" i="109"/>
  <c r="K304" i="109" s="1"/>
  <c r="I303" i="109"/>
  <c r="K303" i="109" s="1"/>
  <c r="I302" i="109"/>
  <c r="K302" i="109" s="1"/>
  <c r="I301" i="109"/>
  <c r="K301" i="109" s="1"/>
  <c r="I300" i="109"/>
  <c r="K300" i="109" s="1"/>
  <c r="I299" i="109"/>
  <c r="K299" i="109" s="1"/>
  <c r="I298" i="109"/>
  <c r="K298" i="109" s="1"/>
  <c r="I297" i="109"/>
  <c r="K297" i="109" s="1"/>
  <c r="I296" i="109"/>
  <c r="K296" i="109" s="1"/>
  <c r="I295" i="109"/>
  <c r="I294" i="109"/>
  <c r="I293" i="109"/>
  <c r="I292" i="109"/>
  <c r="I291" i="109"/>
  <c r="I290" i="109"/>
  <c r="I289" i="109"/>
  <c r="I288" i="109"/>
  <c r="Q672" i="109" l="1"/>
  <c r="O893" i="109"/>
  <c r="N893" i="109"/>
  <c r="Q1037" i="109"/>
  <c r="Q1039" i="109" s="1"/>
  <c r="P1037" i="109"/>
  <c r="P1039" i="109" s="1"/>
  <c r="P1041" i="109" s="1"/>
  <c r="P1043" i="109" s="1"/>
  <c r="P1045" i="109" s="1"/>
  <c r="U1036" i="109"/>
  <c r="U1037" i="109" s="1"/>
  <c r="U1039" i="109" s="1"/>
  <c r="T1036" i="109"/>
  <c r="T1037" i="109" s="1"/>
  <c r="T1039" i="109" s="1"/>
  <c r="T1041" i="109" s="1"/>
  <c r="T1043" i="109" s="1"/>
  <c r="T1045" i="109" s="1"/>
  <c r="T1047" i="109" s="1"/>
  <c r="S1036" i="109"/>
  <c r="S1037" i="109" s="1"/>
  <c r="S1039" i="109" s="1"/>
  <c r="R1036" i="109"/>
  <c r="R1037" i="109" s="1"/>
  <c r="R1039" i="109" s="1"/>
  <c r="R1041" i="109" s="1"/>
  <c r="R1043" i="109" s="1"/>
  <c r="R1045" i="109" s="1"/>
  <c r="R1047" i="109" s="1"/>
  <c r="Q1036" i="109"/>
  <c r="P1036" i="109"/>
  <c r="O1036" i="109"/>
  <c r="O1037" i="109" s="1"/>
  <c r="O1039" i="109" s="1"/>
  <c r="N1036" i="109"/>
  <c r="N1037" i="109" s="1"/>
  <c r="N1039" i="109" s="1"/>
  <c r="N1041" i="109" s="1"/>
  <c r="N1043" i="109" s="1"/>
  <c r="N1045" i="109" s="1"/>
  <c r="N1047" i="109" s="1"/>
  <c r="U1034" i="109"/>
  <c r="T1034" i="109"/>
  <c r="S1034" i="109"/>
  <c r="R1034" i="109"/>
  <c r="Q1034" i="109"/>
  <c r="P1034" i="109"/>
  <c r="O1034" i="109"/>
  <c r="N1034" i="109"/>
  <c r="Q1033" i="109"/>
  <c r="P1033" i="109"/>
  <c r="U1032" i="109"/>
  <c r="U1033" i="109" s="1"/>
  <c r="T1032" i="109"/>
  <c r="T1033" i="109" s="1"/>
  <c r="S1032" i="109"/>
  <c r="S1033" i="109" s="1"/>
  <c r="S1035" i="109" s="1"/>
  <c r="R1032" i="109"/>
  <c r="R1033" i="109" s="1"/>
  <c r="Q1032" i="109"/>
  <c r="P1032" i="109"/>
  <c r="O1032" i="109"/>
  <c r="O1033" i="109" s="1"/>
  <c r="O1035" i="109" s="1"/>
  <c r="N1032" i="109"/>
  <c r="N1033" i="109" s="1"/>
  <c r="U1030" i="109"/>
  <c r="T1030" i="109"/>
  <c r="S1030" i="109"/>
  <c r="R1030" i="109"/>
  <c r="Q1030" i="109"/>
  <c r="P1030" i="109"/>
  <c r="O1030" i="109"/>
  <c r="N1030" i="109"/>
  <c r="Q1029" i="109"/>
  <c r="P1029" i="109"/>
  <c r="U1028" i="109"/>
  <c r="U1029" i="109" s="1"/>
  <c r="T1028" i="109"/>
  <c r="T1029" i="109" s="1"/>
  <c r="S1028" i="109"/>
  <c r="S1029" i="109" s="1"/>
  <c r="S1031" i="109" s="1"/>
  <c r="R1028" i="109"/>
  <c r="R1029" i="109" s="1"/>
  <c r="Q1028" i="109"/>
  <c r="P1028" i="109"/>
  <c r="O1028" i="109"/>
  <c r="O1029" i="109" s="1"/>
  <c r="O1031" i="109" s="1"/>
  <c r="N1028" i="109"/>
  <c r="N1029" i="109" s="1"/>
  <c r="U1026" i="109"/>
  <c r="T1026" i="109"/>
  <c r="S1026" i="109"/>
  <c r="R1026" i="109"/>
  <c r="Q1026" i="109"/>
  <c r="P1026" i="109"/>
  <c r="O1026" i="109"/>
  <c r="N1026" i="109"/>
  <c r="Q1025" i="109"/>
  <c r="P1025" i="109"/>
  <c r="U1024" i="109"/>
  <c r="U1025" i="109" s="1"/>
  <c r="T1024" i="109"/>
  <c r="T1025" i="109" s="1"/>
  <c r="S1024" i="109"/>
  <c r="S1025" i="109" s="1"/>
  <c r="S1027" i="109" s="1"/>
  <c r="R1024" i="109"/>
  <c r="R1025" i="109" s="1"/>
  <c r="Q1024" i="109"/>
  <c r="P1024" i="109"/>
  <c r="O1024" i="109"/>
  <c r="O1025" i="109" s="1"/>
  <c r="O1027" i="109" s="1"/>
  <c r="N1024" i="109"/>
  <c r="N1025" i="109" s="1"/>
  <c r="U1022" i="109"/>
  <c r="T1022" i="109"/>
  <c r="S1022" i="109"/>
  <c r="R1022" i="109"/>
  <c r="Q1022" i="109"/>
  <c r="P1022" i="109"/>
  <c r="O1022" i="109"/>
  <c r="N1022" i="109"/>
  <c r="S1023" i="109"/>
  <c r="O1023" i="109"/>
  <c r="Q1023" i="109"/>
  <c r="Q1027" i="109" s="1"/>
  <c r="Q1031" i="109" s="1"/>
  <c r="Q1035" i="109" s="1"/>
  <c r="Q1047" i="109" s="1"/>
  <c r="Q1051" i="109" s="1"/>
  <c r="Q1055" i="109" s="1"/>
  <c r="P1023" i="109"/>
  <c r="P1027" i="109" s="1"/>
  <c r="P1031" i="109" s="1"/>
  <c r="P1035" i="109" s="1"/>
  <c r="Q1014" i="109"/>
  <c r="U1013" i="109"/>
  <c r="U1014" i="109" s="1"/>
  <c r="S1013" i="109"/>
  <c r="S1014" i="109" s="1"/>
  <c r="Q1013" i="109"/>
  <c r="O1013" i="109"/>
  <c r="O1014" i="109" s="1"/>
  <c r="T1012" i="109"/>
  <c r="R1012" i="109"/>
  <c r="Q1012" i="109"/>
  <c r="P1012" i="109"/>
  <c r="N1012" i="109"/>
  <c r="U1011" i="109"/>
  <c r="U1012" i="109" s="1"/>
  <c r="T1011" i="109"/>
  <c r="S1011" i="109"/>
  <c r="S1012" i="109" s="1"/>
  <c r="R1011" i="109"/>
  <c r="Q1011" i="109"/>
  <c r="O1011" i="109"/>
  <c r="O1012" i="109" s="1"/>
  <c r="N1011" i="109"/>
  <c r="Q1010" i="109"/>
  <c r="P1010" i="109"/>
  <c r="U1009" i="109"/>
  <c r="U1010" i="109" s="1"/>
  <c r="T1009" i="109"/>
  <c r="T1010" i="109" s="1"/>
  <c r="S1009" i="109"/>
  <c r="S1010" i="109" s="1"/>
  <c r="R1009" i="109"/>
  <c r="R1010" i="109" s="1"/>
  <c r="Q1009" i="109"/>
  <c r="P1009" i="109"/>
  <c r="O1009" i="109"/>
  <c r="O1010" i="109" s="1"/>
  <c r="N1009" i="109"/>
  <c r="N1010" i="109" s="1"/>
  <c r="U1007" i="109"/>
  <c r="T1007" i="109"/>
  <c r="S1007" i="109"/>
  <c r="R1007" i="109"/>
  <c r="Q1007" i="109"/>
  <c r="P1007" i="109"/>
  <c r="O1007" i="109"/>
  <c r="N1007" i="109"/>
  <c r="Q1006" i="109"/>
  <c r="P1006" i="109"/>
  <c r="U1005" i="109"/>
  <c r="U1006" i="109" s="1"/>
  <c r="T1005" i="109"/>
  <c r="T1006" i="109" s="1"/>
  <c r="S1005" i="109"/>
  <c r="S1006" i="109" s="1"/>
  <c r="S1008" i="109" s="1"/>
  <c r="R1005" i="109"/>
  <c r="R1006" i="109" s="1"/>
  <c r="Q1005" i="109"/>
  <c r="P1005" i="109"/>
  <c r="O1005" i="109"/>
  <c r="O1006" i="109" s="1"/>
  <c r="O1008" i="109" s="1"/>
  <c r="N1005" i="109"/>
  <c r="N1006" i="109" s="1"/>
  <c r="U1003" i="109"/>
  <c r="T1003" i="109"/>
  <c r="S1003" i="109"/>
  <c r="R1003" i="109"/>
  <c r="Q1003" i="109"/>
  <c r="P1003" i="109"/>
  <c r="O1003" i="109"/>
  <c r="N1003" i="109"/>
  <c r="Q1002" i="109"/>
  <c r="P1002" i="109"/>
  <c r="U1001" i="109"/>
  <c r="U1002" i="109" s="1"/>
  <c r="T1001" i="109"/>
  <c r="T1002" i="109" s="1"/>
  <c r="S1001" i="109"/>
  <c r="S1002" i="109" s="1"/>
  <c r="S1004" i="109" s="1"/>
  <c r="R1001" i="109"/>
  <c r="R1002" i="109" s="1"/>
  <c r="Q1001" i="109"/>
  <c r="P1001" i="109"/>
  <c r="O1001" i="109"/>
  <c r="O1002" i="109" s="1"/>
  <c r="O1004" i="109" s="1"/>
  <c r="N1001" i="109"/>
  <c r="N1002" i="109" s="1"/>
  <c r="U999" i="109"/>
  <c r="T999" i="109"/>
  <c r="S999" i="109"/>
  <c r="R999" i="109"/>
  <c r="Q999" i="109"/>
  <c r="P999" i="109"/>
  <c r="O999" i="109"/>
  <c r="N999" i="109"/>
  <c r="S1000" i="109"/>
  <c r="O1000" i="109"/>
  <c r="Q990" i="109"/>
  <c r="Q992" i="109" s="1"/>
  <c r="P990" i="109"/>
  <c r="P992" i="109" s="1"/>
  <c r="P994" i="109" s="1"/>
  <c r="P996" i="109" s="1"/>
  <c r="P998" i="109" s="1"/>
  <c r="U989" i="109"/>
  <c r="U990" i="109" s="1"/>
  <c r="U992" i="109" s="1"/>
  <c r="T989" i="109"/>
  <c r="T990" i="109" s="1"/>
  <c r="T992" i="109" s="1"/>
  <c r="T994" i="109" s="1"/>
  <c r="T996" i="109" s="1"/>
  <c r="T998" i="109" s="1"/>
  <c r="S989" i="109"/>
  <c r="S990" i="109" s="1"/>
  <c r="S992" i="109" s="1"/>
  <c r="R989" i="109"/>
  <c r="R990" i="109" s="1"/>
  <c r="R992" i="109" s="1"/>
  <c r="R994" i="109" s="1"/>
  <c r="R996" i="109" s="1"/>
  <c r="R998" i="109" s="1"/>
  <c r="Q989" i="109"/>
  <c r="P989" i="109"/>
  <c r="O989" i="109"/>
  <c r="O990" i="109" s="1"/>
  <c r="O992" i="109" s="1"/>
  <c r="N989" i="109"/>
  <c r="N990" i="109" s="1"/>
  <c r="N992" i="109" s="1"/>
  <c r="N994" i="109" s="1"/>
  <c r="N996" i="109" s="1"/>
  <c r="N998" i="109" s="1"/>
  <c r="U987" i="109"/>
  <c r="T987" i="109"/>
  <c r="S987" i="109"/>
  <c r="R987" i="109"/>
  <c r="Q987" i="109"/>
  <c r="P987" i="109"/>
  <c r="O987" i="109"/>
  <c r="N987" i="109"/>
  <c r="Q986" i="109"/>
  <c r="P986" i="109"/>
  <c r="U985" i="109"/>
  <c r="U986" i="109" s="1"/>
  <c r="T985" i="109"/>
  <c r="T986" i="109" s="1"/>
  <c r="S985" i="109"/>
  <c r="S986" i="109" s="1"/>
  <c r="S988" i="109" s="1"/>
  <c r="R985" i="109"/>
  <c r="R986" i="109" s="1"/>
  <c r="Q985" i="109"/>
  <c r="P985" i="109"/>
  <c r="O985" i="109"/>
  <c r="O986" i="109" s="1"/>
  <c r="O988" i="109" s="1"/>
  <c r="N985" i="109"/>
  <c r="N986" i="109" s="1"/>
  <c r="U983" i="109"/>
  <c r="T983" i="109"/>
  <c r="S983" i="109"/>
  <c r="R983" i="109"/>
  <c r="Q983" i="109"/>
  <c r="P983" i="109"/>
  <c r="O983" i="109"/>
  <c r="N983" i="109"/>
  <c r="Q982" i="109"/>
  <c r="P982" i="109"/>
  <c r="U981" i="109"/>
  <c r="U982" i="109" s="1"/>
  <c r="T981" i="109"/>
  <c r="T982" i="109" s="1"/>
  <c r="S981" i="109"/>
  <c r="S982" i="109" s="1"/>
  <c r="S984" i="109" s="1"/>
  <c r="R981" i="109"/>
  <c r="R982" i="109" s="1"/>
  <c r="Q981" i="109"/>
  <c r="P981" i="109"/>
  <c r="O981" i="109"/>
  <c r="O982" i="109" s="1"/>
  <c r="O984" i="109" s="1"/>
  <c r="N981" i="109"/>
  <c r="N982" i="109" s="1"/>
  <c r="U979" i="109"/>
  <c r="T979" i="109"/>
  <c r="S979" i="109"/>
  <c r="R979" i="109"/>
  <c r="Q979" i="109"/>
  <c r="P979" i="109"/>
  <c r="O979" i="109"/>
  <c r="N979" i="109"/>
  <c r="Q978" i="109"/>
  <c r="P978" i="109"/>
  <c r="U977" i="109"/>
  <c r="U978" i="109" s="1"/>
  <c r="T977" i="109"/>
  <c r="T978" i="109" s="1"/>
  <c r="S977" i="109"/>
  <c r="S978" i="109" s="1"/>
  <c r="S980" i="109" s="1"/>
  <c r="R977" i="109"/>
  <c r="R978" i="109" s="1"/>
  <c r="Q977" i="109"/>
  <c r="P977" i="109"/>
  <c r="O977" i="109"/>
  <c r="O978" i="109" s="1"/>
  <c r="O980" i="109" s="1"/>
  <c r="N977" i="109"/>
  <c r="N978" i="109" s="1"/>
  <c r="U975" i="109"/>
  <c r="T975" i="109"/>
  <c r="S975" i="109"/>
  <c r="R975" i="109"/>
  <c r="Q975" i="109"/>
  <c r="P975" i="109"/>
  <c r="O975" i="109"/>
  <c r="N975" i="109"/>
  <c r="S976" i="109"/>
  <c r="O976" i="109"/>
  <c r="P976" i="109"/>
  <c r="P980" i="109" s="1"/>
  <c r="P984" i="109" s="1"/>
  <c r="P988" i="109" s="1"/>
  <c r="Q976" i="109"/>
  <c r="Q980" i="109" s="1"/>
  <c r="Q984" i="109" s="1"/>
  <c r="Q988" i="109" s="1"/>
  <c r="Q1000" i="109" s="1"/>
  <c r="Q1004" i="109" s="1"/>
  <c r="Q1008" i="109" s="1"/>
  <c r="Q967" i="109"/>
  <c r="U966" i="109"/>
  <c r="U967" i="109" s="1"/>
  <c r="S966" i="109"/>
  <c r="S967" i="109" s="1"/>
  <c r="Q966" i="109"/>
  <c r="O966" i="109"/>
  <c r="O967" i="109" s="1"/>
  <c r="T965" i="109"/>
  <c r="R965" i="109"/>
  <c r="Q965" i="109"/>
  <c r="P965" i="109"/>
  <c r="N965" i="109"/>
  <c r="U964" i="109"/>
  <c r="U965" i="109" s="1"/>
  <c r="T964" i="109"/>
  <c r="S964" i="109"/>
  <c r="S965" i="109" s="1"/>
  <c r="R964" i="109"/>
  <c r="Q964" i="109"/>
  <c r="O964" i="109"/>
  <c r="O965" i="109" s="1"/>
  <c r="N964" i="109"/>
  <c r="Q963" i="109"/>
  <c r="P963" i="109"/>
  <c r="U962" i="109"/>
  <c r="U963" i="109" s="1"/>
  <c r="T962" i="109"/>
  <c r="T963" i="109" s="1"/>
  <c r="S962" i="109"/>
  <c r="S963" i="109" s="1"/>
  <c r="R962" i="109"/>
  <c r="R963" i="109" s="1"/>
  <c r="Q962" i="109"/>
  <c r="P962" i="109"/>
  <c r="O962" i="109"/>
  <c r="O963" i="109" s="1"/>
  <c r="N962" i="109"/>
  <c r="N963" i="109" s="1"/>
  <c r="U960" i="109"/>
  <c r="T960" i="109"/>
  <c r="S960" i="109"/>
  <c r="R960" i="109"/>
  <c r="Q960" i="109"/>
  <c r="P960" i="109"/>
  <c r="O960" i="109"/>
  <c r="N960" i="109"/>
  <c r="Q959" i="109"/>
  <c r="P959" i="109"/>
  <c r="U958" i="109"/>
  <c r="U959" i="109" s="1"/>
  <c r="T958" i="109"/>
  <c r="T959" i="109" s="1"/>
  <c r="S958" i="109"/>
  <c r="S959" i="109" s="1"/>
  <c r="S961" i="109" s="1"/>
  <c r="R958" i="109"/>
  <c r="R959" i="109" s="1"/>
  <c r="Q958" i="109"/>
  <c r="P958" i="109"/>
  <c r="O958" i="109"/>
  <c r="O959" i="109" s="1"/>
  <c r="O961" i="109" s="1"/>
  <c r="N958" i="109"/>
  <c r="N959" i="109" s="1"/>
  <c r="U956" i="109"/>
  <c r="T956" i="109"/>
  <c r="S956" i="109"/>
  <c r="R956" i="109"/>
  <c r="Q956" i="109"/>
  <c r="P956" i="109"/>
  <c r="O956" i="109"/>
  <c r="N956" i="109"/>
  <c r="Q955" i="109"/>
  <c r="P955" i="109"/>
  <c r="U954" i="109"/>
  <c r="U955" i="109" s="1"/>
  <c r="T954" i="109"/>
  <c r="T955" i="109" s="1"/>
  <c r="S954" i="109"/>
  <c r="S955" i="109" s="1"/>
  <c r="S957" i="109" s="1"/>
  <c r="R954" i="109"/>
  <c r="R955" i="109" s="1"/>
  <c r="Q954" i="109"/>
  <c r="P954" i="109"/>
  <c r="O954" i="109"/>
  <c r="O955" i="109" s="1"/>
  <c r="O957" i="109" s="1"/>
  <c r="N954" i="109"/>
  <c r="N955" i="109" s="1"/>
  <c r="U952" i="109"/>
  <c r="T952" i="109"/>
  <c r="S952" i="109"/>
  <c r="R952" i="109"/>
  <c r="Q952" i="109"/>
  <c r="P952" i="109"/>
  <c r="O952" i="109"/>
  <c r="N952" i="109"/>
  <c r="S953" i="109"/>
  <c r="O953" i="109"/>
  <c r="Q943" i="109"/>
  <c r="Q945" i="109" s="1"/>
  <c r="P943" i="109"/>
  <c r="P945" i="109" s="1"/>
  <c r="P947" i="109" s="1"/>
  <c r="P949" i="109" s="1"/>
  <c r="P951" i="109" s="1"/>
  <c r="U942" i="109"/>
  <c r="U943" i="109" s="1"/>
  <c r="U945" i="109" s="1"/>
  <c r="T942" i="109"/>
  <c r="T943" i="109" s="1"/>
  <c r="T945" i="109" s="1"/>
  <c r="T947" i="109" s="1"/>
  <c r="T949" i="109" s="1"/>
  <c r="T951" i="109" s="1"/>
  <c r="S942" i="109"/>
  <c r="S943" i="109" s="1"/>
  <c r="S945" i="109" s="1"/>
  <c r="R942" i="109"/>
  <c r="R943" i="109" s="1"/>
  <c r="R945" i="109" s="1"/>
  <c r="R947" i="109" s="1"/>
  <c r="R949" i="109" s="1"/>
  <c r="R951" i="109" s="1"/>
  <c r="Q942" i="109"/>
  <c r="P942" i="109"/>
  <c r="O942" i="109"/>
  <c r="O943" i="109" s="1"/>
  <c r="O945" i="109" s="1"/>
  <c r="N942" i="109"/>
  <c r="N943" i="109" s="1"/>
  <c r="N945" i="109" s="1"/>
  <c r="N947" i="109" s="1"/>
  <c r="N949" i="109" s="1"/>
  <c r="N951" i="109" s="1"/>
  <c r="U940" i="109"/>
  <c r="T940" i="109"/>
  <c r="S940" i="109"/>
  <c r="R940" i="109"/>
  <c r="Q940" i="109"/>
  <c r="P940" i="109"/>
  <c r="O940" i="109"/>
  <c r="N940" i="109"/>
  <c r="Q939" i="109"/>
  <c r="P939" i="109"/>
  <c r="U938" i="109"/>
  <c r="U939" i="109" s="1"/>
  <c r="T938" i="109"/>
  <c r="T939" i="109" s="1"/>
  <c r="S938" i="109"/>
  <c r="S939" i="109" s="1"/>
  <c r="S941" i="109" s="1"/>
  <c r="R938" i="109"/>
  <c r="R939" i="109" s="1"/>
  <c r="Q938" i="109"/>
  <c r="P938" i="109"/>
  <c r="O938" i="109"/>
  <c r="O939" i="109" s="1"/>
  <c r="O941" i="109" s="1"/>
  <c r="N938" i="109"/>
  <c r="N939" i="109" s="1"/>
  <c r="U936" i="109"/>
  <c r="T936" i="109"/>
  <c r="S936" i="109"/>
  <c r="R936" i="109"/>
  <c r="Q936" i="109"/>
  <c r="P936" i="109"/>
  <c r="O936" i="109"/>
  <c r="N936" i="109"/>
  <c r="Q935" i="109"/>
  <c r="P935" i="109"/>
  <c r="U934" i="109"/>
  <c r="U935" i="109" s="1"/>
  <c r="T934" i="109"/>
  <c r="T935" i="109" s="1"/>
  <c r="S934" i="109"/>
  <c r="S935" i="109" s="1"/>
  <c r="S937" i="109" s="1"/>
  <c r="R934" i="109"/>
  <c r="R935" i="109" s="1"/>
  <c r="Q934" i="109"/>
  <c r="P934" i="109"/>
  <c r="O934" i="109"/>
  <c r="O935" i="109" s="1"/>
  <c r="O937" i="109" s="1"/>
  <c r="N934" i="109"/>
  <c r="N935" i="109" s="1"/>
  <c r="U932" i="109"/>
  <c r="T932" i="109"/>
  <c r="S932" i="109"/>
  <c r="R932" i="109"/>
  <c r="Q932" i="109"/>
  <c r="P932" i="109"/>
  <c r="O932" i="109"/>
  <c r="N932" i="109"/>
  <c r="Q931" i="109"/>
  <c r="P931" i="109"/>
  <c r="U930" i="109"/>
  <c r="U931" i="109" s="1"/>
  <c r="T930" i="109"/>
  <c r="T931" i="109" s="1"/>
  <c r="S930" i="109"/>
  <c r="S931" i="109" s="1"/>
  <c r="S933" i="109" s="1"/>
  <c r="R930" i="109"/>
  <c r="R931" i="109" s="1"/>
  <c r="Q930" i="109"/>
  <c r="P930" i="109"/>
  <c r="O930" i="109"/>
  <c r="O931" i="109" s="1"/>
  <c r="O933" i="109" s="1"/>
  <c r="N930" i="109"/>
  <c r="N931" i="109" s="1"/>
  <c r="U928" i="109"/>
  <c r="T928" i="109"/>
  <c r="S928" i="109"/>
  <c r="R928" i="109"/>
  <c r="Q928" i="109"/>
  <c r="P928" i="109"/>
  <c r="O928" i="109"/>
  <c r="N928" i="109"/>
  <c r="S929" i="109"/>
  <c r="O929" i="109"/>
  <c r="P929" i="109"/>
  <c r="P933" i="109" s="1"/>
  <c r="P937" i="109" s="1"/>
  <c r="P941" i="109" s="1"/>
  <c r="Q929" i="109"/>
  <c r="Q933" i="109" s="1"/>
  <c r="Q937" i="109" s="1"/>
  <c r="Q941" i="109" s="1"/>
  <c r="Q953" i="109" s="1"/>
  <c r="Q957" i="109" s="1"/>
  <c r="Q961" i="109" s="1"/>
  <c r="Q920" i="109"/>
  <c r="U919" i="109"/>
  <c r="U920" i="109" s="1"/>
  <c r="S919" i="109"/>
  <c r="S920" i="109" s="1"/>
  <c r="Q919" i="109"/>
  <c r="O919" i="109"/>
  <c r="O920" i="109" s="1"/>
  <c r="T918" i="109"/>
  <c r="R918" i="109"/>
  <c r="Q918" i="109"/>
  <c r="P918" i="109"/>
  <c r="N918" i="109"/>
  <c r="U917" i="109"/>
  <c r="U918" i="109" s="1"/>
  <c r="T917" i="109"/>
  <c r="S917" i="109"/>
  <c r="S918" i="109" s="1"/>
  <c r="R917" i="109"/>
  <c r="Q917" i="109"/>
  <c r="O917" i="109"/>
  <c r="O918" i="109" s="1"/>
  <c r="N917" i="109"/>
  <c r="Q916" i="109"/>
  <c r="P916" i="109"/>
  <c r="U915" i="109"/>
  <c r="U916" i="109" s="1"/>
  <c r="T915" i="109"/>
  <c r="T916" i="109" s="1"/>
  <c r="S915" i="109"/>
  <c r="S916" i="109" s="1"/>
  <c r="R915" i="109"/>
  <c r="R916" i="109" s="1"/>
  <c r="Q915" i="109"/>
  <c r="P915" i="109"/>
  <c r="O915" i="109"/>
  <c r="O916" i="109" s="1"/>
  <c r="N915" i="109"/>
  <c r="N916" i="109" s="1"/>
  <c r="U913" i="109"/>
  <c r="T913" i="109"/>
  <c r="S913" i="109"/>
  <c r="R913" i="109"/>
  <c r="Q913" i="109"/>
  <c r="P913" i="109"/>
  <c r="O913" i="109"/>
  <c r="N913" i="109"/>
  <c r="Q912" i="109"/>
  <c r="P912" i="109"/>
  <c r="U911" i="109"/>
  <c r="U912" i="109" s="1"/>
  <c r="T911" i="109"/>
  <c r="T912" i="109" s="1"/>
  <c r="S911" i="109"/>
  <c r="S912" i="109" s="1"/>
  <c r="S914" i="109" s="1"/>
  <c r="R911" i="109"/>
  <c r="R912" i="109" s="1"/>
  <c r="Q911" i="109"/>
  <c r="P911" i="109"/>
  <c r="O911" i="109"/>
  <c r="O912" i="109" s="1"/>
  <c r="O914" i="109" s="1"/>
  <c r="N911" i="109"/>
  <c r="N912" i="109" s="1"/>
  <c r="U909" i="109"/>
  <c r="T909" i="109"/>
  <c r="S909" i="109"/>
  <c r="R909" i="109"/>
  <c r="Q909" i="109"/>
  <c r="P909" i="109"/>
  <c r="O909" i="109"/>
  <c r="N909" i="109"/>
  <c r="Q908" i="109"/>
  <c r="P908" i="109"/>
  <c r="U907" i="109"/>
  <c r="U908" i="109" s="1"/>
  <c r="T907" i="109"/>
  <c r="T908" i="109" s="1"/>
  <c r="S907" i="109"/>
  <c r="S908" i="109" s="1"/>
  <c r="S910" i="109" s="1"/>
  <c r="R907" i="109"/>
  <c r="R908" i="109" s="1"/>
  <c r="Q907" i="109"/>
  <c r="P907" i="109"/>
  <c r="O907" i="109"/>
  <c r="O908" i="109" s="1"/>
  <c r="O910" i="109" s="1"/>
  <c r="N907" i="109"/>
  <c r="N908" i="109" s="1"/>
  <c r="U905" i="109"/>
  <c r="T905" i="109"/>
  <c r="S905" i="109"/>
  <c r="R905" i="109"/>
  <c r="Q905" i="109"/>
  <c r="P905" i="109"/>
  <c r="O905" i="109"/>
  <c r="N905" i="109"/>
  <c r="S906" i="109"/>
  <c r="O906" i="109"/>
  <c r="Q896" i="109"/>
  <c r="Q898" i="109" s="1"/>
  <c r="P896" i="109"/>
  <c r="P898" i="109" s="1"/>
  <c r="P900" i="109" s="1"/>
  <c r="P902" i="109" s="1"/>
  <c r="P904" i="109" s="1"/>
  <c r="U895" i="109"/>
  <c r="U896" i="109" s="1"/>
  <c r="U898" i="109" s="1"/>
  <c r="T895" i="109"/>
  <c r="T896" i="109" s="1"/>
  <c r="T898" i="109" s="1"/>
  <c r="T900" i="109" s="1"/>
  <c r="T902" i="109" s="1"/>
  <c r="T904" i="109" s="1"/>
  <c r="S895" i="109"/>
  <c r="S896" i="109" s="1"/>
  <c r="S898" i="109" s="1"/>
  <c r="R895" i="109"/>
  <c r="R896" i="109" s="1"/>
  <c r="R898" i="109" s="1"/>
  <c r="R900" i="109" s="1"/>
  <c r="R902" i="109" s="1"/>
  <c r="R904" i="109" s="1"/>
  <c r="Q895" i="109"/>
  <c r="P895" i="109"/>
  <c r="O895" i="109"/>
  <c r="O896" i="109" s="1"/>
  <c r="O898" i="109" s="1"/>
  <c r="N895" i="109"/>
  <c r="N896" i="109" s="1"/>
  <c r="N898" i="109" s="1"/>
  <c r="N900" i="109" s="1"/>
  <c r="N902" i="109" s="1"/>
  <c r="N904" i="109" s="1"/>
  <c r="U893" i="109"/>
  <c r="T893" i="109"/>
  <c r="S893" i="109"/>
  <c r="R893" i="109"/>
  <c r="Q893" i="109"/>
  <c r="P893" i="109"/>
  <c r="Q892" i="109"/>
  <c r="P892" i="109"/>
  <c r="U891" i="109"/>
  <c r="U892" i="109" s="1"/>
  <c r="T891" i="109"/>
  <c r="T892" i="109" s="1"/>
  <c r="S891" i="109"/>
  <c r="S892" i="109" s="1"/>
  <c r="S894" i="109" s="1"/>
  <c r="R891" i="109"/>
  <c r="R892" i="109" s="1"/>
  <c r="Q891" i="109"/>
  <c r="P891" i="109"/>
  <c r="O891" i="109"/>
  <c r="O892" i="109" s="1"/>
  <c r="O894" i="109" s="1"/>
  <c r="N891" i="109"/>
  <c r="N892" i="109" s="1"/>
  <c r="U889" i="109"/>
  <c r="T889" i="109"/>
  <c r="S889" i="109"/>
  <c r="R889" i="109"/>
  <c r="Q889" i="109"/>
  <c r="P889" i="109"/>
  <c r="O889" i="109"/>
  <c r="N889" i="109"/>
  <c r="Q888" i="109"/>
  <c r="P888" i="109"/>
  <c r="U887" i="109"/>
  <c r="U888" i="109" s="1"/>
  <c r="T887" i="109"/>
  <c r="T888" i="109" s="1"/>
  <c r="S887" i="109"/>
  <c r="S888" i="109" s="1"/>
  <c r="S890" i="109" s="1"/>
  <c r="R887" i="109"/>
  <c r="R888" i="109" s="1"/>
  <c r="Q887" i="109"/>
  <c r="P887" i="109"/>
  <c r="O887" i="109"/>
  <c r="O888" i="109" s="1"/>
  <c r="O890" i="109" s="1"/>
  <c r="N887" i="109"/>
  <c r="N888" i="109" s="1"/>
  <c r="U885" i="109"/>
  <c r="T885" i="109"/>
  <c r="S885" i="109"/>
  <c r="R885" i="109"/>
  <c r="Q885" i="109"/>
  <c r="P885" i="109"/>
  <c r="O885" i="109"/>
  <c r="N885" i="109"/>
  <c r="Q884" i="109"/>
  <c r="P884" i="109"/>
  <c r="U883" i="109"/>
  <c r="U884" i="109" s="1"/>
  <c r="T883" i="109"/>
  <c r="T884" i="109" s="1"/>
  <c r="S883" i="109"/>
  <c r="S884" i="109" s="1"/>
  <c r="S886" i="109" s="1"/>
  <c r="R883" i="109"/>
  <c r="R884" i="109" s="1"/>
  <c r="Q883" i="109"/>
  <c r="P883" i="109"/>
  <c r="O883" i="109"/>
  <c r="O884" i="109" s="1"/>
  <c r="O886" i="109" s="1"/>
  <c r="N883" i="109"/>
  <c r="N884" i="109" s="1"/>
  <c r="U881" i="109"/>
  <c r="T881" i="109"/>
  <c r="S881" i="109"/>
  <c r="R881" i="109"/>
  <c r="Q881" i="109"/>
  <c r="P881" i="109"/>
  <c r="O881" i="109"/>
  <c r="N881" i="109"/>
  <c r="S882" i="109"/>
  <c r="O882" i="109"/>
  <c r="Q882" i="109"/>
  <c r="Q886" i="109" s="1"/>
  <c r="Q890" i="109" s="1"/>
  <c r="Q894" i="109" s="1"/>
  <c r="Q906" i="109" s="1"/>
  <c r="Q910" i="109" s="1"/>
  <c r="Q914" i="109" s="1"/>
  <c r="P882" i="109"/>
  <c r="P886" i="109" s="1"/>
  <c r="P890" i="109" s="1"/>
  <c r="P894" i="109" s="1"/>
  <c r="P906" i="109" s="1"/>
  <c r="P910" i="109" s="1"/>
  <c r="P914" i="109" s="1"/>
  <c r="Q873" i="109"/>
  <c r="U872" i="109"/>
  <c r="U873" i="109" s="1"/>
  <c r="S872" i="109"/>
  <c r="S873" i="109" s="1"/>
  <c r="Q872" i="109"/>
  <c r="O872" i="109"/>
  <c r="O873" i="109" s="1"/>
  <c r="T871" i="109"/>
  <c r="R871" i="109"/>
  <c r="Q871" i="109"/>
  <c r="P871" i="109"/>
  <c r="N871" i="109"/>
  <c r="U870" i="109"/>
  <c r="U871" i="109" s="1"/>
  <c r="T870" i="109"/>
  <c r="S870" i="109"/>
  <c r="S871" i="109" s="1"/>
  <c r="R870" i="109"/>
  <c r="Q870" i="109"/>
  <c r="O870" i="109"/>
  <c r="O871" i="109" s="1"/>
  <c r="N870" i="109"/>
  <c r="Q869" i="109"/>
  <c r="P869" i="109"/>
  <c r="U868" i="109"/>
  <c r="U869" i="109" s="1"/>
  <c r="T868" i="109"/>
  <c r="T869" i="109" s="1"/>
  <c r="S868" i="109"/>
  <c r="S869" i="109" s="1"/>
  <c r="R868" i="109"/>
  <c r="R869" i="109" s="1"/>
  <c r="Q868" i="109"/>
  <c r="P868" i="109"/>
  <c r="O868" i="109"/>
  <c r="O869" i="109" s="1"/>
  <c r="N868" i="109"/>
  <c r="N869" i="109" s="1"/>
  <c r="U866" i="109"/>
  <c r="T866" i="109"/>
  <c r="S866" i="109"/>
  <c r="R866" i="109"/>
  <c r="Q866" i="109"/>
  <c r="P866" i="109"/>
  <c r="O866" i="109"/>
  <c r="N866" i="109"/>
  <c r="Q865" i="109"/>
  <c r="P865" i="109"/>
  <c r="U864" i="109"/>
  <c r="U865" i="109" s="1"/>
  <c r="T864" i="109"/>
  <c r="T865" i="109" s="1"/>
  <c r="S864" i="109"/>
  <c r="S865" i="109" s="1"/>
  <c r="S867" i="109" s="1"/>
  <c r="R864" i="109"/>
  <c r="R865" i="109" s="1"/>
  <c r="Q864" i="109"/>
  <c r="P864" i="109"/>
  <c r="O864" i="109"/>
  <c r="O865" i="109" s="1"/>
  <c r="O867" i="109" s="1"/>
  <c r="N864" i="109"/>
  <c r="N865" i="109" s="1"/>
  <c r="U862" i="109"/>
  <c r="T862" i="109"/>
  <c r="S862" i="109"/>
  <c r="R862" i="109"/>
  <c r="Q862" i="109"/>
  <c r="P862" i="109"/>
  <c r="O862" i="109"/>
  <c r="N862" i="109"/>
  <c r="Q861" i="109"/>
  <c r="P861" i="109"/>
  <c r="U860" i="109"/>
  <c r="U861" i="109" s="1"/>
  <c r="T860" i="109"/>
  <c r="T861" i="109" s="1"/>
  <c r="S860" i="109"/>
  <c r="S861" i="109" s="1"/>
  <c r="S863" i="109" s="1"/>
  <c r="R860" i="109"/>
  <c r="R861" i="109" s="1"/>
  <c r="Q860" i="109"/>
  <c r="P860" i="109"/>
  <c r="O860" i="109"/>
  <c r="O861" i="109" s="1"/>
  <c r="O863" i="109" s="1"/>
  <c r="N860" i="109"/>
  <c r="N861" i="109" s="1"/>
  <c r="U858" i="109"/>
  <c r="T858" i="109"/>
  <c r="S858" i="109"/>
  <c r="R858" i="109"/>
  <c r="Q858" i="109"/>
  <c r="P858" i="109"/>
  <c r="O858" i="109"/>
  <c r="N858" i="109"/>
  <c r="S859" i="109"/>
  <c r="O859" i="109"/>
  <c r="Q851" i="109"/>
  <c r="P851" i="109"/>
  <c r="P853" i="109" s="1"/>
  <c r="P855" i="109" s="1"/>
  <c r="P857" i="109" s="1"/>
  <c r="U850" i="109"/>
  <c r="U851" i="109" s="1"/>
  <c r="U853" i="109" s="1"/>
  <c r="U855" i="109" s="1"/>
  <c r="T850" i="109"/>
  <c r="T851" i="109" s="1"/>
  <c r="T853" i="109" s="1"/>
  <c r="T855" i="109" s="1"/>
  <c r="T857" i="109" s="1"/>
  <c r="S850" i="109"/>
  <c r="S851" i="109" s="1"/>
  <c r="S853" i="109" s="1"/>
  <c r="S855" i="109" s="1"/>
  <c r="R850" i="109"/>
  <c r="R851" i="109" s="1"/>
  <c r="R853" i="109" s="1"/>
  <c r="R855" i="109" s="1"/>
  <c r="R857" i="109" s="1"/>
  <c r="Q850" i="109"/>
  <c r="P850" i="109"/>
  <c r="O850" i="109"/>
  <c r="O851" i="109" s="1"/>
  <c r="O853" i="109" s="1"/>
  <c r="O855" i="109" s="1"/>
  <c r="N850" i="109"/>
  <c r="N851" i="109" s="1"/>
  <c r="N853" i="109" s="1"/>
  <c r="N855" i="109" s="1"/>
  <c r="N857" i="109" s="1"/>
  <c r="U848" i="109"/>
  <c r="T848" i="109"/>
  <c r="S848" i="109"/>
  <c r="R848" i="109"/>
  <c r="Q848" i="109"/>
  <c r="P848" i="109"/>
  <c r="O848" i="109"/>
  <c r="N848" i="109"/>
  <c r="Q847" i="109"/>
  <c r="P847" i="109"/>
  <c r="U846" i="109"/>
  <c r="U847" i="109" s="1"/>
  <c r="T846" i="109"/>
  <c r="T847" i="109" s="1"/>
  <c r="S846" i="109"/>
  <c r="S847" i="109" s="1"/>
  <c r="S849" i="109" s="1"/>
  <c r="R846" i="109"/>
  <c r="R847" i="109" s="1"/>
  <c r="Q846" i="109"/>
  <c r="P846" i="109"/>
  <c r="O846" i="109"/>
  <c r="O847" i="109" s="1"/>
  <c r="O849" i="109" s="1"/>
  <c r="N846" i="109"/>
  <c r="N847" i="109" s="1"/>
  <c r="U844" i="109"/>
  <c r="T844" i="109"/>
  <c r="S844" i="109"/>
  <c r="R844" i="109"/>
  <c r="Q844" i="109"/>
  <c r="P844" i="109"/>
  <c r="O844" i="109"/>
  <c r="N844" i="109"/>
  <c r="Q843" i="109"/>
  <c r="P843" i="109"/>
  <c r="U842" i="109"/>
  <c r="U843" i="109" s="1"/>
  <c r="T842" i="109"/>
  <c r="T843" i="109" s="1"/>
  <c r="S842" i="109"/>
  <c r="S843" i="109" s="1"/>
  <c r="S845" i="109" s="1"/>
  <c r="R842" i="109"/>
  <c r="R843" i="109" s="1"/>
  <c r="Q842" i="109"/>
  <c r="P842" i="109"/>
  <c r="O842" i="109"/>
  <c r="O843" i="109" s="1"/>
  <c r="O845" i="109" s="1"/>
  <c r="N842" i="109"/>
  <c r="N843" i="109" s="1"/>
  <c r="U840" i="109"/>
  <c r="T840" i="109"/>
  <c r="S840" i="109"/>
  <c r="R840" i="109"/>
  <c r="Q840" i="109"/>
  <c r="P840" i="109"/>
  <c r="O840" i="109"/>
  <c r="N840" i="109"/>
  <c r="Q839" i="109"/>
  <c r="P839" i="109"/>
  <c r="U838" i="109"/>
  <c r="U839" i="109" s="1"/>
  <c r="T838" i="109"/>
  <c r="T839" i="109" s="1"/>
  <c r="S838" i="109"/>
  <c r="S839" i="109" s="1"/>
  <c r="S841" i="109" s="1"/>
  <c r="R838" i="109"/>
  <c r="R839" i="109" s="1"/>
  <c r="Q838" i="109"/>
  <c r="P838" i="109"/>
  <c r="O838" i="109"/>
  <c r="O839" i="109" s="1"/>
  <c r="O841" i="109" s="1"/>
  <c r="N838" i="109"/>
  <c r="N839" i="109" s="1"/>
  <c r="U836" i="109"/>
  <c r="T836" i="109"/>
  <c r="S836" i="109"/>
  <c r="R836" i="109"/>
  <c r="Q836" i="109"/>
  <c r="P836" i="109"/>
  <c r="O836" i="109"/>
  <c r="N836" i="109"/>
  <c r="S837" i="109"/>
  <c r="O837" i="109"/>
  <c r="P837" i="109"/>
  <c r="P841" i="109" s="1"/>
  <c r="P845" i="109" s="1"/>
  <c r="P849" i="109" s="1"/>
  <c r="Q837" i="109"/>
  <c r="Q841" i="109" s="1"/>
  <c r="Q845" i="109" s="1"/>
  <c r="Q849" i="109" s="1"/>
  <c r="Q828" i="109"/>
  <c r="U827" i="109"/>
  <c r="U828" i="109" s="1"/>
  <c r="S827" i="109"/>
  <c r="S828" i="109" s="1"/>
  <c r="Q827" i="109"/>
  <c r="O827" i="109"/>
  <c r="O828" i="109" s="1"/>
  <c r="T826" i="109"/>
  <c r="R826" i="109"/>
  <c r="Q826" i="109"/>
  <c r="P826" i="109"/>
  <c r="N826" i="109"/>
  <c r="U825" i="109"/>
  <c r="U826" i="109" s="1"/>
  <c r="T825" i="109"/>
  <c r="S825" i="109"/>
  <c r="S826" i="109" s="1"/>
  <c r="R825" i="109"/>
  <c r="Q825" i="109"/>
  <c r="O825" i="109"/>
  <c r="O826" i="109" s="1"/>
  <c r="N825" i="109"/>
  <c r="Q824" i="109"/>
  <c r="P824" i="109"/>
  <c r="U823" i="109"/>
  <c r="U824" i="109" s="1"/>
  <c r="T823" i="109"/>
  <c r="T824" i="109" s="1"/>
  <c r="S823" i="109"/>
  <c r="S824" i="109" s="1"/>
  <c r="R823" i="109"/>
  <c r="R824" i="109" s="1"/>
  <c r="Q823" i="109"/>
  <c r="P823" i="109"/>
  <c r="O823" i="109"/>
  <c r="O824" i="109" s="1"/>
  <c r="N823" i="109"/>
  <c r="N824" i="109" s="1"/>
  <c r="U821" i="109"/>
  <c r="T821" i="109"/>
  <c r="S821" i="109"/>
  <c r="R821" i="109"/>
  <c r="Q821" i="109"/>
  <c r="P821" i="109"/>
  <c r="O821" i="109"/>
  <c r="N821" i="109"/>
  <c r="Q820" i="109"/>
  <c r="P820" i="109"/>
  <c r="U819" i="109"/>
  <c r="U820" i="109" s="1"/>
  <c r="T819" i="109"/>
  <c r="T820" i="109" s="1"/>
  <c r="S819" i="109"/>
  <c r="S820" i="109" s="1"/>
  <c r="S822" i="109" s="1"/>
  <c r="R819" i="109"/>
  <c r="R820" i="109" s="1"/>
  <c r="Q819" i="109"/>
  <c r="P819" i="109"/>
  <c r="O819" i="109"/>
  <c r="O820" i="109" s="1"/>
  <c r="O822" i="109" s="1"/>
  <c r="N819" i="109"/>
  <c r="N820" i="109" s="1"/>
  <c r="U817" i="109"/>
  <c r="T817" i="109"/>
  <c r="S817" i="109"/>
  <c r="R817" i="109"/>
  <c r="Q817" i="109"/>
  <c r="P817" i="109"/>
  <c r="O817" i="109"/>
  <c r="N817" i="109"/>
  <c r="Q816" i="109"/>
  <c r="P816" i="109"/>
  <c r="U815" i="109"/>
  <c r="U816" i="109" s="1"/>
  <c r="T815" i="109"/>
  <c r="T816" i="109" s="1"/>
  <c r="S815" i="109"/>
  <c r="S816" i="109" s="1"/>
  <c r="S818" i="109" s="1"/>
  <c r="R815" i="109"/>
  <c r="R816" i="109" s="1"/>
  <c r="Q815" i="109"/>
  <c r="P815" i="109"/>
  <c r="O815" i="109"/>
  <c r="O816" i="109" s="1"/>
  <c r="O818" i="109" s="1"/>
  <c r="N815" i="109"/>
  <c r="N816" i="109" s="1"/>
  <c r="U813" i="109"/>
  <c r="T813" i="109"/>
  <c r="S813" i="109"/>
  <c r="R813" i="109"/>
  <c r="Q813" i="109"/>
  <c r="P813" i="109"/>
  <c r="O813" i="109"/>
  <c r="N813" i="109"/>
  <c r="S814" i="109"/>
  <c r="O814" i="109"/>
  <c r="Q804" i="109"/>
  <c r="Q806" i="109" s="1"/>
  <c r="P804" i="109"/>
  <c r="P806" i="109" s="1"/>
  <c r="P808" i="109" s="1"/>
  <c r="P810" i="109" s="1"/>
  <c r="P812" i="109" s="1"/>
  <c r="U803" i="109"/>
  <c r="U804" i="109" s="1"/>
  <c r="U806" i="109" s="1"/>
  <c r="T803" i="109"/>
  <c r="T804" i="109" s="1"/>
  <c r="T806" i="109" s="1"/>
  <c r="T808" i="109" s="1"/>
  <c r="T810" i="109" s="1"/>
  <c r="T812" i="109" s="1"/>
  <c r="S803" i="109"/>
  <c r="S804" i="109" s="1"/>
  <c r="S806" i="109" s="1"/>
  <c r="R803" i="109"/>
  <c r="R804" i="109" s="1"/>
  <c r="R806" i="109" s="1"/>
  <c r="R808" i="109" s="1"/>
  <c r="R810" i="109" s="1"/>
  <c r="R812" i="109" s="1"/>
  <c r="Q803" i="109"/>
  <c r="P803" i="109"/>
  <c r="O803" i="109"/>
  <c r="O804" i="109" s="1"/>
  <c r="O806" i="109" s="1"/>
  <c r="N803" i="109"/>
  <c r="N804" i="109" s="1"/>
  <c r="N806" i="109" s="1"/>
  <c r="N808" i="109" s="1"/>
  <c r="N810" i="109" s="1"/>
  <c r="N812" i="109" s="1"/>
  <c r="U801" i="109"/>
  <c r="T801" i="109"/>
  <c r="S801" i="109"/>
  <c r="R801" i="109"/>
  <c r="Q801" i="109"/>
  <c r="P801" i="109"/>
  <c r="O801" i="109"/>
  <c r="N801" i="109"/>
  <c r="Q800" i="109"/>
  <c r="P800" i="109"/>
  <c r="U799" i="109"/>
  <c r="U800" i="109" s="1"/>
  <c r="T799" i="109"/>
  <c r="T800" i="109" s="1"/>
  <c r="S799" i="109"/>
  <c r="S800" i="109" s="1"/>
  <c r="S802" i="109" s="1"/>
  <c r="R799" i="109"/>
  <c r="R800" i="109" s="1"/>
  <c r="Q799" i="109"/>
  <c r="P799" i="109"/>
  <c r="O799" i="109"/>
  <c r="O800" i="109" s="1"/>
  <c r="O802" i="109" s="1"/>
  <c r="N799" i="109"/>
  <c r="N800" i="109" s="1"/>
  <c r="U797" i="109"/>
  <c r="T797" i="109"/>
  <c r="S797" i="109"/>
  <c r="R797" i="109"/>
  <c r="Q797" i="109"/>
  <c r="P797" i="109"/>
  <c r="O797" i="109"/>
  <c r="N797" i="109"/>
  <c r="Q796" i="109"/>
  <c r="P796" i="109"/>
  <c r="U795" i="109"/>
  <c r="U796" i="109" s="1"/>
  <c r="T795" i="109"/>
  <c r="T796" i="109" s="1"/>
  <c r="S795" i="109"/>
  <c r="S796" i="109" s="1"/>
  <c r="S798" i="109" s="1"/>
  <c r="R795" i="109"/>
  <c r="R796" i="109" s="1"/>
  <c r="Q795" i="109"/>
  <c r="P795" i="109"/>
  <c r="O795" i="109"/>
  <c r="O796" i="109" s="1"/>
  <c r="O798" i="109" s="1"/>
  <c r="N795" i="109"/>
  <c r="N796" i="109" s="1"/>
  <c r="U793" i="109"/>
  <c r="T793" i="109"/>
  <c r="S793" i="109"/>
  <c r="R793" i="109"/>
  <c r="Q793" i="109"/>
  <c r="P793" i="109"/>
  <c r="O793" i="109"/>
  <c r="N793" i="109"/>
  <c r="Q792" i="109"/>
  <c r="P792" i="109"/>
  <c r="U791" i="109"/>
  <c r="U792" i="109" s="1"/>
  <c r="T791" i="109"/>
  <c r="T792" i="109" s="1"/>
  <c r="S791" i="109"/>
  <c r="S792" i="109" s="1"/>
  <c r="S794" i="109" s="1"/>
  <c r="R791" i="109"/>
  <c r="R792" i="109" s="1"/>
  <c r="Q791" i="109"/>
  <c r="P791" i="109"/>
  <c r="O791" i="109"/>
  <c r="O792" i="109" s="1"/>
  <c r="O794" i="109" s="1"/>
  <c r="N791" i="109"/>
  <c r="N792" i="109" s="1"/>
  <c r="U789" i="109"/>
  <c r="T789" i="109"/>
  <c r="S789" i="109"/>
  <c r="R789" i="109"/>
  <c r="Q789" i="109"/>
  <c r="P789" i="109"/>
  <c r="O789" i="109"/>
  <c r="N789" i="109"/>
  <c r="S790" i="109"/>
  <c r="O790" i="109"/>
  <c r="Q790" i="109"/>
  <c r="Q794" i="109" s="1"/>
  <c r="Q798" i="109" s="1"/>
  <c r="Q802" i="109" s="1"/>
  <c r="Q814" i="109" s="1"/>
  <c r="Q818" i="109" s="1"/>
  <c r="Q822" i="109" s="1"/>
  <c r="P790" i="109"/>
  <c r="P794" i="109" s="1"/>
  <c r="P798" i="109" s="1"/>
  <c r="P802" i="109" s="1"/>
  <c r="Q781" i="109"/>
  <c r="U780" i="109"/>
  <c r="U781" i="109" s="1"/>
  <c r="S780" i="109"/>
  <c r="S781" i="109" s="1"/>
  <c r="Q780" i="109"/>
  <c r="O780" i="109"/>
  <c r="O781" i="109" s="1"/>
  <c r="T779" i="109"/>
  <c r="R779" i="109"/>
  <c r="Q779" i="109"/>
  <c r="P779" i="109"/>
  <c r="N779" i="109"/>
  <c r="U778" i="109"/>
  <c r="U779" i="109" s="1"/>
  <c r="T778" i="109"/>
  <c r="S778" i="109"/>
  <c r="S779" i="109" s="1"/>
  <c r="R778" i="109"/>
  <c r="Q778" i="109"/>
  <c r="O778" i="109"/>
  <c r="O779" i="109" s="1"/>
  <c r="N778" i="109"/>
  <c r="Q777" i="109"/>
  <c r="P777" i="109"/>
  <c r="U776" i="109"/>
  <c r="U777" i="109" s="1"/>
  <c r="T776" i="109"/>
  <c r="T777" i="109" s="1"/>
  <c r="S776" i="109"/>
  <c r="S777" i="109" s="1"/>
  <c r="R776" i="109"/>
  <c r="R777" i="109" s="1"/>
  <c r="Q776" i="109"/>
  <c r="P776" i="109"/>
  <c r="O776" i="109"/>
  <c r="O777" i="109" s="1"/>
  <c r="N776" i="109"/>
  <c r="N777" i="109" s="1"/>
  <c r="U774" i="109"/>
  <c r="T774" i="109"/>
  <c r="S774" i="109"/>
  <c r="R774" i="109"/>
  <c r="Q774" i="109"/>
  <c r="P774" i="109"/>
  <c r="O774" i="109"/>
  <c r="N774" i="109"/>
  <c r="Q773" i="109"/>
  <c r="P773" i="109"/>
  <c r="U772" i="109"/>
  <c r="U773" i="109" s="1"/>
  <c r="T772" i="109"/>
  <c r="T773" i="109" s="1"/>
  <c r="S772" i="109"/>
  <c r="S773" i="109" s="1"/>
  <c r="S775" i="109" s="1"/>
  <c r="R772" i="109"/>
  <c r="R773" i="109" s="1"/>
  <c r="Q772" i="109"/>
  <c r="P772" i="109"/>
  <c r="O772" i="109"/>
  <c r="O773" i="109" s="1"/>
  <c r="O775" i="109" s="1"/>
  <c r="N772" i="109"/>
  <c r="N773" i="109" s="1"/>
  <c r="U770" i="109"/>
  <c r="T770" i="109"/>
  <c r="S770" i="109"/>
  <c r="R770" i="109"/>
  <c r="Q770" i="109"/>
  <c r="P770" i="109"/>
  <c r="O770" i="109"/>
  <c r="N770" i="109"/>
  <c r="Q769" i="109"/>
  <c r="S768" i="109"/>
  <c r="S769" i="109" s="1"/>
  <c r="S771" i="109" s="1"/>
  <c r="R768" i="109"/>
  <c r="R769" i="109" s="1"/>
  <c r="Q768" i="109"/>
  <c r="O768" i="109"/>
  <c r="O769" i="109" s="1"/>
  <c r="O771" i="109" s="1"/>
  <c r="N768" i="109"/>
  <c r="N769" i="109" s="1"/>
  <c r="T766" i="109"/>
  <c r="S766" i="109"/>
  <c r="R766" i="109"/>
  <c r="Q766" i="109"/>
  <c r="P766" i="109"/>
  <c r="O766" i="109"/>
  <c r="N766" i="109"/>
  <c r="S767" i="109"/>
  <c r="O767" i="109"/>
  <c r="Q757" i="109"/>
  <c r="Q759" i="109" s="1"/>
  <c r="P757" i="109"/>
  <c r="P759" i="109" s="1"/>
  <c r="P761" i="109" s="1"/>
  <c r="P763" i="109" s="1"/>
  <c r="P765" i="109" s="1"/>
  <c r="U756" i="109"/>
  <c r="U757" i="109" s="1"/>
  <c r="U759" i="109" s="1"/>
  <c r="T756" i="109"/>
  <c r="T757" i="109" s="1"/>
  <c r="T759" i="109" s="1"/>
  <c r="T761" i="109" s="1"/>
  <c r="T763" i="109" s="1"/>
  <c r="T765" i="109" s="1"/>
  <c r="S756" i="109"/>
  <c r="S757" i="109" s="1"/>
  <c r="S759" i="109" s="1"/>
  <c r="R756" i="109"/>
  <c r="R757" i="109" s="1"/>
  <c r="R759" i="109" s="1"/>
  <c r="R761" i="109" s="1"/>
  <c r="R763" i="109" s="1"/>
  <c r="R765" i="109" s="1"/>
  <c r="Q756" i="109"/>
  <c r="P756" i="109"/>
  <c r="O756" i="109"/>
  <c r="O757" i="109" s="1"/>
  <c r="O759" i="109" s="1"/>
  <c r="N756" i="109"/>
  <c r="N757" i="109" s="1"/>
  <c r="N759" i="109" s="1"/>
  <c r="N761" i="109" s="1"/>
  <c r="N763" i="109" s="1"/>
  <c r="N765" i="109" s="1"/>
  <c r="U754" i="109"/>
  <c r="T754" i="109"/>
  <c r="S754" i="109"/>
  <c r="R754" i="109"/>
  <c r="Q754" i="109"/>
  <c r="P754" i="109"/>
  <c r="O754" i="109"/>
  <c r="N754" i="109"/>
  <c r="Q753" i="109"/>
  <c r="P753" i="109"/>
  <c r="U752" i="109"/>
  <c r="U753" i="109" s="1"/>
  <c r="T752" i="109"/>
  <c r="T753" i="109" s="1"/>
  <c r="S752" i="109"/>
  <c r="S753" i="109" s="1"/>
  <c r="S755" i="109" s="1"/>
  <c r="R752" i="109"/>
  <c r="R753" i="109" s="1"/>
  <c r="Q752" i="109"/>
  <c r="P752" i="109"/>
  <c r="O752" i="109"/>
  <c r="O753" i="109" s="1"/>
  <c r="O755" i="109" s="1"/>
  <c r="N752" i="109"/>
  <c r="N753" i="109" s="1"/>
  <c r="U750" i="109"/>
  <c r="T750" i="109"/>
  <c r="S750" i="109"/>
  <c r="R750" i="109"/>
  <c r="Q750" i="109"/>
  <c r="P750" i="109"/>
  <c r="O750" i="109"/>
  <c r="N750" i="109"/>
  <c r="Q749" i="109"/>
  <c r="P749" i="109"/>
  <c r="U748" i="109"/>
  <c r="U749" i="109" s="1"/>
  <c r="T748" i="109"/>
  <c r="T749" i="109" s="1"/>
  <c r="S748" i="109"/>
  <c r="S749" i="109" s="1"/>
  <c r="S751" i="109" s="1"/>
  <c r="R748" i="109"/>
  <c r="R749" i="109" s="1"/>
  <c r="Q748" i="109"/>
  <c r="P748" i="109"/>
  <c r="O748" i="109"/>
  <c r="O749" i="109" s="1"/>
  <c r="O751" i="109" s="1"/>
  <c r="N748" i="109"/>
  <c r="N749" i="109" s="1"/>
  <c r="U746" i="109"/>
  <c r="T746" i="109"/>
  <c r="S746" i="109"/>
  <c r="R746" i="109"/>
  <c r="Q746" i="109"/>
  <c r="P746" i="109"/>
  <c r="O746" i="109"/>
  <c r="N746" i="109"/>
  <c r="Q745" i="109"/>
  <c r="P745" i="109"/>
  <c r="U744" i="109"/>
  <c r="U745" i="109" s="1"/>
  <c r="T744" i="109"/>
  <c r="T745" i="109" s="1"/>
  <c r="S744" i="109"/>
  <c r="S745" i="109" s="1"/>
  <c r="S747" i="109" s="1"/>
  <c r="R744" i="109"/>
  <c r="R745" i="109" s="1"/>
  <c r="Q744" i="109"/>
  <c r="P744" i="109"/>
  <c r="O744" i="109"/>
  <c r="O745" i="109" s="1"/>
  <c r="O747" i="109" s="1"/>
  <c r="N744" i="109"/>
  <c r="N745" i="109" s="1"/>
  <c r="U742" i="109"/>
  <c r="T742" i="109"/>
  <c r="S742" i="109"/>
  <c r="R742" i="109"/>
  <c r="Q742" i="109"/>
  <c r="P742" i="109"/>
  <c r="O742" i="109"/>
  <c r="N742" i="109"/>
  <c r="S743" i="109"/>
  <c r="O743" i="109"/>
  <c r="P743" i="109"/>
  <c r="P747" i="109" s="1"/>
  <c r="P751" i="109" s="1"/>
  <c r="P755" i="109" s="1"/>
  <c r="P767" i="109" s="1"/>
  <c r="Q743" i="109"/>
  <c r="Q747" i="109" s="1"/>
  <c r="Q751" i="109" s="1"/>
  <c r="Q755" i="109" s="1"/>
  <c r="Q767" i="109" s="1"/>
  <c r="Q771" i="109" s="1"/>
  <c r="Q775" i="109" s="1"/>
  <c r="Q734" i="109"/>
  <c r="U733" i="109"/>
  <c r="U734" i="109" s="1"/>
  <c r="S733" i="109"/>
  <c r="S734" i="109" s="1"/>
  <c r="Q733" i="109"/>
  <c r="O733" i="109"/>
  <c r="O734" i="109" s="1"/>
  <c r="T732" i="109"/>
  <c r="R732" i="109"/>
  <c r="Q732" i="109"/>
  <c r="P732" i="109"/>
  <c r="N732" i="109"/>
  <c r="U731" i="109"/>
  <c r="U732" i="109" s="1"/>
  <c r="T731" i="109"/>
  <c r="S731" i="109"/>
  <c r="S732" i="109" s="1"/>
  <c r="R731" i="109"/>
  <c r="Q731" i="109"/>
  <c r="O731" i="109"/>
  <c r="O732" i="109" s="1"/>
  <c r="N731" i="109"/>
  <c r="Q730" i="109"/>
  <c r="P730" i="109"/>
  <c r="U729" i="109"/>
  <c r="U730" i="109" s="1"/>
  <c r="T729" i="109"/>
  <c r="T730" i="109" s="1"/>
  <c r="S729" i="109"/>
  <c r="S730" i="109" s="1"/>
  <c r="R729" i="109"/>
  <c r="R730" i="109" s="1"/>
  <c r="Q729" i="109"/>
  <c r="P729" i="109"/>
  <c r="O729" i="109"/>
  <c r="O730" i="109" s="1"/>
  <c r="N729" i="109"/>
  <c r="N730" i="109" s="1"/>
  <c r="U727" i="109"/>
  <c r="T727" i="109"/>
  <c r="S727" i="109"/>
  <c r="R727" i="109"/>
  <c r="Q727" i="109"/>
  <c r="P727" i="109"/>
  <c r="O727" i="109"/>
  <c r="N727" i="109"/>
  <c r="Q726" i="109"/>
  <c r="P726" i="109"/>
  <c r="U725" i="109"/>
  <c r="U726" i="109" s="1"/>
  <c r="T725" i="109"/>
  <c r="T726" i="109" s="1"/>
  <c r="S725" i="109"/>
  <c r="S726" i="109" s="1"/>
  <c r="S728" i="109" s="1"/>
  <c r="R725" i="109"/>
  <c r="R726" i="109" s="1"/>
  <c r="Q725" i="109"/>
  <c r="P725" i="109"/>
  <c r="O725" i="109"/>
  <c r="O726" i="109" s="1"/>
  <c r="O728" i="109" s="1"/>
  <c r="N725" i="109"/>
  <c r="N726" i="109" s="1"/>
  <c r="U723" i="109"/>
  <c r="T723" i="109"/>
  <c r="S723" i="109"/>
  <c r="R723" i="109"/>
  <c r="Q723" i="109"/>
  <c r="P723" i="109"/>
  <c r="O723" i="109"/>
  <c r="N723" i="109"/>
  <c r="Q722" i="109"/>
  <c r="P722" i="109"/>
  <c r="U721" i="109"/>
  <c r="U722" i="109" s="1"/>
  <c r="T721" i="109"/>
  <c r="T722" i="109" s="1"/>
  <c r="S721" i="109"/>
  <c r="S722" i="109" s="1"/>
  <c r="S724" i="109" s="1"/>
  <c r="R721" i="109"/>
  <c r="R722" i="109" s="1"/>
  <c r="Q721" i="109"/>
  <c r="P721" i="109"/>
  <c r="O721" i="109"/>
  <c r="O722" i="109" s="1"/>
  <c r="O724" i="109" s="1"/>
  <c r="N721" i="109"/>
  <c r="N722" i="109" s="1"/>
  <c r="U719" i="109"/>
  <c r="T719" i="109"/>
  <c r="S719" i="109"/>
  <c r="R719" i="109"/>
  <c r="Q719" i="109"/>
  <c r="P719" i="109"/>
  <c r="O719" i="109"/>
  <c r="N719" i="109"/>
  <c r="S720" i="109"/>
  <c r="O720" i="109"/>
  <c r="Q710" i="109"/>
  <c r="Q712" i="109" s="1"/>
  <c r="P710" i="109"/>
  <c r="P712" i="109" s="1"/>
  <c r="P714" i="109" s="1"/>
  <c r="P716" i="109" s="1"/>
  <c r="P718" i="109" s="1"/>
  <c r="U709" i="109"/>
  <c r="U710" i="109" s="1"/>
  <c r="U712" i="109" s="1"/>
  <c r="T709" i="109"/>
  <c r="T710" i="109" s="1"/>
  <c r="T712" i="109" s="1"/>
  <c r="T714" i="109" s="1"/>
  <c r="T716" i="109" s="1"/>
  <c r="T718" i="109" s="1"/>
  <c r="S709" i="109"/>
  <c r="S710" i="109" s="1"/>
  <c r="S712" i="109" s="1"/>
  <c r="R709" i="109"/>
  <c r="R710" i="109" s="1"/>
  <c r="R712" i="109" s="1"/>
  <c r="R714" i="109" s="1"/>
  <c r="R716" i="109" s="1"/>
  <c r="R718" i="109" s="1"/>
  <c r="Q709" i="109"/>
  <c r="P709" i="109"/>
  <c r="O709" i="109"/>
  <c r="O710" i="109" s="1"/>
  <c r="O712" i="109" s="1"/>
  <c r="N709" i="109"/>
  <c r="N710" i="109" s="1"/>
  <c r="N712" i="109" s="1"/>
  <c r="N714" i="109" s="1"/>
  <c r="N716" i="109" s="1"/>
  <c r="N718" i="109" s="1"/>
  <c r="U707" i="109"/>
  <c r="T707" i="109"/>
  <c r="S707" i="109"/>
  <c r="R707" i="109"/>
  <c r="Q707" i="109"/>
  <c r="P707" i="109"/>
  <c r="O707" i="109"/>
  <c r="N707" i="109"/>
  <c r="Q706" i="109"/>
  <c r="P706" i="109"/>
  <c r="U705" i="109"/>
  <c r="U706" i="109" s="1"/>
  <c r="T705" i="109"/>
  <c r="T706" i="109" s="1"/>
  <c r="S705" i="109"/>
  <c r="S706" i="109" s="1"/>
  <c r="S708" i="109" s="1"/>
  <c r="R705" i="109"/>
  <c r="R706" i="109" s="1"/>
  <c r="Q705" i="109"/>
  <c r="P705" i="109"/>
  <c r="O705" i="109"/>
  <c r="O706" i="109" s="1"/>
  <c r="O708" i="109" s="1"/>
  <c r="N705" i="109"/>
  <c r="N706" i="109" s="1"/>
  <c r="U703" i="109"/>
  <c r="T703" i="109"/>
  <c r="S703" i="109"/>
  <c r="R703" i="109"/>
  <c r="Q703" i="109"/>
  <c r="P703" i="109"/>
  <c r="O703" i="109"/>
  <c r="N703" i="109"/>
  <c r="Q702" i="109"/>
  <c r="P702" i="109"/>
  <c r="U701" i="109"/>
  <c r="U702" i="109" s="1"/>
  <c r="T701" i="109"/>
  <c r="T702" i="109" s="1"/>
  <c r="S701" i="109"/>
  <c r="S702" i="109" s="1"/>
  <c r="S704" i="109" s="1"/>
  <c r="R701" i="109"/>
  <c r="R702" i="109" s="1"/>
  <c r="Q701" i="109"/>
  <c r="P701" i="109"/>
  <c r="O701" i="109"/>
  <c r="O702" i="109" s="1"/>
  <c r="O704" i="109" s="1"/>
  <c r="N701" i="109"/>
  <c r="N702" i="109" s="1"/>
  <c r="U699" i="109"/>
  <c r="T699" i="109"/>
  <c r="S699" i="109"/>
  <c r="R699" i="109"/>
  <c r="Q699" i="109"/>
  <c r="P699" i="109"/>
  <c r="O699" i="109"/>
  <c r="N699" i="109"/>
  <c r="Q698" i="109"/>
  <c r="P698" i="109"/>
  <c r="U697" i="109"/>
  <c r="U698" i="109" s="1"/>
  <c r="T697" i="109"/>
  <c r="T698" i="109" s="1"/>
  <c r="S697" i="109"/>
  <c r="S698" i="109" s="1"/>
  <c r="S700" i="109" s="1"/>
  <c r="R697" i="109"/>
  <c r="R698" i="109" s="1"/>
  <c r="Q697" i="109"/>
  <c r="P697" i="109"/>
  <c r="O697" i="109"/>
  <c r="O698" i="109" s="1"/>
  <c r="O700" i="109" s="1"/>
  <c r="N697" i="109"/>
  <c r="N698" i="109" s="1"/>
  <c r="U695" i="109"/>
  <c r="T695" i="109"/>
  <c r="S695" i="109"/>
  <c r="R695" i="109"/>
  <c r="Q695" i="109"/>
  <c r="P695" i="109"/>
  <c r="O695" i="109"/>
  <c r="N695" i="109"/>
  <c r="S696" i="109"/>
  <c r="O696" i="109"/>
  <c r="Q696" i="109"/>
  <c r="Q700" i="109" s="1"/>
  <c r="Q704" i="109" s="1"/>
  <c r="Q708" i="109" s="1"/>
  <c r="Q720" i="109" s="1"/>
  <c r="Q724" i="109" s="1"/>
  <c r="Q728" i="109" s="1"/>
  <c r="P696" i="109"/>
  <c r="P700" i="109" s="1"/>
  <c r="P704" i="109" s="1"/>
  <c r="P708" i="109" s="1"/>
  <c r="Q687" i="109"/>
  <c r="U686" i="109"/>
  <c r="U687" i="109" s="1"/>
  <c r="S686" i="109"/>
  <c r="S687" i="109" s="1"/>
  <c r="Q686" i="109"/>
  <c r="O686" i="109"/>
  <c r="O687" i="109" s="1"/>
  <c r="T685" i="109"/>
  <c r="R685" i="109"/>
  <c r="Q685" i="109"/>
  <c r="P685" i="109"/>
  <c r="N685" i="109"/>
  <c r="U684" i="109"/>
  <c r="U685" i="109" s="1"/>
  <c r="T684" i="109"/>
  <c r="S684" i="109"/>
  <c r="S685" i="109" s="1"/>
  <c r="R684" i="109"/>
  <c r="Q684" i="109"/>
  <c r="O684" i="109"/>
  <c r="O685" i="109" s="1"/>
  <c r="N684" i="109"/>
  <c r="Q683" i="109"/>
  <c r="P683" i="109"/>
  <c r="U682" i="109"/>
  <c r="U683" i="109" s="1"/>
  <c r="T682" i="109"/>
  <c r="T683" i="109" s="1"/>
  <c r="S682" i="109"/>
  <c r="S683" i="109" s="1"/>
  <c r="R682" i="109"/>
  <c r="R683" i="109" s="1"/>
  <c r="Q682" i="109"/>
  <c r="P682" i="109"/>
  <c r="O682" i="109"/>
  <c r="O683" i="109" s="1"/>
  <c r="N682" i="109"/>
  <c r="N683" i="109" s="1"/>
  <c r="U680" i="109"/>
  <c r="T680" i="109"/>
  <c r="S680" i="109"/>
  <c r="R680" i="109"/>
  <c r="Q680" i="109"/>
  <c r="P680" i="109"/>
  <c r="O680" i="109"/>
  <c r="N680" i="109"/>
  <c r="Q679" i="109"/>
  <c r="P679" i="109"/>
  <c r="U678" i="109"/>
  <c r="U679" i="109" s="1"/>
  <c r="T678" i="109"/>
  <c r="T679" i="109" s="1"/>
  <c r="S678" i="109"/>
  <c r="S679" i="109" s="1"/>
  <c r="S681" i="109" s="1"/>
  <c r="R678" i="109"/>
  <c r="R679" i="109" s="1"/>
  <c r="Q678" i="109"/>
  <c r="P678" i="109"/>
  <c r="O678" i="109"/>
  <c r="O679" i="109" s="1"/>
  <c r="O681" i="109" s="1"/>
  <c r="N678" i="109"/>
  <c r="N679" i="109" s="1"/>
  <c r="U676" i="109"/>
  <c r="T676" i="109"/>
  <c r="S676" i="109"/>
  <c r="R676" i="109"/>
  <c r="Q676" i="109"/>
  <c r="P676" i="109"/>
  <c r="O676" i="109"/>
  <c r="N676" i="109"/>
  <c r="Q675" i="109"/>
  <c r="S674" i="109"/>
  <c r="S675" i="109" s="1"/>
  <c r="S677" i="109" s="1"/>
  <c r="R674" i="109"/>
  <c r="R675" i="109" s="1"/>
  <c r="Q674" i="109"/>
  <c r="O674" i="109"/>
  <c r="O675" i="109" s="1"/>
  <c r="O677" i="109" s="1"/>
  <c r="N674" i="109"/>
  <c r="N675" i="109" s="1"/>
  <c r="T672" i="109"/>
  <c r="S672" i="109"/>
  <c r="R672" i="109"/>
  <c r="P672" i="109"/>
  <c r="O672" i="109"/>
  <c r="N672" i="109"/>
  <c r="S673" i="109"/>
  <c r="O673" i="109"/>
  <c r="Q663" i="109"/>
  <c r="Q665" i="109" s="1"/>
  <c r="P663" i="109"/>
  <c r="P665" i="109" s="1"/>
  <c r="P667" i="109" s="1"/>
  <c r="P669" i="109" s="1"/>
  <c r="P671" i="109" s="1"/>
  <c r="U662" i="109"/>
  <c r="U663" i="109" s="1"/>
  <c r="U665" i="109" s="1"/>
  <c r="T662" i="109"/>
  <c r="T663" i="109" s="1"/>
  <c r="T665" i="109" s="1"/>
  <c r="T667" i="109" s="1"/>
  <c r="T669" i="109" s="1"/>
  <c r="T671" i="109" s="1"/>
  <c r="S662" i="109"/>
  <c r="S663" i="109" s="1"/>
  <c r="S665" i="109" s="1"/>
  <c r="R662" i="109"/>
  <c r="R663" i="109" s="1"/>
  <c r="R665" i="109" s="1"/>
  <c r="R667" i="109" s="1"/>
  <c r="R669" i="109" s="1"/>
  <c r="R671" i="109" s="1"/>
  <c r="Q662" i="109"/>
  <c r="P662" i="109"/>
  <c r="O662" i="109"/>
  <c r="O663" i="109" s="1"/>
  <c r="O665" i="109" s="1"/>
  <c r="N662" i="109"/>
  <c r="N663" i="109" s="1"/>
  <c r="N665" i="109" s="1"/>
  <c r="N667" i="109" s="1"/>
  <c r="N669" i="109" s="1"/>
  <c r="N671" i="109" s="1"/>
  <c r="U660" i="109"/>
  <c r="T660" i="109"/>
  <c r="S660" i="109"/>
  <c r="R660" i="109"/>
  <c r="Q660" i="109"/>
  <c r="P660" i="109"/>
  <c r="O660" i="109"/>
  <c r="N660" i="109"/>
  <c r="Q659" i="109"/>
  <c r="P659" i="109"/>
  <c r="U658" i="109"/>
  <c r="U659" i="109" s="1"/>
  <c r="T658" i="109"/>
  <c r="T659" i="109" s="1"/>
  <c r="S658" i="109"/>
  <c r="S659" i="109" s="1"/>
  <c r="S661" i="109" s="1"/>
  <c r="R658" i="109"/>
  <c r="R659" i="109" s="1"/>
  <c r="Q658" i="109"/>
  <c r="P658" i="109"/>
  <c r="O658" i="109"/>
  <c r="O659" i="109" s="1"/>
  <c r="O661" i="109" s="1"/>
  <c r="N658" i="109"/>
  <c r="N659" i="109" s="1"/>
  <c r="U656" i="109"/>
  <c r="T656" i="109"/>
  <c r="S656" i="109"/>
  <c r="R656" i="109"/>
  <c r="Q656" i="109"/>
  <c r="P656" i="109"/>
  <c r="O656" i="109"/>
  <c r="N656" i="109"/>
  <c r="Q655" i="109"/>
  <c r="P655" i="109"/>
  <c r="U654" i="109"/>
  <c r="U655" i="109" s="1"/>
  <c r="T654" i="109"/>
  <c r="T655" i="109" s="1"/>
  <c r="S654" i="109"/>
  <c r="S655" i="109" s="1"/>
  <c r="S657" i="109" s="1"/>
  <c r="R654" i="109"/>
  <c r="R655" i="109" s="1"/>
  <c r="Q654" i="109"/>
  <c r="P654" i="109"/>
  <c r="O654" i="109"/>
  <c r="O655" i="109" s="1"/>
  <c r="O657" i="109" s="1"/>
  <c r="N654" i="109"/>
  <c r="N655" i="109" s="1"/>
  <c r="U652" i="109"/>
  <c r="T652" i="109"/>
  <c r="S652" i="109"/>
  <c r="R652" i="109"/>
  <c r="Q652" i="109"/>
  <c r="P652" i="109"/>
  <c r="O652" i="109"/>
  <c r="N652" i="109"/>
  <c r="Q651" i="109"/>
  <c r="P651" i="109"/>
  <c r="U650" i="109"/>
  <c r="U651" i="109" s="1"/>
  <c r="T650" i="109"/>
  <c r="T651" i="109" s="1"/>
  <c r="S650" i="109"/>
  <c r="S651" i="109" s="1"/>
  <c r="S653" i="109" s="1"/>
  <c r="R650" i="109"/>
  <c r="R651" i="109" s="1"/>
  <c r="Q650" i="109"/>
  <c r="P650" i="109"/>
  <c r="O650" i="109"/>
  <c r="O651" i="109" s="1"/>
  <c r="O653" i="109" s="1"/>
  <c r="N650" i="109"/>
  <c r="N651" i="109" s="1"/>
  <c r="U648" i="109"/>
  <c r="T648" i="109"/>
  <c r="S648" i="109"/>
  <c r="R648" i="109"/>
  <c r="Q648" i="109"/>
  <c r="P648" i="109"/>
  <c r="O648" i="109"/>
  <c r="N648" i="109"/>
  <c r="S649" i="109"/>
  <c r="O649" i="109"/>
  <c r="Q649" i="109"/>
  <c r="Q653" i="109" s="1"/>
  <c r="Q657" i="109" s="1"/>
  <c r="Q661" i="109" s="1"/>
  <c r="Q673" i="109" s="1"/>
  <c r="Q677" i="109" s="1"/>
  <c r="Q681" i="109" s="1"/>
  <c r="P649" i="109"/>
  <c r="P653" i="109" s="1"/>
  <c r="P657" i="109" s="1"/>
  <c r="P661" i="109" s="1"/>
  <c r="P673" i="109" s="1"/>
  <c r="Q640" i="109"/>
  <c r="U639" i="109"/>
  <c r="U640" i="109" s="1"/>
  <c r="S639" i="109"/>
  <c r="S640" i="109" s="1"/>
  <c r="Q639" i="109"/>
  <c r="O639" i="109"/>
  <c r="O640" i="109" s="1"/>
  <c r="T638" i="109"/>
  <c r="R638" i="109"/>
  <c r="Q638" i="109"/>
  <c r="P638" i="109"/>
  <c r="N638" i="109"/>
  <c r="U637" i="109"/>
  <c r="U638" i="109" s="1"/>
  <c r="T637" i="109"/>
  <c r="S637" i="109"/>
  <c r="S638" i="109" s="1"/>
  <c r="R637" i="109"/>
  <c r="Q637" i="109"/>
  <c r="O637" i="109"/>
  <c r="O638" i="109" s="1"/>
  <c r="N637" i="109"/>
  <c r="Q636" i="109"/>
  <c r="P636" i="109"/>
  <c r="U635" i="109"/>
  <c r="U636" i="109" s="1"/>
  <c r="T635" i="109"/>
  <c r="T636" i="109" s="1"/>
  <c r="S635" i="109"/>
  <c r="S636" i="109" s="1"/>
  <c r="R635" i="109"/>
  <c r="R636" i="109" s="1"/>
  <c r="Q635" i="109"/>
  <c r="P635" i="109"/>
  <c r="O635" i="109"/>
  <c r="O636" i="109" s="1"/>
  <c r="N635" i="109"/>
  <c r="N636" i="109" s="1"/>
  <c r="U633" i="109"/>
  <c r="T633" i="109"/>
  <c r="S633" i="109"/>
  <c r="R633" i="109"/>
  <c r="Q633" i="109"/>
  <c r="P633" i="109"/>
  <c r="O633" i="109"/>
  <c r="N633" i="109"/>
  <c r="Q632" i="109"/>
  <c r="P632" i="109"/>
  <c r="U631" i="109"/>
  <c r="U632" i="109" s="1"/>
  <c r="T631" i="109"/>
  <c r="T632" i="109" s="1"/>
  <c r="S631" i="109"/>
  <c r="S632" i="109" s="1"/>
  <c r="S634" i="109" s="1"/>
  <c r="R631" i="109"/>
  <c r="R632" i="109" s="1"/>
  <c r="Q631" i="109"/>
  <c r="P631" i="109"/>
  <c r="O631" i="109"/>
  <c r="O632" i="109" s="1"/>
  <c r="O634" i="109" s="1"/>
  <c r="N631" i="109"/>
  <c r="N632" i="109" s="1"/>
  <c r="U629" i="109"/>
  <c r="T629" i="109"/>
  <c r="S629" i="109"/>
  <c r="R629" i="109"/>
  <c r="Q629" i="109"/>
  <c r="P629" i="109"/>
  <c r="O629" i="109"/>
  <c r="N629" i="109"/>
  <c r="Q628" i="109"/>
  <c r="P628" i="109"/>
  <c r="U627" i="109"/>
  <c r="U628" i="109" s="1"/>
  <c r="T627" i="109"/>
  <c r="T628" i="109" s="1"/>
  <c r="S627" i="109"/>
  <c r="S628" i="109" s="1"/>
  <c r="S630" i="109" s="1"/>
  <c r="R627" i="109"/>
  <c r="R628" i="109" s="1"/>
  <c r="Q627" i="109"/>
  <c r="P627" i="109"/>
  <c r="O627" i="109"/>
  <c r="O628" i="109" s="1"/>
  <c r="O630" i="109" s="1"/>
  <c r="N627" i="109"/>
  <c r="N628" i="109" s="1"/>
  <c r="U625" i="109"/>
  <c r="T625" i="109"/>
  <c r="S625" i="109"/>
  <c r="R625" i="109"/>
  <c r="Q625" i="109"/>
  <c r="P625" i="109"/>
  <c r="O625" i="109"/>
  <c r="N625" i="109"/>
  <c r="S626" i="109"/>
  <c r="O626" i="109"/>
  <c r="Q616" i="109"/>
  <c r="Q618" i="109" s="1"/>
  <c r="P616" i="109"/>
  <c r="P618" i="109" s="1"/>
  <c r="P620" i="109" s="1"/>
  <c r="P622" i="109" s="1"/>
  <c r="P624" i="109" s="1"/>
  <c r="U615" i="109"/>
  <c r="U616" i="109" s="1"/>
  <c r="U618" i="109" s="1"/>
  <c r="T615" i="109"/>
  <c r="T616" i="109" s="1"/>
  <c r="T618" i="109" s="1"/>
  <c r="T620" i="109" s="1"/>
  <c r="T622" i="109" s="1"/>
  <c r="T624" i="109" s="1"/>
  <c r="S615" i="109"/>
  <c r="S616" i="109" s="1"/>
  <c r="S618" i="109" s="1"/>
  <c r="R615" i="109"/>
  <c r="R616" i="109" s="1"/>
  <c r="R618" i="109" s="1"/>
  <c r="R620" i="109" s="1"/>
  <c r="R622" i="109" s="1"/>
  <c r="R624" i="109" s="1"/>
  <c r="Q615" i="109"/>
  <c r="P615" i="109"/>
  <c r="O615" i="109"/>
  <c r="O616" i="109" s="1"/>
  <c r="O618" i="109" s="1"/>
  <c r="N615" i="109"/>
  <c r="N616" i="109" s="1"/>
  <c r="N618" i="109" s="1"/>
  <c r="N620" i="109" s="1"/>
  <c r="N622" i="109" s="1"/>
  <c r="N624" i="109" s="1"/>
  <c r="U613" i="109"/>
  <c r="T613" i="109"/>
  <c r="S613" i="109"/>
  <c r="R613" i="109"/>
  <c r="Q613" i="109"/>
  <c r="P613" i="109"/>
  <c r="O613" i="109"/>
  <c r="N613" i="109"/>
  <c r="Q612" i="109"/>
  <c r="P612" i="109"/>
  <c r="U611" i="109"/>
  <c r="U612" i="109" s="1"/>
  <c r="T611" i="109"/>
  <c r="T612" i="109" s="1"/>
  <c r="S611" i="109"/>
  <c r="S612" i="109" s="1"/>
  <c r="S614" i="109" s="1"/>
  <c r="R611" i="109"/>
  <c r="R612" i="109" s="1"/>
  <c r="Q611" i="109"/>
  <c r="P611" i="109"/>
  <c r="O611" i="109"/>
  <c r="O612" i="109" s="1"/>
  <c r="O614" i="109" s="1"/>
  <c r="N611" i="109"/>
  <c r="N612" i="109" s="1"/>
  <c r="U609" i="109"/>
  <c r="T609" i="109"/>
  <c r="S609" i="109"/>
  <c r="R609" i="109"/>
  <c r="Q609" i="109"/>
  <c r="P609" i="109"/>
  <c r="O609" i="109"/>
  <c r="N609" i="109"/>
  <c r="Q608" i="109"/>
  <c r="P608" i="109"/>
  <c r="U607" i="109"/>
  <c r="U608" i="109" s="1"/>
  <c r="T607" i="109"/>
  <c r="T608" i="109" s="1"/>
  <c r="S607" i="109"/>
  <c r="S608" i="109" s="1"/>
  <c r="S610" i="109" s="1"/>
  <c r="R607" i="109"/>
  <c r="R608" i="109" s="1"/>
  <c r="Q607" i="109"/>
  <c r="P607" i="109"/>
  <c r="O607" i="109"/>
  <c r="O608" i="109" s="1"/>
  <c r="O610" i="109" s="1"/>
  <c r="N607" i="109"/>
  <c r="N608" i="109" s="1"/>
  <c r="U605" i="109"/>
  <c r="T605" i="109"/>
  <c r="S605" i="109"/>
  <c r="R605" i="109"/>
  <c r="Q605" i="109"/>
  <c r="P605" i="109"/>
  <c r="O605" i="109"/>
  <c r="N605" i="109"/>
  <c r="Q604" i="109"/>
  <c r="P604" i="109"/>
  <c r="U603" i="109"/>
  <c r="U604" i="109" s="1"/>
  <c r="T603" i="109"/>
  <c r="T604" i="109" s="1"/>
  <c r="S603" i="109"/>
  <c r="S604" i="109" s="1"/>
  <c r="S606" i="109" s="1"/>
  <c r="R603" i="109"/>
  <c r="R604" i="109" s="1"/>
  <c r="Q603" i="109"/>
  <c r="P603" i="109"/>
  <c r="O603" i="109"/>
  <c r="O604" i="109" s="1"/>
  <c r="O606" i="109" s="1"/>
  <c r="N603" i="109"/>
  <c r="N604" i="109" s="1"/>
  <c r="U601" i="109"/>
  <c r="T601" i="109"/>
  <c r="S601" i="109"/>
  <c r="R601" i="109"/>
  <c r="Q601" i="109"/>
  <c r="P601" i="109"/>
  <c r="O601" i="109"/>
  <c r="N601" i="109"/>
  <c r="S602" i="109"/>
  <c r="O602" i="109"/>
  <c r="Q602" i="109"/>
  <c r="Q606" i="109" s="1"/>
  <c r="Q610" i="109" s="1"/>
  <c r="Q614" i="109" s="1"/>
  <c r="Q626" i="109" s="1"/>
  <c r="Q630" i="109" s="1"/>
  <c r="Q634" i="109" s="1"/>
  <c r="P602" i="109"/>
  <c r="P606" i="109" s="1"/>
  <c r="P610" i="109" s="1"/>
  <c r="P614" i="109" s="1"/>
  <c r="Q593" i="109"/>
  <c r="U592" i="109"/>
  <c r="U593" i="109" s="1"/>
  <c r="S592" i="109"/>
  <c r="S593" i="109" s="1"/>
  <c r="Q592" i="109"/>
  <c r="O592" i="109"/>
  <c r="O593" i="109" s="1"/>
  <c r="T591" i="109"/>
  <c r="R591" i="109"/>
  <c r="Q591" i="109"/>
  <c r="P591" i="109"/>
  <c r="N591" i="109"/>
  <c r="U590" i="109"/>
  <c r="U591" i="109" s="1"/>
  <c r="T590" i="109"/>
  <c r="S590" i="109"/>
  <c r="S591" i="109" s="1"/>
  <c r="R590" i="109"/>
  <c r="Q590" i="109"/>
  <c r="O590" i="109"/>
  <c r="O591" i="109" s="1"/>
  <c r="N590" i="109"/>
  <c r="Q589" i="109"/>
  <c r="P589" i="109"/>
  <c r="U588" i="109"/>
  <c r="U589" i="109" s="1"/>
  <c r="T588" i="109"/>
  <c r="T589" i="109" s="1"/>
  <c r="S588" i="109"/>
  <c r="S589" i="109" s="1"/>
  <c r="R588" i="109"/>
  <c r="R589" i="109" s="1"/>
  <c r="Q588" i="109"/>
  <c r="P588" i="109"/>
  <c r="O588" i="109"/>
  <c r="O589" i="109" s="1"/>
  <c r="N588" i="109"/>
  <c r="N589" i="109" s="1"/>
  <c r="U586" i="109"/>
  <c r="T586" i="109"/>
  <c r="S586" i="109"/>
  <c r="R586" i="109"/>
  <c r="Q586" i="109"/>
  <c r="P586" i="109"/>
  <c r="O586" i="109"/>
  <c r="N586" i="109"/>
  <c r="Q585" i="109"/>
  <c r="P585" i="109"/>
  <c r="U584" i="109"/>
  <c r="U585" i="109" s="1"/>
  <c r="T584" i="109"/>
  <c r="T585" i="109" s="1"/>
  <c r="S584" i="109"/>
  <c r="S585" i="109" s="1"/>
  <c r="S587" i="109" s="1"/>
  <c r="R584" i="109"/>
  <c r="R585" i="109" s="1"/>
  <c r="Q584" i="109"/>
  <c r="P584" i="109"/>
  <c r="O584" i="109"/>
  <c r="O585" i="109" s="1"/>
  <c r="O587" i="109" s="1"/>
  <c r="N584" i="109"/>
  <c r="N585" i="109" s="1"/>
  <c r="U582" i="109"/>
  <c r="T582" i="109"/>
  <c r="S582" i="109"/>
  <c r="R582" i="109"/>
  <c r="Q582" i="109"/>
  <c r="P582" i="109"/>
  <c r="O582" i="109"/>
  <c r="N582" i="109"/>
  <c r="Q581" i="109"/>
  <c r="P581" i="109"/>
  <c r="U580" i="109"/>
  <c r="U581" i="109" s="1"/>
  <c r="T580" i="109"/>
  <c r="T581" i="109" s="1"/>
  <c r="S580" i="109"/>
  <c r="S581" i="109" s="1"/>
  <c r="S583" i="109" s="1"/>
  <c r="R580" i="109"/>
  <c r="R581" i="109" s="1"/>
  <c r="Q580" i="109"/>
  <c r="P580" i="109"/>
  <c r="O580" i="109"/>
  <c r="O581" i="109" s="1"/>
  <c r="O583" i="109" s="1"/>
  <c r="N580" i="109"/>
  <c r="N581" i="109" s="1"/>
  <c r="U578" i="109"/>
  <c r="T578" i="109"/>
  <c r="S578" i="109"/>
  <c r="R578" i="109"/>
  <c r="Q578" i="109"/>
  <c r="P578" i="109"/>
  <c r="O578" i="109"/>
  <c r="N578" i="109"/>
  <c r="S579" i="109"/>
  <c r="O579" i="109"/>
  <c r="Q569" i="109"/>
  <c r="Q571" i="109" s="1"/>
  <c r="P569" i="109"/>
  <c r="P571" i="109" s="1"/>
  <c r="P573" i="109" s="1"/>
  <c r="P575" i="109" s="1"/>
  <c r="P577" i="109" s="1"/>
  <c r="U568" i="109"/>
  <c r="U569" i="109" s="1"/>
  <c r="U571" i="109" s="1"/>
  <c r="T568" i="109"/>
  <c r="T569" i="109" s="1"/>
  <c r="T571" i="109" s="1"/>
  <c r="T573" i="109" s="1"/>
  <c r="T575" i="109" s="1"/>
  <c r="T577" i="109" s="1"/>
  <c r="S568" i="109"/>
  <c r="S569" i="109" s="1"/>
  <c r="S571" i="109" s="1"/>
  <c r="R568" i="109"/>
  <c r="R569" i="109" s="1"/>
  <c r="R571" i="109" s="1"/>
  <c r="R573" i="109" s="1"/>
  <c r="R575" i="109" s="1"/>
  <c r="R577" i="109" s="1"/>
  <c r="Q568" i="109"/>
  <c r="P568" i="109"/>
  <c r="O568" i="109"/>
  <c r="O569" i="109" s="1"/>
  <c r="O571" i="109" s="1"/>
  <c r="N568" i="109"/>
  <c r="N569" i="109" s="1"/>
  <c r="N571" i="109" s="1"/>
  <c r="N573" i="109" s="1"/>
  <c r="N575" i="109" s="1"/>
  <c r="N577" i="109" s="1"/>
  <c r="U566" i="109"/>
  <c r="T566" i="109"/>
  <c r="S566" i="109"/>
  <c r="R566" i="109"/>
  <c r="Q566" i="109"/>
  <c r="P566" i="109"/>
  <c r="O566" i="109"/>
  <c r="N566" i="109"/>
  <c r="Q565" i="109"/>
  <c r="P565" i="109"/>
  <c r="U564" i="109"/>
  <c r="U565" i="109" s="1"/>
  <c r="T564" i="109"/>
  <c r="T565" i="109" s="1"/>
  <c r="S564" i="109"/>
  <c r="S565" i="109" s="1"/>
  <c r="S567" i="109" s="1"/>
  <c r="R564" i="109"/>
  <c r="R565" i="109" s="1"/>
  <c r="Q564" i="109"/>
  <c r="P564" i="109"/>
  <c r="O564" i="109"/>
  <c r="O565" i="109" s="1"/>
  <c r="O567" i="109" s="1"/>
  <c r="N564" i="109"/>
  <c r="N565" i="109" s="1"/>
  <c r="U562" i="109"/>
  <c r="T562" i="109"/>
  <c r="S562" i="109"/>
  <c r="R562" i="109"/>
  <c r="Q562" i="109"/>
  <c r="P562" i="109"/>
  <c r="O562" i="109"/>
  <c r="N562" i="109"/>
  <c r="Q561" i="109"/>
  <c r="P561" i="109"/>
  <c r="U560" i="109"/>
  <c r="U561" i="109" s="1"/>
  <c r="T560" i="109"/>
  <c r="T561" i="109" s="1"/>
  <c r="S560" i="109"/>
  <c r="S561" i="109" s="1"/>
  <c r="S563" i="109" s="1"/>
  <c r="R560" i="109"/>
  <c r="R561" i="109" s="1"/>
  <c r="Q560" i="109"/>
  <c r="P560" i="109"/>
  <c r="O560" i="109"/>
  <c r="O561" i="109" s="1"/>
  <c r="O563" i="109" s="1"/>
  <c r="N560" i="109"/>
  <c r="N561" i="109" s="1"/>
  <c r="U558" i="109"/>
  <c r="T558" i="109"/>
  <c r="S558" i="109"/>
  <c r="R558" i="109"/>
  <c r="Q558" i="109"/>
  <c r="P558" i="109"/>
  <c r="O558" i="109"/>
  <c r="N558" i="109"/>
  <c r="Q557" i="109"/>
  <c r="P557" i="109"/>
  <c r="U556" i="109"/>
  <c r="U557" i="109" s="1"/>
  <c r="T556" i="109"/>
  <c r="T557" i="109" s="1"/>
  <c r="S556" i="109"/>
  <c r="S557" i="109" s="1"/>
  <c r="S559" i="109" s="1"/>
  <c r="R556" i="109"/>
  <c r="R557" i="109" s="1"/>
  <c r="Q556" i="109"/>
  <c r="P556" i="109"/>
  <c r="O556" i="109"/>
  <c r="O557" i="109" s="1"/>
  <c r="O559" i="109" s="1"/>
  <c r="N556" i="109"/>
  <c r="N557" i="109" s="1"/>
  <c r="U554" i="109"/>
  <c r="T554" i="109"/>
  <c r="S554" i="109"/>
  <c r="R554" i="109"/>
  <c r="Q554" i="109"/>
  <c r="P554" i="109"/>
  <c r="O554" i="109"/>
  <c r="N554" i="109"/>
  <c r="S555" i="109"/>
  <c r="O555" i="109"/>
  <c r="Q555" i="109"/>
  <c r="Q559" i="109" s="1"/>
  <c r="Q563" i="109" s="1"/>
  <c r="Q567" i="109" s="1"/>
  <c r="Q579" i="109" s="1"/>
  <c r="Q583" i="109" s="1"/>
  <c r="Q587" i="109" s="1"/>
  <c r="P555" i="109"/>
  <c r="P559" i="109" s="1"/>
  <c r="P563" i="109" s="1"/>
  <c r="P567" i="109" s="1"/>
  <c r="Q546" i="109"/>
  <c r="U545" i="109"/>
  <c r="U546" i="109" s="1"/>
  <c r="S545" i="109"/>
  <c r="S546" i="109" s="1"/>
  <c r="Q545" i="109"/>
  <c r="O545" i="109"/>
  <c r="O546" i="109" s="1"/>
  <c r="T544" i="109"/>
  <c r="R544" i="109"/>
  <c r="Q544" i="109"/>
  <c r="P544" i="109"/>
  <c r="N544" i="109"/>
  <c r="U543" i="109"/>
  <c r="U544" i="109" s="1"/>
  <c r="T543" i="109"/>
  <c r="S543" i="109"/>
  <c r="S544" i="109" s="1"/>
  <c r="R543" i="109"/>
  <c r="Q543" i="109"/>
  <c r="O543" i="109"/>
  <c r="O544" i="109" s="1"/>
  <c r="N543" i="109"/>
  <c r="Q542" i="109"/>
  <c r="P542" i="109"/>
  <c r="U541" i="109"/>
  <c r="U542" i="109" s="1"/>
  <c r="T541" i="109"/>
  <c r="T542" i="109" s="1"/>
  <c r="S541" i="109"/>
  <c r="S542" i="109" s="1"/>
  <c r="R541" i="109"/>
  <c r="R542" i="109" s="1"/>
  <c r="Q541" i="109"/>
  <c r="P541" i="109"/>
  <c r="O541" i="109"/>
  <c r="O542" i="109" s="1"/>
  <c r="N541" i="109"/>
  <c r="N542" i="109" s="1"/>
  <c r="U539" i="109"/>
  <c r="T539" i="109"/>
  <c r="S539" i="109"/>
  <c r="R539" i="109"/>
  <c r="Q539" i="109"/>
  <c r="P539" i="109"/>
  <c r="O539" i="109"/>
  <c r="N539" i="109"/>
  <c r="Q538" i="109"/>
  <c r="P538" i="109"/>
  <c r="U537" i="109"/>
  <c r="U538" i="109" s="1"/>
  <c r="T537" i="109"/>
  <c r="T538" i="109" s="1"/>
  <c r="S537" i="109"/>
  <c r="S538" i="109" s="1"/>
  <c r="S540" i="109" s="1"/>
  <c r="R537" i="109"/>
  <c r="R538" i="109" s="1"/>
  <c r="Q537" i="109"/>
  <c r="P537" i="109"/>
  <c r="O537" i="109"/>
  <c r="O538" i="109" s="1"/>
  <c r="O540" i="109" s="1"/>
  <c r="N537" i="109"/>
  <c r="N538" i="109" s="1"/>
  <c r="U535" i="109"/>
  <c r="T535" i="109"/>
  <c r="S535" i="109"/>
  <c r="R535" i="109"/>
  <c r="Q535" i="109"/>
  <c r="P535" i="109"/>
  <c r="O535" i="109"/>
  <c r="N535" i="109"/>
  <c r="Q534" i="109"/>
  <c r="P534" i="109"/>
  <c r="U533" i="109"/>
  <c r="U534" i="109" s="1"/>
  <c r="T533" i="109"/>
  <c r="T534" i="109" s="1"/>
  <c r="S533" i="109"/>
  <c r="S534" i="109" s="1"/>
  <c r="S536" i="109" s="1"/>
  <c r="R533" i="109"/>
  <c r="R534" i="109" s="1"/>
  <c r="Q533" i="109"/>
  <c r="P533" i="109"/>
  <c r="O533" i="109"/>
  <c r="O534" i="109" s="1"/>
  <c r="O536" i="109" s="1"/>
  <c r="N533" i="109"/>
  <c r="N534" i="109" s="1"/>
  <c r="U531" i="109"/>
  <c r="T531" i="109"/>
  <c r="S531" i="109"/>
  <c r="R531" i="109"/>
  <c r="Q531" i="109"/>
  <c r="P531" i="109"/>
  <c r="O531" i="109"/>
  <c r="N531" i="109"/>
  <c r="S532" i="109"/>
  <c r="O532" i="109"/>
  <c r="Q522" i="109"/>
  <c r="Q524" i="109" s="1"/>
  <c r="P522" i="109"/>
  <c r="P524" i="109" s="1"/>
  <c r="P526" i="109" s="1"/>
  <c r="P528" i="109" s="1"/>
  <c r="P530" i="109" s="1"/>
  <c r="U521" i="109"/>
  <c r="U522" i="109" s="1"/>
  <c r="U524" i="109" s="1"/>
  <c r="T521" i="109"/>
  <c r="T522" i="109" s="1"/>
  <c r="T524" i="109" s="1"/>
  <c r="T526" i="109" s="1"/>
  <c r="T528" i="109" s="1"/>
  <c r="T530" i="109" s="1"/>
  <c r="S521" i="109"/>
  <c r="S522" i="109" s="1"/>
  <c r="S524" i="109" s="1"/>
  <c r="R521" i="109"/>
  <c r="R522" i="109" s="1"/>
  <c r="R524" i="109" s="1"/>
  <c r="R526" i="109" s="1"/>
  <c r="R528" i="109" s="1"/>
  <c r="R530" i="109" s="1"/>
  <c r="Q521" i="109"/>
  <c r="P521" i="109"/>
  <c r="O521" i="109"/>
  <c r="O522" i="109" s="1"/>
  <c r="O524" i="109" s="1"/>
  <c r="N521" i="109"/>
  <c r="N522" i="109" s="1"/>
  <c r="N524" i="109" s="1"/>
  <c r="N526" i="109" s="1"/>
  <c r="N528" i="109" s="1"/>
  <c r="N530" i="109" s="1"/>
  <c r="U519" i="109"/>
  <c r="T519" i="109"/>
  <c r="S519" i="109"/>
  <c r="R519" i="109"/>
  <c r="Q519" i="109"/>
  <c r="P519" i="109"/>
  <c r="O519" i="109"/>
  <c r="N519" i="109"/>
  <c r="Q518" i="109"/>
  <c r="P518" i="109"/>
  <c r="U517" i="109"/>
  <c r="U518" i="109" s="1"/>
  <c r="T517" i="109"/>
  <c r="T518" i="109" s="1"/>
  <c r="S517" i="109"/>
  <c r="S518" i="109" s="1"/>
  <c r="S520" i="109" s="1"/>
  <c r="R517" i="109"/>
  <c r="R518" i="109" s="1"/>
  <c r="Q517" i="109"/>
  <c r="P517" i="109"/>
  <c r="O517" i="109"/>
  <c r="O518" i="109" s="1"/>
  <c r="O520" i="109" s="1"/>
  <c r="N517" i="109"/>
  <c r="N518" i="109" s="1"/>
  <c r="U515" i="109"/>
  <c r="T515" i="109"/>
  <c r="S515" i="109"/>
  <c r="R515" i="109"/>
  <c r="Q515" i="109"/>
  <c r="P515" i="109"/>
  <c r="O515" i="109"/>
  <c r="N515" i="109"/>
  <c r="Q514" i="109"/>
  <c r="P514" i="109"/>
  <c r="U513" i="109"/>
  <c r="U514" i="109" s="1"/>
  <c r="T513" i="109"/>
  <c r="T514" i="109" s="1"/>
  <c r="S513" i="109"/>
  <c r="S514" i="109" s="1"/>
  <c r="S516" i="109" s="1"/>
  <c r="R513" i="109"/>
  <c r="R514" i="109" s="1"/>
  <c r="Q513" i="109"/>
  <c r="P513" i="109"/>
  <c r="O513" i="109"/>
  <c r="O514" i="109" s="1"/>
  <c r="O516" i="109" s="1"/>
  <c r="N513" i="109"/>
  <c r="N514" i="109" s="1"/>
  <c r="U511" i="109"/>
  <c r="T511" i="109"/>
  <c r="S511" i="109"/>
  <c r="R511" i="109"/>
  <c r="Q511" i="109"/>
  <c r="P511" i="109"/>
  <c r="O511" i="109"/>
  <c r="N511" i="109"/>
  <c r="Q510" i="109"/>
  <c r="P510" i="109"/>
  <c r="U509" i="109"/>
  <c r="U510" i="109" s="1"/>
  <c r="T509" i="109"/>
  <c r="T510" i="109" s="1"/>
  <c r="S509" i="109"/>
  <c r="S510" i="109" s="1"/>
  <c r="S512" i="109" s="1"/>
  <c r="R509" i="109"/>
  <c r="R510" i="109" s="1"/>
  <c r="Q509" i="109"/>
  <c r="P509" i="109"/>
  <c r="O509" i="109"/>
  <c r="O510" i="109" s="1"/>
  <c r="O512" i="109" s="1"/>
  <c r="N509" i="109"/>
  <c r="N510" i="109" s="1"/>
  <c r="U507" i="109"/>
  <c r="T507" i="109"/>
  <c r="S507" i="109"/>
  <c r="R507" i="109"/>
  <c r="Q507" i="109"/>
  <c r="P507" i="109"/>
  <c r="O507" i="109"/>
  <c r="N507" i="109"/>
  <c r="S508" i="109"/>
  <c r="O508" i="109"/>
  <c r="Q508" i="109"/>
  <c r="Q512" i="109" s="1"/>
  <c r="Q516" i="109" s="1"/>
  <c r="Q520" i="109" s="1"/>
  <c r="Q532" i="109" s="1"/>
  <c r="Q536" i="109" s="1"/>
  <c r="Q540" i="109" s="1"/>
  <c r="P508" i="109"/>
  <c r="P512" i="109" s="1"/>
  <c r="P516" i="109" s="1"/>
  <c r="P520" i="109" s="1"/>
  <c r="Q499" i="109"/>
  <c r="U498" i="109"/>
  <c r="U499" i="109" s="1"/>
  <c r="S498" i="109"/>
  <c r="S499" i="109" s="1"/>
  <c r="Q498" i="109"/>
  <c r="O498" i="109"/>
  <c r="O499" i="109" s="1"/>
  <c r="T497" i="109"/>
  <c r="R497" i="109"/>
  <c r="Q497" i="109"/>
  <c r="P497" i="109"/>
  <c r="N497" i="109"/>
  <c r="U496" i="109"/>
  <c r="U497" i="109" s="1"/>
  <c r="T496" i="109"/>
  <c r="S496" i="109"/>
  <c r="S497" i="109" s="1"/>
  <c r="R496" i="109"/>
  <c r="Q496" i="109"/>
  <c r="O496" i="109"/>
  <c r="O497" i="109" s="1"/>
  <c r="N496" i="109"/>
  <c r="Q495" i="109"/>
  <c r="P495" i="109"/>
  <c r="U494" i="109"/>
  <c r="U495" i="109" s="1"/>
  <c r="T494" i="109"/>
  <c r="T495" i="109" s="1"/>
  <c r="S494" i="109"/>
  <c r="S495" i="109" s="1"/>
  <c r="R494" i="109"/>
  <c r="R495" i="109" s="1"/>
  <c r="Q494" i="109"/>
  <c r="P494" i="109"/>
  <c r="O494" i="109"/>
  <c r="O495" i="109" s="1"/>
  <c r="N494" i="109"/>
  <c r="N495" i="109" s="1"/>
  <c r="U492" i="109"/>
  <c r="T492" i="109"/>
  <c r="S492" i="109"/>
  <c r="R492" i="109"/>
  <c r="Q492" i="109"/>
  <c r="P492" i="109"/>
  <c r="O492" i="109"/>
  <c r="N492" i="109"/>
  <c r="Q491" i="109"/>
  <c r="P491" i="109"/>
  <c r="U490" i="109"/>
  <c r="U491" i="109" s="1"/>
  <c r="T490" i="109"/>
  <c r="T491" i="109" s="1"/>
  <c r="S490" i="109"/>
  <c r="S491" i="109" s="1"/>
  <c r="S493" i="109" s="1"/>
  <c r="R490" i="109"/>
  <c r="R491" i="109" s="1"/>
  <c r="Q490" i="109"/>
  <c r="P490" i="109"/>
  <c r="O490" i="109"/>
  <c r="O491" i="109" s="1"/>
  <c r="O493" i="109" s="1"/>
  <c r="N490" i="109"/>
  <c r="N491" i="109" s="1"/>
  <c r="U488" i="109"/>
  <c r="T488" i="109"/>
  <c r="S488" i="109"/>
  <c r="R488" i="109"/>
  <c r="Q488" i="109"/>
  <c r="P488" i="109"/>
  <c r="O488" i="109"/>
  <c r="N488" i="109"/>
  <c r="Q487" i="109"/>
  <c r="P487" i="109"/>
  <c r="U486" i="109"/>
  <c r="U487" i="109" s="1"/>
  <c r="T486" i="109"/>
  <c r="T487" i="109" s="1"/>
  <c r="S486" i="109"/>
  <c r="S487" i="109" s="1"/>
  <c r="S489" i="109" s="1"/>
  <c r="R486" i="109"/>
  <c r="R487" i="109" s="1"/>
  <c r="Q486" i="109"/>
  <c r="P486" i="109"/>
  <c r="O486" i="109"/>
  <c r="O487" i="109" s="1"/>
  <c r="O489" i="109" s="1"/>
  <c r="N486" i="109"/>
  <c r="N487" i="109" s="1"/>
  <c r="U484" i="109"/>
  <c r="T484" i="109"/>
  <c r="S484" i="109"/>
  <c r="R484" i="109"/>
  <c r="Q484" i="109"/>
  <c r="P484" i="109"/>
  <c r="O484" i="109"/>
  <c r="N484" i="109"/>
  <c r="S485" i="109"/>
  <c r="O485" i="109"/>
  <c r="Q475" i="109"/>
  <c r="Q477" i="109" s="1"/>
  <c r="P475" i="109"/>
  <c r="P477" i="109" s="1"/>
  <c r="P479" i="109" s="1"/>
  <c r="P481" i="109" s="1"/>
  <c r="P483" i="109" s="1"/>
  <c r="U474" i="109"/>
  <c r="U475" i="109" s="1"/>
  <c r="U477" i="109" s="1"/>
  <c r="T474" i="109"/>
  <c r="T475" i="109" s="1"/>
  <c r="T477" i="109" s="1"/>
  <c r="T479" i="109" s="1"/>
  <c r="T481" i="109" s="1"/>
  <c r="T483" i="109" s="1"/>
  <c r="S474" i="109"/>
  <c r="S475" i="109" s="1"/>
  <c r="S477" i="109" s="1"/>
  <c r="R474" i="109"/>
  <c r="R475" i="109" s="1"/>
  <c r="R477" i="109" s="1"/>
  <c r="R479" i="109" s="1"/>
  <c r="R481" i="109" s="1"/>
  <c r="R483" i="109" s="1"/>
  <c r="Q474" i="109"/>
  <c r="P474" i="109"/>
  <c r="O474" i="109"/>
  <c r="O475" i="109" s="1"/>
  <c r="O477" i="109" s="1"/>
  <c r="N474" i="109"/>
  <c r="N475" i="109" s="1"/>
  <c r="N477" i="109" s="1"/>
  <c r="N479" i="109" s="1"/>
  <c r="N481" i="109" s="1"/>
  <c r="N483" i="109" s="1"/>
  <c r="U472" i="109"/>
  <c r="T472" i="109"/>
  <c r="S472" i="109"/>
  <c r="R472" i="109"/>
  <c r="Q472" i="109"/>
  <c r="P472" i="109"/>
  <c r="O472" i="109"/>
  <c r="N472" i="109"/>
  <c r="Q471" i="109"/>
  <c r="P471" i="109"/>
  <c r="U470" i="109"/>
  <c r="U471" i="109" s="1"/>
  <c r="T470" i="109"/>
  <c r="T471" i="109" s="1"/>
  <c r="S470" i="109"/>
  <c r="S471" i="109" s="1"/>
  <c r="S473" i="109" s="1"/>
  <c r="R470" i="109"/>
  <c r="R471" i="109" s="1"/>
  <c r="Q470" i="109"/>
  <c r="P470" i="109"/>
  <c r="O470" i="109"/>
  <c r="O471" i="109" s="1"/>
  <c r="O473" i="109" s="1"/>
  <c r="N470" i="109"/>
  <c r="N471" i="109" s="1"/>
  <c r="U468" i="109"/>
  <c r="T468" i="109"/>
  <c r="S468" i="109"/>
  <c r="R468" i="109"/>
  <c r="Q468" i="109"/>
  <c r="P468" i="109"/>
  <c r="O468" i="109"/>
  <c r="N468" i="109"/>
  <c r="Q467" i="109"/>
  <c r="P467" i="109"/>
  <c r="U466" i="109"/>
  <c r="U467" i="109" s="1"/>
  <c r="T466" i="109"/>
  <c r="T467" i="109" s="1"/>
  <c r="S466" i="109"/>
  <c r="S467" i="109" s="1"/>
  <c r="S469" i="109" s="1"/>
  <c r="R466" i="109"/>
  <c r="R467" i="109" s="1"/>
  <c r="Q466" i="109"/>
  <c r="P466" i="109"/>
  <c r="O466" i="109"/>
  <c r="O467" i="109" s="1"/>
  <c r="O469" i="109" s="1"/>
  <c r="N466" i="109"/>
  <c r="N467" i="109" s="1"/>
  <c r="U464" i="109"/>
  <c r="T464" i="109"/>
  <c r="S464" i="109"/>
  <c r="R464" i="109"/>
  <c r="Q464" i="109"/>
  <c r="P464" i="109"/>
  <c r="O464" i="109"/>
  <c r="N464" i="109"/>
  <c r="Q463" i="109"/>
  <c r="P463" i="109"/>
  <c r="U462" i="109"/>
  <c r="U463" i="109" s="1"/>
  <c r="T462" i="109"/>
  <c r="T463" i="109" s="1"/>
  <c r="S462" i="109"/>
  <c r="S463" i="109" s="1"/>
  <c r="S465" i="109" s="1"/>
  <c r="R462" i="109"/>
  <c r="R463" i="109" s="1"/>
  <c r="Q462" i="109"/>
  <c r="P462" i="109"/>
  <c r="O462" i="109"/>
  <c r="O463" i="109" s="1"/>
  <c r="O465" i="109" s="1"/>
  <c r="N462" i="109"/>
  <c r="N463" i="109" s="1"/>
  <c r="U460" i="109"/>
  <c r="T460" i="109"/>
  <c r="S460" i="109"/>
  <c r="R460" i="109"/>
  <c r="Q460" i="109"/>
  <c r="P460" i="109"/>
  <c r="O460" i="109"/>
  <c r="N460" i="109"/>
  <c r="S461" i="109"/>
  <c r="O461" i="109"/>
  <c r="Q461" i="109"/>
  <c r="Q465" i="109" s="1"/>
  <c r="Q469" i="109" s="1"/>
  <c r="Q473" i="109" s="1"/>
  <c r="Q485" i="109" s="1"/>
  <c r="Q489" i="109" s="1"/>
  <c r="Q493" i="109" s="1"/>
  <c r="P461" i="109"/>
  <c r="P465" i="109" s="1"/>
  <c r="P469" i="109" s="1"/>
  <c r="P473" i="109" s="1"/>
  <c r="Q452" i="109"/>
  <c r="U451" i="109"/>
  <c r="U452" i="109" s="1"/>
  <c r="S451" i="109"/>
  <c r="S452" i="109" s="1"/>
  <c r="Q451" i="109"/>
  <c r="O451" i="109"/>
  <c r="O452" i="109" s="1"/>
  <c r="T450" i="109"/>
  <c r="R450" i="109"/>
  <c r="Q450" i="109"/>
  <c r="P450" i="109"/>
  <c r="N450" i="109"/>
  <c r="U449" i="109"/>
  <c r="U450" i="109" s="1"/>
  <c r="T449" i="109"/>
  <c r="S449" i="109"/>
  <c r="S450" i="109" s="1"/>
  <c r="R449" i="109"/>
  <c r="Q449" i="109"/>
  <c r="O449" i="109"/>
  <c r="O450" i="109" s="1"/>
  <c r="N449" i="109"/>
  <c r="Q448" i="109"/>
  <c r="P448" i="109"/>
  <c r="U447" i="109"/>
  <c r="U448" i="109" s="1"/>
  <c r="T447" i="109"/>
  <c r="T448" i="109" s="1"/>
  <c r="S447" i="109"/>
  <c r="S448" i="109" s="1"/>
  <c r="R447" i="109"/>
  <c r="R448" i="109" s="1"/>
  <c r="Q447" i="109"/>
  <c r="P447" i="109"/>
  <c r="O447" i="109"/>
  <c r="O448" i="109" s="1"/>
  <c r="N447" i="109"/>
  <c r="N448" i="109" s="1"/>
  <c r="U445" i="109"/>
  <c r="T445" i="109"/>
  <c r="S445" i="109"/>
  <c r="R445" i="109"/>
  <c r="Q445" i="109"/>
  <c r="P445" i="109"/>
  <c r="O445" i="109"/>
  <c r="N445" i="109"/>
  <c r="Q444" i="109"/>
  <c r="P444" i="109"/>
  <c r="U443" i="109"/>
  <c r="U444" i="109" s="1"/>
  <c r="T443" i="109"/>
  <c r="T444" i="109" s="1"/>
  <c r="S443" i="109"/>
  <c r="S444" i="109" s="1"/>
  <c r="S446" i="109" s="1"/>
  <c r="R443" i="109"/>
  <c r="R444" i="109" s="1"/>
  <c r="Q443" i="109"/>
  <c r="P443" i="109"/>
  <c r="O443" i="109"/>
  <c r="O444" i="109" s="1"/>
  <c r="O446" i="109" s="1"/>
  <c r="N443" i="109"/>
  <c r="N444" i="109" s="1"/>
  <c r="U441" i="109"/>
  <c r="T441" i="109"/>
  <c r="S441" i="109"/>
  <c r="R441" i="109"/>
  <c r="Q441" i="109"/>
  <c r="P441" i="109"/>
  <c r="O441" i="109"/>
  <c r="N441" i="109"/>
  <c r="Q440" i="109"/>
  <c r="P440" i="109"/>
  <c r="U439" i="109"/>
  <c r="U440" i="109" s="1"/>
  <c r="T439" i="109"/>
  <c r="T440" i="109" s="1"/>
  <c r="S439" i="109"/>
  <c r="S440" i="109" s="1"/>
  <c r="S442" i="109" s="1"/>
  <c r="R439" i="109"/>
  <c r="R440" i="109" s="1"/>
  <c r="Q439" i="109"/>
  <c r="P439" i="109"/>
  <c r="O439" i="109"/>
  <c r="O440" i="109" s="1"/>
  <c r="O442" i="109" s="1"/>
  <c r="N439" i="109"/>
  <c r="N440" i="109" s="1"/>
  <c r="U437" i="109"/>
  <c r="T437" i="109"/>
  <c r="S437" i="109"/>
  <c r="R437" i="109"/>
  <c r="Q437" i="109"/>
  <c r="P437" i="109"/>
  <c r="O437" i="109"/>
  <c r="N437" i="109"/>
  <c r="S438" i="109"/>
  <c r="O438" i="109"/>
  <c r="Q428" i="109"/>
  <c r="Q430" i="109" s="1"/>
  <c r="P428" i="109"/>
  <c r="P430" i="109" s="1"/>
  <c r="P432" i="109" s="1"/>
  <c r="P434" i="109" s="1"/>
  <c r="P436" i="109" s="1"/>
  <c r="U427" i="109"/>
  <c r="U428" i="109" s="1"/>
  <c r="U430" i="109" s="1"/>
  <c r="T427" i="109"/>
  <c r="T428" i="109" s="1"/>
  <c r="T430" i="109" s="1"/>
  <c r="T432" i="109" s="1"/>
  <c r="T434" i="109" s="1"/>
  <c r="T436" i="109" s="1"/>
  <c r="S427" i="109"/>
  <c r="S428" i="109" s="1"/>
  <c r="S430" i="109" s="1"/>
  <c r="R427" i="109"/>
  <c r="R428" i="109" s="1"/>
  <c r="R430" i="109" s="1"/>
  <c r="R432" i="109" s="1"/>
  <c r="R434" i="109" s="1"/>
  <c r="R436" i="109" s="1"/>
  <c r="Q427" i="109"/>
  <c r="P427" i="109"/>
  <c r="O427" i="109"/>
  <c r="O428" i="109" s="1"/>
  <c r="O430" i="109" s="1"/>
  <c r="N427" i="109"/>
  <c r="N428" i="109" s="1"/>
  <c r="N430" i="109" s="1"/>
  <c r="N432" i="109" s="1"/>
  <c r="N434" i="109" s="1"/>
  <c r="N436" i="109" s="1"/>
  <c r="U425" i="109"/>
  <c r="T425" i="109"/>
  <c r="S425" i="109"/>
  <c r="R425" i="109"/>
  <c r="Q425" i="109"/>
  <c r="P425" i="109"/>
  <c r="O425" i="109"/>
  <c r="N425" i="109"/>
  <c r="Q424" i="109"/>
  <c r="P424" i="109"/>
  <c r="U423" i="109"/>
  <c r="U424" i="109" s="1"/>
  <c r="T423" i="109"/>
  <c r="T424" i="109" s="1"/>
  <c r="S423" i="109"/>
  <c r="S424" i="109" s="1"/>
  <c r="S426" i="109" s="1"/>
  <c r="R423" i="109"/>
  <c r="R424" i="109" s="1"/>
  <c r="Q423" i="109"/>
  <c r="P423" i="109"/>
  <c r="O423" i="109"/>
  <c r="O424" i="109" s="1"/>
  <c r="O426" i="109" s="1"/>
  <c r="N423" i="109"/>
  <c r="N424" i="109" s="1"/>
  <c r="U421" i="109"/>
  <c r="T421" i="109"/>
  <c r="S421" i="109"/>
  <c r="R421" i="109"/>
  <c r="Q421" i="109"/>
  <c r="P421" i="109"/>
  <c r="O421" i="109"/>
  <c r="N421" i="109"/>
  <c r="Q420" i="109"/>
  <c r="P420" i="109"/>
  <c r="U419" i="109"/>
  <c r="U420" i="109" s="1"/>
  <c r="T419" i="109"/>
  <c r="T420" i="109" s="1"/>
  <c r="S419" i="109"/>
  <c r="S420" i="109" s="1"/>
  <c r="S422" i="109" s="1"/>
  <c r="R419" i="109"/>
  <c r="R420" i="109" s="1"/>
  <c r="Q419" i="109"/>
  <c r="P419" i="109"/>
  <c r="O419" i="109"/>
  <c r="O420" i="109" s="1"/>
  <c r="O422" i="109" s="1"/>
  <c r="N419" i="109"/>
  <c r="N420" i="109" s="1"/>
  <c r="U417" i="109"/>
  <c r="T417" i="109"/>
  <c r="S417" i="109"/>
  <c r="R417" i="109"/>
  <c r="Q417" i="109"/>
  <c r="P417" i="109"/>
  <c r="O417" i="109"/>
  <c r="N417" i="109"/>
  <c r="Q416" i="109"/>
  <c r="P416" i="109"/>
  <c r="U415" i="109"/>
  <c r="U416" i="109" s="1"/>
  <c r="T415" i="109"/>
  <c r="T416" i="109" s="1"/>
  <c r="S415" i="109"/>
  <c r="S416" i="109" s="1"/>
  <c r="S418" i="109" s="1"/>
  <c r="R415" i="109"/>
  <c r="R416" i="109" s="1"/>
  <c r="Q415" i="109"/>
  <c r="P415" i="109"/>
  <c r="O415" i="109"/>
  <c r="O416" i="109" s="1"/>
  <c r="O418" i="109" s="1"/>
  <c r="N415" i="109"/>
  <c r="N416" i="109" s="1"/>
  <c r="U413" i="109"/>
  <c r="T413" i="109"/>
  <c r="S413" i="109"/>
  <c r="R413" i="109"/>
  <c r="Q413" i="109"/>
  <c r="P413" i="109"/>
  <c r="O413" i="109"/>
  <c r="N413" i="109"/>
  <c r="S414" i="109"/>
  <c r="O414" i="109"/>
  <c r="Q414" i="109"/>
  <c r="Q418" i="109" s="1"/>
  <c r="Q422" i="109" s="1"/>
  <c r="Q426" i="109" s="1"/>
  <c r="Q438" i="109" s="1"/>
  <c r="Q442" i="109" s="1"/>
  <c r="Q446" i="109" s="1"/>
  <c r="P414" i="109"/>
  <c r="P418" i="109" s="1"/>
  <c r="P422" i="109" s="1"/>
  <c r="P426" i="109" s="1"/>
  <c r="Q405" i="109"/>
  <c r="U404" i="109"/>
  <c r="U405" i="109" s="1"/>
  <c r="S404" i="109"/>
  <c r="S405" i="109" s="1"/>
  <c r="Q404" i="109"/>
  <c r="O404" i="109"/>
  <c r="O405" i="109" s="1"/>
  <c r="T403" i="109"/>
  <c r="R403" i="109"/>
  <c r="Q403" i="109"/>
  <c r="P403" i="109"/>
  <c r="N403" i="109"/>
  <c r="U402" i="109"/>
  <c r="U403" i="109" s="1"/>
  <c r="T402" i="109"/>
  <c r="S402" i="109"/>
  <c r="S403" i="109" s="1"/>
  <c r="R402" i="109"/>
  <c r="Q402" i="109"/>
  <c r="O402" i="109"/>
  <c r="O403" i="109" s="1"/>
  <c r="N402" i="109"/>
  <c r="Q401" i="109"/>
  <c r="P401" i="109"/>
  <c r="U400" i="109"/>
  <c r="U401" i="109" s="1"/>
  <c r="T400" i="109"/>
  <c r="T401" i="109" s="1"/>
  <c r="S400" i="109"/>
  <c r="S401" i="109" s="1"/>
  <c r="R400" i="109"/>
  <c r="R401" i="109" s="1"/>
  <c r="Q400" i="109"/>
  <c r="P400" i="109"/>
  <c r="O400" i="109"/>
  <c r="O401" i="109" s="1"/>
  <c r="N400" i="109"/>
  <c r="N401" i="109" s="1"/>
  <c r="U398" i="109"/>
  <c r="T398" i="109"/>
  <c r="S398" i="109"/>
  <c r="R398" i="109"/>
  <c r="Q398" i="109"/>
  <c r="P398" i="109"/>
  <c r="O398" i="109"/>
  <c r="N398" i="109"/>
  <c r="Q397" i="109"/>
  <c r="P397" i="109"/>
  <c r="U396" i="109"/>
  <c r="U397" i="109" s="1"/>
  <c r="T396" i="109"/>
  <c r="T397" i="109" s="1"/>
  <c r="S396" i="109"/>
  <c r="S397" i="109" s="1"/>
  <c r="S399" i="109" s="1"/>
  <c r="R396" i="109"/>
  <c r="R397" i="109" s="1"/>
  <c r="Q396" i="109"/>
  <c r="P396" i="109"/>
  <c r="O396" i="109"/>
  <c r="O397" i="109" s="1"/>
  <c r="O399" i="109" s="1"/>
  <c r="N396" i="109"/>
  <c r="N397" i="109" s="1"/>
  <c r="U394" i="109"/>
  <c r="T394" i="109"/>
  <c r="S394" i="109"/>
  <c r="R394" i="109"/>
  <c r="Q394" i="109"/>
  <c r="P394" i="109"/>
  <c r="O394" i="109"/>
  <c r="N394" i="109"/>
  <c r="Q393" i="109"/>
  <c r="P393" i="109"/>
  <c r="U392" i="109"/>
  <c r="U393" i="109" s="1"/>
  <c r="T392" i="109"/>
  <c r="T393" i="109" s="1"/>
  <c r="S392" i="109"/>
  <c r="S393" i="109" s="1"/>
  <c r="S395" i="109" s="1"/>
  <c r="R392" i="109"/>
  <c r="R393" i="109" s="1"/>
  <c r="Q392" i="109"/>
  <c r="P392" i="109"/>
  <c r="O392" i="109"/>
  <c r="O393" i="109" s="1"/>
  <c r="O395" i="109" s="1"/>
  <c r="N392" i="109"/>
  <c r="N393" i="109" s="1"/>
  <c r="U390" i="109"/>
  <c r="T390" i="109"/>
  <c r="S390" i="109"/>
  <c r="R390" i="109"/>
  <c r="Q390" i="109"/>
  <c r="P390" i="109"/>
  <c r="O390" i="109"/>
  <c r="N390" i="109"/>
  <c r="S391" i="109"/>
  <c r="O391" i="109"/>
  <c r="Q381" i="109"/>
  <c r="Q383" i="109" s="1"/>
  <c r="P381" i="109"/>
  <c r="P383" i="109" s="1"/>
  <c r="P385" i="109" s="1"/>
  <c r="P387" i="109" s="1"/>
  <c r="P389" i="109" s="1"/>
  <c r="U380" i="109"/>
  <c r="U381" i="109" s="1"/>
  <c r="U383" i="109" s="1"/>
  <c r="T380" i="109"/>
  <c r="T381" i="109" s="1"/>
  <c r="T383" i="109" s="1"/>
  <c r="T385" i="109" s="1"/>
  <c r="T387" i="109" s="1"/>
  <c r="T389" i="109" s="1"/>
  <c r="S380" i="109"/>
  <c r="S381" i="109" s="1"/>
  <c r="S383" i="109" s="1"/>
  <c r="R380" i="109"/>
  <c r="R381" i="109" s="1"/>
  <c r="R383" i="109" s="1"/>
  <c r="R385" i="109" s="1"/>
  <c r="R387" i="109" s="1"/>
  <c r="R389" i="109" s="1"/>
  <c r="Q380" i="109"/>
  <c r="P380" i="109"/>
  <c r="O380" i="109"/>
  <c r="O381" i="109" s="1"/>
  <c r="O383" i="109" s="1"/>
  <c r="N380" i="109"/>
  <c r="N381" i="109" s="1"/>
  <c r="N383" i="109" s="1"/>
  <c r="N385" i="109" s="1"/>
  <c r="N387" i="109" s="1"/>
  <c r="N389" i="109" s="1"/>
  <c r="U378" i="109"/>
  <c r="T378" i="109"/>
  <c r="S378" i="109"/>
  <c r="R378" i="109"/>
  <c r="Q378" i="109"/>
  <c r="P378" i="109"/>
  <c r="O378" i="109"/>
  <c r="N378" i="109"/>
  <c r="Q377" i="109"/>
  <c r="P377" i="109"/>
  <c r="U376" i="109"/>
  <c r="U377" i="109" s="1"/>
  <c r="T376" i="109"/>
  <c r="T377" i="109" s="1"/>
  <c r="S376" i="109"/>
  <c r="S377" i="109" s="1"/>
  <c r="S379" i="109" s="1"/>
  <c r="R376" i="109"/>
  <c r="R377" i="109" s="1"/>
  <c r="Q376" i="109"/>
  <c r="P376" i="109"/>
  <c r="O376" i="109"/>
  <c r="O377" i="109" s="1"/>
  <c r="O379" i="109" s="1"/>
  <c r="N376" i="109"/>
  <c r="N377" i="109" s="1"/>
  <c r="U374" i="109"/>
  <c r="T374" i="109"/>
  <c r="S374" i="109"/>
  <c r="R374" i="109"/>
  <c r="Q374" i="109"/>
  <c r="P374" i="109"/>
  <c r="O374" i="109"/>
  <c r="N374" i="109"/>
  <c r="Q373" i="109"/>
  <c r="P373" i="109"/>
  <c r="U372" i="109"/>
  <c r="U373" i="109" s="1"/>
  <c r="T372" i="109"/>
  <c r="T373" i="109" s="1"/>
  <c r="S372" i="109"/>
  <c r="S373" i="109" s="1"/>
  <c r="S375" i="109" s="1"/>
  <c r="R372" i="109"/>
  <c r="R373" i="109" s="1"/>
  <c r="Q372" i="109"/>
  <c r="P372" i="109"/>
  <c r="O372" i="109"/>
  <c r="O373" i="109" s="1"/>
  <c r="O375" i="109" s="1"/>
  <c r="N372" i="109"/>
  <c r="N373" i="109" s="1"/>
  <c r="U370" i="109"/>
  <c r="T370" i="109"/>
  <c r="S370" i="109"/>
  <c r="R370" i="109"/>
  <c r="Q370" i="109"/>
  <c r="P370" i="109"/>
  <c r="O370" i="109"/>
  <c r="N370" i="109"/>
  <c r="Q369" i="109"/>
  <c r="P369" i="109"/>
  <c r="U368" i="109"/>
  <c r="U369" i="109" s="1"/>
  <c r="T368" i="109"/>
  <c r="T369" i="109" s="1"/>
  <c r="S368" i="109"/>
  <c r="S369" i="109" s="1"/>
  <c r="S371" i="109" s="1"/>
  <c r="R368" i="109"/>
  <c r="R369" i="109" s="1"/>
  <c r="Q368" i="109"/>
  <c r="P368" i="109"/>
  <c r="O368" i="109"/>
  <c r="O369" i="109" s="1"/>
  <c r="O371" i="109" s="1"/>
  <c r="N368" i="109"/>
  <c r="N369" i="109" s="1"/>
  <c r="U366" i="109"/>
  <c r="T366" i="109"/>
  <c r="S366" i="109"/>
  <c r="R366" i="109"/>
  <c r="Q366" i="109"/>
  <c r="P366" i="109"/>
  <c r="O366" i="109"/>
  <c r="N366" i="109"/>
  <c r="S367" i="109"/>
  <c r="O367" i="109"/>
  <c r="Q367" i="109"/>
  <c r="Q371" i="109" s="1"/>
  <c r="Q375" i="109" s="1"/>
  <c r="Q379" i="109" s="1"/>
  <c r="Q391" i="109" s="1"/>
  <c r="Q395" i="109" s="1"/>
  <c r="Q399" i="109" s="1"/>
  <c r="P367" i="109"/>
  <c r="P371" i="109" s="1"/>
  <c r="P375" i="109" s="1"/>
  <c r="P379" i="109" s="1"/>
  <c r="Q358" i="109"/>
  <c r="U357" i="109"/>
  <c r="U358" i="109" s="1"/>
  <c r="S357" i="109"/>
  <c r="S358" i="109" s="1"/>
  <c r="Q357" i="109"/>
  <c r="O357" i="109"/>
  <c r="O358" i="109" s="1"/>
  <c r="T356" i="109"/>
  <c r="R356" i="109"/>
  <c r="Q356" i="109"/>
  <c r="P356" i="109"/>
  <c r="N356" i="109"/>
  <c r="U355" i="109"/>
  <c r="U356" i="109" s="1"/>
  <c r="T355" i="109"/>
  <c r="S355" i="109"/>
  <c r="S356" i="109" s="1"/>
  <c r="R355" i="109"/>
  <c r="Q355" i="109"/>
  <c r="O355" i="109"/>
  <c r="O356" i="109" s="1"/>
  <c r="N355" i="109"/>
  <c r="Q354" i="109"/>
  <c r="P354" i="109"/>
  <c r="U353" i="109"/>
  <c r="U354" i="109" s="1"/>
  <c r="T353" i="109"/>
  <c r="T354" i="109" s="1"/>
  <c r="S353" i="109"/>
  <c r="S354" i="109" s="1"/>
  <c r="R353" i="109"/>
  <c r="R354" i="109" s="1"/>
  <c r="Q353" i="109"/>
  <c r="P353" i="109"/>
  <c r="O353" i="109"/>
  <c r="O354" i="109" s="1"/>
  <c r="N353" i="109"/>
  <c r="N354" i="109" s="1"/>
  <c r="U351" i="109"/>
  <c r="T351" i="109"/>
  <c r="S351" i="109"/>
  <c r="R351" i="109"/>
  <c r="Q351" i="109"/>
  <c r="P351" i="109"/>
  <c r="O351" i="109"/>
  <c r="N351" i="109"/>
  <c r="Q350" i="109"/>
  <c r="P350" i="109"/>
  <c r="U349" i="109"/>
  <c r="U350" i="109" s="1"/>
  <c r="T349" i="109"/>
  <c r="T350" i="109" s="1"/>
  <c r="S349" i="109"/>
  <c r="S350" i="109" s="1"/>
  <c r="S352" i="109" s="1"/>
  <c r="R349" i="109"/>
  <c r="R350" i="109" s="1"/>
  <c r="Q349" i="109"/>
  <c r="P349" i="109"/>
  <c r="O349" i="109"/>
  <c r="O350" i="109" s="1"/>
  <c r="O352" i="109" s="1"/>
  <c r="N349" i="109"/>
  <c r="N350" i="109" s="1"/>
  <c r="U347" i="109"/>
  <c r="T347" i="109"/>
  <c r="S347" i="109"/>
  <c r="R347" i="109"/>
  <c r="Q347" i="109"/>
  <c r="P347" i="109"/>
  <c r="O347" i="109"/>
  <c r="N347" i="109"/>
  <c r="Q346" i="109"/>
  <c r="P346" i="109"/>
  <c r="U345" i="109"/>
  <c r="U346" i="109" s="1"/>
  <c r="T345" i="109"/>
  <c r="T346" i="109" s="1"/>
  <c r="S345" i="109"/>
  <c r="S346" i="109" s="1"/>
  <c r="S348" i="109" s="1"/>
  <c r="R345" i="109"/>
  <c r="R346" i="109" s="1"/>
  <c r="Q345" i="109"/>
  <c r="P345" i="109"/>
  <c r="O345" i="109"/>
  <c r="O346" i="109" s="1"/>
  <c r="O348" i="109" s="1"/>
  <c r="N345" i="109"/>
  <c r="N346" i="109" s="1"/>
  <c r="U343" i="109"/>
  <c r="T343" i="109"/>
  <c r="S343" i="109"/>
  <c r="R343" i="109"/>
  <c r="Q343" i="109"/>
  <c r="P343" i="109"/>
  <c r="O343" i="109"/>
  <c r="N343" i="109"/>
  <c r="S344" i="109"/>
  <c r="O344" i="109"/>
  <c r="Q320" i="109"/>
  <c r="Q324" i="109" s="1"/>
  <c r="Q328" i="109" s="1"/>
  <c r="Q332" i="109" s="1"/>
  <c r="Q344" i="109" s="1"/>
  <c r="Q348" i="109" s="1"/>
  <c r="Q352" i="109" s="1"/>
  <c r="P320" i="109"/>
  <c r="P324" i="109" s="1"/>
  <c r="P328" i="109" s="1"/>
  <c r="P332" i="109" s="1"/>
  <c r="N308" i="109"/>
  <c r="Q334" i="109"/>
  <c r="Q336" i="109" s="1"/>
  <c r="P334" i="109"/>
  <c r="P336" i="109" s="1"/>
  <c r="P338" i="109" s="1"/>
  <c r="P340" i="109" s="1"/>
  <c r="P342" i="109" s="1"/>
  <c r="U333" i="109"/>
  <c r="U334" i="109" s="1"/>
  <c r="U336" i="109" s="1"/>
  <c r="T333" i="109"/>
  <c r="T334" i="109" s="1"/>
  <c r="T336" i="109" s="1"/>
  <c r="T338" i="109" s="1"/>
  <c r="T340" i="109" s="1"/>
  <c r="T342" i="109" s="1"/>
  <c r="S333" i="109"/>
  <c r="S334" i="109" s="1"/>
  <c r="S336" i="109" s="1"/>
  <c r="R333" i="109"/>
  <c r="R334" i="109" s="1"/>
  <c r="R336" i="109" s="1"/>
  <c r="R338" i="109" s="1"/>
  <c r="R340" i="109" s="1"/>
  <c r="R342" i="109" s="1"/>
  <c r="Q333" i="109"/>
  <c r="P333" i="109"/>
  <c r="O333" i="109"/>
  <c r="O334" i="109" s="1"/>
  <c r="O336" i="109" s="1"/>
  <c r="N333" i="109"/>
  <c r="N334" i="109" s="1"/>
  <c r="N336" i="109" s="1"/>
  <c r="N338" i="109" s="1"/>
  <c r="N340" i="109" s="1"/>
  <c r="N342" i="109" s="1"/>
  <c r="U331" i="109"/>
  <c r="T331" i="109"/>
  <c r="S331" i="109"/>
  <c r="R331" i="109"/>
  <c r="Q331" i="109"/>
  <c r="P331" i="109"/>
  <c r="O331" i="109"/>
  <c r="N331" i="109"/>
  <c r="Q330" i="109"/>
  <c r="P330" i="109"/>
  <c r="U329" i="109"/>
  <c r="U330" i="109" s="1"/>
  <c r="T329" i="109"/>
  <c r="T330" i="109" s="1"/>
  <c r="S329" i="109"/>
  <c r="S330" i="109" s="1"/>
  <c r="S332" i="109" s="1"/>
  <c r="R329" i="109"/>
  <c r="R330" i="109" s="1"/>
  <c r="Q329" i="109"/>
  <c r="P329" i="109"/>
  <c r="O329" i="109"/>
  <c r="O330" i="109" s="1"/>
  <c r="O332" i="109" s="1"/>
  <c r="N329" i="109"/>
  <c r="N330" i="109" s="1"/>
  <c r="U327" i="109"/>
  <c r="T327" i="109"/>
  <c r="S327" i="109"/>
  <c r="R327" i="109"/>
  <c r="Q327" i="109"/>
  <c r="P327" i="109"/>
  <c r="O327" i="109"/>
  <c r="N327" i="109"/>
  <c r="Q326" i="109"/>
  <c r="P326" i="109"/>
  <c r="U325" i="109"/>
  <c r="U326" i="109" s="1"/>
  <c r="T325" i="109"/>
  <c r="T326" i="109" s="1"/>
  <c r="S325" i="109"/>
  <c r="S326" i="109" s="1"/>
  <c r="S328" i="109" s="1"/>
  <c r="R325" i="109"/>
  <c r="R326" i="109" s="1"/>
  <c r="Q325" i="109"/>
  <c r="P325" i="109"/>
  <c r="O325" i="109"/>
  <c r="O326" i="109" s="1"/>
  <c r="O328" i="109" s="1"/>
  <c r="N325" i="109"/>
  <c r="N326" i="109" s="1"/>
  <c r="U323" i="109"/>
  <c r="T323" i="109"/>
  <c r="S323" i="109"/>
  <c r="R323" i="109"/>
  <c r="Q323" i="109"/>
  <c r="P323" i="109"/>
  <c r="O323" i="109"/>
  <c r="N323" i="109"/>
  <c r="Q322" i="109"/>
  <c r="P322" i="109"/>
  <c r="U321" i="109"/>
  <c r="U322" i="109" s="1"/>
  <c r="T321" i="109"/>
  <c r="T322" i="109" s="1"/>
  <c r="S321" i="109"/>
  <c r="S322" i="109" s="1"/>
  <c r="S324" i="109" s="1"/>
  <c r="R321" i="109"/>
  <c r="R322" i="109" s="1"/>
  <c r="Q321" i="109"/>
  <c r="P321" i="109"/>
  <c r="O321" i="109"/>
  <c r="O322" i="109" s="1"/>
  <c r="O324" i="109" s="1"/>
  <c r="N321" i="109"/>
  <c r="N322" i="109" s="1"/>
  <c r="U319" i="109"/>
  <c r="T319" i="109"/>
  <c r="S319" i="109"/>
  <c r="R319" i="109"/>
  <c r="Q319" i="109"/>
  <c r="P319" i="109"/>
  <c r="O319" i="109"/>
  <c r="N319" i="109"/>
  <c r="S320" i="109"/>
  <c r="O320" i="109"/>
  <c r="Q311" i="109"/>
  <c r="U310" i="109"/>
  <c r="U311" i="109" s="1"/>
  <c r="S310" i="109"/>
  <c r="S311" i="109" s="1"/>
  <c r="Q310" i="109"/>
  <c r="O310" i="109"/>
  <c r="O311" i="109" s="1"/>
  <c r="T309" i="109"/>
  <c r="R309" i="109"/>
  <c r="Q309" i="109"/>
  <c r="P309" i="109"/>
  <c r="N309" i="109"/>
  <c r="U308" i="109"/>
  <c r="U309" i="109" s="1"/>
  <c r="T308" i="109"/>
  <c r="S308" i="109"/>
  <c r="S309" i="109" s="1"/>
  <c r="R308" i="109"/>
  <c r="Q308" i="109"/>
  <c r="O308" i="109"/>
  <c r="O309" i="109" s="1"/>
  <c r="Q307" i="109"/>
  <c r="P307" i="109"/>
  <c r="U306" i="109"/>
  <c r="U307" i="109" s="1"/>
  <c r="T306" i="109"/>
  <c r="T307" i="109" s="1"/>
  <c r="S306" i="109"/>
  <c r="S307" i="109" s="1"/>
  <c r="R306" i="109"/>
  <c r="R307" i="109" s="1"/>
  <c r="Q306" i="109"/>
  <c r="P306" i="109"/>
  <c r="O306" i="109"/>
  <c r="O307" i="109" s="1"/>
  <c r="N306" i="109"/>
  <c r="N307" i="109" s="1"/>
  <c r="U304" i="109"/>
  <c r="T304" i="109"/>
  <c r="S304" i="109"/>
  <c r="R304" i="109"/>
  <c r="Q304" i="109"/>
  <c r="P304" i="109"/>
  <c r="O304" i="109"/>
  <c r="N304" i="109"/>
  <c r="Q303" i="109"/>
  <c r="P303" i="109"/>
  <c r="U302" i="109"/>
  <c r="U303" i="109" s="1"/>
  <c r="T302" i="109"/>
  <c r="T303" i="109" s="1"/>
  <c r="S302" i="109"/>
  <c r="S303" i="109" s="1"/>
  <c r="S305" i="109" s="1"/>
  <c r="R302" i="109"/>
  <c r="R303" i="109" s="1"/>
  <c r="Q302" i="109"/>
  <c r="P302" i="109"/>
  <c r="O302" i="109"/>
  <c r="O303" i="109" s="1"/>
  <c r="O305" i="109" s="1"/>
  <c r="N302" i="109"/>
  <c r="N303" i="109" s="1"/>
  <c r="U300" i="109"/>
  <c r="T300" i="109"/>
  <c r="S300" i="109"/>
  <c r="R300" i="109"/>
  <c r="Q300" i="109"/>
  <c r="P300" i="109"/>
  <c r="O300" i="109"/>
  <c r="N300" i="109"/>
  <c r="Q299" i="109"/>
  <c r="P299" i="109"/>
  <c r="U298" i="109"/>
  <c r="U299" i="109" s="1"/>
  <c r="T298" i="109"/>
  <c r="T299" i="109" s="1"/>
  <c r="S298" i="109"/>
  <c r="S299" i="109" s="1"/>
  <c r="S301" i="109" s="1"/>
  <c r="R298" i="109"/>
  <c r="R299" i="109" s="1"/>
  <c r="Q298" i="109"/>
  <c r="P298" i="109"/>
  <c r="O298" i="109"/>
  <c r="O299" i="109" s="1"/>
  <c r="O301" i="109" s="1"/>
  <c r="N298" i="109"/>
  <c r="N299" i="109" s="1"/>
  <c r="U296" i="109"/>
  <c r="T296" i="109"/>
  <c r="S296" i="109"/>
  <c r="R296" i="109"/>
  <c r="Q296" i="109"/>
  <c r="P296" i="109"/>
  <c r="O296" i="109"/>
  <c r="N296" i="109"/>
  <c r="S297" i="109"/>
  <c r="O297" i="109"/>
  <c r="O270" i="109"/>
  <c r="O271" i="109" s="1"/>
  <c r="O273" i="109" s="1"/>
  <c r="N267" i="109"/>
  <c r="N269" i="109" s="1"/>
  <c r="N271" i="109" s="1"/>
  <c r="O266" i="109"/>
  <c r="O267" i="109" s="1"/>
  <c r="O269" i="109" s="1"/>
  <c r="O247" i="109"/>
  <c r="O248" i="109" s="1"/>
  <c r="O250" i="109" s="1"/>
  <c r="O243" i="109"/>
  <c r="O244" i="109" s="1"/>
  <c r="O246" i="109" s="1"/>
  <c r="O223" i="109"/>
  <c r="O224" i="109" s="1"/>
  <c r="O226" i="109" s="1"/>
  <c r="N220" i="109"/>
  <c r="N222" i="109" s="1"/>
  <c r="N224" i="109" s="1"/>
  <c r="O219" i="109"/>
  <c r="O220" i="109" s="1"/>
  <c r="O222" i="109" s="1"/>
  <c r="O200" i="109"/>
  <c r="O201" i="109" s="1"/>
  <c r="O203" i="109" s="1"/>
  <c r="O196" i="109"/>
  <c r="O197" i="109" s="1"/>
  <c r="O199" i="109" s="1"/>
  <c r="O176" i="109"/>
  <c r="O177" i="109" s="1"/>
  <c r="O179" i="109" s="1"/>
  <c r="N173" i="109"/>
  <c r="N175" i="109" s="1"/>
  <c r="N177" i="109" s="1"/>
  <c r="O172" i="109"/>
  <c r="O173" i="109" s="1"/>
  <c r="O175" i="109" s="1"/>
  <c r="O153" i="109"/>
  <c r="O154" i="109" s="1"/>
  <c r="O156" i="109" s="1"/>
  <c r="O149" i="109"/>
  <c r="O150" i="109" s="1"/>
  <c r="O152" i="109" s="1"/>
  <c r="O129" i="109"/>
  <c r="O130" i="109" s="1"/>
  <c r="O132" i="109" s="1"/>
  <c r="N126" i="109"/>
  <c r="N128" i="109" s="1"/>
  <c r="N130" i="109" s="1"/>
  <c r="O125" i="109"/>
  <c r="O126" i="109" s="1"/>
  <c r="O128" i="109" s="1"/>
  <c r="O106" i="109"/>
  <c r="O107" i="109" s="1"/>
  <c r="O109" i="109" s="1"/>
  <c r="O102" i="109"/>
  <c r="O103" i="109" s="1"/>
  <c r="O105" i="109" s="1"/>
  <c r="O82" i="109"/>
  <c r="O83" i="109" s="1"/>
  <c r="O85" i="109" s="1"/>
  <c r="N79" i="109"/>
  <c r="N81" i="109" s="1"/>
  <c r="N83" i="109" s="1"/>
  <c r="O78" i="109"/>
  <c r="O79" i="109" s="1"/>
  <c r="O81" i="109" s="1"/>
  <c r="O59" i="109"/>
  <c r="O60" i="109" s="1"/>
  <c r="O62" i="109" s="1"/>
  <c r="O55" i="109"/>
  <c r="O56" i="109" s="1"/>
  <c r="O58" i="109" s="1"/>
  <c r="O35" i="109"/>
  <c r="O36" i="109" s="1"/>
  <c r="O38" i="109" s="1"/>
  <c r="N32" i="109"/>
  <c r="N34" i="109" s="1"/>
  <c r="N36" i="109" s="1"/>
  <c r="O31" i="109"/>
  <c r="O32" i="109" s="1"/>
  <c r="O34" i="109" s="1"/>
  <c r="O12" i="109"/>
  <c r="O13" i="109" s="1"/>
  <c r="O15" i="109" s="1"/>
  <c r="O8" i="109"/>
  <c r="O9" i="109" s="1"/>
  <c r="O11" i="109" s="1"/>
  <c r="O7" i="109"/>
  <c r="N7" i="109"/>
  <c r="N9" i="109" s="1"/>
  <c r="N11" i="109" s="1"/>
  <c r="N13" i="109" s="1"/>
  <c r="Q271" i="109"/>
  <c r="U270" i="109"/>
  <c r="U271" i="109" s="1"/>
  <c r="S270" i="109"/>
  <c r="S271" i="109" s="1"/>
  <c r="S273" i="109" s="1"/>
  <c r="Q270" i="109"/>
  <c r="T267" i="109"/>
  <c r="T269" i="109" s="1"/>
  <c r="T271" i="109" s="1"/>
  <c r="R267" i="109"/>
  <c r="R269" i="109" s="1"/>
  <c r="R271" i="109" s="1"/>
  <c r="Q267" i="109"/>
  <c r="P267" i="109"/>
  <c r="P269" i="109" s="1"/>
  <c r="P271" i="109" s="1"/>
  <c r="U266" i="109"/>
  <c r="U267" i="109" s="1"/>
  <c r="U269" i="109" s="1"/>
  <c r="S266" i="109"/>
  <c r="S267" i="109" s="1"/>
  <c r="S269" i="109" s="1"/>
  <c r="Q266" i="109"/>
  <c r="Q269" i="109" s="1"/>
  <c r="Q224" i="109"/>
  <c r="U223" i="109"/>
  <c r="U224" i="109" s="1"/>
  <c r="S223" i="109"/>
  <c r="S224" i="109" s="1"/>
  <c r="S226" i="109" s="1"/>
  <c r="Q223" i="109"/>
  <c r="T220" i="109"/>
  <c r="T222" i="109" s="1"/>
  <c r="T224" i="109" s="1"/>
  <c r="R220" i="109"/>
  <c r="R222" i="109" s="1"/>
  <c r="R224" i="109" s="1"/>
  <c r="Q220" i="109"/>
  <c r="P220" i="109"/>
  <c r="P222" i="109" s="1"/>
  <c r="P224" i="109" s="1"/>
  <c r="U219" i="109"/>
  <c r="U220" i="109" s="1"/>
  <c r="U222" i="109" s="1"/>
  <c r="S219" i="109"/>
  <c r="S220" i="109" s="1"/>
  <c r="S222" i="109" s="1"/>
  <c r="Q219" i="109"/>
  <c r="Q222" i="109" s="1"/>
  <c r="Q177" i="109"/>
  <c r="U176" i="109"/>
  <c r="U177" i="109" s="1"/>
  <c r="S176" i="109"/>
  <c r="S177" i="109" s="1"/>
  <c r="S179" i="109" s="1"/>
  <c r="Q176" i="109"/>
  <c r="T173" i="109"/>
  <c r="T175" i="109" s="1"/>
  <c r="T177" i="109" s="1"/>
  <c r="R173" i="109"/>
  <c r="R175" i="109" s="1"/>
  <c r="R177" i="109" s="1"/>
  <c r="Q173" i="109"/>
  <c r="P173" i="109"/>
  <c r="P175" i="109" s="1"/>
  <c r="P177" i="109" s="1"/>
  <c r="U172" i="109"/>
  <c r="U173" i="109" s="1"/>
  <c r="U175" i="109" s="1"/>
  <c r="S172" i="109"/>
  <c r="S173" i="109" s="1"/>
  <c r="S175" i="109" s="1"/>
  <c r="Q172" i="109"/>
  <c r="Q175" i="109" s="1"/>
  <c r="Q130" i="109"/>
  <c r="U129" i="109"/>
  <c r="U130" i="109" s="1"/>
  <c r="S129" i="109"/>
  <c r="S130" i="109" s="1"/>
  <c r="S132" i="109" s="1"/>
  <c r="Q129" i="109"/>
  <c r="T126" i="109"/>
  <c r="T128" i="109" s="1"/>
  <c r="T130" i="109" s="1"/>
  <c r="R126" i="109"/>
  <c r="R128" i="109" s="1"/>
  <c r="R130" i="109" s="1"/>
  <c r="Q126" i="109"/>
  <c r="P126" i="109"/>
  <c r="P128" i="109" s="1"/>
  <c r="P130" i="109" s="1"/>
  <c r="U125" i="109"/>
  <c r="U126" i="109" s="1"/>
  <c r="U128" i="109" s="1"/>
  <c r="S125" i="109"/>
  <c r="S126" i="109" s="1"/>
  <c r="S128" i="109" s="1"/>
  <c r="Q125" i="109"/>
  <c r="Q128" i="109" s="1"/>
  <c r="Q83" i="109"/>
  <c r="U82" i="109"/>
  <c r="U83" i="109" s="1"/>
  <c r="S82" i="109"/>
  <c r="S83" i="109" s="1"/>
  <c r="S85" i="109" s="1"/>
  <c r="Q82" i="109"/>
  <c r="T79" i="109"/>
  <c r="T81" i="109" s="1"/>
  <c r="T83" i="109" s="1"/>
  <c r="R79" i="109"/>
  <c r="R81" i="109" s="1"/>
  <c r="R83" i="109" s="1"/>
  <c r="Q79" i="109"/>
  <c r="P79" i="109"/>
  <c r="P81" i="109" s="1"/>
  <c r="P83" i="109" s="1"/>
  <c r="U78" i="109"/>
  <c r="U79" i="109" s="1"/>
  <c r="U81" i="109" s="1"/>
  <c r="S78" i="109"/>
  <c r="S79" i="109" s="1"/>
  <c r="S81" i="109" s="1"/>
  <c r="Q78" i="109"/>
  <c r="Q81" i="109" s="1"/>
  <c r="T32" i="109"/>
  <c r="T34" i="109" s="1"/>
  <c r="T36" i="109" s="1"/>
  <c r="R32" i="109"/>
  <c r="R34" i="109" s="1"/>
  <c r="R36" i="109" s="1"/>
  <c r="P32" i="109"/>
  <c r="P34" i="109" s="1"/>
  <c r="P36" i="109" s="1"/>
  <c r="U247" i="109"/>
  <c r="U248" i="109" s="1"/>
  <c r="S247" i="109"/>
  <c r="S248" i="109" s="1"/>
  <c r="S250" i="109" s="1"/>
  <c r="Q247" i="109"/>
  <c r="Q248" i="109" s="1"/>
  <c r="U243" i="109"/>
  <c r="U244" i="109" s="1"/>
  <c r="U246" i="109" s="1"/>
  <c r="S243" i="109"/>
  <c r="S244" i="109" s="1"/>
  <c r="S246" i="109" s="1"/>
  <c r="Q243" i="109"/>
  <c r="Q244" i="109" s="1"/>
  <c r="Q246" i="109" s="1"/>
  <c r="U200" i="109"/>
  <c r="U201" i="109" s="1"/>
  <c r="S200" i="109"/>
  <c r="S201" i="109" s="1"/>
  <c r="S203" i="109" s="1"/>
  <c r="Q200" i="109"/>
  <c r="Q201" i="109" s="1"/>
  <c r="U196" i="109"/>
  <c r="U197" i="109" s="1"/>
  <c r="U199" i="109" s="1"/>
  <c r="S196" i="109"/>
  <c r="S197" i="109" s="1"/>
  <c r="S199" i="109" s="1"/>
  <c r="Q196" i="109"/>
  <c r="Q197" i="109" s="1"/>
  <c r="Q199" i="109" s="1"/>
  <c r="U153" i="109"/>
  <c r="U154" i="109" s="1"/>
  <c r="S153" i="109"/>
  <c r="S154" i="109" s="1"/>
  <c r="S156" i="109" s="1"/>
  <c r="Q153" i="109"/>
  <c r="Q154" i="109" s="1"/>
  <c r="U149" i="109"/>
  <c r="U150" i="109" s="1"/>
  <c r="U152" i="109" s="1"/>
  <c r="S149" i="109"/>
  <c r="S150" i="109" s="1"/>
  <c r="S152" i="109" s="1"/>
  <c r="Q149" i="109"/>
  <c r="Q150" i="109" s="1"/>
  <c r="Q152" i="109" s="1"/>
  <c r="U106" i="109"/>
  <c r="U107" i="109" s="1"/>
  <c r="S106" i="109"/>
  <c r="S107" i="109" s="1"/>
  <c r="S109" i="109" s="1"/>
  <c r="Q106" i="109"/>
  <c r="Q107" i="109" s="1"/>
  <c r="U102" i="109"/>
  <c r="U103" i="109" s="1"/>
  <c r="U105" i="109" s="1"/>
  <c r="S102" i="109"/>
  <c r="S103" i="109" s="1"/>
  <c r="S105" i="109" s="1"/>
  <c r="Q102" i="109"/>
  <c r="Q103" i="109" s="1"/>
  <c r="Q105" i="109" s="1"/>
  <c r="U59" i="109"/>
  <c r="U60" i="109" s="1"/>
  <c r="S59" i="109"/>
  <c r="S60" i="109" s="1"/>
  <c r="S62" i="109" s="1"/>
  <c r="Q59" i="109"/>
  <c r="Q60" i="109" s="1"/>
  <c r="U55" i="109"/>
  <c r="U56" i="109" s="1"/>
  <c r="U58" i="109" s="1"/>
  <c r="S55" i="109"/>
  <c r="S56" i="109" s="1"/>
  <c r="S58" i="109" s="1"/>
  <c r="Q55" i="109"/>
  <c r="Q56" i="109" s="1"/>
  <c r="Q58" i="109" s="1"/>
  <c r="U12" i="109"/>
  <c r="U13" i="109" s="1"/>
  <c r="U8" i="109"/>
  <c r="U9" i="109" s="1"/>
  <c r="U11" i="109" s="1"/>
  <c r="U7" i="109"/>
  <c r="T7" i="109"/>
  <c r="T9" i="109" s="1"/>
  <c r="T11" i="109" s="1"/>
  <c r="T13" i="109" s="1"/>
  <c r="S12" i="109"/>
  <c r="S13" i="109" s="1"/>
  <c r="S15" i="109" s="1"/>
  <c r="Q12" i="109"/>
  <c r="Q13" i="109" s="1"/>
  <c r="Q8" i="109"/>
  <c r="Q9" i="109" s="1"/>
  <c r="Q11" i="109" s="1"/>
  <c r="Q7" i="109"/>
  <c r="P7" i="109"/>
  <c r="P9" i="109" s="1"/>
  <c r="P11" i="109" s="1"/>
  <c r="P13" i="109" s="1"/>
  <c r="I287" i="109"/>
  <c r="K287" i="109" s="1"/>
  <c r="I286" i="109"/>
  <c r="K286" i="109" s="1"/>
  <c r="I285" i="109"/>
  <c r="K285" i="109" s="1"/>
  <c r="I284" i="109"/>
  <c r="K284" i="109" s="1"/>
  <c r="I283" i="109"/>
  <c r="K283" i="109" s="1"/>
  <c r="I282" i="109"/>
  <c r="K282" i="109" s="1"/>
  <c r="I281" i="109"/>
  <c r="K281" i="109" s="1"/>
  <c r="I280" i="109"/>
  <c r="K280" i="109" s="1"/>
  <c r="I279" i="109"/>
  <c r="K279" i="109" s="1"/>
  <c r="I278" i="109"/>
  <c r="K278" i="109" s="1"/>
  <c r="I277" i="109"/>
  <c r="K277" i="109" s="1"/>
  <c r="I276" i="109"/>
  <c r="K276" i="109" s="1"/>
  <c r="I275" i="109"/>
  <c r="K275" i="109" s="1"/>
  <c r="I274" i="109"/>
  <c r="K274" i="109" s="1"/>
  <c r="I273" i="109"/>
  <c r="K273" i="109" s="1"/>
  <c r="I272" i="109"/>
  <c r="K272" i="109" s="1"/>
  <c r="I271" i="109"/>
  <c r="I270" i="109"/>
  <c r="I269" i="109"/>
  <c r="I268" i="109"/>
  <c r="I267" i="109"/>
  <c r="I266" i="109"/>
  <c r="I265" i="109"/>
  <c r="I264" i="109"/>
  <c r="K264" i="109" s="1"/>
  <c r="I263" i="109"/>
  <c r="K263" i="109" s="1"/>
  <c r="I262" i="109"/>
  <c r="K262" i="109" s="1"/>
  <c r="I261" i="109"/>
  <c r="K261" i="109" s="1"/>
  <c r="I260" i="109"/>
  <c r="K260" i="109" s="1"/>
  <c r="I259" i="109"/>
  <c r="K259" i="109" s="1"/>
  <c r="I258" i="109"/>
  <c r="K258" i="109" s="1"/>
  <c r="I257" i="109"/>
  <c r="K257" i="109" s="1"/>
  <c r="I256" i="109"/>
  <c r="K256" i="109" s="1"/>
  <c r="I255" i="109"/>
  <c r="K255" i="109" s="1"/>
  <c r="I254" i="109"/>
  <c r="K254" i="109" s="1"/>
  <c r="I253" i="109"/>
  <c r="K253" i="109" s="1"/>
  <c r="I252" i="109"/>
  <c r="K252" i="109" s="1"/>
  <c r="I251" i="109"/>
  <c r="K251" i="109" s="1"/>
  <c r="I250" i="109"/>
  <c r="K250" i="109" s="1"/>
  <c r="I249" i="109"/>
  <c r="K249" i="109" s="1"/>
  <c r="I248" i="109"/>
  <c r="I247" i="109"/>
  <c r="I246" i="109"/>
  <c r="I245" i="109"/>
  <c r="I244" i="109"/>
  <c r="I243" i="109"/>
  <c r="I242" i="109"/>
  <c r="I241" i="109"/>
  <c r="I240" i="109"/>
  <c r="K240" i="109" s="1"/>
  <c r="I239" i="109"/>
  <c r="K239" i="109" s="1"/>
  <c r="I238" i="109"/>
  <c r="K238" i="109" s="1"/>
  <c r="I237" i="109"/>
  <c r="K237" i="109" s="1"/>
  <c r="I236" i="109"/>
  <c r="K236" i="109" s="1"/>
  <c r="I235" i="109"/>
  <c r="K235" i="109" s="1"/>
  <c r="I234" i="109"/>
  <c r="K234" i="109" s="1"/>
  <c r="I233" i="109"/>
  <c r="K233" i="109" s="1"/>
  <c r="I232" i="109"/>
  <c r="K232" i="109" s="1"/>
  <c r="I231" i="109"/>
  <c r="K231" i="109" s="1"/>
  <c r="I230" i="109"/>
  <c r="K230" i="109" s="1"/>
  <c r="I229" i="109"/>
  <c r="K229" i="109" s="1"/>
  <c r="I228" i="109"/>
  <c r="K228" i="109" s="1"/>
  <c r="I227" i="109"/>
  <c r="K227" i="109" s="1"/>
  <c r="I226" i="109"/>
  <c r="K226" i="109" s="1"/>
  <c r="I225" i="109"/>
  <c r="K225" i="109" s="1"/>
  <c r="I224" i="109"/>
  <c r="I223" i="109"/>
  <c r="I222" i="109"/>
  <c r="I221" i="109"/>
  <c r="I220" i="109"/>
  <c r="I219" i="109"/>
  <c r="I218" i="109"/>
  <c r="I217" i="109"/>
  <c r="K217" i="109" s="1"/>
  <c r="I216" i="109"/>
  <c r="K216" i="109" s="1"/>
  <c r="I215" i="109"/>
  <c r="K215" i="109" s="1"/>
  <c r="I214" i="109"/>
  <c r="K214" i="109" s="1"/>
  <c r="I213" i="109"/>
  <c r="K213" i="109" s="1"/>
  <c r="I212" i="109"/>
  <c r="K212" i="109" s="1"/>
  <c r="I211" i="109"/>
  <c r="K211" i="109" s="1"/>
  <c r="I210" i="109"/>
  <c r="K210" i="109" s="1"/>
  <c r="I209" i="109"/>
  <c r="K209" i="109" s="1"/>
  <c r="I208" i="109"/>
  <c r="K208" i="109" s="1"/>
  <c r="I207" i="109"/>
  <c r="K207" i="109" s="1"/>
  <c r="I206" i="109"/>
  <c r="K206" i="109" s="1"/>
  <c r="I205" i="109"/>
  <c r="K205" i="109" s="1"/>
  <c r="I204" i="109"/>
  <c r="K204" i="109" s="1"/>
  <c r="I203" i="109"/>
  <c r="K203" i="109" s="1"/>
  <c r="I202" i="109"/>
  <c r="K202" i="109" s="1"/>
  <c r="I201" i="109"/>
  <c r="I200" i="109"/>
  <c r="I199" i="109"/>
  <c r="I198" i="109"/>
  <c r="I197" i="109"/>
  <c r="I196" i="109"/>
  <c r="I195" i="109"/>
  <c r="I194" i="109"/>
  <c r="I193" i="109"/>
  <c r="K193" i="109" s="1"/>
  <c r="I192" i="109"/>
  <c r="K192" i="109" s="1"/>
  <c r="I191" i="109"/>
  <c r="K191" i="109" s="1"/>
  <c r="I190" i="109"/>
  <c r="K190" i="109" s="1"/>
  <c r="I189" i="109"/>
  <c r="K189" i="109" s="1"/>
  <c r="I188" i="109"/>
  <c r="K188" i="109" s="1"/>
  <c r="I187" i="109"/>
  <c r="K187" i="109" s="1"/>
  <c r="I186" i="109"/>
  <c r="K186" i="109" s="1"/>
  <c r="I185" i="109"/>
  <c r="K185" i="109" s="1"/>
  <c r="I184" i="109"/>
  <c r="K184" i="109" s="1"/>
  <c r="I183" i="109"/>
  <c r="K183" i="109" s="1"/>
  <c r="I182" i="109"/>
  <c r="K182" i="109" s="1"/>
  <c r="I181" i="109"/>
  <c r="K181" i="109" s="1"/>
  <c r="I180" i="109"/>
  <c r="K180" i="109" s="1"/>
  <c r="I179" i="109"/>
  <c r="K179" i="109" s="1"/>
  <c r="I178" i="109"/>
  <c r="K178" i="109" s="1"/>
  <c r="I177" i="109"/>
  <c r="I176" i="109"/>
  <c r="I175" i="109"/>
  <c r="I174" i="109"/>
  <c r="I173" i="109"/>
  <c r="I172" i="109"/>
  <c r="I171" i="109"/>
  <c r="I170" i="109"/>
  <c r="K170" i="109" s="1"/>
  <c r="I169" i="109"/>
  <c r="K169" i="109" s="1"/>
  <c r="I168" i="109"/>
  <c r="K168" i="109" s="1"/>
  <c r="I167" i="109"/>
  <c r="K167" i="109" s="1"/>
  <c r="I166" i="109"/>
  <c r="K166" i="109" s="1"/>
  <c r="I165" i="109"/>
  <c r="K165" i="109" s="1"/>
  <c r="I164" i="109"/>
  <c r="K164" i="109" s="1"/>
  <c r="I163" i="109"/>
  <c r="K163" i="109" s="1"/>
  <c r="I162" i="109"/>
  <c r="K162" i="109" s="1"/>
  <c r="I161" i="109"/>
  <c r="K161" i="109" s="1"/>
  <c r="I160" i="109"/>
  <c r="K160" i="109" s="1"/>
  <c r="I159" i="109"/>
  <c r="K159" i="109" s="1"/>
  <c r="I158" i="109"/>
  <c r="K158" i="109" s="1"/>
  <c r="I157" i="109"/>
  <c r="K157" i="109" s="1"/>
  <c r="I156" i="109"/>
  <c r="K156" i="109" s="1"/>
  <c r="I155" i="109"/>
  <c r="K155" i="109" s="1"/>
  <c r="I154" i="109"/>
  <c r="I153" i="109"/>
  <c r="I152" i="109"/>
  <c r="I151" i="109"/>
  <c r="I150" i="109"/>
  <c r="I149" i="109"/>
  <c r="I148" i="109"/>
  <c r="I147" i="109"/>
  <c r="I146" i="109"/>
  <c r="K146" i="109" s="1"/>
  <c r="I145" i="109"/>
  <c r="K145" i="109" s="1"/>
  <c r="I144" i="109"/>
  <c r="K144" i="109" s="1"/>
  <c r="I143" i="109"/>
  <c r="K143" i="109" s="1"/>
  <c r="I142" i="109"/>
  <c r="K142" i="109" s="1"/>
  <c r="I141" i="109"/>
  <c r="K141" i="109" s="1"/>
  <c r="I140" i="109"/>
  <c r="K140" i="109" s="1"/>
  <c r="I139" i="109"/>
  <c r="K139" i="109" s="1"/>
  <c r="I138" i="109"/>
  <c r="K138" i="109" s="1"/>
  <c r="I137" i="109"/>
  <c r="K137" i="109" s="1"/>
  <c r="I136" i="109"/>
  <c r="K136" i="109" s="1"/>
  <c r="I135" i="109"/>
  <c r="K135" i="109" s="1"/>
  <c r="I134" i="109"/>
  <c r="K134" i="109" s="1"/>
  <c r="I133" i="109"/>
  <c r="K133" i="109" s="1"/>
  <c r="I132" i="109"/>
  <c r="K132" i="109" s="1"/>
  <c r="I131" i="109"/>
  <c r="K131" i="109" s="1"/>
  <c r="I130" i="109"/>
  <c r="I129" i="109"/>
  <c r="I128" i="109"/>
  <c r="I127" i="109"/>
  <c r="I126" i="109"/>
  <c r="I125" i="109"/>
  <c r="I124" i="109"/>
  <c r="I123" i="109"/>
  <c r="K123" i="109" s="1"/>
  <c r="I122" i="109"/>
  <c r="K122" i="109" s="1"/>
  <c r="I121" i="109"/>
  <c r="K121" i="109" s="1"/>
  <c r="I120" i="109"/>
  <c r="K120" i="109" s="1"/>
  <c r="T120" i="109" s="1"/>
  <c r="I119" i="109"/>
  <c r="K119" i="109" s="1"/>
  <c r="I118" i="109"/>
  <c r="K118" i="109" s="1"/>
  <c r="I117" i="109"/>
  <c r="K117" i="109" s="1"/>
  <c r="I116" i="109"/>
  <c r="K116" i="109" s="1"/>
  <c r="I115" i="109"/>
  <c r="K115" i="109" s="1"/>
  <c r="I114" i="109"/>
  <c r="K114" i="109" s="1"/>
  <c r="I113" i="109"/>
  <c r="K113" i="109" s="1"/>
  <c r="I112" i="109"/>
  <c r="K112" i="109" s="1"/>
  <c r="I111" i="109"/>
  <c r="K111" i="109" s="1"/>
  <c r="I110" i="109"/>
  <c r="K110" i="109" s="1"/>
  <c r="I109" i="109"/>
  <c r="K109" i="109" s="1"/>
  <c r="I108" i="109"/>
  <c r="K108" i="109" s="1"/>
  <c r="I107" i="109"/>
  <c r="I106" i="109"/>
  <c r="I105" i="109"/>
  <c r="I104" i="109"/>
  <c r="I103" i="109"/>
  <c r="I102" i="109"/>
  <c r="I101" i="109"/>
  <c r="I100" i="109"/>
  <c r="I99" i="109"/>
  <c r="K99" i="109" s="1"/>
  <c r="I98" i="109"/>
  <c r="K98" i="109" s="1"/>
  <c r="I97" i="109"/>
  <c r="K97" i="109" s="1"/>
  <c r="I96" i="109"/>
  <c r="K96" i="109" s="1"/>
  <c r="I95" i="109"/>
  <c r="K95" i="109" s="1"/>
  <c r="I94" i="109"/>
  <c r="K94" i="109" s="1"/>
  <c r="I93" i="109"/>
  <c r="K93" i="109" s="1"/>
  <c r="I92" i="109"/>
  <c r="K92" i="109" s="1"/>
  <c r="I91" i="109"/>
  <c r="K91" i="109" s="1"/>
  <c r="I90" i="109"/>
  <c r="K90" i="109" s="1"/>
  <c r="I89" i="109"/>
  <c r="K89" i="109" s="1"/>
  <c r="I88" i="109"/>
  <c r="K88" i="109" s="1"/>
  <c r="I87" i="109"/>
  <c r="K87" i="109" s="1"/>
  <c r="I86" i="109"/>
  <c r="K86" i="109" s="1"/>
  <c r="I85" i="109"/>
  <c r="K85" i="109" s="1"/>
  <c r="I84" i="109"/>
  <c r="K84" i="109" s="1"/>
  <c r="I83" i="109"/>
  <c r="I82" i="109"/>
  <c r="I81" i="109"/>
  <c r="I80" i="109"/>
  <c r="I79" i="109"/>
  <c r="I78" i="109"/>
  <c r="I77" i="109"/>
  <c r="I76" i="109"/>
  <c r="K76" i="109" s="1"/>
  <c r="I75" i="109"/>
  <c r="K75" i="109" s="1"/>
  <c r="I74" i="109"/>
  <c r="K74" i="109" s="1"/>
  <c r="I73" i="109"/>
  <c r="K73" i="109" s="1"/>
  <c r="I72" i="109"/>
  <c r="K72" i="109" s="1"/>
  <c r="I71" i="109"/>
  <c r="K71" i="109" s="1"/>
  <c r="I70" i="109"/>
  <c r="K70" i="109" s="1"/>
  <c r="I69" i="109"/>
  <c r="K69" i="109" s="1"/>
  <c r="I68" i="109"/>
  <c r="K68" i="109" s="1"/>
  <c r="I67" i="109"/>
  <c r="K67" i="109" s="1"/>
  <c r="I66" i="109"/>
  <c r="K66" i="109" s="1"/>
  <c r="I65" i="109"/>
  <c r="K65" i="109" s="1"/>
  <c r="I64" i="109"/>
  <c r="K64" i="109" s="1"/>
  <c r="I63" i="109"/>
  <c r="K63" i="109" s="1"/>
  <c r="I62" i="109"/>
  <c r="K62" i="109" s="1"/>
  <c r="I61" i="109"/>
  <c r="K61" i="109" s="1"/>
  <c r="I60" i="109"/>
  <c r="I59" i="109"/>
  <c r="I58" i="109"/>
  <c r="I57" i="109"/>
  <c r="I56" i="109"/>
  <c r="I55" i="109"/>
  <c r="I54" i="109"/>
  <c r="I53" i="109"/>
  <c r="I52" i="109"/>
  <c r="K52" i="109" s="1"/>
  <c r="I51" i="109"/>
  <c r="K51" i="109" s="1"/>
  <c r="I50" i="109"/>
  <c r="K50" i="109" s="1"/>
  <c r="I49" i="109"/>
  <c r="K49" i="109" s="1"/>
  <c r="I48" i="109"/>
  <c r="K48" i="109" s="1"/>
  <c r="I47" i="109"/>
  <c r="K47" i="109" s="1"/>
  <c r="I46" i="109"/>
  <c r="K46" i="109" s="1"/>
  <c r="I45" i="109"/>
  <c r="K45" i="109" s="1"/>
  <c r="I44" i="109"/>
  <c r="K44" i="109" s="1"/>
  <c r="I43" i="109"/>
  <c r="K43" i="109" s="1"/>
  <c r="I42" i="109"/>
  <c r="K42" i="109" s="1"/>
  <c r="I41" i="109"/>
  <c r="K41" i="109" s="1"/>
  <c r="I40" i="109"/>
  <c r="K40" i="109" s="1"/>
  <c r="I39" i="109"/>
  <c r="K39" i="109" s="1"/>
  <c r="I38" i="109"/>
  <c r="K38" i="109" s="1"/>
  <c r="I37" i="109"/>
  <c r="K37" i="109" s="1"/>
  <c r="I36" i="109"/>
  <c r="I35" i="109"/>
  <c r="I34" i="109"/>
  <c r="I33" i="109"/>
  <c r="I32" i="109"/>
  <c r="I31" i="109"/>
  <c r="I30" i="109"/>
  <c r="I29" i="109"/>
  <c r="K29" i="109" s="1"/>
  <c r="I28" i="109"/>
  <c r="K28" i="109" s="1"/>
  <c r="I27" i="109"/>
  <c r="K27" i="109" s="1"/>
  <c r="I26" i="109"/>
  <c r="K26" i="109" s="1"/>
  <c r="R26" i="109" s="1"/>
  <c r="I25" i="109"/>
  <c r="K25" i="109" s="1"/>
  <c r="I24" i="109"/>
  <c r="K24" i="109" s="1"/>
  <c r="I23" i="109"/>
  <c r="K23" i="109" s="1"/>
  <c r="I22" i="109"/>
  <c r="K22" i="109" s="1"/>
  <c r="I21" i="109"/>
  <c r="K21" i="109" s="1"/>
  <c r="I20" i="109"/>
  <c r="K20" i="109" s="1"/>
  <c r="I19" i="109"/>
  <c r="K19" i="109" s="1"/>
  <c r="I18" i="109"/>
  <c r="K18" i="109" s="1"/>
  <c r="I17" i="109"/>
  <c r="K17" i="109" s="1"/>
  <c r="I16" i="109"/>
  <c r="K16" i="109" s="1"/>
  <c r="I15" i="109"/>
  <c r="K15" i="109" s="1"/>
  <c r="I14" i="109"/>
  <c r="K14" i="109" s="1"/>
  <c r="I13" i="109"/>
  <c r="I12" i="109"/>
  <c r="I11" i="109"/>
  <c r="I10" i="109"/>
  <c r="I9" i="109"/>
  <c r="I8" i="109"/>
  <c r="I7" i="109"/>
  <c r="I6" i="109"/>
  <c r="Q287" i="109"/>
  <c r="Q289" i="109" s="1"/>
  <c r="P287" i="109"/>
  <c r="P289" i="109" s="1"/>
  <c r="P291" i="109" s="1"/>
  <c r="P293" i="109" s="1"/>
  <c r="P295" i="109" s="1"/>
  <c r="U286" i="109"/>
  <c r="U287" i="109" s="1"/>
  <c r="U289" i="109" s="1"/>
  <c r="S286" i="109"/>
  <c r="S287" i="109" s="1"/>
  <c r="S289" i="109" s="1"/>
  <c r="Q286" i="109"/>
  <c r="O286" i="109"/>
  <c r="O287" i="109" s="1"/>
  <c r="O289" i="109" s="1"/>
  <c r="Q283" i="109"/>
  <c r="P283" i="109"/>
  <c r="U282" i="109"/>
  <c r="U283" i="109" s="1"/>
  <c r="S282" i="109"/>
  <c r="S283" i="109" s="1"/>
  <c r="S285" i="109" s="1"/>
  <c r="Q282" i="109"/>
  <c r="O282" i="109"/>
  <c r="O283" i="109" s="1"/>
  <c r="O285" i="109" s="1"/>
  <c r="Q279" i="109"/>
  <c r="P279" i="109"/>
  <c r="U278" i="109"/>
  <c r="U279" i="109" s="1"/>
  <c r="S278" i="109"/>
  <c r="S279" i="109" s="1"/>
  <c r="S281" i="109" s="1"/>
  <c r="Q278" i="109"/>
  <c r="O278" i="109"/>
  <c r="O279" i="109" s="1"/>
  <c r="O281" i="109" s="1"/>
  <c r="Q275" i="109"/>
  <c r="P275" i="109"/>
  <c r="U274" i="109"/>
  <c r="U275" i="109" s="1"/>
  <c r="S274" i="109"/>
  <c r="S275" i="109" s="1"/>
  <c r="S277" i="109" s="1"/>
  <c r="Q274" i="109"/>
  <c r="O274" i="109"/>
  <c r="O275" i="109" s="1"/>
  <c r="O277" i="109" s="1"/>
  <c r="Q264" i="109"/>
  <c r="U263" i="109"/>
  <c r="U264" i="109" s="1"/>
  <c r="S263" i="109"/>
  <c r="S264" i="109" s="1"/>
  <c r="Q263" i="109"/>
  <c r="O263" i="109"/>
  <c r="O264" i="109" s="1"/>
  <c r="Q262" i="109"/>
  <c r="Q260" i="109"/>
  <c r="P260" i="109"/>
  <c r="U259" i="109"/>
  <c r="U260" i="109" s="1"/>
  <c r="S259" i="109"/>
  <c r="S260" i="109" s="1"/>
  <c r="Q259" i="109"/>
  <c r="O259" i="109"/>
  <c r="O260" i="109" s="1"/>
  <c r="Q256" i="109"/>
  <c r="P256" i="109"/>
  <c r="U255" i="109"/>
  <c r="U256" i="109" s="1"/>
  <c r="S255" i="109"/>
  <c r="S256" i="109" s="1"/>
  <c r="S258" i="109" s="1"/>
  <c r="Q255" i="109"/>
  <c r="O255" i="109"/>
  <c r="O256" i="109" s="1"/>
  <c r="O258" i="109" s="1"/>
  <c r="Q252" i="109"/>
  <c r="P252" i="109"/>
  <c r="U251" i="109"/>
  <c r="U252" i="109" s="1"/>
  <c r="S251" i="109"/>
  <c r="S252" i="109" s="1"/>
  <c r="S254" i="109" s="1"/>
  <c r="Q251" i="109"/>
  <c r="O251" i="109"/>
  <c r="O252" i="109" s="1"/>
  <c r="O254" i="109" s="1"/>
  <c r="Q240" i="109"/>
  <c r="Q242" i="109" s="1"/>
  <c r="P240" i="109"/>
  <c r="P242" i="109" s="1"/>
  <c r="P244" i="109" s="1"/>
  <c r="P246" i="109" s="1"/>
  <c r="P248" i="109" s="1"/>
  <c r="U239" i="109"/>
  <c r="U240" i="109" s="1"/>
  <c r="U242" i="109" s="1"/>
  <c r="S239" i="109"/>
  <c r="S240" i="109" s="1"/>
  <c r="S242" i="109" s="1"/>
  <c r="Q239" i="109"/>
  <c r="O239" i="109"/>
  <c r="O240" i="109" s="1"/>
  <c r="O242" i="109" s="1"/>
  <c r="Q236" i="109"/>
  <c r="P236" i="109"/>
  <c r="U235" i="109"/>
  <c r="U236" i="109" s="1"/>
  <c r="S235" i="109"/>
  <c r="S236" i="109" s="1"/>
  <c r="S238" i="109" s="1"/>
  <c r="Q235" i="109"/>
  <c r="O235" i="109"/>
  <c r="O236" i="109" s="1"/>
  <c r="O238" i="109" s="1"/>
  <c r="Q232" i="109"/>
  <c r="P232" i="109"/>
  <c r="U231" i="109"/>
  <c r="U232" i="109" s="1"/>
  <c r="S231" i="109"/>
  <c r="S232" i="109" s="1"/>
  <c r="S234" i="109" s="1"/>
  <c r="Q231" i="109"/>
  <c r="O231" i="109"/>
  <c r="O232" i="109" s="1"/>
  <c r="O234" i="109" s="1"/>
  <c r="Q228" i="109"/>
  <c r="P228" i="109"/>
  <c r="U227" i="109"/>
  <c r="U228" i="109" s="1"/>
  <c r="S227" i="109"/>
  <c r="S228" i="109" s="1"/>
  <c r="S230" i="109" s="1"/>
  <c r="Q227" i="109"/>
  <c r="O227" i="109"/>
  <c r="O228" i="109" s="1"/>
  <c r="O230" i="109" s="1"/>
  <c r="Q217" i="109"/>
  <c r="U216" i="109"/>
  <c r="U217" i="109" s="1"/>
  <c r="S216" i="109"/>
  <c r="S217" i="109" s="1"/>
  <c r="Q216" i="109"/>
  <c r="O216" i="109"/>
  <c r="O217" i="109" s="1"/>
  <c r="Q215" i="109"/>
  <c r="Q213" i="109"/>
  <c r="P213" i="109"/>
  <c r="U212" i="109"/>
  <c r="U213" i="109" s="1"/>
  <c r="S212" i="109"/>
  <c r="S213" i="109" s="1"/>
  <c r="Q212" i="109"/>
  <c r="O212" i="109"/>
  <c r="O213" i="109" s="1"/>
  <c r="Q209" i="109"/>
  <c r="P209" i="109"/>
  <c r="U208" i="109"/>
  <c r="U209" i="109" s="1"/>
  <c r="S208" i="109"/>
  <c r="S209" i="109" s="1"/>
  <c r="S211" i="109" s="1"/>
  <c r="Q208" i="109"/>
  <c r="O208" i="109"/>
  <c r="O209" i="109" s="1"/>
  <c r="O211" i="109" s="1"/>
  <c r="Q205" i="109"/>
  <c r="P205" i="109"/>
  <c r="U204" i="109"/>
  <c r="U205" i="109" s="1"/>
  <c r="S204" i="109"/>
  <c r="S205" i="109" s="1"/>
  <c r="S207" i="109" s="1"/>
  <c r="Q204" i="109"/>
  <c r="O204" i="109"/>
  <c r="O205" i="109" s="1"/>
  <c r="O207" i="109" s="1"/>
  <c r="Q193" i="109"/>
  <c r="Q195" i="109" s="1"/>
  <c r="P193" i="109"/>
  <c r="P195" i="109" s="1"/>
  <c r="P197" i="109" s="1"/>
  <c r="P199" i="109" s="1"/>
  <c r="P201" i="109" s="1"/>
  <c r="U192" i="109"/>
  <c r="U193" i="109" s="1"/>
  <c r="U195" i="109" s="1"/>
  <c r="S192" i="109"/>
  <c r="S193" i="109" s="1"/>
  <c r="S195" i="109" s="1"/>
  <c r="Q192" i="109"/>
  <c r="O192" i="109"/>
  <c r="O193" i="109" s="1"/>
  <c r="O195" i="109" s="1"/>
  <c r="Q189" i="109"/>
  <c r="P189" i="109"/>
  <c r="U188" i="109"/>
  <c r="U189" i="109" s="1"/>
  <c r="S188" i="109"/>
  <c r="S189" i="109" s="1"/>
  <c r="S191" i="109" s="1"/>
  <c r="Q188" i="109"/>
  <c r="O188" i="109"/>
  <c r="O189" i="109" s="1"/>
  <c r="O191" i="109" s="1"/>
  <c r="Q185" i="109"/>
  <c r="P185" i="109"/>
  <c r="U184" i="109"/>
  <c r="U185" i="109" s="1"/>
  <c r="S184" i="109"/>
  <c r="S185" i="109" s="1"/>
  <c r="S187" i="109" s="1"/>
  <c r="Q184" i="109"/>
  <c r="O184" i="109"/>
  <c r="O185" i="109" s="1"/>
  <c r="O187" i="109" s="1"/>
  <c r="Q181" i="109"/>
  <c r="P181" i="109"/>
  <c r="U180" i="109"/>
  <c r="U181" i="109" s="1"/>
  <c r="S180" i="109"/>
  <c r="S181" i="109" s="1"/>
  <c r="S183" i="109" s="1"/>
  <c r="Q180" i="109"/>
  <c r="O180" i="109"/>
  <c r="O181" i="109" s="1"/>
  <c r="O183" i="109" s="1"/>
  <c r="Q170" i="109"/>
  <c r="U169" i="109"/>
  <c r="U170" i="109" s="1"/>
  <c r="S169" i="109"/>
  <c r="S170" i="109" s="1"/>
  <c r="Q169" i="109"/>
  <c r="O169" i="109"/>
  <c r="O170" i="109" s="1"/>
  <c r="Q168" i="109"/>
  <c r="Q166" i="109"/>
  <c r="P166" i="109"/>
  <c r="U165" i="109"/>
  <c r="U166" i="109" s="1"/>
  <c r="S165" i="109"/>
  <c r="S166" i="109" s="1"/>
  <c r="Q165" i="109"/>
  <c r="O165" i="109"/>
  <c r="O166" i="109" s="1"/>
  <c r="Q162" i="109"/>
  <c r="P162" i="109"/>
  <c r="U161" i="109"/>
  <c r="U162" i="109" s="1"/>
  <c r="S161" i="109"/>
  <c r="S162" i="109" s="1"/>
  <c r="S164" i="109" s="1"/>
  <c r="Q161" i="109"/>
  <c r="O161" i="109"/>
  <c r="O162" i="109" s="1"/>
  <c r="O164" i="109" s="1"/>
  <c r="Q158" i="109"/>
  <c r="P158" i="109"/>
  <c r="U157" i="109"/>
  <c r="U158" i="109" s="1"/>
  <c r="S157" i="109"/>
  <c r="S158" i="109" s="1"/>
  <c r="S160" i="109" s="1"/>
  <c r="Q157" i="109"/>
  <c r="O157" i="109"/>
  <c r="O158" i="109" s="1"/>
  <c r="O160" i="109" s="1"/>
  <c r="Q146" i="109"/>
  <c r="Q148" i="109" s="1"/>
  <c r="P146" i="109"/>
  <c r="P148" i="109" s="1"/>
  <c r="P150" i="109" s="1"/>
  <c r="P152" i="109" s="1"/>
  <c r="P154" i="109" s="1"/>
  <c r="U145" i="109"/>
  <c r="U146" i="109" s="1"/>
  <c r="U148" i="109" s="1"/>
  <c r="S145" i="109"/>
  <c r="S146" i="109" s="1"/>
  <c r="S148" i="109" s="1"/>
  <c r="Q145" i="109"/>
  <c r="O145" i="109"/>
  <c r="O146" i="109" s="1"/>
  <c r="O148" i="109" s="1"/>
  <c r="Q142" i="109"/>
  <c r="P142" i="109"/>
  <c r="U141" i="109"/>
  <c r="U142" i="109" s="1"/>
  <c r="S141" i="109"/>
  <c r="S142" i="109" s="1"/>
  <c r="S144" i="109" s="1"/>
  <c r="Q141" i="109"/>
  <c r="O141" i="109"/>
  <c r="O142" i="109" s="1"/>
  <c r="O144" i="109" s="1"/>
  <c r="Q138" i="109"/>
  <c r="P138" i="109"/>
  <c r="U137" i="109"/>
  <c r="U138" i="109" s="1"/>
  <c r="S137" i="109"/>
  <c r="S138" i="109" s="1"/>
  <c r="S140" i="109" s="1"/>
  <c r="Q137" i="109"/>
  <c r="O137" i="109"/>
  <c r="O138" i="109" s="1"/>
  <c r="O140" i="109" s="1"/>
  <c r="Q134" i="109"/>
  <c r="P134" i="109"/>
  <c r="U133" i="109"/>
  <c r="U134" i="109" s="1"/>
  <c r="S133" i="109"/>
  <c r="S134" i="109" s="1"/>
  <c r="S136" i="109" s="1"/>
  <c r="Q133" i="109"/>
  <c r="O133" i="109"/>
  <c r="O134" i="109" s="1"/>
  <c r="O136" i="109" s="1"/>
  <c r="Q123" i="109"/>
  <c r="U122" i="109"/>
  <c r="U123" i="109" s="1"/>
  <c r="S122" i="109"/>
  <c r="S123" i="109" s="1"/>
  <c r="Q122" i="109"/>
  <c r="O122" i="109"/>
  <c r="O123" i="109" s="1"/>
  <c r="Q121" i="109"/>
  <c r="Q119" i="109"/>
  <c r="P119" i="109"/>
  <c r="U118" i="109"/>
  <c r="U119" i="109" s="1"/>
  <c r="S118" i="109"/>
  <c r="S119" i="109" s="1"/>
  <c r="Q118" i="109"/>
  <c r="O118" i="109"/>
  <c r="O119" i="109" s="1"/>
  <c r="Q115" i="109"/>
  <c r="P115" i="109"/>
  <c r="U114" i="109"/>
  <c r="U115" i="109" s="1"/>
  <c r="S114" i="109"/>
  <c r="S115" i="109" s="1"/>
  <c r="S117" i="109" s="1"/>
  <c r="Q114" i="109"/>
  <c r="O114" i="109"/>
  <c r="O115" i="109" s="1"/>
  <c r="O117" i="109" s="1"/>
  <c r="Q111" i="109"/>
  <c r="P111" i="109"/>
  <c r="U110" i="109"/>
  <c r="U111" i="109" s="1"/>
  <c r="S110" i="109"/>
  <c r="S111" i="109" s="1"/>
  <c r="S113" i="109" s="1"/>
  <c r="Q110" i="109"/>
  <c r="O110" i="109"/>
  <c r="O111" i="109" s="1"/>
  <c r="O113" i="109" s="1"/>
  <c r="Q99" i="109"/>
  <c r="Q101" i="109" s="1"/>
  <c r="P99" i="109"/>
  <c r="P101" i="109" s="1"/>
  <c r="P103" i="109" s="1"/>
  <c r="P105" i="109" s="1"/>
  <c r="P107" i="109" s="1"/>
  <c r="U98" i="109"/>
  <c r="U99" i="109" s="1"/>
  <c r="U101" i="109" s="1"/>
  <c r="S98" i="109"/>
  <c r="S99" i="109" s="1"/>
  <c r="S101" i="109" s="1"/>
  <c r="Q98" i="109"/>
  <c r="O98" i="109"/>
  <c r="O99" i="109" s="1"/>
  <c r="O101" i="109" s="1"/>
  <c r="Q95" i="109"/>
  <c r="P95" i="109"/>
  <c r="U94" i="109"/>
  <c r="U95" i="109" s="1"/>
  <c r="S94" i="109"/>
  <c r="S95" i="109" s="1"/>
  <c r="S97" i="109" s="1"/>
  <c r="Q94" i="109"/>
  <c r="O94" i="109"/>
  <c r="O95" i="109" s="1"/>
  <c r="O97" i="109" s="1"/>
  <c r="Q91" i="109"/>
  <c r="P91" i="109"/>
  <c r="U90" i="109"/>
  <c r="U91" i="109" s="1"/>
  <c r="S90" i="109"/>
  <c r="S91" i="109" s="1"/>
  <c r="S93" i="109" s="1"/>
  <c r="Q90" i="109"/>
  <c r="O90" i="109"/>
  <c r="O91" i="109" s="1"/>
  <c r="O93" i="109" s="1"/>
  <c r="Q87" i="109"/>
  <c r="P87" i="109"/>
  <c r="U86" i="109"/>
  <c r="U87" i="109" s="1"/>
  <c r="S86" i="109"/>
  <c r="S87" i="109" s="1"/>
  <c r="S89" i="109" s="1"/>
  <c r="Q86" i="109"/>
  <c r="O86" i="109"/>
  <c r="O87" i="109" s="1"/>
  <c r="O89" i="109" s="1"/>
  <c r="Q76" i="109"/>
  <c r="U75" i="109"/>
  <c r="U76" i="109" s="1"/>
  <c r="S75" i="109"/>
  <c r="S76" i="109" s="1"/>
  <c r="Q75" i="109"/>
  <c r="O75" i="109"/>
  <c r="O76" i="109" s="1"/>
  <c r="Q74" i="109"/>
  <c r="Q72" i="109"/>
  <c r="P72" i="109"/>
  <c r="U71" i="109"/>
  <c r="U72" i="109" s="1"/>
  <c r="S71" i="109"/>
  <c r="S72" i="109" s="1"/>
  <c r="Q71" i="109"/>
  <c r="O71" i="109"/>
  <c r="O72" i="109" s="1"/>
  <c r="Q68" i="109"/>
  <c r="P68" i="109"/>
  <c r="U67" i="109"/>
  <c r="U68" i="109" s="1"/>
  <c r="S67" i="109"/>
  <c r="S68" i="109" s="1"/>
  <c r="S70" i="109" s="1"/>
  <c r="Q67" i="109"/>
  <c r="O67" i="109"/>
  <c r="O68" i="109" s="1"/>
  <c r="O70" i="109" s="1"/>
  <c r="Q64" i="109"/>
  <c r="P64" i="109"/>
  <c r="U63" i="109"/>
  <c r="U64" i="109" s="1"/>
  <c r="S63" i="109"/>
  <c r="S64" i="109" s="1"/>
  <c r="S66" i="109" s="1"/>
  <c r="Q63" i="109"/>
  <c r="O63" i="109"/>
  <c r="O64" i="109" s="1"/>
  <c r="O66" i="109" s="1"/>
  <c r="Q52" i="109"/>
  <c r="Q54" i="109" s="1"/>
  <c r="P52" i="109"/>
  <c r="P54" i="109" s="1"/>
  <c r="P56" i="109" s="1"/>
  <c r="P58" i="109" s="1"/>
  <c r="P60" i="109" s="1"/>
  <c r="U51" i="109"/>
  <c r="U52" i="109" s="1"/>
  <c r="U54" i="109" s="1"/>
  <c r="S51" i="109"/>
  <c r="S52" i="109" s="1"/>
  <c r="S54" i="109" s="1"/>
  <c r="Q51" i="109"/>
  <c r="O51" i="109"/>
  <c r="O52" i="109" s="1"/>
  <c r="O54" i="109" s="1"/>
  <c r="Q48" i="109"/>
  <c r="P48" i="109"/>
  <c r="U47" i="109"/>
  <c r="U48" i="109" s="1"/>
  <c r="S47" i="109"/>
  <c r="S48" i="109" s="1"/>
  <c r="S50" i="109" s="1"/>
  <c r="Q47" i="109"/>
  <c r="O47" i="109"/>
  <c r="O48" i="109" s="1"/>
  <c r="O50" i="109" s="1"/>
  <c r="Q44" i="109"/>
  <c r="P44" i="109"/>
  <c r="U43" i="109"/>
  <c r="U44" i="109" s="1"/>
  <c r="S43" i="109"/>
  <c r="S44" i="109" s="1"/>
  <c r="S46" i="109" s="1"/>
  <c r="Q43" i="109"/>
  <c r="O43" i="109"/>
  <c r="O44" i="109" s="1"/>
  <c r="O46" i="109" s="1"/>
  <c r="Q40" i="109"/>
  <c r="P40" i="109"/>
  <c r="U39" i="109"/>
  <c r="U40" i="109" s="1"/>
  <c r="S39" i="109"/>
  <c r="S40" i="109" s="1"/>
  <c r="S42" i="109" s="1"/>
  <c r="Q39" i="109"/>
  <c r="O39" i="109"/>
  <c r="O40" i="109" s="1"/>
  <c r="O42" i="109" s="1"/>
  <c r="Q36" i="109"/>
  <c r="U35" i="109"/>
  <c r="U36" i="109" s="1"/>
  <c r="S35" i="109"/>
  <c r="S36" i="109" s="1"/>
  <c r="S38" i="109" s="1"/>
  <c r="Q35" i="109"/>
  <c r="Q25" i="109"/>
  <c r="P25" i="109"/>
  <c r="U24" i="109"/>
  <c r="U25" i="109" s="1"/>
  <c r="S24" i="109"/>
  <c r="S25" i="109" s="1"/>
  <c r="Q24" i="109"/>
  <c r="O24" i="109"/>
  <c r="O25" i="109" s="1"/>
  <c r="Q21" i="109"/>
  <c r="P21" i="109"/>
  <c r="U20" i="109"/>
  <c r="U21" i="109" s="1"/>
  <c r="S20" i="109"/>
  <c r="S21" i="109" s="1"/>
  <c r="S23" i="109" s="1"/>
  <c r="Q20" i="109"/>
  <c r="O20" i="109"/>
  <c r="O21" i="109" s="1"/>
  <c r="O23" i="109" s="1"/>
  <c r="Q17" i="109"/>
  <c r="P17" i="109"/>
  <c r="U16" i="109"/>
  <c r="U17" i="109" s="1"/>
  <c r="S16" i="109"/>
  <c r="S17" i="109" s="1"/>
  <c r="S19" i="109" s="1"/>
  <c r="Q16" i="109"/>
  <c r="O16" i="109"/>
  <c r="O17" i="109" s="1"/>
  <c r="O19" i="109" s="1"/>
  <c r="Q32" i="109"/>
  <c r="U31" i="109"/>
  <c r="U32" i="109" s="1"/>
  <c r="S31" i="109"/>
  <c r="S32" i="109" s="1"/>
  <c r="S34" i="109" s="1"/>
  <c r="Q31" i="109"/>
  <c r="Q29" i="109"/>
  <c r="U28" i="109"/>
  <c r="U29" i="109" s="1"/>
  <c r="S28" i="109"/>
  <c r="S29" i="109" s="1"/>
  <c r="Q28" i="109"/>
  <c r="O28" i="109"/>
  <c r="O29" i="109" s="1"/>
  <c r="Q27" i="109"/>
  <c r="P438" i="109" l="1"/>
  <c r="P442" i="109" s="1"/>
  <c r="P446" i="109" s="1"/>
  <c r="P1000" i="109"/>
  <c r="P1004" i="109" s="1"/>
  <c r="P1008" i="109" s="1"/>
  <c r="P532" i="109"/>
  <c r="P536" i="109" s="1"/>
  <c r="P540" i="109" s="1"/>
  <c r="P814" i="109"/>
  <c r="P818" i="109" s="1"/>
  <c r="P822" i="109" s="1"/>
  <c r="P391" i="109"/>
  <c r="P395" i="109" s="1"/>
  <c r="P399" i="109" s="1"/>
  <c r="P1047" i="109"/>
  <c r="P1051" i="109" s="1"/>
  <c r="P1055" i="109" s="1"/>
  <c r="P1057" i="109" s="1"/>
  <c r="P579" i="109"/>
  <c r="P583" i="109" s="1"/>
  <c r="P587" i="109" s="1"/>
  <c r="P720" i="109"/>
  <c r="P724" i="109" s="1"/>
  <c r="P728" i="109" s="1"/>
  <c r="P344" i="109"/>
  <c r="P348" i="109" s="1"/>
  <c r="P352" i="109" s="1"/>
  <c r="P677" i="109"/>
  <c r="P681" i="109" s="1"/>
  <c r="P675" i="109"/>
  <c r="Q855" i="109"/>
  <c r="Q859" i="109" s="1"/>
  <c r="Q863" i="109" s="1"/>
  <c r="Q867" i="109" s="1"/>
  <c r="Q853" i="109"/>
  <c r="P485" i="109"/>
  <c r="P489" i="109" s="1"/>
  <c r="P493" i="109" s="1"/>
  <c r="P771" i="109"/>
  <c r="P775" i="109" s="1"/>
  <c r="P769" i="109"/>
  <c r="P626" i="109"/>
  <c r="P630" i="109" s="1"/>
  <c r="P634" i="109" s="1"/>
  <c r="P953" i="109"/>
  <c r="P957" i="109" s="1"/>
  <c r="P961" i="109" s="1"/>
  <c r="R1027" i="109"/>
  <c r="R1035" i="109"/>
  <c r="U743" i="109"/>
  <c r="T984" i="109"/>
  <c r="N988" i="109"/>
  <c r="T1000" i="109"/>
  <c r="N1004" i="109"/>
  <c r="T1008" i="109"/>
  <c r="R1023" i="109"/>
  <c r="R1031" i="109"/>
  <c r="T1023" i="109"/>
  <c r="N1027" i="109"/>
  <c r="T1031" i="109"/>
  <c r="N1035" i="109"/>
  <c r="N1023" i="109"/>
  <c r="T1027" i="109"/>
  <c r="N1031" i="109"/>
  <c r="T1035" i="109"/>
  <c r="R1004" i="109"/>
  <c r="N1000" i="109"/>
  <c r="T1004" i="109"/>
  <c r="N1008" i="109"/>
  <c r="R1000" i="109"/>
  <c r="R1008" i="109"/>
  <c r="U988" i="109"/>
  <c r="N747" i="109"/>
  <c r="N771" i="109"/>
  <c r="R929" i="109"/>
  <c r="R937" i="109"/>
  <c r="R720" i="109"/>
  <c r="T794" i="109"/>
  <c r="N798" i="109"/>
  <c r="R953" i="109"/>
  <c r="R961" i="109"/>
  <c r="R508" i="109"/>
  <c r="R532" i="109"/>
  <c r="T630" i="109"/>
  <c r="N976" i="109"/>
  <c r="N984" i="109"/>
  <c r="T988" i="109"/>
  <c r="R841" i="109"/>
  <c r="T841" i="109"/>
  <c r="T849" i="109"/>
  <c r="N614" i="109"/>
  <c r="T626" i="109"/>
  <c r="N630" i="109"/>
  <c r="R661" i="109"/>
  <c r="N794" i="109"/>
  <c r="T798" i="109"/>
  <c r="T845" i="109"/>
  <c r="N508" i="109"/>
  <c r="T814" i="109"/>
  <c r="N532" i="109"/>
  <c r="N540" i="109"/>
  <c r="R563" i="109"/>
  <c r="T661" i="109"/>
  <c r="N728" i="109"/>
  <c r="R802" i="109"/>
  <c r="R957" i="109"/>
  <c r="N708" i="109"/>
  <c r="N422" i="109"/>
  <c r="N520" i="109"/>
  <c r="R984" i="109"/>
  <c r="T953" i="109"/>
  <c r="N957" i="109"/>
  <c r="T961" i="109"/>
  <c r="R980" i="109"/>
  <c r="R988" i="109"/>
  <c r="T980" i="109"/>
  <c r="N953" i="109"/>
  <c r="T957" i="109"/>
  <c r="N961" i="109"/>
  <c r="R976" i="109"/>
  <c r="T976" i="109"/>
  <c r="N980" i="109"/>
  <c r="U914" i="109"/>
  <c r="N929" i="109"/>
  <c r="T933" i="109"/>
  <c r="N937" i="109"/>
  <c r="T941" i="109"/>
  <c r="R910" i="109"/>
  <c r="R933" i="109"/>
  <c r="R906" i="109"/>
  <c r="T929" i="109"/>
  <c r="N933" i="109"/>
  <c r="T937" i="109"/>
  <c r="N941" i="109"/>
  <c r="R914" i="109"/>
  <c r="U929" i="109"/>
  <c r="U937" i="109"/>
  <c r="T906" i="109"/>
  <c r="N910" i="109"/>
  <c r="U906" i="109"/>
  <c r="T914" i="109"/>
  <c r="R941" i="109"/>
  <c r="U933" i="109"/>
  <c r="U941" i="109"/>
  <c r="N906" i="109"/>
  <c r="T910" i="109"/>
  <c r="N914" i="109"/>
  <c r="R894" i="109"/>
  <c r="N822" i="109"/>
  <c r="U980" i="109"/>
  <c r="T696" i="109"/>
  <c r="U790" i="109"/>
  <c r="U798" i="109"/>
  <c r="T837" i="109"/>
  <c r="U957" i="109"/>
  <c r="U1004" i="109"/>
  <c r="N696" i="109"/>
  <c r="T485" i="109"/>
  <c r="R626" i="109"/>
  <c r="T822" i="109"/>
  <c r="U1031" i="109"/>
  <c r="R677" i="109"/>
  <c r="U1000" i="109"/>
  <c r="U1008" i="109"/>
  <c r="U540" i="109"/>
  <c r="U961" i="109"/>
  <c r="T520" i="109"/>
  <c r="R630" i="109"/>
  <c r="R798" i="109"/>
  <c r="N837" i="109"/>
  <c r="U910" i="109"/>
  <c r="R567" i="109"/>
  <c r="R700" i="109"/>
  <c r="R767" i="109"/>
  <c r="T700" i="109"/>
  <c r="N802" i="109"/>
  <c r="R814" i="109"/>
  <c r="N894" i="109"/>
  <c r="U1023" i="109"/>
  <c r="T508" i="109"/>
  <c r="N661" i="109"/>
  <c r="N681" i="109"/>
  <c r="U849" i="109"/>
  <c r="N399" i="109"/>
  <c r="U508" i="109"/>
  <c r="N512" i="109"/>
  <c r="T516" i="109"/>
  <c r="N720" i="109"/>
  <c r="R755" i="109"/>
  <c r="U532" i="109"/>
  <c r="N700" i="109"/>
  <c r="U822" i="109"/>
  <c r="T894" i="109"/>
  <c r="N371" i="109"/>
  <c r="T375" i="109"/>
  <c r="N379" i="109"/>
  <c r="U520" i="109"/>
  <c r="R606" i="109"/>
  <c r="R614" i="109"/>
  <c r="T755" i="109"/>
  <c r="T767" i="109"/>
  <c r="T769" i="109" s="1"/>
  <c r="T771" i="109" s="1"/>
  <c r="R775" i="109"/>
  <c r="U375" i="109"/>
  <c r="N555" i="109"/>
  <c r="T775" i="109"/>
  <c r="T802" i="109"/>
  <c r="R822" i="109"/>
  <c r="N677" i="109"/>
  <c r="N367" i="109"/>
  <c r="N375" i="109"/>
  <c r="T465" i="109"/>
  <c r="R473" i="109"/>
  <c r="R602" i="109"/>
  <c r="R610" i="109"/>
  <c r="U630" i="109"/>
  <c r="N755" i="109"/>
  <c r="N767" i="109"/>
  <c r="U837" i="109"/>
  <c r="R845" i="109"/>
  <c r="T418" i="109"/>
  <c r="R442" i="109"/>
  <c r="R512" i="109"/>
  <c r="T532" i="109"/>
  <c r="T681" i="109"/>
  <c r="T747" i="109"/>
  <c r="N814" i="109"/>
  <c r="R818" i="109"/>
  <c r="R882" i="109"/>
  <c r="U976" i="109"/>
  <c r="U1027" i="109"/>
  <c r="U649" i="109"/>
  <c r="N790" i="109"/>
  <c r="T818" i="109"/>
  <c r="T882" i="109"/>
  <c r="U1035" i="109"/>
  <c r="U442" i="109"/>
  <c r="R461" i="109"/>
  <c r="T563" i="109"/>
  <c r="T579" i="109"/>
  <c r="N583" i="109"/>
  <c r="P859" i="109"/>
  <c r="P863" i="109" s="1"/>
  <c r="P867" i="109" s="1"/>
  <c r="N859" i="109"/>
  <c r="N882" i="109"/>
  <c r="U882" i="109"/>
  <c r="T863" i="109"/>
  <c r="T890" i="109"/>
  <c r="T859" i="109"/>
  <c r="N863" i="109"/>
  <c r="N890" i="109"/>
  <c r="R863" i="109"/>
  <c r="N886" i="109"/>
  <c r="R890" i="109"/>
  <c r="R859" i="109"/>
  <c r="N867" i="109"/>
  <c r="U890" i="109"/>
  <c r="R886" i="109"/>
  <c r="T886" i="109"/>
  <c r="R867" i="109"/>
  <c r="T867" i="109"/>
  <c r="N818" i="109"/>
  <c r="N845" i="109"/>
  <c r="R849" i="109"/>
  <c r="R837" i="109"/>
  <c r="U814" i="109"/>
  <c r="U841" i="109"/>
  <c r="U818" i="109"/>
  <c r="N849" i="109"/>
  <c r="N841" i="109"/>
  <c r="U794" i="109"/>
  <c r="R790" i="109"/>
  <c r="U775" i="109"/>
  <c r="T790" i="109"/>
  <c r="R771" i="109"/>
  <c r="N775" i="109"/>
  <c r="R794" i="109"/>
  <c r="R728" i="109"/>
  <c r="T751" i="109"/>
  <c r="U751" i="109"/>
  <c r="T724" i="109"/>
  <c r="N751" i="109"/>
  <c r="R747" i="109"/>
  <c r="T720" i="109"/>
  <c r="N743" i="109"/>
  <c r="N724" i="109"/>
  <c r="R743" i="109"/>
  <c r="T728" i="109"/>
  <c r="U728" i="109"/>
  <c r="T743" i="109"/>
  <c r="R751" i="109"/>
  <c r="U720" i="109"/>
  <c r="R724" i="109"/>
  <c r="U755" i="109"/>
  <c r="R708" i="109"/>
  <c r="U696" i="109"/>
  <c r="R673" i="109"/>
  <c r="N704" i="109"/>
  <c r="T708" i="109"/>
  <c r="T673" i="109"/>
  <c r="T675" i="109" s="1"/>
  <c r="T677" i="109" s="1"/>
  <c r="R704" i="109"/>
  <c r="R681" i="109"/>
  <c r="T704" i="109"/>
  <c r="N673" i="109"/>
  <c r="R696" i="109"/>
  <c r="U700" i="109"/>
  <c r="N649" i="109"/>
  <c r="N626" i="109"/>
  <c r="N657" i="109"/>
  <c r="R657" i="109"/>
  <c r="U626" i="109"/>
  <c r="U657" i="109"/>
  <c r="T634" i="109"/>
  <c r="R653" i="109"/>
  <c r="N634" i="109"/>
  <c r="R649" i="109"/>
  <c r="T649" i="109"/>
  <c r="N653" i="109"/>
  <c r="T657" i="109"/>
  <c r="N579" i="109"/>
  <c r="T583" i="109"/>
  <c r="U614" i="109"/>
  <c r="R583" i="109"/>
  <c r="N602" i="109"/>
  <c r="T606" i="109"/>
  <c r="N610" i="109"/>
  <c r="T614" i="109"/>
  <c r="N587" i="109"/>
  <c r="R579" i="109"/>
  <c r="R587" i="109"/>
  <c r="T602" i="109"/>
  <c r="N606" i="109"/>
  <c r="T587" i="109"/>
  <c r="U602" i="109"/>
  <c r="U610" i="109"/>
  <c r="U559" i="109"/>
  <c r="U563" i="109"/>
  <c r="T559" i="109"/>
  <c r="R540" i="109"/>
  <c r="N563" i="109"/>
  <c r="T567" i="109"/>
  <c r="N536" i="109"/>
  <c r="T540" i="109"/>
  <c r="R555" i="109"/>
  <c r="T555" i="109"/>
  <c r="R536" i="109"/>
  <c r="N559" i="109"/>
  <c r="N567" i="109"/>
  <c r="T536" i="109"/>
  <c r="U555" i="109"/>
  <c r="R559" i="109"/>
  <c r="N485" i="109"/>
  <c r="T489" i="109"/>
  <c r="T512" i="109"/>
  <c r="R520" i="109"/>
  <c r="U489" i="109"/>
  <c r="N493" i="109"/>
  <c r="R493" i="109"/>
  <c r="N489" i="109"/>
  <c r="R485" i="109"/>
  <c r="U512" i="109"/>
  <c r="U485" i="109"/>
  <c r="T493" i="109"/>
  <c r="R516" i="109"/>
  <c r="R489" i="109"/>
  <c r="U516" i="109"/>
  <c r="N516" i="109"/>
  <c r="N469" i="109"/>
  <c r="T473" i="109"/>
  <c r="U469" i="109"/>
  <c r="T438" i="109"/>
  <c r="N442" i="109"/>
  <c r="N438" i="109"/>
  <c r="T442" i="109"/>
  <c r="N446" i="109"/>
  <c r="N465" i="109"/>
  <c r="T469" i="109"/>
  <c r="N473" i="109"/>
  <c r="R465" i="109"/>
  <c r="N461" i="109"/>
  <c r="U446" i="109"/>
  <c r="U438" i="109"/>
  <c r="T391" i="109"/>
  <c r="R395" i="109"/>
  <c r="T399" i="109"/>
  <c r="U414" i="109"/>
  <c r="N418" i="109"/>
  <c r="T414" i="109"/>
  <c r="T422" i="109"/>
  <c r="N426" i="109"/>
  <c r="N395" i="109"/>
  <c r="N391" i="109"/>
  <c r="T395" i="109"/>
  <c r="N414" i="109"/>
  <c r="R426" i="109"/>
  <c r="R352" i="109"/>
  <c r="R344" i="109"/>
  <c r="N344" i="109"/>
  <c r="T348" i="109"/>
  <c r="N348" i="109"/>
  <c r="R371" i="109"/>
  <c r="R379" i="109"/>
  <c r="N352" i="109"/>
  <c r="R301" i="109"/>
  <c r="N324" i="109"/>
  <c r="T328" i="109"/>
  <c r="N332" i="109"/>
  <c r="N305" i="109"/>
  <c r="U587" i="109"/>
  <c r="U771" i="109"/>
  <c r="U863" i="109"/>
  <c r="U886" i="109"/>
  <c r="U894" i="109"/>
  <c r="U395" i="109"/>
  <c r="U418" i="109"/>
  <c r="U465" i="109"/>
  <c r="U493" i="109"/>
  <c r="U661" i="109"/>
  <c r="U677" i="109"/>
  <c r="U724" i="109"/>
  <c r="U747" i="109"/>
  <c r="U802" i="109"/>
  <c r="U867" i="109"/>
  <c r="U704" i="109"/>
  <c r="U953" i="109"/>
  <c r="U681" i="109"/>
  <c r="U606" i="109"/>
  <c r="U708" i="109"/>
  <c r="U859" i="109"/>
  <c r="U422" i="109"/>
  <c r="U536" i="109"/>
  <c r="U634" i="109"/>
  <c r="U845" i="109"/>
  <c r="U984" i="109"/>
  <c r="U391" i="109"/>
  <c r="U583" i="109"/>
  <c r="N320" i="109"/>
  <c r="N328" i="109"/>
  <c r="N301" i="109"/>
  <c r="U579" i="109"/>
  <c r="R367" i="109"/>
  <c r="R414" i="109"/>
  <c r="U426" i="109"/>
  <c r="T461" i="109"/>
  <c r="U473" i="109"/>
  <c r="U567" i="109"/>
  <c r="U653" i="109"/>
  <c r="U461" i="109"/>
  <c r="R422" i="109"/>
  <c r="R469" i="109"/>
  <c r="T426" i="109"/>
  <c r="R634" i="109"/>
  <c r="T653" i="109"/>
  <c r="R438" i="109"/>
  <c r="U320" i="109"/>
  <c r="U328" i="109"/>
  <c r="R399" i="109"/>
  <c r="R418" i="109"/>
  <c r="T301" i="109"/>
  <c r="T371" i="109"/>
  <c r="T610" i="109"/>
  <c r="R446" i="109"/>
  <c r="U399" i="109"/>
  <c r="R391" i="109"/>
  <c r="R324" i="109"/>
  <c r="R332" i="109"/>
  <c r="T446" i="109"/>
  <c r="R328" i="109"/>
  <c r="U348" i="109"/>
  <c r="T344" i="109"/>
  <c r="U301" i="109"/>
  <c r="T352" i="109"/>
  <c r="U371" i="109"/>
  <c r="T110" i="109"/>
  <c r="T111" i="109" s="1"/>
  <c r="R348" i="109"/>
  <c r="U379" i="109"/>
  <c r="U324" i="109"/>
  <c r="U352" i="109"/>
  <c r="T367" i="109"/>
  <c r="T305" i="109"/>
  <c r="U305" i="109"/>
  <c r="U344" i="109"/>
  <c r="R320" i="109"/>
  <c r="T332" i="109"/>
  <c r="U332" i="109"/>
  <c r="T320" i="109"/>
  <c r="T379" i="109"/>
  <c r="R375" i="109"/>
  <c r="R305" i="109"/>
  <c r="U297" i="109"/>
  <c r="U367" i="109"/>
  <c r="T324" i="109"/>
  <c r="P20" i="109"/>
  <c r="N71" i="109"/>
  <c r="N72" i="109" s="1"/>
  <c r="P84" i="109"/>
  <c r="T63" i="109"/>
  <c r="T64" i="109" s="1"/>
  <c r="R14" i="109"/>
  <c r="P71" i="109"/>
  <c r="R51" i="109"/>
  <c r="R52" i="109" s="1"/>
  <c r="R54" i="109" s="1"/>
  <c r="R56" i="109" s="1"/>
  <c r="R58" i="109" s="1"/>
  <c r="R60" i="109" s="1"/>
  <c r="R22" i="109"/>
  <c r="N86" i="109"/>
  <c r="N87" i="109" s="1"/>
  <c r="R94" i="109"/>
  <c r="R95" i="109" s="1"/>
  <c r="U108" i="109"/>
  <c r="U109" i="109" s="1"/>
  <c r="T118" i="109"/>
  <c r="T119" i="109" s="1"/>
  <c r="T190" i="109"/>
  <c r="N206" i="109"/>
  <c r="R86" i="109"/>
  <c r="R87" i="109" s="1"/>
  <c r="T18" i="109"/>
  <c r="T90" i="109"/>
  <c r="T91" i="109" s="1"/>
  <c r="N98" i="109"/>
  <c r="N99" i="109" s="1"/>
  <c r="N101" i="109" s="1"/>
  <c r="N103" i="109" s="1"/>
  <c r="N105" i="109" s="1"/>
  <c r="N107" i="109" s="1"/>
  <c r="T114" i="109"/>
  <c r="T115" i="109" s="1"/>
  <c r="P210" i="109"/>
  <c r="N212" i="109"/>
  <c r="N213" i="109" s="1"/>
  <c r="S84" i="109"/>
  <c r="N135" i="109"/>
  <c r="N39" i="109"/>
  <c r="N40" i="109" s="1"/>
  <c r="P39" i="109"/>
  <c r="Q37" i="109"/>
  <c r="N43" i="109"/>
  <c r="N44" i="109" s="1"/>
  <c r="N67" i="109"/>
  <c r="N68" i="109" s="1"/>
  <c r="T131" i="109"/>
  <c r="N155" i="109"/>
  <c r="T227" i="109"/>
  <c r="T228" i="109" s="1"/>
  <c r="N235" i="109"/>
  <c r="N236" i="109" s="1"/>
  <c r="N251" i="109"/>
  <c r="N252" i="109" s="1"/>
  <c r="R259" i="109"/>
  <c r="R260" i="109" s="1"/>
  <c r="N192" i="109"/>
  <c r="N193" i="109" s="1"/>
  <c r="N195" i="109" s="1"/>
  <c r="N197" i="109" s="1"/>
  <c r="N199" i="109" s="1"/>
  <c r="N201" i="109" s="1"/>
  <c r="N20" i="109"/>
  <c r="N21" i="109" s="1"/>
  <c r="R204" i="109"/>
  <c r="R205" i="109" s="1"/>
  <c r="P110" i="109"/>
  <c r="U253" i="109"/>
  <c r="U254" i="109" s="1"/>
  <c r="R276" i="109"/>
  <c r="P47" i="109"/>
  <c r="N63" i="109"/>
  <c r="N64" i="109" s="1"/>
  <c r="T71" i="109"/>
  <c r="T72" i="109" s="1"/>
  <c r="R135" i="109"/>
  <c r="Q34" i="109"/>
  <c r="Q38" i="109" s="1"/>
  <c r="Q42" i="109" s="1"/>
  <c r="Q46" i="109" s="1"/>
  <c r="Q50" i="109" s="1"/>
  <c r="Q62" i="109" s="1"/>
  <c r="Q66" i="109" s="1"/>
  <c r="Q70" i="109" s="1"/>
  <c r="T133" i="109"/>
  <c r="T134" i="109" s="1"/>
  <c r="S131" i="109"/>
  <c r="R261" i="109"/>
  <c r="T261" i="109"/>
  <c r="S26" i="109"/>
  <c r="S27" i="109" s="1"/>
  <c r="R145" i="109"/>
  <c r="R146" i="109" s="1"/>
  <c r="R148" i="109" s="1"/>
  <c r="R150" i="109" s="1"/>
  <c r="R152" i="109" s="1"/>
  <c r="R154" i="109" s="1"/>
  <c r="U178" i="109"/>
  <c r="U179" i="109" s="1"/>
  <c r="T27" i="109"/>
  <c r="T20" i="109"/>
  <c r="T21" i="109" s="1"/>
  <c r="R84" i="109"/>
  <c r="O92" i="109"/>
  <c r="R108" i="109"/>
  <c r="P188" i="109"/>
  <c r="R37" i="109"/>
  <c r="U37" i="109"/>
  <c r="U38" i="109" s="1"/>
  <c r="T39" i="109"/>
  <c r="T40" i="109" s="1"/>
  <c r="R231" i="109"/>
  <c r="R232" i="109" s="1"/>
  <c r="N239" i="109"/>
  <c r="N240" i="109" s="1"/>
  <c r="N242" i="109" s="1"/>
  <c r="N244" i="109" s="1"/>
  <c r="N246" i="109" s="1"/>
  <c r="N248" i="109" s="1"/>
  <c r="P45" i="109"/>
  <c r="U214" i="109"/>
  <c r="U215" i="109" s="1"/>
  <c r="N22" i="109"/>
  <c r="P43" i="109"/>
  <c r="Q14" i="109"/>
  <c r="N116" i="109"/>
  <c r="T69" i="109"/>
  <c r="P69" i="109"/>
  <c r="U69" i="109"/>
  <c r="U70" i="109" s="1"/>
  <c r="S116" i="109"/>
  <c r="P116" i="109"/>
  <c r="O116" i="109"/>
  <c r="R143" i="109"/>
  <c r="P61" i="109"/>
  <c r="T61" i="109"/>
  <c r="U61" i="109"/>
  <c r="U62" i="109" s="1"/>
  <c r="R61" i="109"/>
  <c r="Q61" i="109"/>
  <c r="R47" i="109"/>
  <c r="R48" i="109" s="1"/>
  <c r="U45" i="109"/>
  <c r="U46" i="109" s="1"/>
  <c r="T47" i="109"/>
  <c r="T48" i="109" s="1"/>
  <c r="P132" i="109"/>
  <c r="P136" i="109" s="1"/>
  <c r="P140" i="109" s="1"/>
  <c r="P144" i="109" s="1"/>
  <c r="P156" i="109" s="1"/>
  <c r="P160" i="109" s="1"/>
  <c r="P164" i="109" s="1"/>
  <c r="N45" i="109"/>
  <c r="Q84" i="109"/>
  <c r="P133" i="109"/>
  <c r="Q132" i="109"/>
  <c r="Q136" i="109" s="1"/>
  <c r="Q140" i="109" s="1"/>
  <c r="Q144" i="109" s="1"/>
  <c r="Q156" i="109" s="1"/>
  <c r="Q160" i="109" s="1"/>
  <c r="Q164" i="109" s="1"/>
  <c r="P141" i="109"/>
  <c r="R63" i="109"/>
  <c r="R64" i="109" s="1"/>
  <c r="U84" i="109"/>
  <c r="U85" i="109" s="1"/>
  <c r="P92" i="109"/>
  <c r="N108" i="109"/>
  <c r="T284" i="109"/>
  <c r="N159" i="109"/>
  <c r="Q190" i="109"/>
  <c r="N94" i="109"/>
  <c r="N95" i="109" s="1"/>
  <c r="N110" i="109"/>
  <c r="N111" i="109" s="1"/>
  <c r="P206" i="109"/>
  <c r="P231" i="109"/>
  <c r="N165" i="109"/>
  <c r="N166" i="109" s="1"/>
  <c r="R39" i="109"/>
  <c r="R40" i="109" s="1"/>
  <c r="N143" i="109"/>
  <c r="T167" i="109"/>
  <c r="N261" i="109"/>
  <c r="P63" i="109"/>
  <c r="T255" i="109"/>
  <c r="T256" i="109" s="1"/>
  <c r="N47" i="109"/>
  <c r="N48" i="109" s="1"/>
  <c r="P85" i="109"/>
  <c r="P89" i="109" s="1"/>
  <c r="P93" i="109" s="1"/>
  <c r="P97" i="109" s="1"/>
  <c r="P109" i="109" s="1"/>
  <c r="P113" i="109" s="1"/>
  <c r="P117" i="109" s="1"/>
  <c r="P118" i="109"/>
  <c r="T239" i="109"/>
  <c r="T240" i="109" s="1"/>
  <c r="T242" i="109" s="1"/>
  <c r="T244" i="109" s="1"/>
  <c r="T246" i="109" s="1"/>
  <c r="T248" i="109" s="1"/>
  <c r="T214" i="109"/>
  <c r="S22" i="109"/>
  <c r="T41" i="109"/>
  <c r="N49" i="109"/>
  <c r="P65" i="109"/>
  <c r="T96" i="109"/>
  <c r="T137" i="109"/>
  <c r="T138" i="109" s="1"/>
  <c r="N145" i="109"/>
  <c r="N146" i="109" s="1"/>
  <c r="N148" i="109" s="1"/>
  <c r="N150" i="109" s="1"/>
  <c r="N152" i="109" s="1"/>
  <c r="N154" i="109" s="1"/>
  <c r="R161" i="109"/>
  <c r="R162" i="109" s="1"/>
  <c r="U167" i="109"/>
  <c r="U168" i="109" s="1"/>
  <c r="N249" i="109"/>
  <c r="S257" i="109"/>
  <c r="Q73" i="109"/>
  <c r="R73" i="109"/>
  <c r="R121" i="109"/>
  <c r="T121" i="109"/>
  <c r="P121" i="109"/>
  <c r="N121" i="109"/>
  <c r="S182" i="109"/>
  <c r="O182" i="109"/>
  <c r="T225" i="109"/>
  <c r="O225" i="109"/>
  <c r="R112" i="109"/>
  <c r="P112" i="109"/>
  <c r="R74" i="109"/>
  <c r="T74" i="109"/>
  <c r="P74" i="109"/>
  <c r="N74" i="109"/>
  <c r="P145" i="109"/>
  <c r="T49" i="109"/>
  <c r="T26" i="109"/>
  <c r="U143" i="109"/>
  <c r="U144" i="109" s="1"/>
  <c r="Q26" i="109"/>
  <c r="P90" i="109"/>
  <c r="T108" i="109"/>
  <c r="R257" i="109"/>
  <c r="P24" i="109"/>
  <c r="Q69" i="109"/>
  <c r="R71" i="109"/>
  <c r="R72" i="109" s="1"/>
  <c r="R88" i="109"/>
  <c r="P88" i="109"/>
  <c r="U135" i="109"/>
  <c r="U136" i="109" s="1"/>
  <c r="T135" i="109"/>
  <c r="P135" i="109"/>
  <c r="Q96" i="109"/>
  <c r="N26" i="109"/>
  <c r="T145" i="109"/>
  <c r="T146" i="109" s="1"/>
  <c r="T148" i="109" s="1"/>
  <c r="T150" i="109" s="1"/>
  <c r="T152" i="109" s="1"/>
  <c r="T154" i="109" s="1"/>
  <c r="R139" i="109"/>
  <c r="S139" i="109"/>
  <c r="P139" i="109"/>
  <c r="O139" i="109"/>
  <c r="Q178" i="109"/>
  <c r="U22" i="109"/>
  <c r="U23" i="109" s="1"/>
  <c r="U139" i="109"/>
  <c r="U140" i="109" s="1"/>
  <c r="R20" i="109"/>
  <c r="R21" i="109" s="1"/>
  <c r="N84" i="109"/>
  <c r="R92" i="109"/>
  <c r="P204" i="109"/>
  <c r="P276" i="109"/>
  <c r="P284" i="109"/>
  <c r="T112" i="109"/>
  <c r="P143" i="109"/>
  <c r="S143" i="109"/>
  <c r="U229" i="109"/>
  <c r="U230" i="109" s="1"/>
  <c r="Q229" i="109"/>
  <c r="S41" i="109"/>
  <c r="P41" i="109"/>
  <c r="O41" i="109"/>
  <c r="U65" i="109"/>
  <c r="U66" i="109" s="1"/>
  <c r="O65" i="109"/>
  <c r="N65" i="109"/>
  <c r="U18" i="109"/>
  <c r="U19" i="109" s="1"/>
  <c r="P18" i="109"/>
  <c r="T98" i="109"/>
  <c r="T99" i="109" s="1"/>
  <c r="T101" i="109" s="1"/>
  <c r="T103" i="109" s="1"/>
  <c r="T105" i="109" s="1"/>
  <c r="T107" i="109" s="1"/>
  <c r="R98" i="109"/>
  <c r="R99" i="109" s="1"/>
  <c r="R101" i="109" s="1"/>
  <c r="R103" i="109" s="1"/>
  <c r="R105" i="109" s="1"/>
  <c r="R107" i="109" s="1"/>
  <c r="P161" i="109"/>
  <c r="P233" i="109"/>
  <c r="R18" i="109"/>
  <c r="R90" i="109"/>
  <c r="R91" i="109" s="1"/>
  <c r="U163" i="109"/>
  <c r="U164" i="109" s="1"/>
  <c r="R163" i="109"/>
  <c r="T186" i="109"/>
  <c r="O18" i="109"/>
  <c r="N41" i="109"/>
  <c r="R65" i="109"/>
  <c r="T45" i="109"/>
  <c r="Q45" i="109"/>
  <c r="T92" i="109"/>
  <c r="S92" i="109"/>
  <c r="U237" i="109"/>
  <c r="U238" i="109" s="1"/>
  <c r="Q237" i="109"/>
  <c r="T37" i="109"/>
  <c r="P37" i="109"/>
  <c r="S159" i="109"/>
  <c r="S49" i="109"/>
  <c r="R49" i="109"/>
  <c r="S233" i="109"/>
  <c r="N233" i="109"/>
  <c r="T208" i="109"/>
  <c r="T209" i="109" s="1"/>
  <c r="Q22" i="109"/>
  <c r="T16" i="109"/>
  <c r="T17" i="109" s="1"/>
  <c r="P114" i="109"/>
  <c r="S167" i="109"/>
  <c r="S168" i="109" s="1"/>
  <c r="N27" i="109"/>
  <c r="P27" i="109"/>
  <c r="U41" i="109"/>
  <c r="U42" i="109" s="1"/>
  <c r="R43" i="109"/>
  <c r="R44" i="109" s="1"/>
  <c r="Q49" i="109"/>
  <c r="N51" i="109"/>
  <c r="N52" i="109" s="1"/>
  <c r="N54" i="109" s="1"/>
  <c r="N56" i="109" s="1"/>
  <c r="N58" i="109" s="1"/>
  <c r="N60" i="109" s="1"/>
  <c r="T51" i="109"/>
  <c r="T52" i="109" s="1"/>
  <c r="T54" i="109" s="1"/>
  <c r="T56" i="109" s="1"/>
  <c r="T58" i="109" s="1"/>
  <c r="T60" i="109" s="1"/>
  <c r="T67" i="109"/>
  <c r="T68" i="109" s="1"/>
  <c r="R67" i="109"/>
  <c r="R68" i="109" s="1"/>
  <c r="P67" i="109"/>
  <c r="P98" i="109"/>
  <c r="N131" i="109"/>
  <c r="Q131" i="109"/>
  <c r="O131" i="109"/>
  <c r="T155" i="109"/>
  <c r="Q155" i="109"/>
  <c r="R202" i="109"/>
  <c r="O49" i="109"/>
  <c r="R114" i="109"/>
  <c r="R115" i="109" s="1"/>
  <c r="Q143" i="109"/>
  <c r="R27" i="109"/>
  <c r="S14" i="109"/>
  <c r="S18" i="109"/>
  <c r="R41" i="109"/>
  <c r="P49" i="109"/>
  <c r="S65" i="109"/>
  <c r="N90" i="109"/>
  <c r="N91" i="109" s="1"/>
  <c r="N92" i="109"/>
  <c r="Q108" i="109"/>
  <c r="R165" i="109"/>
  <c r="R166" i="109" s="1"/>
  <c r="S206" i="109"/>
  <c r="U14" i="109"/>
  <c r="Q85" i="109"/>
  <c r="Q89" i="109" s="1"/>
  <c r="Q93" i="109" s="1"/>
  <c r="Q97" i="109" s="1"/>
  <c r="Q109" i="109" s="1"/>
  <c r="Q113" i="109" s="1"/>
  <c r="Q117" i="109" s="1"/>
  <c r="N120" i="109"/>
  <c r="P108" i="109"/>
  <c r="T116" i="109"/>
  <c r="P179" i="109"/>
  <c r="P183" i="109" s="1"/>
  <c r="P187" i="109" s="1"/>
  <c r="P191" i="109" s="1"/>
  <c r="P203" i="109" s="1"/>
  <c r="P207" i="109" s="1"/>
  <c r="P211" i="109" s="1"/>
  <c r="T180" i="109"/>
  <c r="T181" i="109" s="1"/>
  <c r="N69" i="109"/>
  <c r="T84" i="109"/>
  <c r="T94" i="109"/>
  <c r="T95" i="109" s="1"/>
  <c r="R116" i="109"/>
  <c r="P14" i="109"/>
  <c r="P22" i="109"/>
  <c r="O37" i="109"/>
  <c r="S45" i="109"/>
  <c r="O61" i="109"/>
  <c r="S69" i="109"/>
  <c r="P86" i="109"/>
  <c r="Q92" i="109"/>
  <c r="S108" i="109"/>
  <c r="N118" i="109"/>
  <c r="N119" i="109" s="1"/>
  <c r="N133" i="109"/>
  <c r="N134" i="109" s="1"/>
  <c r="R141" i="109"/>
  <c r="R142" i="109" s="1"/>
  <c r="T157" i="109"/>
  <c r="T158" i="109" s="1"/>
  <c r="P182" i="109"/>
  <c r="N190" i="109"/>
  <c r="O206" i="109"/>
  <c r="R229" i="109"/>
  <c r="T237" i="109"/>
  <c r="Q261" i="109"/>
  <c r="T278" i="109"/>
  <c r="T279" i="109" s="1"/>
  <c r="T286" i="109"/>
  <c r="T287" i="109" s="1"/>
  <c r="T289" i="109" s="1"/>
  <c r="T291" i="109" s="1"/>
  <c r="T293" i="109" s="1"/>
  <c r="T295" i="109" s="1"/>
  <c r="T297" i="109" s="1"/>
  <c r="O108" i="109"/>
  <c r="Q273" i="109"/>
  <c r="Q277" i="109" s="1"/>
  <c r="Q281" i="109" s="1"/>
  <c r="Q285" i="109" s="1"/>
  <c r="Q297" i="109" s="1"/>
  <c r="Q301" i="109" s="1"/>
  <c r="Q305" i="109" s="1"/>
  <c r="S73" i="109"/>
  <c r="S74" i="109" s="1"/>
  <c r="P131" i="109"/>
  <c r="N137" i="109"/>
  <c r="N138" i="109" s="1"/>
  <c r="T139" i="109"/>
  <c r="T141" i="109"/>
  <c r="T142" i="109" s="1"/>
  <c r="Q159" i="109"/>
  <c r="N182" i="109"/>
  <c r="P229" i="109"/>
  <c r="N237" i="109"/>
  <c r="N114" i="109"/>
  <c r="N115" i="109" s="1"/>
  <c r="T178" i="109"/>
  <c r="O178" i="109"/>
  <c r="O186" i="109"/>
  <c r="R186" i="109"/>
  <c r="P186" i="109"/>
  <c r="O202" i="109"/>
  <c r="T202" i="109"/>
  <c r="P202" i="109"/>
  <c r="S210" i="109"/>
  <c r="N210" i="109"/>
  <c r="Q226" i="109"/>
  <c r="Q230" i="109" s="1"/>
  <c r="Q234" i="109" s="1"/>
  <c r="Q238" i="109" s="1"/>
  <c r="Q250" i="109" s="1"/>
  <c r="Q254" i="109" s="1"/>
  <c r="Q258" i="109" s="1"/>
  <c r="P273" i="109"/>
  <c r="P277" i="109" s="1"/>
  <c r="P281" i="109" s="1"/>
  <c r="P285" i="109" s="1"/>
  <c r="P297" i="109" s="1"/>
  <c r="P301" i="109" s="1"/>
  <c r="P305" i="109" s="1"/>
  <c r="P274" i="109"/>
  <c r="N274" i="109"/>
  <c r="N275" i="109" s="1"/>
  <c r="T274" i="109"/>
  <c r="T275" i="109" s="1"/>
  <c r="R274" i="109"/>
  <c r="R275" i="109" s="1"/>
  <c r="T282" i="109"/>
  <c r="T283" i="109" s="1"/>
  <c r="N282" i="109"/>
  <c r="N283" i="109" s="1"/>
  <c r="R282" i="109"/>
  <c r="R283" i="109" s="1"/>
  <c r="S120" i="109"/>
  <c r="S121" i="109" s="1"/>
  <c r="N161" i="109"/>
  <c r="N162" i="109" s="1"/>
  <c r="T161" i="109"/>
  <c r="T162" i="109" s="1"/>
  <c r="R184" i="109"/>
  <c r="R185" i="109" s="1"/>
  <c r="Q225" i="109"/>
  <c r="P225" i="109"/>
  <c r="N225" i="109"/>
  <c r="U225" i="109"/>
  <c r="U226" i="109" s="1"/>
  <c r="O135" i="109"/>
  <c r="Q179" i="109"/>
  <c r="Q183" i="109" s="1"/>
  <c r="Q187" i="109" s="1"/>
  <c r="Q191" i="109" s="1"/>
  <c r="Q203" i="109" s="1"/>
  <c r="Q207" i="109" s="1"/>
  <c r="Q211" i="109" s="1"/>
  <c r="T235" i="109"/>
  <c r="T236" i="109" s="1"/>
  <c r="R235" i="109"/>
  <c r="R236" i="109" s="1"/>
  <c r="T251" i="109"/>
  <c r="T252" i="109" s="1"/>
  <c r="R251" i="109"/>
  <c r="R252" i="109" s="1"/>
  <c r="P251" i="109"/>
  <c r="P259" i="109"/>
  <c r="N259" i="109"/>
  <c r="N260" i="109" s="1"/>
  <c r="T259" i="109"/>
  <c r="T260" i="109" s="1"/>
  <c r="U249" i="109"/>
  <c r="U250" i="109" s="1"/>
  <c r="T249" i="109"/>
  <c r="S249" i="109"/>
  <c r="R249" i="109"/>
  <c r="Q249" i="109"/>
  <c r="Q272" i="109"/>
  <c r="R272" i="109"/>
  <c r="T73" i="109"/>
  <c r="R159" i="109"/>
  <c r="S155" i="109"/>
  <c r="R155" i="109"/>
  <c r="O155" i="109"/>
  <c r="T163" i="109"/>
  <c r="S163" i="109"/>
  <c r="Q163" i="109"/>
  <c r="P163" i="109"/>
  <c r="P227" i="109"/>
  <c r="N227" i="109"/>
  <c r="N228" i="109" s="1"/>
  <c r="O26" i="109"/>
  <c r="O27" i="109" s="1"/>
  <c r="T14" i="109"/>
  <c r="N18" i="109"/>
  <c r="T22" i="109"/>
  <c r="N14" i="109"/>
  <c r="U34" i="109"/>
  <c r="S37" i="109"/>
  <c r="Q41" i="109"/>
  <c r="O45" i="109"/>
  <c r="U49" i="109"/>
  <c r="U50" i="109" s="1"/>
  <c r="S61" i="109"/>
  <c r="Q65" i="109"/>
  <c r="O69" i="109"/>
  <c r="U73" i="109"/>
  <c r="U74" i="109" s="1"/>
  <c r="T86" i="109"/>
  <c r="T87" i="109" s="1"/>
  <c r="U92" i="109"/>
  <c r="U93" i="109" s="1"/>
  <c r="Q116" i="109"/>
  <c r="R118" i="109"/>
  <c r="R119" i="109" s="1"/>
  <c r="R131" i="109"/>
  <c r="R133" i="109"/>
  <c r="R134" i="109" s="1"/>
  <c r="P137" i="109"/>
  <c r="N139" i="109"/>
  <c r="N141" i="109"/>
  <c r="N142" i="109" s="1"/>
  <c r="T143" i="109"/>
  <c r="P155" i="109"/>
  <c r="P226" i="109"/>
  <c r="P230" i="109" s="1"/>
  <c r="P234" i="109" s="1"/>
  <c r="P238" i="109" s="1"/>
  <c r="P250" i="109" s="1"/>
  <c r="P254" i="109" s="1"/>
  <c r="P258" i="109" s="1"/>
  <c r="R227" i="109"/>
  <c r="R228" i="109" s="1"/>
  <c r="P235" i="109"/>
  <c r="N188" i="109"/>
  <c r="N189" i="109" s="1"/>
  <c r="T188" i="109"/>
  <c r="T189" i="109" s="1"/>
  <c r="R188" i="109"/>
  <c r="R189" i="109" s="1"/>
  <c r="N204" i="109"/>
  <c r="N205" i="109" s="1"/>
  <c r="T204" i="109"/>
  <c r="T205" i="109" s="1"/>
  <c r="R212" i="109"/>
  <c r="R213" i="109" s="1"/>
  <c r="T212" i="109"/>
  <c r="T213" i="109" s="1"/>
  <c r="P212" i="109"/>
  <c r="O276" i="109"/>
  <c r="T276" i="109"/>
  <c r="S284" i="109"/>
  <c r="N284" i="109"/>
  <c r="T168" i="109"/>
  <c r="N168" i="109"/>
  <c r="T192" i="109"/>
  <c r="T193" i="109" s="1"/>
  <c r="T195" i="109" s="1"/>
  <c r="T197" i="109" s="1"/>
  <c r="T199" i="109" s="1"/>
  <c r="T201" i="109" s="1"/>
  <c r="U233" i="109"/>
  <c r="U234" i="109" s="1"/>
  <c r="T233" i="109"/>
  <c r="R233" i="109"/>
  <c r="Q233" i="109"/>
  <c r="N73" i="109"/>
  <c r="O73" i="109"/>
  <c r="O74" i="109" s="1"/>
  <c r="R137" i="109"/>
  <c r="R138" i="109" s="1"/>
  <c r="U182" i="109"/>
  <c r="U183" i="109" s="1"/>
  <c r="T182" i="109"/>
  <c r="R182" i="109"/>
  <c r="Q182" i="109"/>
  <c r="U206" i="109"/>
  <c r="U207" i="109" s="1"/>
  <c r="T206" i="109"/>
  <c r="R206" i="109"/>
  <c r="Q206" i="109"/>
  <c r="R214" i="109"/>
  <c r="Q214" i="109"/>
  <c r="O214" i="109"/>
  <c r="O215" i="109" s="1"/>
  <c r="N214" i="109"/>
  <c r="O229" i="109"/>
  <c r="N229" i="109"/>
  <c r="T229" i="109"/>
  <c r="S229" i="109"/>
  <c r="S237" i="109"/>
  <c r="R237" i="109"/>
  <c r="P237" i="109"/>
  <c r="O237" i="109"/>
  <c r="S253" i="109"/>
  <c r="R253" i="109"/>
  <c r="Q253" i="109"/>
  <c r="P253" i="109"/>
  <c r="O253" i="109"/>
  <c r="N253" i="109"/>
  <c r="P262" i="109"/>
  <c r="O261" i="109"/>
  <c r="O262" i="109" s="1"/>
  <c r="N262" i="109"/>
  <c r="U261" i="109"/>
  <c r="U262" i="109" s="1"/>
  <c r="S261" i="109"/>
  <c r="S262" i="109" s="1"/>
  <c r="T262" i="109"/>
  <c r="R278" i="109"/>
  <c r="R279" i="109" s="1"/>
  <c r="P278" i="109"/>
  <c r="N278" i="109"/>
  <c r="N279" i="109" s="1"/>
  <c r="R286" i="109"/>
  <c r="R287" i="109" s="1"/>
  <c r="R289" i="109" s="1"/>
  <c r="R291" i="109" s="1"/>
  <c r="R293" i="109" s="1"/>
  <c r="R295" i="109" s="1"/>
  <c r="R297" i="109" s="1"/>
  <c r="P286" i="109"/>
  <c r="N286" i="109"/>
  <c r="N287" i="109" s="1"/>
  <c r="N289" i="109" s="1"/>
  <c r="N291" i="109" s="1"/>
  <c r="N293" i="109" s="1"/>
  <c r="N295" i="109" s="1"/>
  <c r="N297" i="109" s="1"/>
  <c r="U88" i="109"/>
  <c r="U89" i="109" s="1"/>
  <c r="Q257" i="109"/>
  <c r="P257" i="109"/>
  <c r="O257" i="109"/>
  <c r="N257" i="109"/>
  <c r="U257" i="109"/>
  <c r="U258" i="109" s="1"/>
  <c r="T257" i="109"/>
  <c r="U280" i="109"/>
  <c r="U281" i="109" s="1"/>
  <c r="N280" i="109"/>
  <c r="T165" i="109"/>
  <c r="T166" i="109" s="1"/>
  <c r="P165" i="109"/>
  <c r="S190" i="109"/>
  <c r="R190" i="109"/>
  <c r="P190" i="109"/>
  <c r="O190" i="109"/>
  <c r="U26" i="109"/>
  <c r="U27" i="109" s="1"/>
  <c r="P38" i="109"/>
  <c r="P42" i="109" s="1"/>
  <c r="P46" i="109" s="1"/>
  <c r="P50" i="109" s="1"/>
  <c r="P62" i="109" s="1"/>
  <c r="P66" i="109" s="1"/>
  <c r="P70" i="109" s="1"/>
  <c r="O14" i="109"/>
  <c r="Q18" i="109"/>
  <c r="O22" i="109"/>
  <c r="N37" i="109"/>
  <c r="T43" i="109"/>
  <c r="T44" i="109" s="1"/>
  <c r="R45" i="109"/>
  <c r="P51" i="109"/>
  <c r="N61" i="109"/>
  <c r="T65" i="109"/>
  <c r="R69" i="109"/>
  <c r="O84" i="109"/>
  <c r="P94" i="109"/>
  <c r="N96" i="109"/>
  <c r="R110" i="109"/>
  <c r="R111" i="109" s="1"/>
  <c r="U116" i="109"/>
  <c r="U117" i="109" s="1"/>
  <c r="U131" i="109"/>
  <c r="U132" i="109" s="1"/>
  <c r="S135" i="109"/>
  <c r="Q139" i="109"/>
  <c r="O143" i="109"/>
  <c r="U155" i="109"/>
  <c r="U156" i="109" s="1"/>
  <c r="N163" i="109"/>
  <c r="U190" i="109"/>
  <c r="U191" i="109" s="1"/>
  <c r="N208" i="109"/>
  <c r="N209" i="109" s="1"/>
  <c r="T210" i="109"/>
  <c r="R225" i="109"/>
  <c r="O233" i="109"/>
  <c r="O249" i="109"/>
  <c r="P282" i="109"/>
  <c r="P159" i="109"/>
  <c r="O159" i="109"/>
  <c r="U159" i="109"/>
  <c r="U160" i="109" s="1"/>
  <c r="T159" i="109"/>
  <c r="R167" i="109"/>
  <c r="Q167" i="109"/>
  <c r="O167" i="109"/>
  <c r="O168" i="109" s="1"/>
  <c r="N167" i="109"/>
  <c r="T215" i="109"/>
  <c r="R215" i="109"/>
  <c r="P215" i="109"/>
  <c r="N215" i="109"/>
  <c r="N231" i="109"/>
  <c r="N232" i="109" s="1"/>
  <c r="T231" i="109"/>
  <c r="T232" i="109" s="1"/>
  <c r="R239" i="109"/>
  <c r="R240" i="109" s="1"/>
  <c r="R242" i="109" s="1"/>
  <c r="R244" i="109" s="1"/>
  <c r="R246" i="109" s="1"/>
  <c r="R248" i="109" s="1"/>
  <c r="P239" i="109"/>
  <c r="R255" i="109"/>
  <c r="R256" i="109" s="1"/>
  <c r="P255" i="109"/>
  <c r="N255" i="109"/>
  <c r="N256" i="109" s="1"/>
  <c r="O112" i="109"/>
  <c r="Q135" i="109"/>
  <c r="R157" i="109"/>
  <c r="R158" i="109" s="1"/>
  <c r="P157" i="109"/>
  <c r="N88" i="109"/>
  <c r="R96" i="109"/>
  <c r="N157" i="109"/>
  <c r="N158" i="109" s="1"/>
  <c r="O163" i="109"/>
  <c r="S214" i="109"/>
  <c r="S215" i="109" s="1"/>
  <c r="S225" i="109"/>
  <c r="P249" i="109"/>
  <c r="T253" i="109"/>
  <c r="R262" i="109"/>
  <c r="N16" i="109"/>
  <c r="N17" i="109" s="1"/>
  <c r="R24" i="109"/>
  <c r="R25" i="109" s="1"/>
  <c r="O88" i="109"/>
  <c r="S96" i="109"/>
  <c r="Q112" i="109"/>
  <c r="U120" i="109"/>
  <c r="U121" i="109" s="1"/>
  <c r="N178" i="109"/>
  <c r="N180" i="109"/>
  <c r="N181" i="109" s="1"/>
  <c r="T184" i="109"/>
  <c r="T185" i="109" s="1"/>
  <c r="Q186" i="109"/>
  <c r="Q202" i="109"/>
  <c r="U210" i="109"/>
  <c r="U211" i="109" s="1"/>
  <c r="S272" i="109"/>
  <c r="Q276" i="109"/>
  <c r="O280" i="109"/>
  <c r="U284" i="109"/>
  <c r="U285" i="109" s="1"/>
  <c r="P192" i="109"/>
  <c r="T272" i="109"/>
  <c r="P280" i="109"/>
  <c r="P208" i="109"/>
  <c r="P16" i="109"/>
  <c r="T24" i="109"/>
  <c r="T25" i="109" s="1"/>
  <c r="Q88" i="109"/>
  <c r="U96" i="109"/>
  <c r="U97" i="109" s="1"/>
  <c r="S112" i="109"/>
  <c r="O120" i="109"/>
  <c r="O121" i="109" s="1"/>
  <c r="P168" i="109"/>
  <c r="P178" i="109"/>
  <c r="P180" i="109"/>
  <c r="N184" i="109"/>
  <c r="N185" i="109" s="1"/>
  <c r="S186" i="109"/>
  <c r="S202" i="109"/>
  <c r="O210" i="109"/>
  <c r="U272" i="109"/>
  <c r="U273" i="109" s="1"/>
  <c r="S276" i="109"/>
  <c r="Q280" i="109"/>
  <c r="O284" i="109"/>
  <c r="R192" i="109"/>
  <c r="R193" i="109" s="1"/>
  <c r="R195" i="109" s="1"/>
  <c r="R197" i="109" s="1"/>
  <c r="R199" i="109" s="1"/>
  <c r="R201" i="109" s="1"/>
  <c r="R208" i="109"/>
  <c r="R209" i="109" s="1"/>
  <c r="N272" i="109"/>
  <c r="R280" i="109"/>
  <c r="U112" i="109"/>
  <c r="U113" i="109" s="1"/>
  <c r="Q120" i="109"/>
  <c r="R168" i="109"/>
  <c r="R178" i="109"/>
  <c r="R180" i="109"/>
  <c r="R181" i="109" s="1"/>
  <c r="P184" i="109"/>
  <c r="U186" i="109"/>
  <c r="U187" i="109" s="1"/>
  <c r="U202" i="109"/>
  <c r="U203" i="109" s="1"/>
  <c r="Q210" i="109"/>
  <c r="O272" i="109"/>
  <c r="U276" i="109"/>
  <c r="U277" i="109" s="1"/>
  <c r="S280" i="109"/>
  <c r="Q284" i="109"/>
  <c r="S88" i="109"/>
  <c r="O96" i="109"/>
  <c r="T88" i="109"/>
  <c r="P96" i="109"/>
  <c r="N112" i="109"/>
  <c r="R120" i="109"/>
  <c r="S178" i="109"/>
  <c r="N186" i="109"/>
  <c r="N202" i="109"/>
  <c r="R210" i="109"/>
  <c r="P272" i="109"/>
  <c r="N276" i="109"/>
  <c r="T280" i="109"/>
  <c r="R284" i="109"/>
  <c r="R16" i="109"/>
  <c r="R17" i="109" s="1"/>
  <c r="N24" i="109"/>
  <c r="N25" i="109" s="1"/>
  <c r="U15" i="109"/>
  <c r="R164" i="109" l="1"/>
  <c r="R207" i="109"/>
  <c r="R277" i="109"/>
  <c r="T113" i="109"/>
  <c r="N23" i="109"/>
  <c r="T70" i="109"/>
  <c r="T258" i="109"/>
  <c r="T140" i="109"/>
  <c r="T93" i="109"/>
  <c r="R42" i="109"/>
  <c r="R66" i="109"/>
  <c r="N136" i="109"/>
  <c r="T230" i="109"/>
  <c r="R136" i="109"/>
  <c r="R23" i="109"/>
  <c r="N42" i="109"/>
  <c r="T66" i="109"/>
  <c r="N89" i="109"/>
  <c r="T132" i="109"/>
  <c r="N66" i="109"/>
  <c r="T191" i="109"/>
  <c r="R117" i="109"/>
  <c r="R203" i="109"/>
  <c r="R258" i="109"/>
  <c r="T23" i="109"/>
  <c r="R234" i="109"/>
  <c r="T117" i="109"/>
  <c r="T19" i="109"/>
  <c r="R62" i="109"/>
  <c r="R140" i="109"/>
  <c r="T183" i="109"/>
  <c r="N15" i="109"/>
  <c r="N156" i="109"/>
  <c r="T50" i="109"/>
  <c r="N238" i="109"/>
  <c r="R85" i="109"/>
  <c r="R97" i="109"/>
  <c r="N62" i="109"/>
  <c r="N38" i="109"/>
  <c r="R89" i="109"/>
  <c r="N97" i="109"/>
  <c r="N207" i="109"/>
  <c r="T109" i="109"/>
  <c r="R38" i="109"/>
  <c r="T42" i="109"/>
  <c r="T136" i="109"/>
  <c r="N226" i="109"/>
  <c r="N50" i="109"/>
  <c r="T277" i="109"/>
  <c r="T15" i="109"/>
  <c r="R19" i="109"/>
  <c r="N183" i="109"/>
  <c r="R70" i="109"/>
  <c r="T85" i="109"/>
  <c r="N93" i="109"/>
  <c r="N46" i="109"/>
  <c r="R50" i="109"/>
  <c r="R273" i="109"/>
  <c r="N132" i="109"/>
  <c r="R191" i="109"/>
  <c r="R144" i="109"/>
  <c r="N191" i="109"/>
  <c r="N70" i="109"/>
  <c r="R109" i="109"/>
  <c r="T211" i="109"/>
  <c r="N254" i="109"/>
  <c r="N117" i="109"/>
  <c r="T156" i="109"/>
  <c r="R187" i="109"/>
  <c r="R93" i="109"/>
  <c r="R281" i="109"/>
  <c r="R254" i="109"/>
  <c r="R250" i="109"/>
  <c r="T46" i="109"/>
  <c r="N113" i="109"/>
  <c r="N160" i="109"/>
  <c r="T160" i="109"/>
  <c r="R46" i="109"/>
  <c r="T281" i="109"/>
  <c r="T238" i="109"/>
  <c r="T97" i="109"/>
  <c r="T38" i="109"/>
  <c r="R113" i="109"/>
  <c r="T164" i="109"/>
  <c r="R183" i="109"/>
  <c r="N250" i="109"/>
  <c r="N144" i="109"/>
  <c r="R179" i="109"/>
  <c r="R211" i="109"/>
  <c r="T89" i="109"/>
  <c r="R156" i="109"/>
  <c r="R132" i="109"/>
  <c r="T285" i="109"/>
  <c r="N109" i="109"/>
  <c r="T62" i="109"/>
  <c r="N85" i="109"/>
  <c r="N19" i="109"/>
  <c r="T226" i="109"/>
  <c r="T254" i="109"/>
  <c r="T250" i="109"/>
  <c r="T187" i="109"/>
  <c r="R160" i="109"/>
  <c r="T234" i="109"/>
  <c r="N281" i="109"/>
  <c r="R230" i="109"/>
  <c r="N140" i="109"/>
  <c r="N179" i="109"/>
  <c r="N258" i="109"/>
  <c r="N234" i="109"/>
  <c r="N230" i="109"/>
  <c r="N277" i="109"/>
  <c r="N203" i="109"/>
  <c r="N164" i="109"/>
  <c r="T203" i="109"/>
  <c r="T207" i="109"/>
  <c r="T144" i="109"/>
  <c r="R285" i="109"/>
  <c r="T273" i="109"/>
  <c r="R238" i="109"/>
  <c r="N285" i="109"/>
  <c r="T179" i="109"/>
  <c r="N187" i="109"/>
  <c r="R226" i="109"/>
  <c r="N211" i="109"/>
  <c r="N273" i="109"/>
  <c r="S8" i="109" l="1"/>
  <c r="Q15" i="109"/>
  <c r="Q19" i="109" s="1"/>
  <c r="Q23" i="109" s="1"/>
  <c r="P15" i="109"/>
  <c r="P19" i="109" s="1"/>
  <c r="P23" i="109" s="1"/>
  <c r="R7" i="109" l="1"/>
  <c r="R9" i="109" s="1"/>
  <c r="R11" i="109" s="1"/>
  <c r="R13" i="109" s="1"/>
  <c r="R15" i="109" s="1"/>
  <c r="S7" i="109"/>
  <c r="S9" i="109" l="1"/>
  <c r="S11" i="10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Huang, Neil</author>
  </authors>
  <commentList>
    <comment ref="L6" authorId="0" shapeId="0" xr:uid="{8C0676EC-E4CD-4818-9DE7-BD74600F9479}">
      <text>
        <r>
          <rPr>
            <b/>
            <sz val="9"/>
            <color indexed="81"/>
            <rFont val="Tahoma"/>
            <family val="2"/>
          </rPr>
          <t>Huang, Neil:</t>
        </r>
        <r>
          <rPr>
            <sz val="9"/>
            <color indexed="81"/>
            <rFont val="Tahoma"/>
            <family val="2"/>
          </rPr>
          <t xml:space="preserve">
</t>
        </r>
      </text>
    </comment>
    <comment ref="H57" authorId="0" shapeId="0" xr:uid="{9BF36441-7327-4445-BF88-EDF2CD2D2663}">
      <text>
        <r>
          <rPr>
            <b/>
            <sz val="9"/>
            <color indexed="81"/>
            <rFont val="Tahoma"/>
            <family val="2"/>
          </rPr>
          <t>Huang, Neil:</t>
        </r>
        <r>
          <rPr>
            <sz val="9"/>
            <color indexed="81"/>
            <rFont val="Tahoma"/>
            <family val="2"/>
          </rPr>
          <t xml:space="preserve">
</t>
        </r>
      </text>
    </comment>
  </commentList>
</comments>
</file>

<file path=xl/sharedStrings.xml><?xml version="1.0" encoding="utf-8"?>
<sst xmlns="http://schemas.openxmlformats.org/spreadsheetml/2006/main" count="30346" uniqueCount="6108">
  <si>
    <t>Subject</t>
  </si>
  <si>
    <t>Biological Matrix</t>
  </si>
  <si>
    <t>Non-spiked Conc.
(cp/rxn)</t>
  </si>
  <si>
    <t>Female</t>
  </si>
  <si>
    <t>Male</t>
  </si>
  <si>
    <t>Custom ID</t>
  </si>
  <si>
    <t>Group</t>
  </si>
  <si>
    <t>rxn = reaction, N/A = not applicable; Conc. = concentration, cp = copies, LLOQ = Lower Limit of Quantitation</t>
  </si>
  <si>
    <t>Inhibition (Yes/No)</t>
  </si>
  <si>
    <t>*If Ct value is 0, report as UND.</t>
  </si>
  <si>
    <t>Time point</t>
  </si>
  <si>
    <t>Max Range Group</t>
  </si>
  <si>
    <t>Min Range Group</t>
  </si>
  <si>
    <t>gDNA Load Amount
(ng/rxn)</t>
  </si>
  <si>
    <t>A</t>
  </si>
  <si>
    <t>B</t>
  </si>
  <si>
    <t>UND</t>
  </si>
  <si>
    <t>C</t>
  </si>
  <si>
    <t>1001</t>
  </si>
  <si>
    <t>1002</t>
  </si>
  <si>
    <t>1501</t>
  </si>
  <si>
    <t>1502</t>
  </si>
  <si>
    <t>2001</t>
  </si>
  <si>
    <t>2002</t>
  </si>
  <si>
    <t>2501</t>
  </si>
  <si>
    <t>2502</t>
  </si>
  <si>
    <t>3001</t>
  </si>
  <si>
    <t>3002</t>
  </si>
  <si>
    <t>3501</t>
  </si>
  <si>
    <t>3502</t>
  </si>
  <si>
    <t>4001</t>
  </si>
  <si>
    <t>4002</t>
  </si>
  <si>
    <t>4501</t>
  </si>
  <si>
    <t>4502</t>
  </si>
  <si>
    <t>5001</t>
  </si>
  <si>
    <t>5002</t>
  </si>
  <si>
    <t>5501</t>
  </si>
  <si>
    <t>5502</t>
  </si>
  <si>
    <t>6001</t>
  </si>
  <si>
    <t>6501</t>
  </si>
  <si>
    <t>6505</t>
  </si>
  <si>
    <t>6602</t>
  </si>
  <si>
    <t>1003</t>
  </si>
  <si>
    <t>1503</t>
  </si>
  <si>
    <t>1604</t>
  </si>
  <si>
    <t>2003</t>
  </si>
  <si>
    <t>2004</t>
  </si>
  <si>
    <t>2503</t>
  </si>
  <si>
    <t>2504</t>
  </si>
  <si>
    <t>3003</t>
  </si>
  <si>
    <t>3004</t>
  </si>
  <si>
    <t>3503</t>
  </si>
  <si>
    <t>3504</t>
  </si>
  <si>
    <t>4003</t>
  </si>
  <si>
    <t>4004</t>
  </si>
  <si>
    <t>4503</t>
  </si>
  <si>
    <t>4504</t>
  </si>
  <si>
    <t>5003</t>
  </si>
  <si>
    <t>5004</t>
  </si>
  <si>
    <t>5503</t>
  </si>
  <si>
    <t>5504</t>
  </si>
  <si>
    <t>6003</t>
  </si>
  <si>
    <t>6104</t>
  </si>
  <si>
    <t>6503</t>
  </si>
  <si>
    <t>6504</t>
  </si>
  <si>
    <t>Amygdala</t>
  </si>
  <si>
    <t>Hippocampus (Right)</t>
  </si>
  <si>
    <t>Thalamus (Right)</t>
  </si>
  <si>
    <t>Cerebral Cortex (Frontal) Grey Matter – Superficial (Right)</t>
  </si>
  <si>
    <t>Cerebral Cortex Grey Matter (Temporal) – Superficial (Right)</t>
  </si>
  <si>
    <t>Entorhinal Cortex</t>
  </si>
  <si>
    <t>No</t>
  </si>
  <si>
    <t>471830021734</t>
  </si>
  <si>
    <t>471830021774</t>
  </si>
  <si>
    <t>471830021894</t>
  </si>
  <si>
    <t>471830021934</t>
  </si>
  <si>
    <t>471830021742</t>
  </si>
  <si>
    <t>471830021782</t>
  </si>
  <si>
    <t>471830021902</t>
  </si>
  <si>
    <t>471830021942</t>
  </si>
  <si>
    <t>471830021094</t>
  </si>
  <si>
    <t>471830021134</t>
  </si>
  <si>
    <t>471830021254</t>
  </si>
  <si>
    <t>471830021294</t>
  </si>
  <si>
    <t>471830022054</t>
  </si>
  <si>
    <t>471830022094</t>
  </si>
  <si>
    <t>471830022214</t>
  </si>
  <si>
    <t>471830022254</t>
  </si>
  <si>
    <t>471830022374</t>
  </si>
  <si>
    <t>471830022414</t>
  </si>
  <si>
    <t>471830022534</t>
  </si>
  <si>
    <t>471830022574</t>
  </si>
  <si>
    <t>471830022694</t>
  </si>
  <si>
    <t>471830022814</t>
  </si>
  <si>
    <t>471830022974</t>
  </si>
  <si>
    <t>471830022854</t>
  </si>
  <si>
    <t>471830021815</t>
  </si>
  <si>
    <t>471830021335</t>
  </si>
  <si>
    <t>471830021375</t>
  </si>
  <si>
    <t>471830021823</t>
  </si>
  <si>
    <t>471830021863</t>
  </si>
  <si>
    <t>471830021655</t>
  </si>
  <si>
    <t>471830021695</t>
  </si>
  <si>
    <t>471830021175</t>
  </si>
  <si>
    <t>471830021213</t>
  </si>
  <si>
    <t>471830021975</t>
  </si>
  <si>
    <t>471830022016</t>
  </si>
  <si>
    <t>471830022135</t>
  </si>
  <si>
    <t>471830022175</t>
  </si>
  <si>
    <t>471830022295</t>
  </si>
  <si>
    <t>471830022335</t>
  </si>
  <si>
    <t>471830022455</t>
  </si>
  <si>
    <t>471830022495</t>
  </si>
  <si>
    <t>471830022615</t>
  </si>
  <si>
    <t>471830022655</t>
  </si>
  <si>
    <t>471830022775</t>
  </si>
  <si>
    <t>471830022735</t>
  </si>
  <si>
    <t>471830022895</t>
  </si>
  <si>
    <t>471830022936</t>
  </si>
  <si>
    <t>471830021102</t>
  </si>
  <si>
    <t>471830021142</t>
  </si>
  <si>
    <t>471830021262</t>
  </si>
  <si>
    <t>471830021302</t>
  </si>
  <si>
    <t>471830021422</t>
  </si>
  <si>
    <t>471830021462</t>
  </si>
  <si>
    <t>471830021582</t>
  </si>
  <si>
    <t>471830021622</t>
  </si>
  <si>
    <t>471830021414</t>
  </si>
  <si>
    <t>471830021454</t>
  </si>
  <si>
    <t>471830021574</t>
  </si>
  <si>
    <t>471830021614</t>
  </si>
  <si>
    <t>471830022062</t>
  </si>
  <si>
    <t>471830022102</t>
  </si>
  <si>
    <t>471830022222</t>
  </si>
  <si>
    <t>471830022262</t>
  </si>
  <si>
    <t>471830022382</t>
  </si>
  <si>
    <t>471830022422</t>
  </si>
  <si>
    <t>471830022542</t>
  </si>
  <si>
    <t>471830022582</t>
  </si>
  <si>
    <t>471830022702</t>
  </si>
  <si>
    <t>471830022822</t>
  </si>
  <si>
    <t>471830022982</t>
  </si>
  <si>
    <t>471830022862</t>
  </si>
  <si>
    <t>471830021183</t>
  </si>
  <si>
    <t>471830021343</t>
  </si>
  <si>
    <t>471830021383</t>
  </si>
  <si>
    <t>471830021503</t>
  </si>
  <si>
    <t>471830021543</t>
  </si>
  <si>
    <t>471830021663</t>
  </si>
  <si>
    <t>471830021703</t>
  </si>
  <si>
    <t>471830021495</t>
  </si>
  <si>
    <t>471830021535</t>
  </si>
  <si>
    <t>471830021983</t>
  </si>
  <si>
    <t>471830022024</t>
  </si>
  <si>
    <t>471830022143</t>
  </si>
  <si>
    <t>471830022183</t>
  </si>
  <si>
    <t>471830022303</t>
  </si>
  <si>
    <t>471830022343</t>
  </si>
  <si>
    <t>471830022463</t>
  </si>
  <si>
    <t>471830022503</t>
  </si>
  <si>
    <t>471830022623</t>
  </si>
  <si>
    <t>471830022663</t>
  </si>
  <si>
    <t>471830022783</t>
  </si>
  <si>
    <t>471830022743</t>
  </si>
  <si>
    <t>471830022903</t>
  </si>
  <si>
    <t>471830022944</t>
  </si>
  <si>
    <t>471830021110</t>
  </si>
  <si>
    <t>471830021150</t>
  </si>
  <si>
    <t>471830021270</t>
  </si>
  <si>
    <t>471830021310</t>
  </si>
  <si>
    <t>471830021430</t>
  </si>
  <si>
    <t>471830021470</t>
  </si>
  <si>
    <t>471830021590</t>
  </si>
  <si>
    <t>471830021630</t>
  </si>
  <si>
    <t>471830021750</t>
  </si>
  <si>
    <t>471830021790</t>
  </si>
  <si>
    <t>471830021910</t>
  </si>
  <si>
    <t>471830021950</t>
  </si>
  <si>
    <t>471830022070</t>
  </si>
  <si>
    <t>471830022110</t>
  </si>
  <si>
    <t>471830022230</t>
  </si>
  <si>
    <t>471830022270</t>
  </si>
  <si>
    <t>471830022390</t>
  </si>
  <si>
    <t>471830022430</t>
  </si>
  <si>
    <t>471830022550</t>
  </si>
  <si>
    <t>471830022590</t>
  </si>
  <si>
    <t>471830022710</t>
  </si>
  <si>
    <t>471830022830</t>
  </si>
  <si>
    <t>471830022990</t>
  </si>
  <si>
    <t>471830022870</t>
  </si>
  <si>
    <t>471830021191</t>
  </si>
  <si>
    <t>471830021351</t>
  </si>
  <si>
    <t>471830021391</t>
  </si>
  <si>
    <t>471830021511</t>
  </si>
  <si>
    <t>471830021551</t>
  </si>
  <si>
    <t>471830021671</t>
  </si>
  <si>
    <t>471830021711</t>
  </si>
  <si>
    <t>471830021831</t>
  </si>
  <si>
    <t>471830021871</t>
  </si>
  <si>
    <t>471830021991</t>
  </si>
  <si>
    <t>471830022032</t>
  </si>
  <si>
    <t>471830022151</t>
  </si>
  <si>
    <t>471830022191</t>
  </si>
  <si>
    <t>471830022311</t>
  </si>
  <si>
    <t>471830022351</t>
  </si>
  <si>
    <t>471830022471</t>
  </si>
  <si>
    <t>471830022511</t>
  </si>
  <si>
    <t>471830022631</t>
  </si>
  <si>
    <t>471830022671</t>
  </si>
  <si>
    <t>471830022791</t>
  </si>
  <si>
    <t>471830022751</t>
  </si>
  <si>
    <t>471830022911</t>
  </si>
  <si>
    <t>471830022952</t>
  </si>
  <si>
    <t>471830021122</t>
  </si>
  <si>
    <t>471830021162</t>
  </si>
  <si>
    <t>471830021282</t>
  </si>
  <si>
    <t>471830021322</t>
  </si>
  <si>
    <t>471830021442</t>
  </si>
  <si>
    <t>471830021482</t>
  </si>
  <si>
    <t>471830021602</t>
  </si>
  <si>
    <t>471830021642</t>
  </si>
  <si>
    <t>471830021762</t>
  </si>
  <si>
    <t>471830021802</t>
  </si>
  <si>
    <t>471830021922</t>
  </si>
  <si>
    <t>471830021962</t>
  </si>
  <si>
    <t>471830022082</t>
  </si>
  <si>
    <t>471830022122</t>
  </si>
  <si>
    <t>471830022242</t>
  </si>
  <si>
    <t>471830022282</t>
  </si>
  <si>
    <t>471830022402</t>
  </si>
  <si>
    <t>471830022442</t>
  </si>
  <si>
    <t>471830022562</t>
  </si>
  <si>
    <t>471830022602</t>
  </si>
  <si>
    <t>471830022722</t>
  </si>
  <si>
    <t>471830022842</t>
  </si>
  <si>
    <t>471830023002</t>
  </si>
  <si>
    <t>471830022882</t>
  </si>
  <si>
    <t>471830021203</t>
  </si>
  <si>
    <t>471830021363</t>
  </si>
  <si>
    <t>471830021403</t>
  </si>
  <si>
    <t>471830021523</t>
  </si>
  <si>
    <t>471830021563</t>
  </si>
  <si>
    <t>471830021683</t>
  </si>
  <si>
    <t>471830021723</t>
  </si>
  <si>
    <t>471830021843</t>
  </si>
  <si>
    <t>471830021883</t>
  </si>
  <si>
    <t>471830022003</t>
  </si>
  <si>
    <t>471830022044</t>
  </si>
  <si>
    <t>471830022163</t>
  </si>
  <si>
    <t>471830022203</t>
  </si>
  <si>
    <t>471830022323</t>
  </si>
  <si>
    <t>471830022363</t>
  </si>
  <si>
    <t>471830022483</t>
  </si>
  <si>
    <t>471830022523</t>
  </si>
  <si>
    <t>471830022643</t>
  </si>
  <si>
    <t>471830022683</t>
  </si>
  <si>
    <t>471830022803</t>
  </si>
  <si>
    <t>471830022763</t>
  </si>
  <si>
    <t>471830022923</t>
  </si>
  <si>
    <t>471830022964</t>
  </si>
  <si>
    <t>471830021130</t>
  </si>
  <si>
    <t>471830021170</t>
  </si>
  <si>
    <t>471830021290</t>
  </si>
  <si>
    <t>471830021330</t>
  </si>
  <si>
    <t>471830021450</t>
  </si>
  <si>
    <t>471830021490</t>
  </si>
  <si>
    <t>471830021610</t>
  </si>
  <si>
    <t>471830021650</t>
  </si>
  <si>
    <t>471830021770</t>
  </si>
  <si>
    <t>471830021810</t>
  </si>
  <si>
    <t>471830021930</t>
  </si>
  <si>
    <t>471830021970</t>
  </si>
  <si>
    <t>471830022090</t>
  </si>
  <si>
    <t>471830022130</t>
  </si>
  <si>
    <t>471830022250</t>
  </si>
  <si>
    <t>471830022290</t>
  </si>
  <si>
    <t>471830022410</t>
  </si>
  <si>
    <t>471830022450</t>
  </si>
  <si>
    <t>471830022570</t>
  </si>
  <si>
    <t>471830022610</t>
  </si>
  <si>
    <t>471830022730</t>
  </si>
  <si>
    <t>471830022850</t>
  </si>
  <si>
    <t>471830023010</t>
  </si>
  <si>
    <t>471830022890</t>
  </si>
  <si>
    <t>471830021211</t>
  </si>
  <si>
    <t>471830021371</t>
  </si>
  <si>
    <t>471830021411</t>
  </si>
  <si>
    <t>471830021531</t>
  </si>
  <si>
    <t>471830021571</t>
  </si>
  <si>
    <t>471830021691</t>
  </si>
  <si>
    <t>471830021731</t>
  </si>
  <si>
    <t>471830021851</t>
  </si>
  <si>
    <t>471830021891</t>
  </si>
  <si>
    <t>471830022011</t>
  </si>
  <si>
    <t>471830022052</t>
  </si>
  <si>
    <t>471830022171</t>
  </si>
  <si>
    <t>471830022211</t>
  </si>
  <si>
    <t>471830022331</t>
  </si>
  <si>
    <t>471830022371</t>
  </si>
  <si>
    <t>471830022491</t>
  </si>
  <si>
    <t>471830022531</t>
  </si>
  <si>
    <t>471830022651</t>
  </si>
  <si>
    <t>471830022691</t>
  </si>
  <si>
    <t>471830022811</t>
  </si>
  <si>
    <t>471830022771</t>
  </si>
  <si>
    <t>471830022931</t>
  </si>
  <si>
    <t>471830022972</t>
  </si>
  <si>
    <t>471830021114</t>
  </si>
  <si>
    <t>471830021154</t>
  </si>
  <si>
    <t>471830021274</t>
  </si>
  <si>
    <t>471830021314</t>
  </si>
  <si>
    <t>471830021434</t>
  </si>
  <si>
    <t>471830021474</t>
  </si>
  <si>
    <t>471830021594</t>
  </si>
  <si>
    <t>471830021634</t>
  </si>
  <si>
    <t>471830021754</t>
  </si>
  <si>
    <t>471830021794</t>
  </si>
  <si>
    <t>471830021914</t>
  </si>
  <si>
    <t>471830021954</t>
  </si>
  <si>
    <t>471830022074</t>
  </si>
  <si>
    <t>471830022114</t>
  </si>
  <si>
    <t>471830022234</t>
  </si>
  <si>
    <t>471830022274</t>
  </si>
  <si>
    <t>471830022394</t>
  </si>
  <si>
    <t>471830022434</t>
  </si>
  <si>
    <t>471830022554</t>
  </si>
  <si>
    <t>471830022594</t>
  </si>
  <si>
    <t>471830022714</t>
  </si>
  <si>
    <t>471830022834</t>
  </si>
  <si>
    <t>471830022994</t>
  </si>
  <si>
    <t>471830022874</t>
  </si>
  <si>
    <t>471830021195</t>
  </si>
  <si>
    <t>471830021355</t>
  </si>
  <si>
    <t>471830021395</t>
  </si>
  <si>
    <t>471830021515</t>
  </si>
  <si>
    <t>471830021555</t>
  </si>
  <si>
    <t>471830021675</t>
  </si>
  <si>
    <t>471830021715</t>
  </si>
  <si>
    <t>471830021835</t>
  </si>
  <si>
    <t>471830021875</t>
  </si>
  <si>
    <t>471830021995</t>
  </si>
  <si>
    <t>471830022036</t>
  </si>
  <si>
    <t>471830022155</t>
  </si>
  <si>
    <t>471830022195</t>
  </si>
  <si>
    <t>471830022315</t>
  </si>
  <si>
    <t>471830022355</t>
  </si>
  <si>
    <t>471830022475</t>
  </si>
  <si>
    <t>471830022515</t>
  </si>
  <si>
    <t>471830022635</t>
  </si>
  <si>
    <t>471830022675</t>
  </si>
  <si>
    <t>471830022795</t>
  </si>
  <si>
    <t>471830022755</t>
  </si>
  <si>
    <t>471830022915</t>
  </si>
  <si>
    <t>471830022956</t>
  </si>
  <si>
    <t>N/A</t>
  </si>
  <si>
    <t>&lt;LLOQ</t>
  </si>
  <si>
    <t>Testing Facility Study No. 20424913</t>
  </si>
  <si>
    <t>Test Site Reference No. 20502226</t>
  </si>
  <si>
    <t>LLOQ (cp/rxn)</t>
  </si>
  <si>
    <t>SA08</t>
  </si>
  <si>
    <t>D</t>
  </si>
  <si>
    <t>SA09</t>
  </si>
  <si>
    <t>E</t>
  </si>
  <si>
    <t>SA10</t>
  </si>
  <si>
    <t>SA11</t>
  </si>
  <si>
    <t>HSA12</t>
  </si>
  <si>
    <t>HSA13</t>
  </si>
  <si>
    <t>HSA14</t>
  </si>
  <si>
    <t>HSA15</t>
  </si>
  <si>
    <t>F</t>
  </si>
  <si>
    <t>SA16</t>
  </si>
  <si>
    <t>SA17</t>
  </si>
  <si>
    <t>SA18</t>
  </si>
  <si>
    <t>G</t>
  </si>
  <si>
    <t>HSA19</t>
  </si>
  <si>
    <t>HSA20</t>
  </si>
  <si>
    <t>SA21</t>
  </si>
  <si>
    <t>HSA22</t>
  </si>
  <si>
    <t>HSA23</t>
  </si>
  <si>
    <t>HSA24</t>
  </si>
  <si>
    <t>HSA25</t>
  </si>
  <si>
    <t>HSA26</t>
  </si>
  <si>
    <t>H</t>
  </si>
  <si>
    <t>HSA27</t>
  </si>
  <si>
    <t>SA28</t>
  </si>
  <si>
    <t>HSA30</t>
  </si>
  <si>
    <t>I</t>
  </si>
  <si>
    <t>SA31</t>
  </si>
  <si>
    <t>SA32</t>
  </si>
  <si>
    <t>SA33</t>
  </si>
  <si>
    <t>SA34</t>
  </si>
  <si>
    <t>HSA35</t>
  </si>
  <si>
    <t>HSA36</t>
  </si>
  <si>
    <t>SA37</t>
  </si>
  <si>
    <t>SA40</t>
  </si>
  <si>
    <t>HSA41</t>
  </si>
  <si>
    <t>HSA42</t>
  </si>
  <si>
    <t>HSA43</t>
  </si>
  <si>
    <t>HSA44</t>
  </si>
  <si>
    <t>HSA38</t>
  </si>
  <si>
    <t>HSA39</t>
  </si>
  <si>
    <t>SA46</t>
  </si>
  <si>
    <t>SA47</t>
  </si>
  <si>
    <t>SA48</t>
  </si>
  <si>
    <t>SA49</t>
  </si>
  <si>
    <t>SA50</t>
  </si>
  <si>
    <t>471830023214</t>
  </si>
  <si>
    <t>471830023218</t>
  </si>
  <si>
    <t>471830023230</t>
  </si>
  <si>
    <t>471830023234</t>
  </si>
  <si>
    <t>471830023246</t>
  </si>
  <si>
    <t>471830023250</t>
  </si>
  <si>
    <t>471830023262</t>
  </si>
  <si>
    <t>471830023266</t>
  </si>
  <si>
    <t>471830023278</t>
  </si>
  <si>
    <t>471830023282</t>
  </si>
  <si>
    <t>471830023294</t>
  </si>
  <si>
    <t>471830023298</t>
  </si>
  <si>
    <t>471830023310</t>
  </si>
  <si>
    <t>471830023314</t>
  </si>
  <si>
    <t>471830023326</t>
  </si>
  <si>
    <t>471830023330</t>
  </si>
  <si>
    <t>471830023342</t>
  </si>
  <si>
    <t>471830023346</t>
  </si>
  <si>
    <t>471830023358</t>
  </si>
  <si>
    <t>471830023362</t>
  </si>
  <si>
    <t>471830023374</t>
  </si>
  <si>
    <t>471830023386</t>
  </si>
  <si>
    <t>471830023402</t>
  </si>
  <si>
    <t>471830023390</t>
  </si>
  <si>
    <t>471830023223</t>
  </si>
  <si>
    <t>471830023239</t>
  </si>
  <si>
    <t>471830023243</t>
  </si>
  <si>
    <t>471830023255</t>
  </si>
  <si>
    <t>471830023259</t>
  </si>
  <si>
    <t>471830023271</t>
  </si>
  <si>
    <t>471830023275</t>
  </si>
  <si>
    <t>471830023287</t>
  </si>
  <si>
    <t>471830023291</t>
  </si>
  <si>
    <t>471830023303</t>
  </si>
  <si>
    <t>471830023308</t>
  </si>
  <si>
    <t>471830023319</t>
  </si>
  <si>
    <t>471830023323</t>
  </si>
  <si>
    <t>471830023335</t>
  </si>
  <si>
    <t>471830023339</t>
  </si>
  <si>
    <t>471830023351</t>
  </si>
  <si>
    <t>471830023355</t>
  </si>
  <si>
    <t>471830023367</t>
  </si>
  <si>
    <t>471830023371</t>
  </si>
  <si>
    <t>471830023383</t>
  </si>
  <si>
    <t>471830023379</t>
  </si>
  <si>
    <t>471830023395</t>
  </si>
  <si>
    <t>471830023400</t>
  </si>
  <si>
    <t xml:space="preserve">Adernal Gland </t>
  </si>
  <si>
    <t>471830023426</t>
  </si>
  <si>
    <t>471830023458</t>
  </si>
  <si>
    <t>471830023554</t>
  </si>
  <si>
    <t>471830023586</t>
  </si>
  <si>
    <t>471830023682</t>
  </si>
  <si>
    <t>471830023714</t>
  </si>
  <si>
    <t>471830023810</t>
  </si>
  <si>
    <t>471830023842</t>
  </si>
  <si>
    <t>471830023938</t>
  </si>
  <si>
    <t>471830023970</t>
  </si>
  <si>
    <t>471830024066</t>
  </si>
  <si>
    <t>471830024098</t>
  </si>
  <si>
    <t>471830024194</t>
  </si>
  <si>
    <t>471830024226</t>
  </si>
  <si>
    <t>471830024322</t>
  </si>
  <si>
    <t>471830024354</t>
  </si>
  <si>
    <t>471830024450</t>
  </si>
  <si>
    <t>471830024482</t>
  </si>
  <si>
    <t>471830024578</t>
  </si>
  <si>
    <t>471830024610</t>
  </si>
  <si>
    <t>471830024706</t>
  </si>
  <si>
    <t>471830024802</t>
  </si>
  <si>
    <t>471830024930</t>
  </si>
  <si>
    <t>471830024834</t>
  </si>
  <si>
    <t>471830023491</t>
  </si>
  <si>
    <t>471830023619</t>
  </si>
  <si>
    <t>471830023651</t>
  </si>
  <si>
    <t>471830023747</t>
  </si>
  <si>
    <t>471830023779</t>
  </si>
  <si>
    <t>471830023875</t>
  </si>
  <si>
    <t>471830023907</t>
  </si>
  <si>
    <t>471830024003</t>
  </si>
  <si>
    <t>471830024035</t>
  </si>
  <si>
    <t>471830024131</t>
  </si>
  <si>
    <t>471830024164</t>
  </si>
  <si>
    <t>471830024259</t>
  </si>
  <si>
    <t>471830024291</t>
  </si>
  <si>
    <t>471830024387</t>
  </si>
  <si>
    <t>471830024419</t>
  </si>
  <si>
    <t>471830024515</t>
  </si>
  <si>
    <t>471830024547</t>
  </si>
  <si>
    <t>471830024643</t>
  </si>
  <si>
    <t>471830024675</t>
  </si>
  <si>
    <t>471830024771</t>
  </si>
  <si>
    <t>471830024739</t>
  </si>
  <si>
    <t>471830024867</t>
  </si>
  <si>
    <t>471830024900</t>
  </si>
  <si>
    <t xml:space="preserve">Bone Marrow, Femur </t>
  </si>
  <si>
    <t>471830025126</t>
  </si>
  <si>
    <t>471830025134</t>
  </si>
  <si>
    <t>471830025158</t>
  </si>
  <si>
    <t>471830025166</t>
  </si>
  <si>
    <t>471830025190</t>
  </si>
  <si>
    <t>471830025198</t>
  </si>
  <si>
    <t>471830025222</t>
  </si>
  <si>
    <t>471830025230</t>
  </si>
  <si>
    <t>471830025254</t>
  </si>
  <si>
    <t>471830025262</t>
  </si>
  <si>
    <t>471830025286</t>
  </si>
  <si>
    <t>471830025294</t>
  </si>
  <si>
    <t>471830025318</t>
  </si>
  <si>
    <t>471830025326</t>
  </si>
  <si>
    <t>471830025350</t>
  </si>
  <si>
    <t>471830025358</t>
  </si>
  <si>
    <t>471830025382</t>
  </si>
  <si>
    <t>471830025390</t>
  </si>
  <si>
    <t>471830025414</t>
  </si>
  <si>
    <t>471830025422</t>
  </si>
  <si>
    <t>471830025446</t>
  </si>
  <si>
    <t>471830025470</t>
  </si>
  <si>
    <t>471830025502</t>
  </si>
  <si>
    <t>471830025478</t>
  </si>
  <si>
    <t>471830025143</t>
  </si>
  <si>
    <t>471830025175</t>
  </si>
  <si>
    <t>471830025183</t>
  </si>
  <si>
    <t>471830025207</t>
  </si>
  <si>
    <t>471830025215</t>
  </si>
  <si>
    <t>471830025239</t>
  </si>
  <si>
    <t>471830025247</t>
  </si>
  <si>
    <t>471830025271</t>
  </si>
  <si>
    <t>471830025279</t>
  </si>
  <si>
    <t>471830025303</t>
  </si>
  <si>
    <t>471830025312</t>
  </si>
  <si>
    <t>471830025335</t>
  </si>
  <si>
    <t>471830025343</t>
  </si>
  <si>
    <t>471830025367</t>
  </si>
  <si>
    <t>471830025375</t>
  </si>
  <si>
    <t>471830025399</t>
  </si>
  <si>
    <t>471830025407</t>
  </si>
  <si>
    <t>471830025431</t>
  </si>
  <si>
    <t>471830025439</t>
  </si>
  <si>
    <t>471830025463</t>
  </si>
  <si>
    <t>471830025455</t>
  </si>
  <si>
    <t>471830025487</t>
  </si>
  <si>
    <t>471830025496</t>
  </si>
  <si>
    <t xml:space="preserve">Caudate Nucleus Right </t>
  </si>
  <si>
    <t>471830023446</t>
  </si>
  <si>
    <t>471830023478</t>
  </si>
  <si>
    <t>471830023574</t>
  </si>
  <si>
    <t>471830023606</t>
  </si>
  <si>
    <t>471830023702</t>
  </si>
  <si>
    <t>471830023734</t>
  </si>
  <si>
    <t>471830023830</t>
  </si>
  <si>
    <t>471830023862</t>
  </si>
  <si>
    <t>471830023958</t>
  </si>
  <si>
    <t>471830023990</t>
  </si>
  <si>
    <t>471830024086</t>
  </si>
  <si>
    <t>471830024118</t>
  </si>
  <si>
    <t>471830024214</t>
  </si>
  <si>
    <t>471830024246</t>
  </si>
  <si>
    <t>471830024342</t>
  </si>
  <si>
    <t>471830024374</t>
  </si>
  <si>
    <t>471830024470</t>
  </si>
  <si>
    <t>471830024502</t>
  </si>
  <si>
    <t>471830024598</t>
  </si>
  <si>
    <t>471830024630</t>
  </si>
  <si>
    <t>471830024726</t>
  </si>
  <si>
    <t>471830024822</t>
  </si>
  <si>
    <t>471830024950</t>
  </si>
  <si>
    <t>471830024854</t>
  </si>
  <si>
    <t>471830023511</t>
  </si>
  <si>
    <t>471830023639</t>
  </si>
  <si>
    <t>471830023671</t>
  </si>
  <si>
    <t>471830023767</t>
  </si>
  <si>
    <t>471830023799</t>
  </si>
  <si>
    <t>471830023895</t>
  </si>
  <si>
    <t>471830023927</t>
  </si>
  <si>
    <t>471830024023</t>
  </si>
  <si>
    <t>471830024055</t>
  </si>
  <si>
    <t>471830024151</t>
  </si>
  <si>
    <t>471830024184</t>
  </si>
  <si>
    <t>471830024279</t>
  </si>
  <si>
    <t>471830024311</t>
  </si>
  <si>
    <t>471830024407</t>
  </si>
  <si>
    <t>471830024439</t>
  </si>
  <si>
    <t>471830024535</t>
  </si>
  <si>
    <t>471830024567</t>
  </si>
  <si>
    <t>471830024663</t>
  </si>
  <si>
    <t>471830024695</t>
  </si>
  <si>
    <t>471830024791</t>
  </si>
  <si>
    <t>471830024759</t>
  </si>
  <si>
    <t>471830024887</t>
  </si>
  <si>
    <t>471830024920</t>
  </si>
  <si>
    <t>Cerebellum</t>
  </si>
  <si>
    <t>Cerebral Cortex Grey Matter- Superficial Right</t>
  </si>
  <si>
    <t>471830025550</t>
  </si>
  <si>
    <t>471830025606</t>
  </si>
  <si>
    <t>Cerebral White Matter Deep Right</t>
  </si>
  <si>
    <t>471830023434</t>
  </si>
  <si>
    <t>471830023466</t>
  </si>
  <si>
    <t>471830023562</t>
  </si>
  <si>
    <t>471830023594</t>
  </si>
  <si>
    <t>471830023690</t>
  </si>
  <si>
    <t>471830023722</t>
  </si>
  <si>
    <t>471830023818</t>
  </si>
  <si>
    <t>471830023850</t>
  </si>
  <si>
    <t>471830023946</t>
  </si>
  <si>
    <t>471830023978</t>
  </si>
  <si>
    <t>471830024074</t>
  </si>
  <si>
    <t>471830024106</t>
  </si>
  <si>
    <t>471830024202</t>
  </si>
  <si>
    <t>471830024234</t>
  </si>
  <si>
    <t>471830024330</t>
  </si>
  <si>
    <t>471830024362</t>
  </si>
  <si>
    <t>471830024458</t>
  </si>
  <si>
    <t>471830024490</t>
  </si>
  <si>
    <t>471830024586</t>
  </si>
  <si>
    <t>471830024618</t>
  </si>
  <si>
    <t>471830024714</t>
  </si>
  <si>
    <t>471830024810</t>
  </si>
  <si>
    <t>471830024938</t>
  </si>
  <si>
    <t>471830024842</t>
  </si>
  <si>
    <t>471830023499</t>
  </si>
  <si>
    <t>471830023627</t>
  </si>
  <si>
    <t>471830023659</t>
  </si>
  <si>
    <t>471830023755</t>
  </si>
  <si>
    <t>471830023787</t>
  </si>
  <si>
    <t>471830023883</t>
  </si>
  <si>
    <t>471830023915</t>
  </si>
  <si>
    <t>471830024011</t>
  </si>
  <si>
    <t>471830024043</t>
  </si>
  <si>
    <t>471830024139</t>
  </si>
  <si>
    <t>471830024172</t>
  </si>
  <si>
    <t>471830024267</t>
  </si>
  <si>
    <t>471830024299</t>
  </si>
  <si>
    <t>471830024395</t>
  </si>
  <si>
    <t>471830024427</t>
  </si>
  <si>
    <t>471830024523</t>
  </si>
  <si>
    <t>471830024555</t>
  </si>
  <si>
    <t>471830024651</t>
  </si>
  <si>
    <t>471830024683</t>
  </si>
  <si>
    <t>471830024779</t>
  </si>
  <si>
    <t>471830024747</t>
  </si>
  <si>
    <t>471830024875</t>
  </si>
  <si>
    <t>471830024908</t>
  </si>
  <si>
    <t>Cerebral White Matter Superficial Right</t>
  </si>
  <si>
    <t>Corpus Callosum</t>
  </si>
  <si>
    <t>471830034026</t>
  </si>
  <si>
    <t>471830034030</t>
  </si>
  <si>
    <t>471830026450</t>
  </si>
  <si>
    <t>471830026506</t>
  </si>
  <si>
    <t>471830026674</t>
  </si>
  <si>
    <t>471830026730</t>
  </si>
  <si>
    <t>471830026898</t>
  </si>
  <si>
    <t>471830026954</t>
  </si>
  <si>
    <t>471830027122</t>
  </si>
  <si>
    <t>471830027178</t>
  </si>
  <si>
    <t>471830027346</t>
  </si>
  <si>
    <t>471830027402</t>
  </si>
  <si>
    <t>471830027570</t>
  </si>
  <si>
    <t>471830027626</t>
  </si>
  <si>
    <t>471830027794</t>
  </si>
  <si>
    <t>471830027962</t>
  </si>
  <si>
    <t>471830028186</t>
  </si>
  <si>
    <t>471830028018</t>
  </si>
  <si>
    <t>471830025667</t>
  </si>
  <si>
    <t>471830025891</t>
  </si>
  <si>
    <t>471830025947</t>
  </si>
  <si>
    <t>471830026115</t>
  </si>
  <si>
    <t>471830026171</t>
  </si>
  <si>
    <t>471830026339</t>
  </si>
  <si>
    <t>471830026395</t>
  </si>
  <si>
    <t>471830026563</t>
  </si>
  <si>
    <t>471830026619</t>
  </si>
  <si>
    <t>471830026787</t>
  </si>
  <si>
    <t>471830026844</t>
  </si>
  <si>
    <t>471830027011</t>
  </si>
  <si>
    <t>471830027067</t>
  </si>
  <si>
    <t>471830027235</t>
  </si>
  <si>
    <t>471830027291</t>
  </si>
  <si>
    <t>471830027459</t>
  </si>
  <si>
    <t>471830027515</t>
  </si>
  <si>
    <t>471830027683</t>
  </si>
  <si>
    <t>471830027739</t>
  </si>
  <si>
    <t>471830027907</t>
  </si>
  <si>
    <t>471830027851</t>
  </si>
  <si>
    <t>471830028075</t>
  </si>
  <si>
    <t>471830028132</t>
  </si>
  <si>
    <t>Dorsal Root Ganglion Cervical</t>
  </si>
  <si>
    <t>Dorsal Root Ganglion Lumbar</t>
  </si>
  <si>
    <t>XX</t>
  </si>
  <si>
    <t>471830025570</t>
  </si>
  <si>
    <t>471830025626</t>
  </si>
  <si>
    <t>471830025794</t>
  </si>
  <si>
    <t>471830025850</t>
  </si>
  <si>
    <t>471830026018</t>
  </si>
  <si>
    <t>471830026074</t>
  </si>
  <si>
    <t>471830026242</t>
  </si>
  <si>
    <t>471830026298</t>
  </si>
  <si>
    <t>471830026466</t>
  </si>
  <si>
    <t>471830026522</t>
  </si>
  <si>
    <t>471830026690</t>
  </si>
  <si>
    <t>471830026746</t>
  </si>
  <si>
    <t>471830026914</t>
  </si>
  <si>
    <t>471830026970</t>
  </si>
  <si>
    <t>471830027138</t>
  </si>
  <si>
    <t>471830027194</t>
  </si>
  <si>
    <t>471830027362</t>
  </si>
  <si>
    <t>471830027418</t>
  </si>
  <si>
    <t>471830027586</t>
  </si>
  <si>
    <t>471830027642</t>
  </si>
  <si>
    <t>471830027810</t>
  </si>
  <si>
    <t>471830027978</t>
  </si>
  <si>
    <t>471830028202</t>
  </si>
  <si>
    <t>471830028034</t>
  </si>
  <si>
    <t>471830025683</t>
  </si>
  <si>
    <t>471830025907</t>
  </si>
  <si>
    <t>471830025963</t>
  </si>
  <si>
    <t>471830026131</t>
  </si>
  <si>
    <t>471830026187</t>
  </si>
  <si>
    <t>471830026355</t>
  </si>
  <si>
    <t>471830026411</t>
  </si>
  <si>
    <t>471830026579</t>
  </si>
  <si>
    <t>471830026635</t>
  </si>
  <si>
    <t>471830026803</t>
  </si>
  <si>
    <t>471830026860</t>
  </si>
  <si>
    <t>471830027027</t>
  </si>
  <si>
    <t>471830027083</t>
  </si>
  <si>
    <t>471830027251</t>
  </si>
  <si>
    <t>471830027307</t>
  </si>
  <si>
    <t>471830027475</t>
  </si>
  <si>
    <t>471830027531</t>
  </si>
  <si>
    <t>471830027699</t>
  </si>
  <si>
    <t>471830027755</t>
  </si>
  <si>
    <t>471830027923</t>
  </si>
  <si>
    <t>471830027867</t>
  </si>
  <si>
    <t>471830028091</t>
  </si>
  <si>
    <t>471830028148</t>
  </si>
  <si>
    <t>Dorsal Root Ganglion Sacral</t>
  </si>
  <si>
    <t>471830025582</t>
  </si>
  <si>
    <t>471830025638</t>
  </si>
  <si>
    <t>471830025806</t>
  </si>
  <si>
    <t>471830025862</t>
  </si>
  <si>
    <t>471830026030</t>
  </si>
  <si>
    <t>471830026086</t>
  </si>
  <si>
    <t>471830026254</t>
  </si>
  <si>
    <t>471830026310</t>
  </si>
  <si>
    <t>471830026478</t>
  </si>
  <si>
    <t>471830026534</t>
  </si>
  <si>
    <t>471830026702</t>
  </si>
  <si>
    <t>471830026758</t>
  </si>
  <si>
    <t>471830026926</t>
  </si>
  <si>
    <t>471830026982</t>
  </si>
  <si>
    <t>471830027150</t>
  </si>
  <si>
    <t>471830027206</t>
  </si>
  <si>
    <t>471830027374</t>
  </si>
  <si>
    <t>471830027430</t>
  </si>
  <si>
    <t>471830027598</t>
  </si>
  <si>
    <t>471830027654</t>
  </si>
  <si>
    <t>471830027822</t>
  </si>
  <si>
    <t>471830027990</t>
  </si>
  <si>
    <t>471830028214</t>
  </si>
  <si>
    <t>471830028046</t>
  </si>
  <si>
    <t>471830025695</t>
  </si>
  <si>
    <t>471830025919</t>
  </si>
  <si>
    <t>471830025975</t>
  </si>
  <si>
    <t>471830026143</t>
  </si>
  <si>
    <t>471830026199</t>
  </si>
  <si>
    <t>471830026367</t>
  </si>
  <si>
    <t>471830026423</t>
  </si>
  <si>
    <t>471830026591</t>
  </si>
  <si>
    <t>471830026647</t>
  </si>
  <si>
    <t>471830026815</t>
  </si>
  <si>
    <t>471830026872</t>
  </si>
  <si>
    <t>471830027039</t>
  </si>
  <si>
    <t>471830027095</t>
  </si>
  <si>
    <t>471830027263</t>
  </si>
  <si>
    <t>471830027319</t>
  </si>
  <si>
    <t>471830027487</t>
  </si>
  <si>
    <t>471830027543</t>
  </si>
  <si>
    <t>471830027711</t>
  </si>
  <si>
    <t>471830027767</t>
  </si>
  <si>
    <t>471830027935</t>
  </si>
  <si>
    <t>471830027879</t>
  </si>
  <si>
    <t>471830028103</t>
  </si>
  <si>
    <t>471830028160</t>
  </si>
  <si>
    <t>Dorsal Root Ganglion Thoracic</t>
  </si>
  <si>
    <t>471830025590</t>
  </si>
  <si>
    <t>471830025646</t>
  </si>
  <si>
    <t>471830025814</t>
  </si>
  <si>
    <t>471830025870</t>
  </si>
  <si>
    <t>471830026038</t>
  </si>
  <si>
    <t>471830026094</t>
  </si>
  <si>
    <t>471830026262</t>
  </si>
  <si>
    <t>471830026318</t>
  </si>
  <si>
    <t>471830026486</t>
  </si>
  <si>
    <t>471830026542</t>
  </si>
  <si>
    <t>471830026710</t>
  </si>
  <si>
    <t>471830026766</t>
  </si>
  <si>
    <t>471830026934</t>
  </si>
  <si>
    <t>471830026990</t>
  </si>
  <si>
    <t>471830027158</t>
  </si>
  <si>
    <t>471830027214</t>
  </si>
  <si>
    <t>471830027382</t>
  </si>
  <si>
    <t>471830027438</t>
  </si>
  <si>
    <t>471830027606</t>
  </si>
  <si>
    <t>471830027662</t>
  </si>
  <si>
    <t>471830027830</t>
  </si>
  <si>
    <t>471830027998</t>
  </si>
  <si>
    <t>471830028222</t>
  </si>
  <si>
    <t>471830028054</t>
  </si>
  <si>
    <t>471830025703</t>
  </si>
  <si>
    <t>471830025927</t>
  </si>
  <si>
    <t>471830025983</t>
  </si>
  <si>
    <t>471830026151</t>
  </si>
  <si>
    <t>471830026207</t>
  </si>
  <si>
    <t>471830026375</t>
  </si>
  <si>
    <t>471830026431</t>
  </si>
  <si>
    <t>471830026599</t>
  </si>
  <si>
    <t>471830026655</t>
  </si>
  <si>
    <t>471830026823</t>
  </si>
  <si>
    <t>471830026880</t>
  </si>
  <si>
    <t>471830027047</t>
  </si>
  <si>
    <t>471830027103</t>
  </si>
  <si>
    <t>471830027271</t>
  </si>
  <si>
    <t>471830027327</t>
  </si>
  <si>
    <t>471830027495</t>
  </si>
  <si>
    <t>471830027551</t>
  </si>
  <si>
    <t>471830027719</t>
  </si>
  <si>
    <t>471830027775</t>
  </si>
  <si>
    <t>471830027943</t>
  </si>
  <si>
    <t>471830027887</t>
  </si>
  <si>
    <t>471830028111</t>
  </si>
  <si>
    <t>471830028168</t>
  </si>
  <si>
    <t>Ganglion Trigeminal</t>
  </si>
  <si>
    <t>471830028930</t>
  </si>
  <si>
    <t>471830029034</t>
  </si>
  <si>
    <t>471830029346</t>
  </si>
  <si>
    <t>471830029450</t>
  </si>
  <si>
    <t>471830029762</t>
  </si>
  <si>
    <t>471830029866</t>
  </si>
  <si>
    <t>471830030178</t>
  </si>
  <si>
    <t>471830030282</t>
  </si>
  <si>
    <t>471830030594</t>
  </si>
  <si>
    <t>471830030698</t>
  </si>
  <si>
    <t>471830031010</t>
  </si>
  <si>
    <t>471830031114</t>
  </si>
  <si>
    <t>471830031426</t>
  </si>
  <si>
    <t>471830031530</t>
  </si>
  <si>
    <t>471830031842</t>
  </si>
  <si>
    <t>471830031946</t>
  </si>
  <si>
    <t>471830032258</t>
  </si>
  <si>
    <t>471830032362</t>
  </si>
  <si>
    <t>471830032674</t>
  </si>
  <si>
    <t>471830032986</t>
  </si>
  <si>
    <t>471830033402</t>
  </si>
  <si>
    <t>471830033090</t>
  </si>
  <si>
    <t>471830028723</t>
  </si>
  <si>
    <t>471830029139</t>
  </si>
  <si>
    <t>471830029243</t>
  </si>
  <si>
    <t>471830029555</t>
  </si>
  <si>
    <t>471830029659</t>
  </si>
  <si>
    <t>471830029971</t>
  </si>
  <si>
    <t>471830030075</t>
  </si>
  <si>
    <t>471830030387</t>
  </si>
  <si>
    <t>471830030491</t>
  </si>
  <si>
    <t>471830030803</t>
  </si>
  <si>
    <t>471830030908</t>
  </si>
  <si>
    <t>471830031219</t>
  </si>
  <si>
    <t>471830031323</t>
  </si>
  <si>
    <t>471830031635</t>
  </si>
  <si>
    <t>471830031739</t>
  </si>
  <si>
    <t>471830032051</t>
  </si>
  <si>
    <t>471830032155</t>
  </si>
  <si>
    <t>471830032467</t>
  </si>
  <si>
    <t>471830032571</t>
  </si>
  <si>
    <t>471830032883</t>
  </si>
  <si>
    <t>471830032779</t>
  </si>
  <si>
    <t>471830033195</t>
  </si>
  <si>
    <t>471830033300</t>
  </si>
  <si>
    <t>Heart Ventricle-Right</t>
  </si>
  <si>
    <t>471830031538</t>
  </si>
  <si>
    <t>471830031850</t>
  </si>
  <si>
    <t>471830031954</t>
  </si>
  <si>
    <t>471830032266</t>
  </si>
  <si>
    <t>471830032370</t>
  </si>
  <si>
    <t>471830032682</t>
  </si>
  <si>
    <t>471830032994</t>
  </si>
  <si>
    <t>471830033410</t>
  </si>
  <si>
    <t>471830033098</t>
  </si>
  <si>
    <t>471830028731</t>
  </si>
  <si>
    <t>471830029147</t>
  </si>
  <si>
    <t>471830029251</t>
  </si>
  <si>
    <t>471830029563</t>
  </si>
  <si>
    <t>471830029667</t>
  </si>
  <si>
    <t>471830029979</t>
  </si>
  <si>
    <t>471830030083</t>
  </si>
  <si>
    <t>471830030395</t>
  </si>
  <si>
    <t>471830030499</t>
  </si>
  <si>
    <t>471830030811</t>
  </si>
  <si>
    <t>471830030916</t>
  </si>
  <si>
    <t>471830031227</t>
  </si>
  <si>
    <t>471830031331</t>
  </si>
  <si>
    <t>471830031643</t>
  </si>
  <si>
    <t>471830031747</t>
  </si>
  <si>
    <t>471830032059</t>
  </si>
  <si>
    <t>471830032163</t>
  </si>
  <si>
    <t>471830032475</t>
  </si>
  <si>
    <t>471830032579</t>
  </si>
  <si>
    <t>471830032891</t>
  </si>
  <si>
    <t>471830032787</t>
  </si>
  <si>
    <t>471830033203</t>
  </si>
  <si>
    <t>471830033308</t>
  </si>
  <si>
    <t>Kidney</t>
  </si>
  <si>
    <t>471830023454</t>
  </si>
  <si>
    <t>471830023486</t>
  </si>
  <si>
    <t>471830023582</t>
  </si>
  <si>
    <t>471830023614</t>
  </si>
  <si>
    <t>471830023710</t>
  </si>
  <si>
    <t>471830023742</t>
  </si>
  <si>
    <t>471830023838</t>
  </si>
  <si>
    <t>471830023870</t>
  </si>
  <si>
    <t>471830023966</t>
  </si>
  <si>
    <t>471830023998</t>
  </si>
  <si>
    <t>471830024094</t>
  </si>
  <si>
    <t>471830024126</t>
  </si>
  <si>
    <t>471830024222</t>
  </si>
  <si>
    <t>471830024254</t>
  </si>
  <si>
    <t>471830024350</t>
  </si>
  <si>
    <t>471830024382</t>
  </si>
  <si>
    <t>Hypothalamus Right</t>
  </si>
  <si>
    <t xml:space="preserve">Liver Right Lateral Lobe </t>
  </si>
  <si>
    <t>Lung</t>
  </si>
  <si>
    <t xml:space="preserve">Muscle </t>
  </si>
  <si>
    <t>471830028978</t>
  </si>
  <si>
    <t>471830029082</t>
  </si>
  <si>
    <t>471830029810</t>
  </si>
  <si>
    <t>471830029914</t>
  </si>
  <si>
    <t>471830030642</t>
  </si>
  <si>
    <t>471830030746</t>
  </si>
  <si>
    <t>471830031474</t>
  </si>
  <si>
    <t>471830031578</t>
  </si>
  <si>
    <t>471830032306</t>
  </si>
  <si>
    <t>471830032410</t>
  </si>
  <si>
    <t>471830033034</t>
  </si>
  <si>
    <t>471830033450</t>
  </si>
  <si>
    <t>471830033138</t>
  </si>
  <si>
    <t>471830029187</t>
  </si>
  <si>
    <t>471830029291</t>
  </si>
  <si>
    <t>471830030019</t>
  </si>
  <si>
    <t>471830030123</t>
  </si>
  <si>
    <t>471830030851</t>
  </si>
  <si>
    <t>471830030956</t>
  </si>
  <si>
    <t>471830031683</t>
  </si>
  <si>
    <t>471830031787</t>
  </si>
  <si>
    <t>471830032515</t>
  </si>
  <si>
    <t>471830032619</t>
  </si>
  <si>
    <t>471830033243</t>
  </si>
  <si>
    <t>471830033348</t>
  </si>
  <si>
    <t>Ovary</t>
  </si>
  <si>
    <t>Pancreas</t>
  </si>
  <si>
    <t>471830028566</t>
  </si>
  <si>
    <t>471830028982</t>
  </si>
  <si>
    <t>471830029086</t>
  </si>
  <si>
    <t>471830029398</t>
  </si>
  <si>
    <t>471830029502</t>
  </si>
  <si>
    <t>471830029814</t>
  </si>
  <si>
    <t>471830029918</t>
  </si>
  <si>
    <t>471830030230</t>
  </si>
  <si>
    <t>471830030334</t>
  </si>
  <si>
    <t>471830030646</t>
  </si>
  <si>
    <t>471830030750</t>
  </si>
  <si>
    <t>471830031062</t>
  </si>
  <si>
    <t>471830031166</t>
  </si>
  <si>
    <t>471830031478</t>
  </si>
  <si>
    <t>471830031582</t>
  </si>
  <si>
    <t>471830031894</t>
  </si>
  <si>
    <t>471830031998</t>
  </si>
  <si>
    <t>471830032310</t>
  </si>
  <si>
    <t>471830032414</t>
  </si>
  <si>
    <t>471830032726</t>
  </si>
  <si>
    <t>471830033038</t>
  </si>
  <si>
    <t>471830033454</t>
  </si>
  <si>
    <t>471830033142</t>
  </si>
  <si>
    <t>471830028775</t>
  </si>
  <si>
    <t>471830029191</t>
  </si>
  <si>
    <t>471830029295</t>
  </si>
  <si>
    <t>471830029607</t>
  </si>
  <si>
    <t>471830029711</t>
  </si>
  <si>
    <t>471830030023</t>
  </si>
  <si>
    <t>471830030127</t>
  </si>
  <si>
    <t>471830030439</t>
  </si>
  <si>
    <t>471830030543</t>
  </si>
  <si>
    <t>471830030855</t>
  </si>
  <si>
    <t>471830030960</t>
  </si>
  <si>
    <t>471830031271</t>
  </si>
  <si>
    <t>471830031375</t>
  </si>
  <si>
    <t>471830031687</t>
  </si>
  <si>
    <t>471830031791</t>
  </si>
  <si>
    <t>471830032103</t>
  </si>
  <si>
    <t>471830032207</t>
  </si>
  <si>
    <t>471830032519</t>
  </si>
  <si>
    <t>471830032623</t>
  </si>
  <si>
    <t>471830032935</t>
  </si>
  <si>
    <t>471830032831</t>
  </si>
  <si>
    <t>471830033247</t>
  </si>
  <si>
    <t>471830033352</t>
  </si>
  <si>
    <t xml:space="preserve">Spinal Cord Cervical </t>
  </si>
  <si>
    <t>471830028578</t>
  </si>
  <si>
    <t>471830028682</t>
  </si>
  <si>
    <t>471830028994</t>
  </si>
  <si>
    <t>471830029098</t>
  </si>
  <si>
    <t>471830029410</t>
  </si>
  <si>
    <t>471830029514</t>
  </si>
  <si>
    <t>471830029826</t>
  </si>
  <si>
    <t>471830029930</t>
  </si>
  <si>
    <t>471830030242</t>
  </si>
  <si>
    <t>471830030346</t>
  </si>
  <si>
    <t>471830030658</t>
  </si>
  <si>
    <t>471830030762</t>
  </si>
  <si>
    <t>471830031074</t>
  </si>
  <si>
    <t>471830031178</t>
  </si>
  <si>
    <t>471830031490</t>
  </si>
  <si>
    <t>471830031594</t>
  </si>
  <si>
    <t>471830031906</t>
  </si>
  <si>
    <t>471830032010</t>
  </si>
  <si>
    <t>471830032322</t>
  </si>
  <si>
    <t>471830032426</t>
  </si>
  <si>
    <t>471830032738</t>
  </si>
  <si>
    <t>471830033050</t>
  </si>
  <si>
    <t>471830033466</t>
  </si>
  <si>
    <t>471830033154</t>
  </si>
  <si>
    <t>471830028787</t>
  </si>
  <si>
    <t>471830029203</t>
  </si>
  <si>
    <t>471830029307</t>
  </si>
  <si>
    <t>471830029619</t>
  </si>
  <si>
    <t>471830029723</t>
  </si>
  <si>
    <t>471830030035</t>
  </si>
  <si>
    <t>471830030139</t>
  </si>
  <si>
    <t>471830030451</t>
  </si>
  <si>
    <t>471830030555</t>
  </si>
  <si>
    <t>471830030867</t>
  </si>
  <si>
    <t>471830030972</t>
  </si>
  <si>
    <t>471830031283</t>
  </si>
  <si>
    <t>471830031387</t>
  </si>
  <si>
    <t>471830031699</t>
  </si>
  <si>
    <t>471830031803</t>
  </si>
  <si>
    <t>471830032115</t>
  </si>
  <si>
    <t>471830032219</t>
  </si>
  <si>
    <t>471830032531</t>
  </si>
  <si>
    <t>471830032635</t>
  </si>
  <si>
    <t>471830032947</t>
  </si>
  <si>
    <t>471830032843</t>
  </si>
  <si>
    <t>471830033259</t>
  </si>
  <si>
    <t>471830033364</t>
  </si>
  <si>
    <t>Spinal Cord Lumbar</t>
  </si>
  <si>
    <t>471830028586</t>
  </si>
  <si>
    <t>471830028690</t>
  </si>
  <si>
    <t>471830029002</t>
  </si>
  <si>
    <t>471830029106</t>
  </si>
  <si>
    <t>471830029418</t>
  </si>
  <si>
    <t>471830029522</t>
  </si>
  <si>
    <t>471830029834</t>
  </si>
  <si>
    <t>471830029938</t>
  </si>
  <si>
    <t>471830030250</t>
  </si>
  <si>
    <t>471830030354</t>
  </si>
  <si>
    <t>471830030666</t>
  </si>
  <si>
    <t>471830030770</t>
  </si>
  <si>
    <t>471830031082</t>
  </si>
  <si>
    <t>471830031186</t>
  </si>
  <si>
    <t>471830031498</t>
  </si>
  <si>
    <t>471830031602</t>
  </si>
  <si>
    <t>471830031914</t>
  </si>
  <si>
    <t>471830032018</t>
  </si>
  <si>
    <t>471830032330</t>
  </si>
  <si>
    <t>471830032434</t>
  </si>
  <si>
    <t>471830032746</t>
  </si>
  <si>
    <t>471830033058</t>
  </si>
  <si>
    <t>471830033474</t>
  </si>
  <si>
    <t>471830033162</t>
  </si>
  <si>
    <t>471830028795</t>
  </si>
  <si>
    <t>471830029211</t>
  </si>
  <si>
    <t>471830029315</t>
  </si>
  <si>
    <t>471830029627</t>
  </si>
  <si>
    <t>471830029731</t>
  </si>
  <si>
    <t>471830030043</t>
  </si>
  <si>
    <t>471830030147</t>
  </si>
  <si>
    <t>471830030459</t>
  </si>
  <si>
    <t>471830030563</t>
  </si>
  <si>
    <t>471830030875</t>
  </si>
  <si>
    <t>471830030980</t>
  </si>
  <si>
    <t>471830031291</t>
  </si>
  <si>
    <t>471830031395</t>
  </si>
  <si>
    <t>471830031707</t>
  </si>
  <si>
    <t>471830031811</t>
  </si>
  <si>
    <t>471830032123</t>
  </si>
  <si>
    <t>471830032227</t>
  </si>
  <si>
    <t>471830032539</t>
  </si>
  <si>
    <t>471830032643</t>
  </si>
  <si>
    <t>471830032955</t>
  </si>
  <si>
    <t>471830032851</t>
  </si>
  <si>
    <t>471830033267</t>
  </si>
  <si>
    <t>471830033372</t>
  </si>
  <si>
    <t xml:space="preserve">Spinal Cord Sacral </t>
  </si>
  <si>
    <t xml:space="preserve">Spinal Cord Thoracic </t>
  </si>
  <si>
    <t xml:space="preserve">Spleen </t>
  </si>
  <si>
    <t>471830028570</t>
  </si>
  <si>
    <t>471830028674</t>
  </si>
  <si>
    <t>471830028986</t>
  </si>
  <si>
    <t>471830029090</t>
  </si>
  <si>
    <t>471830029402</t>
  </si>
  <si>
    <t>471830029506</t>
  </si>
  <si>
    <t>471830029818</t>
  </si>
  <si>
    <t>471830029922</t>
  </si>
  <si>
    <t>471830030234</t>
  </si>
  <si>
    <t>471830030650</t>
  </si>
  <si>
    <t>471830030754</t>
  </si>
  <si>
    <t>471830031066</t>
  </si>
  <si>
    <t>471830031170</t>
  </si>
  <si>
    <t>471830031482</t>
  </si>
  <si>
    <t>471830031586</t>
  </si>
  <si>
    <t>471830031898</t>
  </si>
  <si>
    <t>471830032002</t>
  </si>
  <si>
    <t>471830032314</t>
  </si>
  <si>
    <t>471830032418</t>
  </si>
  <si>
    <t>471830032730</t>
  </si>
  <si>
    <t>471830033042</t>
  </si>
  <si>
    <t>471830033458</t>
  </si>
  <si>
    <t>471830033146</t>
  </si>
  <si>
    <t>471830028779</t>
  </si>
  <si>
    <t>471830029195</t>
  </si>
  <si>
    <t>471830029299</t>
  </si>
  <si>
    <t>471830029611</t>
  </si>
  <si>
    <t>471830029715</t>
  </si>
  <si>
    <t>471830030027</t>
  </si>
  <si>
    <t>471830030131</t>
  </si>
  <si>
    <t>471830030443</t>
  </si>
  <si>
    <t>471830030547</t>
  </si>
  <si>
    <t>471830030859</t>
  </si>
  <si>
    <t>471830030964</t>
  </si>
  <si>
    <t>471830031275</t>
  </si>
  <si>
    <t>471830031379</t>
  </si>
  <si>
    <t>471830031691</t>
  </si>
  <si>
    <t>471830031795</t>
  </si>
  <si>
    <t>471830032107</t>
  </si>
  <si>
    <t>471830032211</t>
  </si>
  <si>
    <t>471830032523</t>
  </si>
  <si>
    <t>471830032627</t>
  </si>
  <si>
    <t>471830032939</t>
  </si>
  <si>
    <t>471830032835</t>
  </si>
  <si>
    <t>471830033251</t>
  </si>
  <si>
    <t>471830033356</t>
  </si>
  <si>
    <t>471830028598</t>
  </si>
  <si>
    <t>471830028702</t>
  </si>
  <si>
    <t>471830029014</t>
  </si>
  <si>
    <t>471830029118</t>
  </si>
  <si>
    <t>471830029430</t>
  </si>
  <si>
    <t>471830029534</t>
  </si>
  <si>
    <t>471830029846</t>
  </si>
  <si>
    <t>471830029950</t>
  </si>
  <si>
    <t>471830030262</t>
  </si>
  <si>
    <t>471830030366</t>
  </si>
  <si>
    <t>471830030678</t>
  </si>
  <si>
    <t>471830030782</t>
  </si>
  <si>
    <t>471830031094</t>
  </si>
  <si>
    <t>471830031198</t>
  </si>
  <si>
    <t>471830031510</t>
  </si>
  <si>
    <t>471830031614</t>
  </si>
  <si>
    <t>471830031926</t>
  </si>
  <si>
    <t>471830032030</t>
  </si>
  <si>
    <t>471830032342</t>
  </si>
  <si>
    <t>471830032446</t>
  </si>
  <si>
    <t>471830032758</t>
  </si>
  <si>
    <t>471830033070</t>
  </si>
  <si>
    <t>471830033486</t>
  </si>
  <si>
    <t>471830033174</t>
  </si>
  <si>
    <t>471830028807</t>
  </si>
  <si>
    <t>471830029223</t>
  </si>
  <si>
    <t>471830029327</t>
  </si>
  <si>
    <t>471830029639</t>
  </si>
  <si>
    <t>471830029743</t>
  </si>
  <si>
    <t>471830030055</t>
  </si>
  <si>
    <t>471830030159</t>
  </si>
  <si>
    <t>471830030471</t>
  </si>
  <si>
    <t>471830030575</t>
  </si>
  <si>
    <t>471830030887</t>
  </si>
  <si>
    <t>471830030992</t>
  </si>
  <si>
    <t>471830031303</t>
  </si>
  <si>
    <t>471830031407</t>
  </si>
  <si>
    <t>471830031719</t>
  </si>
  <si>
    <t>471830031823</t>
  </si>
  <si>
    <t>471830032135</t>
  </si>
  <si>
    <t>471830032239</t>
  </si>
  <si>
    <t>471830032551</t>
  </si>
  <si>
    <t>471830032655</t>
  </si>
  <si>
    <t>471830032967</t>
  </si>
  <si>
    <t>471830032863</t>
  </si>
  <si>
    <t>471830033279</t>
  </si>
  <si>
    <t>471830033384</t>
  </si>
  <si>
    <t>471830028610</t>
  </si>
  <si>
    <t>471830028714</t>
  </si>
  <si>
    <t>471830029026</t>
  </si>
  <si>
    <t>471830029130</t>
  </si>
  <si>
    <t>471830029442</t>
  </si>
  <si>
    <t>471830029546</t>
  </si>
  <si>
    <t>471830029858</t>
  </si>
  <si>
    <t>471830029962</t>
  </si>
  <si>
    <t>471830030274</t>
  </si>
  <si>
    <t>471830030378</t>
  </si>
  <si>
    <t>471830030690</t>
  </si>
  <si>
    <t>471830030794</t>
  </si>
  <si>
    <t>471830031106</t>
  </si>
  <si>
    <t>471830031210</t>
  </si>
  <si>
    <t>471830031522</t>
  </si>
  <si>
    <t>471830031626</t>
  </si>
  <si>
    <t>471830031938</t>
  </si>
  <si>
    <t>471830032042</t>
  </si>
  <si>
    <t>471830032354</t>
  </si>
  <si>
    <t>471830032458</t>
  </si>
  <si>
    <t>471830032770</t>
  </si>
  <si>
    <t>471830033082</t>
  </si>
  <si>
    <t>471830033498</t>
  </si>
  <si>
    <t>471830033186</t>
  </si>
  <si>
    <t>471830028819</t>
  </si>
  <si>
    <t>471830029235</t>
  </si>
  <si>
    <t>471830029339</t>
  </si>
  <si>
    <t>471830029651</t>
  </si>
  <si>
    <t>471830029755</t>
  </si>
  <si>
    <t>471830030067</t>
  </si>
  <si>
    <t>471830030171</t>
  </si>
  <si>
    <t>471830030483</t>
  </si>
  <si>
    <t>471830030587</t>
  </si>
  <si>
    <t>471830030899</t>
  </si>
  <si>
    <t>471830031004</t>
  </si>
  <si>
    <t>471830031315</t>
  </si>
  <si>
    <t>471830031419</t>
  </si>
  <si>
    <t>471830031731</t>
  </si>
  <si>
    <t>471830031835</t>
  </si>
  <si>
    <t>471830032147</t>
  </si>
  <si>
    <t>471830032251</t>
  </si>
  <si>
    <t>471830032563</t>
  </si>
  <si>
    <t>471830032667</t>
  </si>
  <si>
    <t>471830032979</t>
  </si>
  <si>
    <t>471830032875</t>
  </si>
  <si>
    <t>471830033291</t>
  </si>
  <si>
    <t>471830033396</t>
  </si>
  <si>
    <t>471830028614</t>
  </si>
  <si>
    <t>471830028718</t>
  </si>
  <si>
    <t>471830029446</t>
  </si>
  <si>
    <t>471830029550</t>
  </si>
  <si>
    <t>471830030278</t>
  </si>
  <si>
    <t>471830030382</t>
  </si>
  <si>
    <t>471830031110</t>
  </si>
  <si>
    <t>471830031214</t>
  </si>
  <si>
    <t>471830031942</t>
  </si>
  <si>
    <t>471830032046</t>
  </si>
  <si>
    <t>471830032774</t>
  </si>
  <si>
    <t>471830028823</t>
  </si>
  <si>
    <t>471830029655</t>
  </si>
  <si>
    <t>471830029759</t>
  </si>
  <si>
    <t>471830030487</t>
  </si>
  <si>
    <t>471830030591</t>
  </si>
  <si>
    <t>471830031319</t>
  </si>
  <si>
    <t>471830031423</t>
  </si>
  <si>
    <t>471830032151</t>
  </si>
  <si>
    <t>471830032255</t>
  </si>
  <si>
    <t>471830032983</t>
  </si>
  <si>
    <t>471830032879</t>
  </si>
  <si>
    <t>SA44</t>
  </si>
  <si>
    <t>Time Point</t>
  </si>
  <si>
    <t>Isolation Elution Volume (µL)</t>
  </si>
  <si>
    <t>Sample Conc.
(cp/µL)</t>
  </si>
  <si>
    <t>Inhibition</t>
  </si>
  <si>
    <t>Table 9: Shedding Analysis</t>
  </si>
  <si>
    <t>Pretest</t>
  </si>
  <si>
    <t>Feces</t>
  </si>
  <si>
    <t>471830034453</t>
  </si>
  <si>
    <t>471830034466</t>
  </si>
  <si>
    <t>471830034479</t>
  </si>
  <si>
    <t>471830034505</t>
  </si>
  <si>
    <t>471830034518</t>
  </si>
  <si>
    <t>471830034531</t>
  </si>
  <si>
    <t>471830034544</t>
  </si>
  <si>
    <t>471830034557</t>
  </si>
  <si>
    <t>471830034570</t>
  </si>
  <si>
    <t>471830034583</t>
  </si>
  <si>
    <t>471830034596</t>
  </si>
  <si>
    <t>471830034609</t>
  </si>
  <si>
    <t>471830034622</t>
  </si>
  <si>
    <t>471830034635</t>
  </si>
  <si>
    <t>471830034648</t>
  </si>
  <si>
    <t>471830034661</t>
  </si>
  <si>
    <t>471830034674</t>
  </si>
  <si>
    <t>471830034687</t>
  </si>
  <si>
    <t>471830034700</t>
  </si>
  <si>
    <t>471830034713</t>
  </si>
  <si>
    <t>471830034726</t>
  </si>
  <si>
    <t>471830034739</t>
  </si>
  <si>
    <t>471830034752</t>
  </si>
  <si>
    <t>471830034765</t>
  </si>
  <si>
    <t>471830034778</t>
  </si>
  <si>
    <t>471830034791</t>
  </si>
  <si>
    <t>471830034804</t>
  </si>
  <si>
    <t>471830034817</t>
  </si>
  <si>
    <t>471830034830</t>
  </si>
  <si>
    <t>471830034843</t>
  </si>
  <si>
    <t>471830034856</t>
  </si>
  <si>
    <t>471830034869</t>
  </si>
  <si>
    <t>471830034882</t>
  </si>
  <si>
    <t>471830034895</t>
  </si>
  <si>
    <t>471830034908</t>
  </si>
  <si>
    <t>471830034921</t>
  </si>
  <si>
    <t>471830034934</t>
  </si>
  <si>
    <t>471830034947</t>
  </si>
  <si>
    <t>471830034960</t>
  </si>
  <si>
    <t>471830034973</t>
  </si>
  <si>
    <t>471830034999</t>
  </si>
  <si>
    <t>471830034986</t>
  </si>
  <si>
    <t>471830035012</t>
  </si>
  <si>
    <t>471830035038</t>
  </si>
  <si>
    <t>471830035051</t>
  </si>
  <si>
    <t>471830035064</t>
  </si>
  <si>
    <t>471830035025</t>
  </si>
  <si>
    <t>471830034454</t>
  </si>
  <si>
    <t>471830034467</t>
  </si>
  <si>
    <t>471830034506</t>
  </si>
  <si>
    <t>471830034519</t>
  </si>
  <si>
    <t>471830034558</t>
  </si>
  <si>
    <t>471830034571</t>
  </si>
  <si>
    <t>471830034610</t>
  </si>
  <si>
    <t>471830034623</t>
  </si>
  <si>
    <t>471830034662</t>
  </si>
  <si>
    <t>471830034675</t>
  </si>
  <si>
    <t>471830034714</t>
  </si>
  <si>
    <t>471830034727</t>
  </si>
  <si>
    <t>471830034766</t>
  </si>
  <si>
    <t>471830034779</t>
  </si>
  <si>
    <t>471830034805</t>
  </si>
  <si>
    <t>471830034818</t>
  </si>
  <si>
    <t>471830034831</t>
  </si>
  <si>
    <t>471830034870</t>
  </si>
  <si>
    <t>471830034883</t>
  </si>
  <si>
    <t>471830034922</t>
  </si>
  <si>
    <t>471830034935</t>
  </si>
  <si>
    <t>471830034974</t>
  </si>
  <si>
    <t>471830035013</t>
  </si>
  <si>
    <t>471830035065</t>
  </si>
  <si>
    <t>471830035026</t>
  </si>
  <si>
    <t>471830034481</t>
  </si>
  <si>
    <t>471830034533</t>
  </si>
  <si>
    <t>471830034546</t>
  </si>
  <si>
    <t>471830034585</t>
  </si>
  <si>
    <t>471830034598</t>
  </si>
  <si>
    <t>471830034637</t>
  </si>
  <si>
    <t>471830034650</t>
  </si>
  <si>
    <t>471830034689</t>
  </si>
  <si>
    <t>471830034702</t>
  </si>
  <si>
    <t>471830034741</t>
  </si>
  <si>
    <t>471830034754</t>
  </si>
  <si>
    <t>471830034793</t>
  </si>
  <si>
    <t>471830034845</t>
  </si>
  <si>
    <t>471830034858</t>
  </si>
  <si>
    <t>471830034897</t>
  </si>
  <si>
    <t>471830034910</t>
  </si>
  <si>
    <t>471830034949</t>
  </si>
  <si>
    <t>471830034962</t>
  </si>
  <si>
    <t>471830035001</t>
  </si>
  <si>
    <t>471830034988</t>
  </si>
  <si>
    <t>471830035040</t>
  </si>
  <si>
    <t>471830035053</t>
  </si>
  <si>
    <t xml:space="preserve">Load Volume (µL) </t>
  </si>
  <si>
    <t>Saliva</t>
  </si>
  <si>
    <t>471830034460</t>
  </si>
  <si>
    <t>471830034473</t>
  </si>
  <si>
    <t>471830034512</t>
  </si>
  <si>
    <t>471830034525</t>
  </si>
  <si>
    <t>471830034564</t>
  </si>
  <si>
    <t>471830034577</t>
  </si>
  <si>
    <t>471830034616</t>
  </si>
  <si>
    <t>471830034629</t>
  </si>
  <si>
    <t>471830034668</t>
  </si>
  <si>
    <t>471830034681</t>
  </si>
  <si>
    <t>471830034720</t>
  </si>
  <si>
    <t>471830034733</t>
  </si>
  <si>
    <t>471830034772</t>
  </si>
  <si>
    <t>471830034785</t>
  </si>
  <si>
    <t>471830034824</t>
  </si>
  <si>
    <t>471830034837</t>
  </si>
  <si>
    <t>471830034876</t>
  </si>
  <si>
    <t>471830034889</t>
  </si>
  <si>
    <t>471830034928</t>
  </si>
  <si>
    <t>471830034941</t>
  </si>
  <si>
    <t>471830034980</t>
  </si>
  <si>
    <t>471830035019</t>
  </si>
  <si>
    <t>471830035071</t>
  </si>
  <si>
    <t>471830035032</t>
  </si>
  <si>
    <t>471830034487</t>
  </si>
  <si>
    <t>471830034539</t>
  </si>
  <si>
    <t>471830034552</t>
  </si>
  <si>
    <t>471830034591</t>
  </si>
  <si>
    <t>471830034604</t>
  </si>
  <si>
    <t>471830034643</t>
  </si>
  <si>
    <t>471830034656</t>
  </si>
  <si>
    <t>471830034695</t>
  </si>
  <si>
    <t>471830034708</t>
  </si>
  <si>
    <t>471830034747</t>
  </si>
  <si>
    <t>471830034760</t>
  </si>
  <si>
    <t>471830034799</t>
  </si>
  <si>
    <t>471830034812</t>
  </si>
  <si>
    <t>471830034851</t>
  </si>
  <si>
    <t>471830034864</t>
  </si>
  <si>
    <t>471830034903</t>
  </si>
  <si>
    <t>471830034916</t>
  </si>
  <si>
    <t>471830034955</t>
  </si>
  <si>
    <t>471830034968</t>
  </si>
  <si>
    <t>471830035007</t>
  </si>
  <si>
    <t>471830034994</t>
  </si>
  <si>
    <t>471830035046</t>
  </si>
  <si>
    <t>471830035059</t>
  </si>
  <si>
    <t>471830034459</t>
  </si>
  <si>
    <t>471830034472</t>
  </si>
  <si>
    <t>471830034485</t>
  </si>
  <si>
    <t>471830034511</t>
  </si>
  <si>
    <t>471830034524</t>
  </si>
  <si>
    <t>471830034537</t>
  </si>
  <si>
    <t>471830034550</t>
  </si>
  <si>
    <t>471830034563</t>
  </si>
  <si>
    <t>471830034576</t>
  </si>
  <si>
    <t>471830034589</t>
  </si>
  <si>
    <t>471830034602</t>
  </si>
  <si>
    <t>471830034615</t>
  </si>
  <si>
    <t>471830034628</t>
  </si>
  <si>
    <t>471830034641</t>
  </si>
  <si>
    <t>471830034654</t>
  </si>
  <si>
    <t>471830034667</t>
  </si>
  <si>
    <t>471830034680</t>
  </si>
  <si>
    <t>471830034693</t>
  </si>
  <si>
    <t>471830034706</t>
  </si>
  <si>
    <t>471830034719</t>
  </si>
  <si>
    <t>471830034732</t>
  </si>
  <si>
    <t>471830034745</t>
  </si>
  <si>
    <t>471830034758</t>
  </si>
  <si>
    <t>471830034771</t>
  </si>
  <si>
    <t>471830034784</t>
  </si>
  <si>
    <t>471830034797</t>
  </si>
  <si>
    <t>471830034810</t>
  </si>
  <si>
    <t>471830034823</t>
  </si>
  <si>
    <t>471830034836</t>
  </si>
  <si>
    <t>471830034849</t>
  </si>
  <si>
    <t>471830034862</t>
  </si>
  <si>
    <t>471830034875</t>
  </si>
  <si>
    <t>471830034888</t>
  </si>
  <si>
    <t>471830034901</t>
  </si>
  <si>
    <t>471830034914</t>
  </si>
  <si>
    <t>471830034927</t>
  </si>
  <si>
    <t>471830034940</t>
  </si>
  <si>
    <t>471830034953</t>
  </si>
  <si>
    <t>471830034966</t>
  </si>
  <si>
    <t>471830034979</t>
  </si>
  <si>
    <t>471830035005</t>
  </si>
  <si>
    <t>471830034992</t>
  </si>
  <si>
    <t>471830035018</t>
  </si>
  <si>
    <t>471830035044</t>
  </si>
  <si>
    <t>471830035057</t>
  </si>
  <si>
    <t>471830035070</t>
  </si>
  <si>
    <t>471830035031</t>
  </si>
  <si>
    <t>Urine</t>
  </si>
  <si>
    <t>471830034456</t>
  </si>
  <si>
    <t>471830034469</t>
  </si>
  <si>
    <t>471830034482</t>
  </si>
  <si>
    <t>471830034508</t>
  </si>
  <si>
    <t>471830034521</t>
  </si>
  <si>
    <t>471830034534</t>
  </si>
  <si>
    <t>471830034547</t>
  </si>
  <si>
    <t>471830034560</t>
  </si>
  <si>
    <t>471830034573</t>
  </si>
  <si>
    <t>471830034586</t>
  </si>
  <si>
    <t>471830034599</t>
  </si>
  <si>
    <t>471830034612</t>
  </si>
  <si>
    <t>471830034625</t>
  </si>
  <si>
    <t>471830034638</t>
  </si>
  <si>
    <t>471830034651</t>
  </si>
  <si>
    <t>471830034664</t>
  </si>
  <si>
    <t>471830034677</t>
  </si>
  <si>
    <t>471830034690</t>
  </si>
  <si>
    <t>471830034703</t>
  </si>
  <si>
    <t>471830034716</t>
  </si>
  <si>
    <t>471830034729</t>
  </si>
  <si>
    <t>471830034742</t>
  </si>
  <si>
    <t>471830034755</t>
  </si>
  <si>
    <t>471830034768</t>
  </si>
  <si>
    <t>471830034781</t>
  </si>
  <si>
    <t>471830034794</t>
  </si>
  <si>
    <t>471830034807</t>
  </si>
  <si>
    <t>471830034820</t>
  </si>
  <si>
    <t>471830034833</t>
  </si>
  <si>
    <t>471830034846</t>
  </si>
  <si>
    <t>471830034859</t>
  </si>
  <si>
    <t>471830034872</t>
  </si>
  <si>
    <t>471830034885</t>
  </si>
  <si>
    <t>471830034898</t>
  </si>
  <si>
    <t>471830034911</t>
  </si>
  <si>
    <t>471830034924</t>
  </si>
  <si>
    <t>471830034937</t>
  </si>
  <si>
    <t>471830034950</t>
  </si>
  <si>
    <t>471830034963</t>
  </si>
  <si>
    <t>471830034976</t>
  </si>
  <si>
    <t>471830035002</t>
  </si>
  <si>
    <t>471830034989</t>
  </si>
  <si>
    <t>471830035015</t>
  </si>
  <si>
    <t>471830035041</t>
  </si>
  <si>
    <t>471830035054</t>
  </si>
  <si>
    <t>471830035067</t>
  </si>
  <si>
    <t>471830035028</t>
  </si>
  <si>
    <t>471830034457</t>
  </si>
  <si>
    <t>471830034470</t>
  </si>
  <si>
    <t>471830034509</t>
  </si>
  <si>
    <t>471830034522</t>
  </si>
  <si>
    <t>471830034561</t>
  </si>
  <si>
    <t>471830034574</t>
  </si>
  <si>
    <t>471830034613</t>
  </si>
  <si>
    <t>471830034626</t>
  </si>
  <si>
    <t>471830034665</t>
  </si>
  <si>
    <t>471830034678</t>
  </si>
  <si>
    <t>471830034717</t>
  </si>
  <si>
    <t>471830034730</t>
  </si>
  <si>
    <t>471830034769</t>
  </si>
  <si>
    <t>471830034782</t>
  </si>
  <si>
    <t>471830034821</t>
  </si>
  <si>
    <t>471830034834</t>
  </si>
  <si>
    <t>471830034873</t>
  </si>
  <si>
    <t>471830034886</t>
  </si>
  <si>
    <t>471830034925</t>
  </si>
  <si>
    <t>471830034938</t>
  </si>
  <si>
    <t>471830034977</t>
  </si>
  <si>
    <t>471830035016</t>
  </si>
  <si>
    <t>471830035068</t>
  </si>
  <si>
    <t>471830035029</t>
  </si>
  <si>
    <t>471830034484</t>
  </si>
  <si>
    <t>471830034536</t>
  </si>
  <si>
    <t>471830034549</t>
  </si>
  <si>
    <t>471830034588</t>
  </si>
  <si>
    <t>471830034601</t>
  </si>
  <si>
    <t>471830034640</t>
  </si>
  <si>
    <t>471830034653</t>
  </si>
  <si>
    <t>471830034692</t>
  </si>
  <si>
    <t>471830034705</t>
  </si>
  <si>
    <t>471830034744</t>
  </si>
  <si>
    <t>471830034757</t>
  </si>
  <si>
    <t>471830034796</t>
  </si>
  <si>
    <t>471830034809</t>
  </si>
  <si>
    <t>471830034848</t>
  </si>
  <si>
    <t>471830034861</t>
  </si>
  <si>
    <t>471830034900</t>
  </si>
  <si>
    <t>471830034913</t>
  </si>
  <si>
    <t>471830034952</t>
  </si>
  <si>
    <t>471830034965</t>
  </si>
  <si>
    <t>471830035004</t>
  </si>
  <si>
    <t>471830034991</t>
  </si>
  <si>
    <t>471830035043</t>
  </si>
  <si>
    <t>471830035056</t>
  </si>
  <si>
    <t>Sa49</t>
  </si>
  <si>
    <t>PBMC</t>
  </si>
  <si>
    <t>D1: Predose</t>
  </si>
  <si>
    <t>471830036392</t>
  </si>
  <si>
    <t>471830036401</t>
  </si>
  <si>
    <t>471830036410</t>
  </si>
  <si>
    <t>471830036419</t>
  </si>
  <si>
    <t>471830036464</t>
  </si>
  <si>
    <t>471830036473</t>
  </si>
  <si>
    <t>471830036482</t>
  </si>
  <si>
    <t>471830036491</t>
  </si>
  <si>
    <t>471830036170</t>
  </si>
  <si>
    <t>471830036176</t>
  </si>
  <si>
    <t>471830036182</t>
  </si>
  <si>
    <t>471830036188</t>
  </si>
  <si>
    <t>471830036218</t>
  </si>
  <si>
    <t>471830036224</t>
  </si>
  <si>
    <t>471830036230</t>
  </si>
  <si>
    <t>471830036236</t>
  </si>
  <si>
    <t>471830036266</t>
  </si>
  <si>
    <t>471830036272</t>
  </si>
  <si>
    <t>471830036278</t>
  </si>
  <si>
    <t>471830036284</t>
  </si>
  <si>
    <t>471830036296</t>
  </si>
  <si>
    <t>471830036308</t>
  </si>
  <si>
    <t>471830036320</t>
  </si>
  <si>
    <t>471830036326</t>
  </si>
  <si>
    <t>471830036332</t>
  </si>
  <si>
    <t>471830036314</t>
  </si>
  <si>
    <t>D1: 6HR</t>
  </si>
  <si>
    <t>471830036391</t>
  </si>
  <si>
    <t>471830036400</t>
  </si>
  <si>
    <t>471830036409</t>
  </si>
  <si>
    <t>471830036418</t>
  </si>
  <si>
    <t>471830036463</t>
  </si>
  <si>
    <t>471830036472</t>
  </si>
  <si>
    <t>471830036481</t>
  </si>
  <si>
    <t>471830036490</t>
  </si>
  <si>
    <t>471830036169</t>
  </si>
  <si>
    <t>471830036175</t>
  </si>
  <si>
    <t>471830036181</t>
  </si>
  <si>
    <t>471830036187</t>
  </si>
  <si>
    <t>471830036217</t>
  </si>
  <si>
    <t>471830036223</t>
  </si>
  <si>
    <t>471830036229</t>
  </si>
  <si>
    <t>471830036235</t>
  </si>
  <si>
    <t>471830036265</t>
  </si>
  <si>
    <t>471830036271</t>
  </si>
  <si>
    <t>471830036277</t>
  </si>
  <si>
    <t>471830036283</t>
  </si>
  <si>
    <t>471830036295</t>
  </si>
  <si>
    <t>471830036307</t>
  </si>
  <si>
    <t>471830036319</t>
  </si>
  <si>
    <t>471830036325</t>
  </si>
  <si>
    <t>471830036331</t>
  </si>
  <si>
    <t>471830036313</t>
  </si>
  <si>
    <t>D1: 24HR</t>
  </si>
  <si>
    <t>Day 3</t>
  </si>
  <si>
    <t>471830036393</t>
  </si>
  <si>
    <t>471830036402</t>
  </si>
  <si>
    <t>471830036411</t>
  </si>
  <si>
    <t>471830036420</t>
  </si>
  <si>
    <t>471830036465</t>
  </si>
  <si>
    <t>471830036474</t>
  </si>
  <si>
    <t>471830036483</t>
  </si>
  <si>
    <t>471830036492</t>
  </si>
  <si>
    <t>471830036171</t>
  </si>
  <si>
    <t>471830036177</t>
  </si>
  <si>
    <t>471830036183</t>
  </si>
  <si>
    <t>471830036189</t>
  </si>
  <si>
    <t>471830036219</t>
  </si>
  <si>
    <t>471830036225</t>
  </si>
  <si>
    <t>471830036231</t>
  </si>
  <si>
    <t>471830036237</t>
  </si>
  <si>
    <t>471830036267</t>
  </si>
  <si>
    <t>471830036273</t>
  </si>
  <si>
    <t>471830036279</t>
  </si>
  <si>
    <t>471830036285</t>
  </si>
  <si>
    <t>471830036297</t>
  </si>
  <si>
    <t>471830036309</t>
  </si>
  <si>
    <t>471830036321</t>
  </si>
  <si>
    <t>471830036327</t>
  </si>
  <si>
    <t>471830036333</t>
  </si>
  <si>
    <t>471830036315</t>
  </si>
  <si>
    <t>471830036394</t>
  </si>
  <si>
    <t>471830036403</t>
  </si>
  <si>
    <t>471830036412</t>
  </si>
  <si>
    <t>471830036421</t>
  </si>
  <si>
    <t>471830036466</t>
  </si>
  <si>
    <t>471830036475</t>
  </si>
  <si>
    <t>471830036484</t>
  </si>
  <si>
    <t>471830036493</t>
  </si>
  <si>
    <t>471830036172</t>
  </si>
  <si>
    <t>471830036178</t>
  </si>
  <si>
    <t>471830036184</t>
  </si>
  <si>
    <t>471830036190</t>
  </si>
  <si>
    <t>471830036220</t>
  </si>
  <si>
    <t>471830036226</t>
  </si>
  <si>
    <t>471830036232</t>
  </si>
  <si>
    <t>471830036238</t>
  </si>
  <si>
    <t>471830036268</t>
  </si>
  <si>
    <t>471830036274</t>
  </si>
  <si>
    <t>471830036280</t>
  </si>
  <si>
    <t>471830036286</t>
  </si>
  <si>
    <t>471830036298</t>
  </si>
  <si>
    <t>471830036310</t>
  </si>
  <si>
    <t>471830036322</t>
  </si>
  <si>
    <t>471830036328</t>
  </si>
  <si>
    <t>471830036334</t>
  </si>
  <si>
    <t>471830036316</t>
  </si>
  <si>
    <t>Day 8</t>
  </si>
  <si>
    <t>471830036395</t>
  </si>
  <si>
    <t>471830036404</t>
  </si>
  <si>
    <t>471830036413</t>
  </si>
  <si>
    <t>471830036422</t>
  </si>
  <si>
    <t>471830036467</t>
  </si>
  <si>
    <t>471830036476</t>
  </si>
  <si>
    <t>471830036485</t>
  </si>
  <si>
    <t>471830036494</t>
  </si>
  <si>
    <t>471830036173</t>
  </si>
  <si>
    <t>471830036179</t>
  </si>
  <si>
    <t>471830036185</t>
  </si>
  <si>
    <t>471830036191</t>
  </si>
  <si>
    <t>471830036197</t>
  </si>
  <si>
    <t>471830036203</t>
  </si>
  <si>
    <t>471830036209</t>
  </si>
  <si>
    <t>471830036215</t>
  </si>
  <si>
    <t>471830036221</t>
  </si>
  <si>
    <t>471830036227</t>
  </si>
  <si>
    <t>471830036233</t>
  </si>
  <si>
    <t>471830036239</t>
  </si>
  <si>
    <t>471830036245</t>
  </si>
  <si>
    <t>471830036251</t>
  </si>
  <si>
    <t>471830036257</t>
  </si>
  <si>
    <t>471830036263</t>
  </si>
  <si>
    <t>471830036269</t>
  </si>
  <si>
    <t>471830036275</t>
  </si>
  <si>
    <t>471830036281</t>
  </si>
  <si>
    <t>471830036287</t>
  </si>
  <si>
    <t>471830036293</t>
  </si>
  <si>
    <t>471830036353</t>
  </si>
  <si>
    <t>471830036305</t>
  </si>
  <si>
    <t>471830036341</t>
  </si>
  <si>
    <t>471830036299</t>
  </si>
  <si>
    <t>471830036311</t>
  </si>
  <si>
    <t>471830036323</t>
  </si>
  <si>
    <t>471830036329</t>
  </si>
  <si>
    <t>471830036335</t>
  </si>
  <si>
    <t>471830036317</t>
  </si>
  <si>
    <t>Day 14</t>
  </si>
  <si>
    <t>471830036360</t>
  </si>
  <si>
    <t>471830036369</t>
  </si>
  <si>
    <t>471830036378</t>
  </si>
  <si>
    <t>471830036396</t>
  </si>
  <si>
    <t>471830036405</t>
  </si>
  <si>
    <t>471830036414</t>
  </si>
  <si>
    <t>471830036423</t>
  </si>
  <si>
    <t>471830036432</t>
  </si>
  <si>
    <t>471830036441</t>
  </si>
  <si>
    <t>471830036450</t>
  </si>
  <si>
    <t>471830036459</t>
  </si>
  <si>
    <t>471830036468</t>
  </si>
  <si>
    <t>471830036477</t>
  </si>
  <si>
    <t>471830036486</t>
  </si>
  <si>
    <t>471830036495</t>
  </si>
  <si>
    <t>471830036150</t>
  </si>
  <si>
    <t>471830036156</t>
  </si>
  <si>
    <t>471830036162</t>
  </si>
  <si>
    <t>471830036168</t>
  </si>
  <si>
    <t>471830036174</t>
  </si>
  <si>
    <t>471830036180</t>
  </si>
  <si>
    <t>471830036186</t>
  </si>
  <si>
    <t>471830036192</t>
  </si>
  <si>
    <t>471830036198</t>
  </si>
  <si>
    <t>471830036204</t>
  </si>
  <si>
    <t>471830036210</t>
  </si>
  <si>
    <t>471830036216</t>
  </si>
  <si>
    <t>471830036222</t>
  </si>
  <si>
    <t>471830036228</t>
  </si>
  <si>
    <t>471830036234</t>
  </si>
  <si>
    <t>471830036240</t>
  </si>
  <si>
    <t>471830036246</t>
  </si>
  <si>
    <t>471830036252</t>
  </si>
  <si>
    <t>471830036258</t>
  </si>
  <si>
    <t>471830036264</t>
  </si>
  <si>
    <t>471830036270</t>
  </si>
  <si>
    <t>471830036276</t>
  </si>
  <si>
    <t>471830036282</t>
  </si>
  <si>
    <t>471830036288</t>
  </si>
  <si>
    <t>471830036294</t>
  </si>
  <si>
    <t>471830036306</t>
  </si>
  <si>
    <t>471830036300</t>
  </si>
  <si>
    <t>471830036312</t>
  </si>
  <si>
    <t>471830036324</t>
  </si>
  <si>
    <t>471830036330</t>
  </si>
  <si>
    <t>471830036336</t>
  </si>
  <si>
    <t>471830036318</t>
  </si>
  <si>
    <t>471830034451</t>
  </si>
  <si>
    <t>471830034464</t>
  </si>
  <si>
    <t>471830034477</t>
  </si>
  <si>
    <t>471830034503</t>
  </si>
  <si>
    <t>471830034516</t>
  </si>
  <si>
    <t>471830034529</t>
  </si>
  <si>
    <t>471830034542</t>
  </si>
  <si>
    <t>471830034555</t>
  </si>
  <si>
    <t>471830034568</t>
  </si>
  <si>
    <t>471830034581</t>
  </si>
  <si>
    <t>471830034594</t>
  </si>
  <si>
    <t>471830034607</t>
  </si>
  <si>
    <t>471830034620</t>
  </si>
  <si>
    <t>471830034633</t>
  </si>
  <si>
    <t>471830034646</t>
  </si>
  <si>
    <t>471830034659</t>
  </si>
  <si>
    <t>471830034672</t>
  </si>
  <si>
    <t>471830034685</t>
  </si>
  <si>
    <t>471830034698</t>
  </si>
  <si>
    <t>471830034711</t>
  </si>
  <si>
    <t>471830034724</t>
  </si>
  <si>
    <t>471830034737</t>
  </si>
  <si>
    <t>471830034750</t>
  </si>
  <si>
    <t>471830034763</t>
  </si>
  <si>
    <t>471830034776</t>
  </si>
  <si>
    <t>471830034789</t>
  </si>
  <si>
    <t>471830034802</t>
  </si>
  <si>
    <t>471830034815</t>
  </si>
  <si>
    <t>471830034828</t>
  </si>
  <si>
    <t>471830034841</t>
  </si>
  <si>
    <t>471830034854</t>
  </si>
  <si>
    <t>471830034867</t>
  </si>
  <si>
    <t>471830034880</t>
  </si>
  <si>
    <t>471830034893</t>
  </si>
  <si>
    <t>471830034906</t>
  </si>
  <si>
    <t>471830034919</t>
  </si>
  <si>
    <t>471830034932</t>
  </si>
  <si>
    <t>471830034945</t>
  </si>
  <si>
    <t>471830034958</t>
  </si>
  <si>
    <t>471830034971</t>
  </si>
  <si>
    <t>471830034997</t>
  </si>
  <si>
    <t>471830034984</t>
  </si>
  <si>
    <t>471830035010</t>
  </si>
  <si>
    <t>471830035036</t>
  </si>
  <si>
    <t>471830035049</t>
  </si>
  <si>
    <t>471830035062</t>
  </si>
  <si>
    <t>471830035023</t>
  </si>
  <si>
    <t>471830034478</t>
  </si>
  <si>
    <t>471830034530</t>
  </si>
  <si>
    <t>471830034543</t>
  </si>
  <si>
    <t>471830034582</t>
  </si>
  <si>
    <t>471830034595</t>
  </si>
  <si>
    <t>471830034634</t>
  </si>
  <si>
    <t>471830034647</t>
  </si>
  <si>
    <t>471830034686</t>
  </si>
  <si>
    <t>471830034699</t>
  </si>
  <si>
    <t>471830034738</t>
  </si>
  <si>
    <t>471830034751</t>
  </si>
  <si>
    <t>471830034790</t>
  </si>
  <si>
    <t>471830034803</t>
  </si>
  <si>
    <t>471830034842</t>
  </si>
  <si>
    <t>471830034855</t>
  </si>
  <si>
    <t>471830034894</t>
  </si>
  <si>
    <t>471830034907</t>
  </si>
  <si>
    <t>471830034946</t>
  </si>
  <si>
    <t>471830034959</t>
  </si>
  <si>
    <t>471830034998</t>
  </si>
  <si>
    <t>471830034985</t>
  </si>
  <si>
    <t>471830035037</t>
  </si>
  <si>
    <t>471830035050</t>
  </si>
  <si>
    <t>Yes</t>
  </si>
  <si>
    <t>Nerve</t>
  </si>
  <si>
    <r>
      <t>Volume of Sample Isolated (</t>
    </r>
    <r>
      <rPr>
        <b/>
        <sz val="12"/>
        <color indexed="8"/>
        <rFont val="Calibri"/>
        <family val="2"/>
      </rPr>
      <t>µ</t>
    </r>
    <r>
      <rPr>
        <b/>
        <sz val="12"/>
        <color indexed="8"/>
        <rFont val="Times New Roman"/>
        <family val="1"/>
      </rPr>
      <t>L)</t>
    </r>
  </si>
  <si>
    <t>Sex</t>
  </si>
  <si>
    <t>gDNA Concentration
(ng/uL)</t>
  </si>
  <si>
    <t>Non-spiked Concentration
(cp/rxn)</t>
  </si>
  <si>
    <t>Mean 
Non-spiked Concentration (cp/µg) Group</t>
  </si>
  <si>
    <t>Standard Deviation  
Non-spiked Concentration (cp/µg) Group</t>
  </si>
  <si>
    <t>Mean 
Non-spiked Concentration (cp/µg)
Sex</t>
  </si>
  <si>
    <t>Standard Deviation  
Non-spiked Concentration (cp/µg) Sex</t>
  </si>
  <si>
    <t>Max Range Sex</t>
  </si>
  <si>
    <t>Min Range Sex</t>
  </si>
  <si>
    <t>Interim Necropsy Week 6</t>
  </si>
  <si>
    <t xml:space="preserve">Interim Necropsy Week 6 </t>
  </si>
  <si>
    <t>Terminal Necropsy Weeks 26/27/28</t>
  </si>
  <si>
    <t>Terminal Necropsy Weeks 26/27</t>
  </si>
  <si>
    <t>*</t>
  </si>
  <si>
    <t>N/A*</t>
  </si>
  <si>
    <t xml:space="preserve">N/A*= Sample not received at the test site </t>
  </si>
  <si>
    <t xml:space="preserve">*See Table 10 for Repeat Analysis Results </t>
  </si>
  <si>
    <t>5</t>
  </si>
  <si>
    <t>12.191</t>
  </si>
  <si>
    <t>** For clarity, Biological Matrix for Subject 1001 and 1002 are Nerve/Ganglion</t>
  </si>
  <si>
    <t>1001**</t>
  </si>
  <si>
    <t>1002**</t>
  </si>
  <si>
    <t>Testis</t>
  </si>
  <si>
    <t>Assay Number</t>
  </si>
  <si>
    <t>Serum</t>
  </si>
  <si>
    <t xml:space="preserve">Subject  </t>
  </si>
  <si>
    <t xml:space="preserve">Split  </t>
  </si>
  <si>
    <t>Watson 
ID</t>
  </si>
  <si>
    <t>Tissue</t>
  </si>
  <si>
    <t>Weight</t>
  </si>
  <si>
    <t>TPER Added (mL)</t>
  </si>
  <si>
    <t>Kcas Run Name</t>
  </si>
  <si>
    <t>Dilution Factor</t>
  </si>
  <si>
    <t>Total EVV peptide  (ng/mL)</t>
  </si>
  <si>
    <t>Total EVV peptide  (ng)</t>
  </si>
  <si>
    <t>Total EVV peptide  (ng/mg)</t>
  </si>
  <si>
    <t>Human LPA peptide (ng/mL)</t>
  </si>
  <si>
    <t>20424913 1001 IV Brain-Hippocampus (Right)-1 Wk 6 Brain-20 /  Day 36</t>
  </si>
  <si>
    <t>Protein</t>
  </si>
  <si>
    <t>Wk 6 Brain-20</t>
  </si>
  <si>
    <t>Brain</t>
  </si>
  <si>
    <t>Sample  Brain 437880017544</t>
  </si>
  <si>
    <t>BQL</t>
  </si>
  <si>
    <t>Notes for 6/13/2024</t>
  </si>
  <si>
    <t>20424913 1001 IV Cortex - Temporal-1 Wk 6 R Brain-14 /  Day 36</t>
  </si>
  <si>
    <t>Wk 6 R Brain-14</t>
  </si>
  <si>
    <t>Sample  Brain 437880017530</t>
  </si>
  <si>
    <t>Missing sample for 3501 was confirmed to be missing by KCAS</t>
  </si>
  <si>
    <t>20424913 1001 IV Cortex-Frontal (Right)-1 Wk 6 Brain-8 /  Day 36</t>
  </si>
  <si>
    <t>Wk 6 Brain-8</t>
  </si>
  <si>
    <t>Sample CB 437880017520</t>
  </si>
  <si>
    <t>Results for Animal 1104 removed since removed from study</t>
  </si>
  <si>
    <t>20424913 1001 IV Brain-Thalamus-1 Wk 6 R Brain-18 /  Day 36</t>
  </si>
  <si>
    <t>Wk 6 R Brain-18</t>
  </si>
  <si>
    <t>Sample CB 437880017538</t>
  </si>
  <si>
    <t>20424913 1001 IV Amygdala-1 Wk 6 Brain-6 /  Day 36</t>
  </si>
  <si>
    <t>Wk 6 Brain-6</t>
  </si>
  <si>
    <t>Sample CB 437880017514</t>
  </si>
  <si>
    <t>20424913 1001 IV Cortex - Entorhinal-1 Wk 6 Brain-7 /  Day 36</t>
  </si>
  <si>
    <t>Wk 6 Brain-7</t>
  </si>
  <si>
    <t>Sample CB 437880017516</t>
  </si>
  <si>
    <t>BQL for EVV is 0.98 ng/mL</t>
  </si>
  <si>
    <t>20424913 1001 IV Brain - White Matter-1 Wk 6 R Brain-10 /  Day 36</t>
  </si>
  <si>
    <t>Wk 6 R Brain-10</t>
  </si>
  <si>
    <t>Brain 57 Box 25 437880017522</t>
  </si>
  <si>
    <t>BQL for LPA is 1.95 ng/mL</t>
  </si>
  <si>
    <t>20424913 1001 IV Cortex-Grey Matter-1 Wk 6 R Brain-1 /  Day 36</t>
  </si>
  <si>
    <t>Wk 6 R Brain-1</t>
  </si>
  <si>
    <t>Brain 75 Box 25 437880017504</t>
  </si>
  <si>
    <t>20424913 1001 IV Brain - White Matter-3 Wk 6 R Brain-12 /  Day 36</t>
  </si>
  <si>
    <t>Wk 6 R Brain-12</t>
  </si>
  <si>
    <t>45 Box 12 437880017526</t>
  </si>
  <si>
    <t>20424913 1001 IV Brain-Hypothalamus-1 Wk 6 R Brain-16 /  Day 36</t>
  </si>
  <si>
    <t>Wk 6 R Brain-16</t>
  </si>
  <si>
    <t>PGRN_CB_46 Box A2 437880017534</t>
  </si>
  <si>
    <t>20424913 1001 IV Corpus Callosum-1 Wk 6 Brain-5 /  Day 36</t>
  </si>
  <si>
    <t>Wk 6 Brain-5</t>
  </si>
  <si>
    <t>PGRN_CB_56 Box A2 437880017512</t>
  </si>
  <si>
    <t>20424913 1001 IV Brain-Cerebellum-1 Wk 6 Brain-22 /  Day 36</t>
  </si>
  <si>
    <t>Wk 6 Brain-22</t>
  </si>
  <si>
    <t>PGRN_CB_57 Box A2 437880017546</t>
  </si>
  <si>
    <t>20424913 1001 IV Caudate Nucleus-1 Wk 6 R Brain-3 /  Day 36</t>
  </si>
  <si>
    <t>Wk 6 R Brain-3</t>
  </si>
  <si>
    <t>Caudate Nucleus</t>
  </si>
  <si>
    <t>PGRN_CB_58 Box A2 437880017508</t>
  </si>
  <si>
    <t>20424913 1002 IV Amygdala-1 Wk 6 Brain-6 /  Day 36</t>
  </si>
  <si>
    <t>Sample  Brain 437880017630</t>
  </si>
  <si>
    <t>20424913 1002 IV Cortex - Entorhinal-1 Wk 6 Brain-7 /  Day 36</t>
  </si>
  <si>
    <t>Sample  Brain 437880017632</t>
  </si>
  <si>
    <t>20424913 1002 IV Cortex - Temporal-1 Wk 6 R Brain-14 /  Day 36</t>
  </si>
  <si>
    <t>Sample  Brain 437880017646</t>
  </si>
  <si>
    <t>20424913 1002 IV Brain-Thalamus-1 Wk 6 R Brain-18 /  Day 36</t>
  </si>
  <si>
    <t>Sample  Brain 437880017654</t>
  </si>
  <si>
    <t>20424913 1002 IV Cortex-Frontal (Right)-1 Wk 6 Brain-8 /  Day 36</t>
  </si>
  <si>
    <t>Sample  Brain 437880017636</t>
  </si>
  <si>
    <t>20424913 1002 IV Brain-Hippocampus (Right)-1 Wk 6 Brain-20 /  Day 36</t>
  </si>
  <si>
    <t>Sample  Brain 437880017660</t>
  </si>
  <si>
    <t>20424913 1002 IV Brain - White Matter-3 Wk 6 R Brain-12 /  Day 36</t>
  </si>
  <si>
    <t>54 Box 12 437880017642</t>
  </si>
  <si>
    <t>20424913 1002 IV Brain-Hypothalamus-1 Wk 6 R Brain-16 /  Day 36</t>
  </si>
  <si>
    <t>PGRN_CB_50 Box A2 437880017650</t>
  </si>
  <si>
    <t>20424913 1002 IV Corpus Callosum-1 Wk 6 Brain-5 /  Day 36</t>
  </si>
  <si>
    <t>PGRN_CB_53 Box A2 437880017628</t>
  </si>
  <si>
    <t>20424913 1002 IV Cortex-Grey Matter-1 Wk 6 R Brain-1 /  Day 36</t>
  </si>
  <si>
    <t>PGRN_CB_55 Box A2 437880017620</t>
  </si>
  <si>
    <t>20424913 1002 IV Brain - White Matter-1 Wk 6 R Brain-10 /  Day 36</t>
  </si>
  <si>
    <t>PGRN_CB_59 Box A2 437880017638</t>
  </si>
  <si>
    <t>20424913 1002 IV Caudate Nucleus-1 Wk 6 R Brain-3 /  Day 36</t>
  </si>
  <si>
    <t>PGRN_CB_60 Box A2 437880017624</t>
  </si>
  <si>
    <t>20424913 1002 IV Brain-Cerebellum-1 Wk 6 Brain-22 /  Day 36</t>
  </si>
  <si>
    <t>PGRN_CB_61 Box A2 437880017662</t>
  </si>
  <si>
    <t>20424913 1003 IV Brain-Thalamus-1 Wk 26/27 R Brain-18 /  Day 186</t>
  </si>
  <si>
    <t>Wk 26/27 R Brain-18</t>
  </si>
  <si>
    <t>Sample  Brain 437880017771</t>
  </si>
  <si>
    <t>20424913 1003 IV Brain-Hippocampus (Right)-1 Wk 26/27 Brain-20 /  Day 186</t>
  </si>
  <si>
    <t>Wk 26/27 Brain-20</t>
  </si>
  <si>
    <t>Sample  Brain 437880017777</t>
  </si>
  <si>
    <t>20424913 1003 IV Amygdala-1 Wk 26/27 Brain-6 /  Day 186</t>
  </si>
  <si>
    <t>Wk 26/27 Brain-6</t>
  </si>
  <si>
    <t>Sample  Brain 437880017747</t>
  </si>
  <si>
    <t>20424913 1003 IV Cortex-Frontal (Right)-1 Wk 26/27 Brain-8 /  Day 186</t>
  </si>
  <si>
    <t>Wk 26/27 Brain-8</t>
  </si>
  <si>
    <t>Sample  Brain 437880017753</t>
  </si>
  <si>
    <t>20424913 1003 IV Cortex - Temporal-1 Wk 26/27 R Brain-14 /  Day 186</t>
  </si>
  <si>
    <t>Wk 26/27 R Brain-14</t>
  </si>
  <si>
    <t>Sample CB 437880017763</t>
  </si>
  <si>
    <t>20424913 1003 IV Brain - White Matter-3 Wk 26/27 R Brain-12 /  Day 186</t>
  </si>
  <si>
    <t>Wk 26/27 R Brain-12</t>
  </si>
  <si>
    <t>52 Box 12 437880017759</t>
  </si>
  <si>
    <t>20424913 1003 IV Caudate Nucleus-1 Wk 26/27 R Brain-3 /  Day 186</t>
  </si>
  <si>
    <t>Wk 26/27 R Brain-3</t>
  </si>
  <si>
    <t>73 - Box 08 - 437880017741</t>
  </si>
  <si>
    <t>20424913 1003 IV Corpus Callosum-1 Wk 26/27 Brain-5 /  Day 186</t>
  </si>
  <si>
    <t>Wk 26/27 Brain-5</t>
  </si>
  <si>
    <t>75 - Box 08 - 437880017745</t>
  </si>
  <si>
    <t>20424913 1003 IV Cortex-Grey Matter-1 Wk 26/27 R Brain-1 /  Day 186</t>
  </si>
  <si>
    <t>Wk 26/27 R Brain-1</t>
  </si>
  <si>
    <t>80 - Box 08 - 437880017737</t>
  </si>
  <si>
    <t>20424913 1003 IV Brain - White Matter-1 Wk 26/27 R Brain-10 /  Day 186</t>
  </si>
  <si>
    <t>Wk 26/27 R Brain-10</t>
  </si>
  <si>
    <t>PGRN_CB_49 Box A2 437880017755</t>
  </si>
  <si>
    <t>20424913 1003 IV Brain-Hypothalamus-1 Wk 26/27 R Brain-16 /  Day 186</t>
  </si>
  <si>
    <t>Wk 26/27 R Brain-16</t>
  </si>
  <si>
    <t>PGRN_CB_51 Box A2 437880017767</t>
  </si>
  <si>
    <t>20424913 1003 IV Brain-Cerebellum-1 Wk 26/27 Brain-22 /  Day 186</t>
  </si>
  <si>
    <t>Wk 26/27 Brain-22</t>
  </si>
  <si>
    <t>PGRN_CB_54 Box A2 437880017779</t>
  </si>
  <si>
    <t>20424913 1501 IV Amygdala-1 Wk 6 Brain-6 /  Day 36</t>
  </si>
  <si>
    <t>Sample  Brain 437880017978</t>
  </si>
  <si>
    <t>20424913 1501 IV Brain-Thalamus-1 Wk 6 R Brain-18 /  Day 36</t>
  </si>
  <si>
    <t>Sample  Brain 437880018002</t>
  </si>
  <si>
    <t>20424913 1501 IV Brain-Hippocampus (Right)-1 Wk 6 Brain-20 /  Day 36</t>
  </si>
  <si>
    <t>Sample  Brain 437880018008</t>
  </si>
  <si>
    <t>20424913 1501 IV Cortex-Frontal (Right)-1 Wk 6 Brain-8 /  Day 36</t>
  </si>
  <si>
    <t>Sample  Brain 437880017984</t>
  </si>
  <si>
    <t>20424913 1501 IV Cortex - Temporal-1 Wk 6 R Brain-14 /  Day 36</t>
  </si>
  <si>
    <t>Sample CB 437880017994</t>
  </si>
  <si>
    <t>20424913 1501 IV Cortex - Entorhinal-1 Wk 6 Brain-7 /  Day 36</t>
  </si>
  <si>
    <t>Sample CB 437880017980</t>
  </si>
  <si>
    <t>20424913 1501 IV Brain-Hypothalamus-1 Wk 6 R Brain-16 /  Day 36</t>
  </si>
  <si>
    <t>66 - Box 08 - 437880017998</t>
  </si>
  <si>
    <t>20424913 1501 IV Brain-Cerebellum-1 Wk 6 Brain-22 /  Day 36</t>
  </si>
  <si>
    <t>67 - Box 08 - 437880018010</t>
  </si>
  <si>
    <t>20424913 1501 IV Cortex-Grey Matter-1 Wk 6 R Brain-1 /  Day 36</t>
  </si>
  <si>
    <t>72 - Box 08 - 437880017968</t>
  </si>
  <si>
    <t>20424913 1501 IV Corpus Callosum-1 Wk 6 Brain-5 /  Day 36</t>
  </si>
  <si>
    <t>74 - Box 08 - 437880017976</t>
  </si>
  <si>
    <t>20424913 1501 IV Caudate Nucleus-1 Wk 6 R Brain-3 /  Day 36</t>
  </si>
  <si>
    <t>76 - Box 08 - 437880017972</t>
  </si>
  <si>
    <t>20424913 1501 IV Brain - White Matter-1 Wk 6 R Brain-10 /  Day 36</t>
  </si>
  <si>
    <t>78 - Box 08 - 437880017986</t>
  </si>
  <si>
    <t>20424913 1501 IV Brain - White Matter-3 Wk 6 R Brain-12 /  Day 36</t>
  </si>
  <si>
    <t>32 - Box A4 - 437880017990</t>
  </si>
  <si>
    <t>20424913 1502 IV Brain-Thalamus-1 Wk 6 R Brain-18 /  Day 36</t>
  </si>
  <si>
    <t>Sample  Brain 437880018118</t>
  </si>
  <si>
    <t>20424913 1502 IV Cortex - Entorhinal-1 Wk 6 Brain-7 /  Day 36</t>
  </si>
  <si>
    <t>Sample  Brain 437880018096</t>
  </si>
  <si>
    <t>20424913 1502 IV Brain-Hippocampus (Right)-1 Wk 6 Brain-20 /  Day 36</t>
  </si>
  <si>
    <t>Sample CB 437880018124</t>
  </si>
  <si>
    <t>20424913 1502 IV Cortex-Frontal (Right)-1 Wk 6 Brain-8 /  Day 36</t>
  </si>
  <si>
    <t>Sample CB 437880018100</t>
  </si>
  <si>
    <t>20424913 1502 IV Cortex - Temporal-1 Wk 6 R Brain-14 /  Day 36</t>
  </si>
  <si>
    <t>Sample CB 437880018110</t>
  </si>
  <si>
    <t>20424913 1502 IV Amygdala-1 Wk 6 Brain-6 /  Day 36</t>
  </si>
  <si>
    <t>Sample CB 437880018094</t>
  </si>
  <si>
    <t>20424913 1502 IV Brain-Cerebellum-1 Wk 6 Brain-22 /  Day 36</t>
  </si>
  <si>
    <t>Brain 24 Box 25 437880018126</t>
  </si>
  <si>
    <t>20424913 1502 IV Caudate Nucleus-1 Wk 6 R Brain-3 /  Day 36</t>
  </si>
  <si>
    <t>Brain 31 Box 25 437880018088</t>
  </si>
  <si>
    <t>20424913 1502 IV Cortex-Grey Matter-1 Wk 6 R Brain-1 /  Day 36</t>
  </si>
  <si>
    <t>Brain 37 Box 25 437880018084</t>
  </si>
  <si>
    <t>20424913 1502 IV Brain-Hypothalamus-1 Wk 6 R Brain-16 /  Day 36</t>
  </si>
  <si>
    <t>69 - Box 08 - 437880018114</t>
  </si>
  <si>
    <t>20424913 1502 IV Brain - White Matter-1 Wk 6 R Brain-10 /  Day 36</t>
  </si>
  <si>
    <t>71 - Box 08 - 437880018102</t>
  </si>
  <si>
    <t>20424913 1502 IV Brain - White Matter-3 Wk 6 R Brain-12 /  Day 36</t>
  </si>
  <si>
    <t>PGRN_CB_66 Box A2 437880018106</t>
  </si>
  <si>
    <t>20424913 1502 IV Corpus Callosum-1 Wk 6 Brain-5 /  Day 36</t>
  </si>
  <si>
    <t>PGRN_CB_27 Box A6 437880018092</t>
  </si>
  <si>
    <t>20424913 1503 IV Amygdala-1 Wk 26/27 Brain-6 /  Day 186</t>
  </si>
  <si>
    <t>Sample  Brain 437880018211</t>
  </si>
  <si>
    <t>20424913 1503 IV Brain-Thalamus-1 Wk 26/27 R Brain-18 /  Day 186</t>
  </si>
  <si>
    <t>Sample  Brain 437880018235</t>
  </si>
  <si>
    <t>20424913 1503 IV Brain-Hippocampus (Right)-1 Wk 26/27 Brain-20 /  Day 186</t>
  </si>
  <si>
    <t>Sample  Brain 437880018241</t>
  </si>
  <si>
    <t>20424913 1503 IV Cortex - Entorhinal-1 Wk 26/27 Brain-7 /  Day 186</t>
  </si>
  <si>
    <t>Wk 26/27 Brain-7</t>
  </si>
  <si>
    <t>Sample CB 437880018213</t>
  </si>
  <si>
    <t>20424913 1503 IV Cortex - Temporal-1 Wk 26/27 R Brain-14 /  Day 186</t>
  </si>
  <si>
    <t>Sample CB 437880018227</t>
  </si>
  <si>
    <t>20424913 1503 IV Cortex-Frontal (Right)-1 Wk 26/27 Brain-8 /  Day 186</t>
  </si>
  <si>
    <t>Sample CB 437880018217</t>
  </si>
  <si>
    <t>20424913 1503 IV Cortex-Grey Matter-1 Wk 26/27 R Brain-1 /  Day 186</t>
  </si>
  <si>
    <t>Brain 17 Box 25 437880018201</t>
  </si>
  <si>
    <t>20424913 1503 IV Corpus Callosum-1 Wk 26/27 Brain-5 /  Day 186</t>
  </si>
  <si>
    <t>Brain 32 Box 25 437880018209</t>
  </si>
  <si>
    <t>20424913 1503 IV Brain-Hypothalamus-1 Wk 26/27 R Brain-16 /  Day 186</t>
  </si>
  <si>
    <t>65 - Box 08 - 437880018231</t>
  </si>
  <si>
    <t>20424913 1503 IV Brain - White Matter-1 Wk 26/27 R Brain-10 /  Day 186</t>
  </si>
  <si>
    <t>PGRN_CB_24 Box A2 437880018219</t>
  </si>
  <si>
    <t>20424913 1503 IV Brain - White Matter-3 Wk 26/27 R Brain-12 /  Day 186</t>
  </si>
  <si>
    <t>PGRN_CB_64 Box A2 437880018223</t>
  </si>
  <si>
    <t>20424913 1503 IV Caudate Nucleus-1 Wk 26/27 R Brain-3 /  Day 186</t>
  </si>
  <si>
    <t>PGRN_CB_35 Box A6 437880018205</t>
  </si>
  <si>
    <t>20424913 1503 IV Brain-Cerebellum-1 Wk 26/27 Brain-22 /  Day 186</t>
  </si>
  <si>
    <t>PGRN_CB_43 Box A6 437880018243</t>
  </si>
  <si>
    <t>20424913 1604 IV Cortex - Temporal-1 Wk 26/27 R Brain-14 /  Day 186</t>
  </si>
  <si>
    <t>Sample  Brain 437880023215</t>
  </si>
  <si>
    <t>20424913 1604 IV Cortex - Entorhinal-1 Wk 26/27 Brain-7 /  Day 186</t>
  </si>
  <si>
    <t>Sample  Brain 437880023201</t>
  </si>
  <si>
    <t>20424913 1604 IV Brain-Thalamus-1 Wk 26/27 R Brain-18 /  Day 186</t>
  </si>
  <si>
    <t>Sample  Brain 437880023223</t>
  </si>
  <si>
    <t>20424913 1604 IV Cortex-Frontal (Right)-1 Wk 26/27 Brain-8 /  Day 186</t>
  </si>
  <si>
    <t>Sample  Brain 437880023205</t>
  </si>
  <si>
    <t>20424913 1604 IV Brain-Hippocampus (Right)-1 Wk 26/27 Brain-20 /  Day 186</t>
  </si>
  <si>
    <t>Sample  Brain 437880023229</t>
  </si>
  <si>
    <t>20424913 1604 IV Amygdala-1 Wk 26/27 Brain-6 /  Day 186</t>
  </si>
  <si>
    <t>Sample CB 437880023199</t>
  </si>
  <si>
    <t>20424913 1604 IV Brain-Cerebellum-1 Wk 26/27 Brain-22 /  Day 186</t>
  </si>
  <si>
    <t>52 - Box 08 - 437880023231</t>
  </si>
  <si>
    <t>20424913 1604 IV Brain - White Matter-1 Wk 26/27 R Brain-10 /  Day 186</t>
  </si>
  <si>
    <t>55 - Box 08 - 437880023207</t>
  </si>
  <si>
    <t>20424913 1604 IV Corpus Callosum-1 Wk 26/27 Brain-5 /  Day 186</t>
  </si>
  <si>
    <t>PGRN_CB_34 Box A2 437880023197</t>
  </si>
  <si>
    <t>20424913 1604 IV Caudate Nucleus-1 Wk 26/27 R Brain-3 /  Day 186</t>
  </si>
  <si>
    <t>PGRN_CB_36 Box A2 437880023193</t>
  </si>
  <si>
    <t>20424913 1604 IV Brain-Hypothalamus-1 Wk 26/27 R Brain-16 /  Day 186</t>
  </si>
  <si>
    <t>PGRN_CB_37 Box A2 437880023219</t>
  </si>
  <si>
    <t>20424913 1604 IV Cortex-Grey Matter-1 Wk 26/27 R Brain-1 /  Day 186</t>
  </si>
  <si>
    <t>PGRN_CB_38 Box A2 437880023189</t>
  </si>
  <si>
    <t>20424913 1604 IV Brain - White Matter-3 Wk 26/27 R Brain-12 /  Day 186</t>
  </si>
  <si>
    <t>PGRN_CB_65 Box A2 437880023211</t>
  </si>
  <si>
    <t>20424913 2001 IV Amygdala-1 Wk 6 Brain-6 /  Day 36</t>
  </si>
  <si>
    <t>Sample  Brain 437880018442</t>
  </si>
  <si>
    <t>20424913 2001 IV Brain-Hippocampus (Right)-1 Wk 6 Brain-20 /  Day 36</t>
  </si>
  <si>
    <t>Sample  Brain 437880018472</t>
  </si>
  <si>
    <t>20424913 2001 IV Brain-Thalamus-1 Wk 6 R Brain-18 /  Day 36</t>
  </si>
  <si>
    <t>Sample  Brain 437880018466</t>
  </si>
  <si>
    <t>20424913 2001 IV Cortex-Frontal (Right)-1 Wk 6 Brain-8 /  Day 36</t>
  </si>
  <si>
    <t>Sample  Brain 437880018448</t>
  </si>
  <si>
    <t>20424913 2001 IV Cortex - Temporal-1 Wk 6 R Brain-14 /  Day 36</t>
  </si>
  <si>
    <t>Sample  Brain 437880018458</t>
  </si>
  <si>
    <t>20424913 2001 IV Cortex - Entorhinal-1 Wk 6 Brain-7 /  Day 36</t>
  </si>
  <si>
    <t>Sample  Brain 437880018444</t>
  </si>
  <si>
    <t>20424913 2001 IV Brain - White Matter-3 Wk 6 R Brain-12 /  Day 36</t>
  </si>
  <si>
    <t>50 Box 12 437880018454</t>
  </si>
  <si>
    <t>20424913 2001 IV Brain - White Matter-1 Wk 6 R Brain-10 /  Day 36</t>
  </si>
  <si>
    <t>PGRN_CB_35 Box A2 437880018450</t>
  </si>
  <si>
    <t>20424913 2001 IV Brain-Cerebellum-1 Wk 6 Brain-22 /  Day 36</t>
  </si>
  <si>
    <t>PGRN_CB_39 Box A2 437880018474</t>
  </si>
  <si>
    <t>20424913 2001 IV Brain-Hypothalamus-1 Wk 6 R Brain-16 /  Day 36</t>
  </si>
  <si>
    <t>PGRN_CB_40 Box A2 437880018462</t>
  </si>
  <si>
    <t>20424913 2001 IV Caudate Nucleus-1 Wk 6 R Brain-3 /  Day 36</t>
  </si>
  <si>
    <t>PGRN_CB_41 Box A2 437880018436</t>
  </si>
  <si>
    <t>20424913 2001 IV Corpus Callosum-1 Wk 6 Brain-5 /  Day 36</t>
  </si>
  <si>
    <t>PGRN_CB_42 Box A2 437880018440</t>
  </si>
  <si>
    <t>20424913 2001 IV Cortex-Grey Matter-1 Wk 6 R Brain-1 /  Day 36</t>
  </si>
  <si>
    <t>PGRN_CB_44 Box A2 437880018432</t>
  </si>
  <si>
    <t>20424913 2002 IV Cortex-Frontal (Right)-1 Wk 6 Brain-8 /  Day 36</t>
  </si>
  <si>
    <t>Sample  Brain 437880018564</t>
  </si>
  <si>
    <t>20424913 2002 IV Cortex - Entorhinal-1 Wk 6 Brain-7 /  Day 36</t>
  </si>
  <si>
    <t>Sample  Brain 437880018560</t>
  </si>
  <si>
    <t>20424913 2002 IV Cortex - Temporal-1 Wk 6 R Brain-14 /  Day 36</t>
  </si>
  <si>
    <t>Sample  Brain 437880018574</t>
  </si>
  <si>
    <t>20424913 2002 IV Brain-Thalamus-1 Wk 6 R Brain-18 /  Day 36</t>
  </si>
  <si>
    <t>Sample  Brain 437880018582</t>
  </si>
  <si>
    <t>20424913 2002 IV Brain-Hippocampus (Right)-1 Wk 6 Brain-20 /  Day 36</t>
  </si>
  <si>
    <t>Sample  Brain 437880018588</t>
  </si>
  <si>
    <t>20424913 2002 IV Amygdala-1 Wk 6 Brain-6 /  Day 36</t>
  </si>
  <si>
    <t>Sample  Brain 437880018558</t>
  </si>
  <si>
    <t>20424913 2002 IV Brain - White Matter-3 Wk 6 R Brain-12 /  Day 36</t>
  </si>
  <si>
    <t>21 Box 12 437880018570</t>
  </si>
  <si>
    <t>20424913 2002 IV Corpus Callosum-1 Wk 6 Brain-5 /  Day 36</t>
  </si>
  <si>
    <t>PGRN_CB_43 Box A2 437880018556</t>
  </si>
  <si>
    <t>20424913 2002 IV Brain-Cerebellum-1 Wk 6 Brain-22 /  Day 36</t>
  </si>
  <si>
    <t>PGRN_CB_45 Box A2 437880018590</t>
  </si>
  <si>
    <t>20424913 2002 IV Brain - White Matter-1 Wk 6 R Brain-10 /  Day 36</t>
  </si>
  <si>
    <t>PGRN_CB_47 Box A2 437880018566</t>
  </si>
  <si>
    <t>20424913 2002 IV Caudate Nucleus-1 Wk 6 R Brain-3 /  Day 36</t>
  </si>
  <si>
    <t>PGRN_CB_48 Box A2 437880018552</t>
  </si>
  <si>
    <t>20424913 2002 IV Brain-Hypothalamus-1 Wk 6 R Brain-16 /  Day 36</t>
  </si>
  <si>
    <t>PGRN_CB_52 Box A2 437880018578</t>
  </si>
  <si>
    <t>20424913 2002 IV Cortex-Grey Matter-1 Wk 6 R Brain-1 /  Day 36</t>
  </si>
  <si>
    <t>PGRN_CB_16 Box A6 437880018548</t>
  </si>
  <si>
    <t>20424913 2003 IV Amygdala-1 Wk 26/27 Brain-6 /  Day 186</t>
  </si>
  <si>
    <t>Sample  Brain 437880018675</t>
  </si>
  <si>
    <t>20424913 2003 IV Brain-Thalamus-1 Wk 26/27 R Brain-18 /  Day 186</t>
  </si>
  <si>
    <t>Sample  Brain 437880018699</t>
  </si>
  <si>
    <t>20424913 2003 IV Brain-Hippocampus (Right)-1 Wk 26/27 Brain-20 /  Day 186</t>
  </si>
  <si>
    <t>Sample  Brain 437880018705</t>
  </si>
  <si>
    <t>20424913 2003 IV Cortex-Frontal (Right)-1 Wk 26/27 Brain-8 /  Day 186</t>
  </si>
  <si>
    <t>Sample  Brain 437880018681</t>
  </si>
  <si>
    <t>20424913 2003 IV Cortex - Temporal-1 Wk 26/27 R Brain-14 /  Day 186</t>
  </si>
  <si>
    <t>Sample  Brain 437880018691</t>
  </si>
  <si>
    <t>20424913 2003 IV Cortex - Entorhinal-1 Wk 26/27 Brain-7 /  Day 186</t>
  </si>
  <si>
    <t>Sample  Brain 437880018677</t>
  </si>
  <si>
    <t>20424913 2003 IV Brain - White Matter-3 Wk 26/27 R Brain-12 /  Day 186</t>
  </si>
  <si>
    <t>41 Box 12 437880018687</t>
  </si>
  <si>
    <t>20424913 2003 IV Brain-Cerebellum-1 Wk 26/27 Brain-22 /  Day 186</t>
  </si>
  <si>
    <t>PGRN_CB_28 Box A2 437880018707</t>
  </si>
  <si>
    <t>20424913 2003 IV Cortex-Grey Matter-1 Wk 26/27 R Brain-1 /  Day 186</t>
  </si>
  <si>
    <t>PGRN_CB_3 Box A6 437880018665</t>
  </si>
  <si>
    <t>20424913 2003 IV Brain-Hypothalamus-1 Wk 26/27 R Brain-16 /  Day 186</t>
  </si>
  <si>
    <t>PGRN_CB_9 Box A6 437880018695</t>
  </si>
  <si>
    <t>20424913 2003 IV Corpus Callosum-1 Wk 26/27 Brain-5 /  Day 186</t>
  </si>
  <si>
    <t>PGRN_CB_31 Box A6 437880018673</t>
  </si>
  <si>
    <t>20424913 2003 IV Caudate Nucleus-1 Wk 26/27 R Brain-3 /  Day 186</t>
  </si>
  <si>
    <t>PGRN_CB_37 Box A6 437880018669</t>
  </si>
  <si>
    <t>20424913 2003 IV Brain - White Matter-1 Wk 26/27 R Brain-10 /  Day 186</t>
  </si>
  <si>
    <t>PGRN_CB_50 Box A6 437880018683</t>
  </si>
  <si>
    <t>20424913 2004 IV Cortex-Frontal (Right)-1 Wk 26/27 Brain-8 /  Day 186</t>
  </si>
  <si>
    <t>Sample  Brain 437880018797</t>
  </si>
  <si>
    <t>20424913 2004 IV Cortex - Temporal-1 Wk 26/27 R Brain-14 /  Day 186</t>
  </si>
  <si>
    <t>Sample  Brain 437880018807</t>
  </si>
  <si>
    <t>20424913 2004 IV Amygdala-1 Wk 26/27 Brain-6 /  Day 186</t>
  </si>
  <si>
    <t>Sample  Brain 437880018791</t>
  </si>
  <si>
    <t>20424913 2004 IV Cortex - Entorhinal-1 Wk 26/27 Brain-7 /  Day 186</t>
  </si>
  <si>
    <t>Sample  Brain 437880018793</t>
  </si>
  <si>
    <t>20424913 2004 IV Brain-Thalamus-1 Wk 26/27 R Brain-18 /  Day 186</t>
  </si>
  <si>
    <t>Sample  Brain 437880018815</t>
  </si>
  <si>
    <t>20424913 2004 IV Brain-Hippocampus (Right)-1 Wk 26/27 Brain-20 /  Day 186</t>
  </si>
  <si>
    <t>Sample  Brain 437880018821</t>
  </si>
  <si>
    <t>20424913 2004 IV Cortex-Grey Matter-1 Wk 26/27 R Brain-1 /  Day 186</t>
  </si>
  <si>
    <t>PGRN_CB_27 Box A2 437880018781</t>
  </si>
  <si>
    <t>20424913 2004 IV Brain - White Matter-1 Wk 26/27 R Brain-10 /  Day 186</t>
  </si>
  <si>
    <t>PGRN_CB_29 Box A2 437880018799</t>
  </si>
  <si>
    <t>20424913 2004 IV Brain-Cerebellum-1 Wk 26/27 Brain-22 /  Day 186</t>
  </si>
  <si>
    <t>PGRN_CB_30 Box A2 437880018823</t>
  </si>
  <si>
    <t>20424913 2004 IV Corpus Callosum-1 Wk 26/27 Brain-5 /  Day 186</t>
  </si>
  <si>
    <t>PGRN_CB_31 Box A2 437880018789</t>
  </si>
  <si>
    <t>20424913 2004 IV Caudate Nucleus-1 Wk 26/27 R Brain-3 /  Day 186</t>
  </si>
  <si>
    <t>PGRN_CB_32 Box A2 437880018785</t>
  </si>
  <si>
    <t>20424913 2004 IV Brain-Hypothalamus-1 Wk 26/27 R Brain-16 /  Day 186</t>
  </si>
  <si>
    <t>PGRN_CB_33 Box A2 437880018811</t>
  </si>
  <si>
    <t>20424913 2004 IV Brain - White Matter-3 Wk 26/27 R Brain-12 /  Day 186</t>
  </si>
  <si>
    <t>PGRN_CB_63 Box A2 437880018803</t>
  </si>
  <si>
    <t>20424913 2501 IV Amygdala-1 Wk 6 Brain-6 /  Day 36</t>
  </si>
  <si>
    <t>Sample  Brain 437880018906</t>
  </si>
  <si>
    <t>20424913 2501 IV Brain-Thalamus-1 Wk 6 R Brain-18 /  Day 36</t>
  </si>
  <si>
    <t>Sample  Brain 437880018930</t>
  </si>
  <si>
    <t>20424913 2501 IV Cortex-Frontal (Right)-1 Wk 6 Brain-8 /  Day 36</t>
  </si>
  <si>
    <t>Sample  Brain 437880018912</t>
  </si>
  <si>
    <t>20424913 2501 IV Cortex - Entorhinal-1 Wk 6 Brain-7 /  Day 36</t>
  </si>
  <si>
    <t>Sample  Brain 437880018908</t>
  </si>
  <si>
    <t>20424913 2501 IV Brain-Hippocampus (Right)-1 Wk 6 Brain-20 /  Day 36</t>
  </si>
  <si>
    <t>Sample  Brain 437880018936</t>
  </si>
  <si>
    <t>20424913 2501 IV Cortex - Temporal-1 Wk 6 R Brain-14 /  Day 36</t>
  </si>
  <si>
    <t>Sample  Brain 437880018922</t>
  </si>
  <si>
    <t>20424913 2501 IV Brain - White Matter-3 Wk 6 R Brain-12 /  Day 36</t>
  </si>
  <si>
    <t>PGRN_CB_2 Box A2 437880018918</t>
  </si>
  <si>
    <t>20424913 2501 IV Caudate Nucleus-1 Wk 6 R Brain-3 /  Day 36</t>
  </si>
  <si>
    <t>PGRN_CB_10 Box A6 437880018900</t>
  </si>
  <si>
    <t>20424913 2501 IV Cortex-Grey Matter-1 Wk 6 R Brain-1 /  Day 36</t>
  </si>
  <si>
    <t>PGRN_CB_17 Box A6 437880018896</t>
  </si>
  <si>
    <t>20424913 2501 IV Brain - White Matter-1 Wk 6 R Brain-10 /  Day 36</t>
  </si>
  <si>
    <t>PGRN_CB_24 Box A6 437880018914</t>
  </si>
  <si>
    <t>20424913 2501 IV Brain-Cerebellum-1 Wk 6 Brain-22 /  Day 36</t>
  </si>
  <si>
    <t>PGRN_CB_32 Box A6 437880018938</t>
  </si>
  <si>
    <t>20424913 2501 IV Corpus Callosum-1 Wk 6 Brain-5 /  Day 36</t>
  </si>
  <si>
    <t>PGRN_CB_38 Box A6 437880018904</t>
  </si>
  <si>
    <t>20424913 2501 IV Brain-Hypothalamus-1 Wk 6 R Brain-16 /  Day 36</t>
  </si>
  <si>
    <t>PGRN_CB_53 Box A6 437880018926</t>
  </si>
  <si>
    <t>20424913 2502 IV Cortex-Frontal (Right)-1 Wk 6 Brain-8 /  Day 36</t>
  </si>
  <si>
    <t>Sample  Brain 437880019028</t>
  </si>
  <si>
    <t>20424913 2502 IV Brain-Hippocampus (Right)-1 Wk 6 Brain-20 /  Day 36</t>
  </si>
  <si>
    <t>Sample  Brain 437880019052</t>
  </si>
  <si>
    <t>20424913 2502 IV Cortex - Temporal-1 Wk 6 R Brain-14 /  Day 36</t>
  </si>
  <si>
    <t>Sample CB 437880019038</t>
  </si>
  <si>
    <t>20424913 2502 IV Cortex - Entorhinal-1 Wk 6 Brain-7 /  Day 36</t>
  </si>
  <si>
    <t>Sample CB 437880019024</t>
  </si>
  <si>
    <t>20424913 2502 IV Brain-Thalamus-1 Wk 6 R Brain-18 /  Day 36</t>
  </si>
  <si>
    <t>Sample CB 437880019046</t>
  </si>
  <si>
    <t>20424913 2502 IV Amygdala-1 Wk 6 Brain-6 /  Day 36</t>
  </si>
  <si>
    <t>Sample CB 437880019022</t>
  </si>
  <si>
    <t>20424913 2502 IV Brain - White Matter-3 Wk 6 R Brain-12 /  Day 36</t>
  </si>
  <si>
    <t>PGRN_CB_1 Box A2 437880019034</t>
  </si>
  <si>
    <t>20424913 2502 IV Brain - White Matter-1 Wk 6 R Brain-10 /  Day 36</t>
  </si>
  <si>
    <t>PGRN_CB_4 Box A6 437880019030</t>
  </si>
  <si>
    <t>20424913 2502 IV Brain-Hypothalamus-1 Wk 6 R Brain-16 /  Day 36</t>
  </si>
  <si>
    <t>PGRN_CB_18 Box A6 437880019042</t>
  </si>
  <si>
    <t>20424913 2502 IV Brain-Cerebellum-1 Wk 6 Brain-22 /  Day 36</t>
  </si>
  <si>
    <t>PGRN_CB_33 Box A6 437880019054</t>
  </si>
  <si>
    <t>20424913 2502 IV Corpus Callosum-1 Wk 6 Brain-5 /  Day 36</t>
  </si>
  <si>
    <t>PGRN_CB_39 Box A6 437880019020</t>
  </si>
  <si>
    <t>20424913 2502 IV Cortex-Grey Matter-1 Wk 6 R Brain-1 /  Day 36</t>
  </si>
  <si>
    <t>PGRN_CB_54 Box A6 437880019012</t>
  </si>
  <si>
    <t>20424913 2502 IV Caudate Nucleus-1 Wk 6 R Brain-3 /  Day 36</t>
  </si>
  <si>
    <t>PGRN_CB_60 Box A6 437880019016</t>
  </si>
  <si>
    <t>20424913 2503 IV Cortex - Entorhinal-1 Wk 26/27 Brain-7 /  Day 186</t>
  </si>
  <si>
    <t>Sample  Brain 437880019141</t>
  </si>
  <si>
    <t>20424913 2503 IV Brain-Hippocampus (Right)-1 Wk 26/27 Brain-20 /  Day 186</t>
  </si>
  <si>
    <t>Sample  Brain 437880019169</t>
  </si>
  <si>
    <t>20424913 2503 IV Cortex-Frontal (Right)-1 Wk 26/27 Brain-8 /  Day 186</t>
  </si>
  <si>
    <t>Sample CB 437880019145</t>
  </si>
  <si>
    <t>20424913 2503 IV Amygdala-1 Wk 26/27 Brain-6 /  Day 186</t>
  </si>
  <si>
    <t>Sample CB 437880019139</t>
  </si>
  <si>
    <t>20424913 2503 IV Brain-Thalamus-1 Wk 26/27 R Brain-18 /  Day 186</t>
  </si>
  <si>
    <t>Sample CB 437880019163</t>
  </si>
  <si>
    <t>20424913 2503 IV Cortex - Temporal-1 Wk 26/27 R Brain-14 /  Day 186</t>
  </si>
  <si>
    <t>Sample CB 437880019155</t>
  </si>
  <si>
    <t>20424913 2503 IV Corpus Callosum-1 Wk 26/27 Brain-5 /  Day 186</t>
  </si>
  <si>
    <t>72 Box 7 437880019137</t>
  </si>
  <si>
    <t>20424913 2503 IV Brain-Hypothalamus-1 Wk 26/27 R Brain-16 /  Day 186</t>
  </si>
  <si>
    <t>75 Box 7 437880019159</t>
  </si>
  <si>
    <t>20424913 2503 IV Cortex-Grey Matter-1 Wk 26/27 R Brain-1 /  Day 186</t>
  </si>
  <si>
    <t>76 Box 7 437880019129</t>
  </si>
  <si>
    <t>20424913 2503 IV Caudate Nucleus-1 Wk 26/27 R Brain-3 /  Day 186</t>
  </si>
  <si>
    <t>80 Box 7 437880019133</t>
  </si>
  <si>
    <t>20424913 2503 IV Brain - White Matter-3 Wk 26/27 R Brain-12 /  Day 186</t>
  </si>
  <si>
    <t>PGRN_CB_10 Box A2 437880019151</t>
  </si>
  <si>
    <t>20424913 2503 IV Brain-Cerebellum-1 Wk 26/27 Brain-22 /  Day 186</t>
  </si>
  <si>
    <t>PGRN_CB_47 Box A6 437880019171</t>
  </si>
  <si>
    <t>20424913 2503 IV Brain - White Matter-1 Wk 26/27 R Brain-10 /  Day 186</t>
  </si>
  <si>
    <t>PGRN_CB_61 Box A6 437880019147</t>
  </si>
  <si>
    <t>20424913 2504 IV Amygdala-1 Wk 26/27 Brain-6 /  Day 186</t>
  </si>
  <si>
    <t>Sample  Brain 437880019255</t>
  </si>
  <si>
    <t>20424913 2504 IV Cortex - Temporal-1 Wk 26/27 R Brain-14 /  Day 186</t>
  </si>
  <si>
    <t>Sample  Brain 437880019271</t>
  </si>
  <si>
    <t>20424913 2504 IV Brain-Thalamus-1 Wk 26/27 R Brain-18 /  Day 186</t>
  </si>
  <si>
    <t>Sample CB 437880019279</t>
  </si>
  <si>
    <t>20424913 2504 IV Cortex - Entorhinal-1 Wk 26/27 Brain-7 /  Day 186</t>
  </si>
  <si>
    <t>Sample CB 437880019257</t>
  </si>
  <si>
    <t>20424913 2504 IV Brain-Hippocampus (Right)-1 Wk 26/27 Brain-20 /  Day 186</t>
  </si>
  <si>
    <t>Sample CB 437880019285</t>
  </si>
  <si>
    <t>20424913 2504 IV Cortex-Frontal (Right)-1 Wk 26/27 Brain-8 /  Day 186</t>
  </si>
  <si>
    <t>Sample CB 437880019261</t>
  </si>
  <si>
    <t>20424913 2504 IV Caudate Nucleus-1 Wk 26/27 R Brain-3 /  Day 186</t>
  </si>
  <si>
    <t>Brain 15 Box 07 437880019249</t>
  </si>
  <si>
    <t>20424913 2504 IV Brain-Hypothalamus-1 Wk 26/27 R Brain-16 /  Day 186</t>
  </si>
  <si>
    <t>Brain 23 Box 07 437880019275</t>
  </si>
  <si>
    <t>20424913 2504 IV Brain-Cerebellum-1 Wk 26/27 Brain-22 /  Day 186</t>
  </si>
  <si>
    <t>73 Box 7 437880019287</t>
  </si>
  <si>
    <t>20424913 2504 IV Cortex-Grey Matter-1 Wk 26/27 R Brain-1 /  Day 186</t>
  </si>
  <si>
    <t>77 Box 7 437880019245</t>
  </si>
  <si>
    <t>20424913 2504 IV Brain - White Matter-1 Wk 26/27 R Brain-10 /  Day 186</t>
  </si>
  <si>
    <t>79 Box 7 437880019263</t>
  </si>
  <si>
    <t>20424913 2504 IV Corpus Callosum-1 Wk 26/27 Brain-5 /  Day 186</t>
  </si>
  <si>
    <t>81 Box 7 437880019253</t>
  </si>
  <si>
    <t>20424913 2504 IV Brain - White Matter-3 Wk 26/27 R Brain-12 /  Day 186</t>
  </si>
  <si>
    <t>PGRN_CB_13 Box A2 437880019267</t>
  </si>
  <si>
    <t>20424913 3001 IV Cortex-Frontal (Right)-1 Wk 6 Brain-8 /  Day 36</t>
  </si>
  <si>
    <t>Sample CB 437880019376</t>
  </si>
  <si>
    <t>20424913 3001 IV Cortex - Temporal-1 Wk 6 R Brain-14 /  Day 36</t>
  </si>
  <si>
    <t>Sample CB 437880019386</t>
  </si>
  <si>
    <t>20424913 3001 IV Cortex - Entorhinal-1 Wk 6 Brain-7 /  Day 36</t>
  </si>
  <si>
    <t>Sample CB 437880019372</t>
  </si>
  <si>
    <t>20424913 3001 IV Brain-Thalamus-1 Wk 6 R Brain-18 /  Day 36</t>
  </si>
  <si>
    <t>Sample CB 437880019394</t>
  </si>
  <si>
    <t>20424913 3001 IV Amygdala-1 Wk 6 Brain-6 /  Day 36</t>
  </si>
  <si>
    <t>Sample CB 437880019370</t>
  </si>
  <si>
    <t>20424913 3001 IV Brain-Hippocampus (Right)-1 Wk 6 Brain-20 /  Day 36</t>
  </si>
  <si>
    <t>Sample CB 437880019400</t>
  </si>
  <si>
    <t>20424913 3001 IV Brain - White Matter-1 Wk 6 R Brain-10 /  Day 36</t>
  </si>
  <si>
    <t>Brain 22 Box 07 437880019378</t>
  </si>
  <si>
    <t>20424913 3001 IV Caudate Nucleus-1 Wk 6 R Brain-3 /  Day 36</t>
  </si>
  <si>
    <t>63 Box 7 437880019364</t>
  </si>
  <si>
    <t>20424913 3001 IV Corpus Callosum-1 Wk 6 Brain-5 /  Day 36</t>
  </si>
  <si>
    <t>64 Box 7 437880019368</t>
  </si>
  <si>
    <t>20424913 3001 IV Cortex-Grey Matter-1 Wk 6 R Brain-1 /  Day 36</t>
  </si>
  <si>
    <t>67 Box 7 437880019360</t>
  </si>
  <si>
    <t>20424913 3001 IV Brain-Cerebellum-1 Wk 6 Brain-22 /  Day 36</t>
  </si>
  <si>
    <t>68 Box 7 437880019402</t>
  </si>
  <si>
    <t>20424913 3001 IV Brain-Hypothalamus-1 Wk 6 R Brain-16 /  Day 36</t>
  </si>
  <si>
    <t>70 Box 7 437880019390</t>
  </si>
  <si>
    <t>20424913 3001 IV Brain - White Matter-3 Wk 6 R Brain-12 /  Day 36</t>
  </si>
  <si>
    <t>PGRN_CB_15 Box A2 437880019382</t>
  </si>
  <si>
    <t>20424913 3002 IV Cortex-Frontal (Right)-1 Wk 6 Brain-8 /  Day 36</t>
  </si>
  <si>
    <t>Sample  Brain 437880019492</t>
  </si>
  <si>
    <t>20424913 3002 IV Amygdala-1 Wk 6 Brain-6 /  Day 36</t>
  </si>
  <si>
    <t>Sample CB 437880019486</t>
  </si>
  <si>
    <t>20424913 3002 IV Cortex - Temporal-1 Wk 6 R Brain-14 /  Day 36</t>
  </si>
  <si>
    <t>Sample CB 437880019502</t>
  </si>
  <si>
    <t>20424913 3002 IV Brain-Thalamus-1 Wk 6 R Brain-18 /  Day 36</t>
  </si>
  <si>
    <t>Sample CB 437880019510</t>
  </si>
  <si>
    <t>20424913 3002 IV Brain-Hippocampus (Right)-1 Wk 6 Brain-20 /  Day 36</t>
  </si>
  <si>
    <t>Sample CB 437880019516</t>
  </si>
  <si>
    <t>20424913 3002 IV Cortex - Entorhinal-1 Wk 6 Brain-7 /  Day 36</t>
  </si>
  <si>
    <t>Sample CB 437880019488</t>
  </si>
  <si>
    <t>20424913 3002 IV Brain - White Matter-1 Wk 6 R Brain-10 /  Day 36</t>
  </si>
  <si>
    <t>Brain 4 Box 07 437880019494</t>
  </si>
  <si>
    <t>20424913 3002 IV Cortex-Grey Matter-1 Wk 6 R Brain-1 /  Day 36</t>
  </si>
  <si>
    <t>Brain 9 Box 07 437880019476</t>
  </si>
  <si>
    <t>20424913 3002 IV Corpus Callosum-1 Wk 6 Brain-5 /  Day 36</t>
  </si>
  <si>
    <t>Brain 12 Box 07 437880019484</t>
  </si>
  <si>
    <t>20424913 3002 IV Brain-Cerebellum-1 Wk 6 Brain-22 /  Day 36</t>
  </si>
  <si>
    <t>Brain 60 Box 07 437880019518</t>
  </si>
  <si>
    <t>20424913 3002 IV Caudate Nucleus-1 Wk 6 R Brain-3 /  Day 36</t>
  </si>
  <si>
    <t>Brain 61 Box 07 437880019480</t>
  </si>
  <si>
    <t>20424913 3002 IV Brain-Hypothalamus-1 Wk 6 R Brain-16 /  Day 36</t>
  </si>
  <si>
    <t>69 Box 7 437880019506</t>
  </si>
  <si>
    <t>20424913 3002 IV Brain - White Matter-3 Wk 6 R Brain-12 /  Day 36</t>
  </si>
  <si>
    <t>PGRN_CB_12 Box A2 437880019498</t>
  </si>
  <si>
    <t>20424913 3003 IV Brain-Hippocampus (Right)-1 Wk 26/27 Brain-20 /  Day 186</t>
  </si>
  <si>
    <t>Sample  Brain 437880019633</t>
  </si>
  <si>
    <t>20424913 3003 IV Cortex - Entorhinal-1 Wk 26/27 Brain-7 /  Day 186</t>
  </si>
  <si>
    <t>Sample  Brain 437880019605</t>
  </si>
  <si>
    <t>20424913 3003 IV Cortex - Temporal-1 Wk 26/27 R Brain-14 /  Day 186</t>
  </si>
  <si>
    <t>Sample  Brain 437880019619</t>
  </si>
  <si>
    <t>20424913 3003 IV Cortex-Frontal (Right)-1 Wk 26/27 Brain-8 /  Day 186</t>
  </si>
  <si>
    <t>Sample  Brain 437880019609</t>
  </si>
  <si>
    <t>20424913 3003 IV Brain-Thalamus-1 Wk 26/27 R Brain-18 /  Day 186</t>
  </si>
  <si>
    <t>Sample CB 437880019627</t>
  </si>
  <si>
    <t>20424913 3003 IV Amygdala-1 Wk 26/27 Brain-6 /  Day 186</t>
  </si>
  <si>
    <t>Sample CB 437880019603</t>
  </si>
  <si>
    <t>20424913 3003 IV Brain - White Matter-1 Wk 26/27 R Brain-10 /  Day 186</t>
  </si>
  <si>
    <t>Brain 62 Box 07 437880019611</t>
  </si>
  <si>
    <t>20424913 3003 IV Brain-Hypothalamus-1 Wk 26/27 R Brain-16 /  Day 186</t>
  </si>
  <si>
    <t>66 Box 7 437880019623</t>
  </si>
  <si>
    <t>20424913 3003 IV Caudate Nucleus-1 Wk 26/27 R Brain-3 /  Day 186</t>
  </si>
  <si>
    <t>71 Box 7 437880019597</t>
  </si>
  <si>
    <t>20424913 3003 IV Brain - White Matter-3 Wk 26/27 R Brain-12 /  Day 186</t>
  </si>
  <si>
    <t>PGRN_CB_11 Box A2 437880019615</t>
  </si>
  <si>
    <t>20424913 3003 IV Corpus Callosum-1 Wk 26/27 Brain-5 /  Day 186</t>
  </si>
  <si>
    <t>PGRN_CB_30 Box A6 437880019601</t>
  </si>
  <si>
    <t>20424913 3003 IV Cortex-Grey Matter-1 Wk 26/27 R Brain-1 /  Day 186</t>
  </si>
  <si>
    <t>PGRN_CB_45 Box A6 437880019593</t>
  </si>
  <si>
    <t>20424913 3003 IV Brain-Cerebellum-1 Wk 26/27 Brain-22 /  Day 186</t>
  </si>
  <si>
    <t>PGRN_CB_51 Box A6 437880019635</t>
  </si>
  <si>
    <t>20424913 3004 IV Cortex - Temporal-1 Wk 26/27 R Brain-14 /  Day 186</t>
  </si>
  <si>
    <t>Sample  Brain 437880019735</t>
  </si>
  <si>
    <t>20424913 3004 IV Cortex - Entorhinal-1 Wk 26/27 Brain-7 /  Day 186</t>
  </si>
  <si>
    <t>Sample  Brain 437880019721</t>
  </si>
  <si>
    <t>20424913 3004 IV Brain-Thalamus-1 Wk 26/27 R Brain-18 /  Day 186</t>
  </si>
  <si>
    <t>Sample  Brain 437880019743</t>
  </si>
  <si>
    <t>20424913 3004 IV Cortex-Frontal (Right)-1 Wk 26/27 Brain-8 /  Day 186</t>
  </si>
  <si>
    <t>Sample  Brain 437880019725</t>
  </si>
  <si>
    <t>20424913 3004 IV Amygdala-1 Wk 26/27 Brain-6 /  Day 186</t>
  </si>
  <si>
    <t>Sample  Brain 437880019719</t>
  </si>
  <si>
    <t>20424913 3004 IV Brain-Hippocampus (Right)-1 Wk 26/27 Brain-20 /  Day 186</t>
  </si>
  <si>
    <t>Sample CB 437880019749</t>
  </si>
  <si>
    <t>20424913 3004 IV Brain-Hypothalamus-1 Wk 26/27 R Brain-16 /  Day 186</t>
  </si>
  <si>
    <t>Brain 59 Box 07 437880019739</t>
  </si>
  <si>
    <t>20424913 3004 IV Corpus Callosum-1 Wk 26/27 Brain-5 /  Day 186</t>
  </si>
  <si>
    <t>Brain 16 Box 25 437880019717</t>
  </si>
  <si>
    <t>20424913 3004 IV Cortex-Grey Matter-1 Wk 26/27 R Brain-1 /  Day 186</t>
  </si>
  <si>
    <t>31 - Box 08 - 437880019709</t>
  </si>
  <si>
    <t>20424913 3004 IV Brain - White Matter-1 Wk 26/27 R Brain-10 /  Day 186</t>
  </si>
  <si>
    <t>58 - Box 08 - 437880019727</t>
  </si>
  <si>
    <t>20424913 3004 IV Caudate Nucleus-1 Wk 26/27 R Brain-3 /  Day 186</t>
  </si>
  <si>
    <t>59 - Box 08 - 437880019713</t>
  </si>
  <si>
    <t>20424913 3004 IV Brain-Cerebellum-1 Wk 26/27 Brain-22 /  Day 186</t>
  </si>
  <si>
    <t>PGRN_CB_26 Box A2 437880019751</t>
  </si>
  <si>
    <t>20424913 3004 IV Brain - White Matter-3 Wk 26/27 R Brain-12 /  Day 186</t>
  </si>
  <si>
    <t>PGRN_CB_70 Box A2 437880019731</t>
  </si>
  <si>
    <t>20424913 3501 IV Cortex-Frontal (Right)-1 Wk 6 Brain-8 /  Day 36</t>
  </si>
  <si>
    <t>Sample  Brain 437880019840</t>
  </si>
  <si>
    <t>20424913 3501 IV Brain-Thalamus-1 Wk 6 R Brain-18 /  Day 36</t>
  </si>
  <si>
    <t>Sample  Brain 437880019858</t>
  </si>
  <si>
    <t>20424913 3501 IV Brain-Hippocampus (Right)-1 Wk 6 Brain-20 /  Day 36</t>
  </si>
  <si>
    <t>Sample  Brain 437880019864</t>
  </si>
  <si>
    <t>20424913 3501 IV Cortex - Temporal-1 Wk 6 R Brain-14 /  Day 36</t>
  </si>
  <si>
    <t>Sample  Brain 437880019850</t>
  </si>
  <si>
    <t>20424913 3501 IV Cortex - Entorhinal-1 Wk 6 Brain-7 /  Day 36</t>
  </si>
  <si>
    <t>Sample  Brain 437880019836</t>
  </si>
  <si>
    <t>20424913 3501 IV Amygdala-1 Wk 6 Brain-6 /  Day 36</t>
  </si>
  <si>
    <t>Sample  Brain 437880019834</t>
  </si>
  <si>
    <t>20424913 3501 IV Cortex-Grey Matter-1 Wk 6 R Brain-1 /  Day 36</t>
  </si>
  <si>
    <t>Brain 18 Box 25 437880019824</t>
  </si>
  <si>
    <t>20424913 3501 IV Brain-Hypothalamus-1 Wk 6 R Brain-16 /  Day 36</t>
  </si>
  <si>
    <t>24 - Box 08 - 437880019854</t>
  </si>
  <si>
    <t>20424913 3501 IV Brain-Cerebellum-1 Wk 6 Brain-22 /  Day 36</t>
  </si>
  <si>
    <t>60 - Box 08 - 437880019866</t>
  </si>
  <si>
    <t>20424913 3501 IV Caudate Nucleus-1 Wk 6 R Brain-3 /  Day 36</t>
  </si>
  <si>
    <t>61 - Box 08 - 437880019828</t>
  </si>
  <si>
    <t>20424913 3501 IV Corpus Callosum-1 Wk 6 Brain-5 /  Day 36</t>
  </si>
  <si>
    <t>Sample Missing</t>
  </si>
  <si>
    <t>Missing</t>
  </si>
  <si>
    <t>20424913 3501 IV Brain - White Matter-3 Wk 6 R Brain-12 /  Day 36</t>
  </si>
  <si>
    <t>PGRN_CB_68 Box A2 437880019846</t>
  </si>
  <si>
    <t>20424913 3501 IV Brain - White Matter-1 Wk 6 R Brain-10 /  Day 36</t>
  </si>
  <si>
    <t>PGRN_CB_49 Box A6 437880019842</t>
  </si>
  <si>
    <t>20424913 3502 IV Amygdala-1 Wk 6 Brain-6 /  Day 36</t>
  </si>
  <si>
    <t>Sample  Brain 437880019950</t>
  </si>
  <si>
    <t>20424913 3502 IV Brain-Thalamus-1 Wk 6 R Brain-18 /  Day 36</t>
  </si>
  <si>
    <t>Sample CB 437880019974</t>
  </si>
  <si>
    <t>20424913 3502 IV Cortex-Frontal (Right)-1 Wk 6 Brain-8 /  Day 36</t>
  </si>
  <si>
    <t>Sample CB 437880019956</t>
  </si>
  <si>
    <t>20424913 3502 IV Brain-Hippocampus (Right)-1 Wk 6 Brain-20 /  Day 36</t>
  </si>
  <si>
    <t>Sample CB 437880019980</t>
  </si>
  <si>
    <t>20424913 3502 IV Cortex - Temporal-1 Wk 6 R Brain-14 /  Day 36</t>
  </si>
  <si>
    <t>Sample CB 437880019966</t>
  </si>
  <si>
    <t>20424913 3502 IV Cortex - Entorhinal-1 Wk 6 Brain-7 /  Day 36</t>
  </si>
  <si>
    <t>Sample CB 437880019952</t>
  </si>
  <si>
    <t>20424913 3502 IV Corpus Callosum-1 Wk 6 Brain-5 /  Day 36</t>
  </si>
  <si>
    <t>81 - Box 08 - 437880019948</t>
  </si>
  <si>
    <t>20424913 3502 IV Brain-Cerebellum-1 Wk 6 Brain-22 /  Day 36</t>
  </si>
  <si>
    <t>PGRN_CB_19 Box A2 437880019982</t>
  </si>
  <si>
    <t>20424913 3502 IV Brain - White Matter-1 Wk 6 R Brain-10 /  Day 36</t>
  </si>
  <si>
    <t>PGRN_CB_23 Box A2 437880019958</t>
  </si>
  <si>
    <t>20424913 3502 IV Brain - White Matter-3 Wk 6 R Brain-12 /  Day 36</t>
  </si>
  <si>
    <t>PGRN_CB_67 Box A2 437880019962</t>
  </si>
  <si>
    <t>20424913 3502 IV Brain-Hypothalamus-1 Wk 6 R Brain-16 /  Day 36</t>
  </si>
  <si>
    <t>PGRN_CB_5 Box A6 437880019970</t>
  </si>
  <si>
    <t>20424913 3502 IV Caudate Nucleus-1 Wk 6 R Brain-3 /  Day 36</t>
  </si>
  <si>
    <t>PGRN_CB_48 Box A6 437880019944</t>
  </si>
  <si>
    <t>20424913 3502 IV Cortex-Grey Matter-1 Wk 6 R Brain-1 /  Day 36</t>
  </si>
  <si>
    <t>PGRN_CB_55 Box A6 437880019940</t>
  </si>
  <si>
    <t>20424913 3503 IV Cortex-Frontal (Right)-1 Wk 26/27 Brain-8 /  Day 186</t>
  </si>
  <si>
    <t>Sample  Brain 437880020073</t>
  </si>
  <si>
    <t>20424913 3503 IV Cortex - Entorhinal-1 Wk 26/27 Brain-7 /  Day 186</t>
  </si>
  <si>
    <t>Sample CB 437880020069</t>
  </si>
  <si>
    <t>20424913 3503 IV Brain-Hippocampus (Right)-1 Wk 26/27 Brain-20 /  Day 186</t>
  </si>
  <si>
    <t>Sample CB 437880020097</t>
  </si>
  <si>
    <t>20424913 3503 IV Brain-Thalamus-1 Wk 26/27 R Brain-18 /  Day 186</t>
  </si>
  <si>
    <t>Sample CB 437880020091</t>
  </si>
  <si>
    <t>20424913 3503 IV Amygdala-1 Wk 26/27 Brain-6 /  Day 186</t>
  </si>
  <si>
    <t>Sample CB 437880020067</t>
  </si>
  <si>
    <t>20424913 3503 IV Cortex - Temporal-1 Wk 26/27 R Brain-14 /  Day 186</t>
  </si>
  <si>
    <t>Sample CB 437880020083</t>
  </si>
  <si>
    <t>20424913 3503 IV Brain-Cerebellum-1 Wk 26/27 Brain-22 /  Day 186</t>
  </si>
  <si>
    <t>Brain 68 Box 25 437880020099</t>
  </si>
  <si>
    <t>20424913 3503 IV Corpus Callosum-1 Wk 26/27 Brain-5 /  Day 186</t>
  </si>
  <si>
    <t>56 - Box 08 - 437880020065</t>
  </si>
  <si>
    <t>20424913 3503 IV Brain - White Matter-3 Wk 26/27 R Brain-12 /  Day 186</t>
  </si>
  <si>
    <t>PGRN_CB_5 Box A2 437880020079</t>
  </si>
  <si>
    <t>20424913 3503 IV Brain-Hypothalamus-1 Wk 26/27 R Brain-16 /  Day 186</t>
  </si>
  <si>
    <t>PGRN_CB_11 Box A6 437880020087</t>
  </si>
  <si>
    <t>20424913 3503 IV Cortex-Grey Matter-1 Wk 26/27 R Brain-1 /  Day 186</t>
  </si>
  <si>
    <t>PGRN_CB_34 Box A6 437880020057</t>
  </si>
  <si>
    <t>20424913 3503 IV Brain - White Matter-1 Wk 26/27 R Brain-10 /  Day 186</t>
  </si>
  <si>
    <t>PGRN_CB_40 Box A6 437880020075</t>
  </si>
  <si>
    <t>20424913 3503 IV Caudate Nucleus-1 Wk 26/27 R Brain-3 /  Day 186</t>
  </si>
  <si>
    <t>PGRN_CB_62 Box A6 437880020061</t>
  </si>
  <si>
    <t>20424913 437880039702 3504 IV Cortex-Frontal (Right)-1 Wk 28 Brain-8 /  Day 190</t>
  </si>
  <si>
    <t>Wk 28 Brain-8</t>
  </si>
  <si>
    <t>Sample CB 437880039702</t>
  </si>
  <si>
    <t>20424913 437880039707 3504 IV Cortex - Temporal-1 Wk 28 R Brain-14 /  Day 190</t>
  </si>
  <si>
    <t>Wk 28 R Brain-14</t>
  </si>
  <si>
    <t>Sample CB 437880039707</t>
  </si>
  <si>
    <t>20424913 437880039700 3504 IV Cortex - Entorhinal-1 Wk 28 Brain-7 /  Day 190</t>
  </si>
  <si>
    <t>Wk 28 Brain-7</t>
  </si>
  <si>
    <t>Sample CB 437880039700</t>
  </si>
  <si>
    <t>20424913 437880039699 3504 IV Amygdala-1 Wk 28 Brain-6 /  Day 190</t>
  </si>
  <si>
    <t>Wk 28 Brain-6</t>
  </si>
  <si>
    <t>Sample CB 437880039699</t>
  </si>
  <si>
    <t>20424913 437880039711 3504 IV Brain-Thalamus-1 Wk 28 R Brain-18 /  Day 190</t>
  </si>
  <si>
    <t>Wk 28 R Brain-18</t>
  </si>
  <si>
    <t>Sample CB 437880039711</t>
  </si>
  <si>
    <t>20424913 437880039714 3504 IV Brain-Hippocampus (Right)-1 Wk 28 Brain-20 /  Day 190</t>
  </si>
  <si>
    <t>Wk 28 Brain-20</t>
  </si>
  <si>
    <t>Sample CB 437880039714</t>
  </si>
  <si>
    <t>20424913 437880039709 3504 IV Brain-Hypothalamus-1 Wk 28 R Brain-16 /  Day 190</t>
  </si>
  <si>
    <t>Wk 28 R Brain-16</t>
  </si>
  <si>
    <t>Brain 72 Box 25 437880039709</t>
  </si>
  <si>
    <t>20424913 437880039694 3504 IV Cortex-Grey Matter-1 Wk 28 R Brain-1 /  Day 190</t>
  </si>
  <si>
    <t>Wk 28 R Brain-1</t>
  </si>
  <si>
    <t>Brain 74 Box 25 437880039694</t>
  </si>
  <si>
    <t>20424913 437880039705 3504 IV Brain - White Matter-3 Wk 28 R Brain-12 /  Day 190</t>
  </si>
  <si>
    <t>Wk 28 R Brain-12</t>
  </si>
  <si>
    <t>PGRN_CB_9 Box A2 437880039705</t>
  </si>
  <si>
    <t>20424913 437880039715 3504 IV Brain-Cerebellum-1 Wk 28 Brain-22 /  Day 190</t>
  </si>
  <si>
    <t>Wk 28 Brain-22</t>
  </si>
  <si>
    <t>PGRN_CB_6 Box A6 437880039715</t>
  </si>
  <si>
    <t>20424913 437880039698 3504 IV Corpus Callosum-1 Wk 28 Brain-5 /  Day 190</t>
  </si>
  <si>
    <t>Wk 28 Brain-5</t>
  </si>
  <si>
    <t>PGRN_CB_12 Box A6 437880039698</t>
  </si>
  <si>
    <t>20424913 437880039703 3504 IV Brain - White Matter-1 Wk 28 R Brain-10 /  Day 190</t>
  </si>
  <si>
    <t>Wk 28 R Brain-10</t>
  </si>
  <si>
    <t>PGRN_CB_25 Box A6 437880039703</t>
  </si>
  <si>
    <t>20424913 437880039696 3504 IV Caudate Nucleus-1 Wk 28 R Brain-3 /  Day 190</t>
  </si>
  <si>
    <t>Wk 28 R Brain-3</t>
  </si>
  <si>
    <t>PGRN_CB_41 Box A6 437880039696</t>
  </si>
  <si>
    <t>20424913 4001 IV Cortex - Temporal-1 Wk 6 R Brain-14 /  Day 36</t>
  </si>
  <si>
    <t>Sample CB 437880020314</t>
  </si>
  <si>
    <t>20424913 4001 IV Brain-Thalamus-1 Wk 6 R Brain-18 /  Day 36</t>
  </si>
  <si>
    <t>Sample CB 437880020322</t>
  </si>
  <si>
    <t>20424913 4001 IV Brain-Hippocampus (Right)-1 Wk 6 Brain-20 /  Day 36</t>
  </si>
  <si>
    <t>Sample CB 437880020328</t>
  </si>
  <si>
    <t>20424913 4001 IV Cortex - Entorhinal-1 Wk 6 Brain-7 /  Day 36</t>
  </si>
  <si>
    <t>Sample CB 437880020300</t>
  </si>
  <si>
    <t>20424913 4001 IV Amygdala-1 Wk 6 Brain-6 /  Day 36</t>
  </si>
  <si>
    <t>Sample CB 437880020298</t>
  </si>
  <si>
    <t>20424913 4001 IV Cortex-Frontal (Right)-1 Wk 6 Brain-8 /  Day 36</t>
  </si>
  <si>
    <t>Sample CB 437880020304</t>
  </si>
  <si>
    <t>20424913 4001 IV Brain-Cerebellum-1 Wk 6 Brain-22 /  Day 36</t>
  </si>
  <si>
    <t>Brain 52 Box 25 437880020330</t>
  </si>
  <si>
    <t>20424913 4001 IV Brain - White Matter-1 Wk 6 R Brain-10 /  Day 36</t>
  </si>
  <si>
    <t>Brain 56 Box 25 437880020306</t>
  </si>
  <si>
    <t>20424913 4001 IV Cortex-Grey Matter-1 Wk 6 R Brain-1 /  Day 36</t>
  </si>
  <si>
    <t>Brain 64 Box 25 437880020288</t>
  </si>
  <si>
    <t>20424913 4001 IV Caudate Nucleus-1 Wk 6 R Brain-3 /  Day 36</t>
  </si>
  <si>
    <t>Brain 69 Box 25 437880020292</t>
  </si>
  <si>
    <t>20424913 4001 IV Corpus Callosum-1 Wk 6 Brain-5 /  Day 36</t>
  </si>
  <si>
    <t>Brain 73 Box 25 437880020296</t>
  </si>
  <si>
    <t>20424913 4001 IV Brain-Hypothalamus-1 Wk 6 R Brain-16 /  Day 36</t>
  </si>
  <si>
    <t>Brain 77 Box 25 437880020318</t>
  </si>
  <si>
    <t>20424913 4001 IV Brain - White Matter-3 Wk 6 R Brain-12 /  Day 36</t>
  </si>
  <si>
    <t>PGRN_CB_4 Box A2 437880020310</t>
  </si>
  <si>
    <t>20424913 4002 IV Cortex - Temporal-1 Wk 6 R Brain-14 /  Day 36</t>
  </si>
  <si>
    <t>Sample CB 437880020430</t>
  </si>
  <si>
    <t>20424913 4002 IV Cortex-Frontal (Right)-1 Wk 6 Brain-8 /  Day 36</t>
  </si>
  <si>
    <t>Sample CB 437880020420</t>
  </si>
  <si>
    <t>20424913 4002 IV Cortex - Entorhinal-1 Wk 6 Brain-7 /  Day 36</t>
  </si>
  <si>
    <t>Sample CB 437880020416</t>
  </si>
  <si>
    <t>20424913 4002 IV Brain-Thalamus-1 Wk 6 R Brain-18 /  Day 36</t>
  </si>
  <si>
    <t>Sample CB 437880020438</t>
  </si>
  <si>
    <t>20424913 4002 IV Brain-Hippocampus (Right)-1 Wk 6 Brain-20 /  Day 36</t>
  </si>
  <si>
    <t>Sample CB 437880020444</t>
  </si>
  <si>
    <t>20424913 4002 IV Amygdala-1 Wk 6 Brain-6 /  Day 36</t>
  </si>
  <si>
    <t>Sample CB 437880020414</t>
  </si>
  <si>
    <t>20424913 4002 IV Brain - White Matter-1 Wk 6 R Brain-10 /  Day 36</t>
  </si>
  <si>
    <t>Brain 46 Box 25 437880020422</t>
  </si>
  <si>
    <t>20424913 4002 IV Cortex-Grey Matter-1 Wk 6 R Brain-1 /  Day 36</t>
  </si>
  <si>
    <t>Brain 50 Box 25 437880020404</t>
  </si>
  <si>
    <t>20424913 4002 IV Brain-Hypothalamus-1 Wk 6 R Brain-16 /  Day 36</t>
  </si>
  <si>
    <t>Brain 51 Box 25 437880020434</t>
  </si>
  <si>
    <t>20424913 4002 IV Caudate Nucleus-1 Wk 6 R Brain-3 /  Day 36</t>
  </si>
  <si>
    <t>Brain 55 Box 25 437880020408</t>
  </si>
  <si>
    <t>20424913 4002 IV Corpus Callosum-1 Wk 6 Brain-5 /  Day 36</t>
  </si>
  <si>
    <t>Brain 63 Box 25 437880020412</t>
  </si>
  <si>
    <t>20424913 4002 IV Brain-Cerebellum-1 Wk 6 Brain-22 /  Day 36</t>
  </si>
  <si>
    <t>Brain 78 Box 25 437880020446</t>
  </si>
  <si>
    <t>20424913 4002 IV Brain - White Matter-3 Wk 6 R Brain-12 /  Day 36</t>
  </si>
  <si>
    <t>PGRN_CB_3 Box A2 437880020426</t>
  </si>
  <si>
    <t>20424913 4003 IV Brain-Thalamus-1 Wk 26/27 R Brain-18 /  Day 186</t>
  </si>
  <si>
    <t>Sample CB 437880020555</t>
  </si>
  <si>
    <t>20424913 4003 IV Brain-Hippocampus (Right)-1 Wk 26/27 Brain-20 /  Day 186</t>
  </si>
  <si>
    <t>Sample CB 437880020561</t>
  </si>
  <si>
    <t>20424913 4003 IV Cortex-Frontal (Right)-1 Wk 26/27 Brain-8 /  Day 186</t>
  </si>
  <si>
    <t>Sample CB 437880020537</t>
  </si>
  <si>
    <t>20424913 4003 IV Cortex - Temporal-1 Wk 26/27 R Brain-14 /  Day 186</t>
  </si>
  <si>
    <t>Sample CB 437880020547</t>
  </si>
  <si>
    <t>20424913 4003 IV Cortex - Entorhinal-1 Wk 26/27 Brain-7 /  Day 186</t>
  </si>
  <si>
    <t>Sample CB 437880020533</t>
  </si>
  <si>
    <t>20424913 4003 IV Amygdala-1 Wk 26/27 Brain-6 /  Day 186</t>
  </si>
  <si>
    <t>Sample CB 437880020531</t>
  </si>
  <si>
    <t>20424913 4003 IV Caudate Nucleus-1 Wk 26/27 R Brain-3 /  Day 186</t>
  </si>
  <si>
    <t>Brain 3 Box 07 437880020525</t>
  </si>
  <si>
    <t>20424913 4003 IV Corpus Callosum-1 Wk 26/27 Brain-5 /  Day 186</t>
  </si>
  <si>
    <t>Brain 16 Box 07 437880020529</t>
  </si>
  <si>
    <t>20424913 4003 IV Brain - White Matter-1 Wk 26/27 R Brain-10 /  Day 186</t>
  </si>
  <si>
    <t>Brain 21 Box 07 437880020539</t>
  </si>
  <si>
    <t>20424913 4003 IV Brain-Cerebellum-1 Wk 26/27 Brain-22 /  Day 186</t>
  </si>
  <si>
    <t>Brain 27 Box 07 437880020563</t>
  </si>
  <si>
    <t>20424913 4003 IV Brain-Hypothalamus-1 Wk 26/27 R Brain-16 /  Day 186</t>
  </si>
  <si>
    <t>Brain 48 Box 07 437880020551</t>
  </si>
  <si>
    <t>20424913 4003 IV Cortex-Grey Matter-1 Wk 26/27 R Brain-1 /  Day 186</t>
  </si>
  <si>
    <t>Brain 54 Box 07 437880020521</t>
  </si>
  <si>
    <t>20424913 4003 IV Brain - White Matter-3 Wk 26/27 R Brain-12 /  Day 186</t>
  </si>
  <si>
    <t>31 - Box A4 - 437880020543</t>
  </si>
  <si>
    <t>20424913 4004 IV Brain-Hippocampus (Right)-1 Wk 26/27 Brain-20 /  Day 186</t>
  </si>
  <si>
    <t>Sample  Brain 437880020677</t>
  </si>
  <si>
    <t>20424913 4004 IV Brain-Thalamus-1 Wk 26/27 R Brain-18 /  Day 186</t>
  </si>
  <si>
    <t>Sample  Brain 437880020671</t>
  </si>
  <si>
    <t>20424913 4004 IV Cortex-Frontal (Right)-1 Wk 26/27 Brain-8 /  Day 186</t>
  </si>
  <si>
    <t>Sample  Brain 437880020653</t>
  </si>
  <si>
    <t>20424913 4004 IV Amygdala-1 Wk 26/27 Brain-6 /  Day 186</t>
  </si>
  <si>
    <t>Sample  Brain 437880020647</t>
  </si>
  <si>
    <t>20424913 4004 IV Cortex - Temporal-1 Wk 26/27 R Brain-14 /  Day 186</t>
  </si>
  <si>
    <t>Sample  Brain 437880020663</t>
  </si>
  <si>
    <t>20424913 4004 IV Cortex - Entorhinal-1 Wk 26/27 Brain-7 /  Day 186</t>
  </si>
  <si>
    <t>Sample  Brain 437880020649</t>
  </si>
  <si>
    <t>20424913 4004 IV Corpus Callosum-1 Wk 26/27 Brain-5 /  Day 186</t>
  </si>
  <si>
    <t>Brain 49 Box 07 437880020645</t>
  </si>
  <si>
    <t>20424913 4004 IV Brain - White Matter-3 Wk 26/27 R Brain-12 /  Day 186</t>
  </si>
  <si>
    <t>28 - Box A4 - 437880020659</t>
  </si>
  <si>
    <t>20424913 4004 IV Cortex-Grey Matter-1 Wk 26/27 R Brain-1 /  Day 186</t>
  </si>
  <si>
    <t>PGRN_CB_2 Box A6 437880020637</t>
  </si>
  <si>
    <t>20424913 4004 IV Brain - White Matter-1 Wk 26/27 R Brain-10 /  Day 186</t>
  </si>
  <si>
    <t>PGRN_CB_8 Box A6 437880020655</t>
  </si>
  <si>
    <t>20424913 4004 IV Caudate Nucleus-1 Wk 26/27 R Brain-3 /  Day 186</t>
  </si>
  <si>
    <t>PGRN_CB_22 Box A6 437880020641</t>
  </si>
  <si>
    <t>20424913 4004 IV Brain-Hypothalamus-1 Wk 26/27 R Brain-16 /  Day 186</t>
  </si>
  <si>
    <t>PGRN_CB_29 Box A6 437880020667</t>
  </si>
  <si>
    <t>20424913 4004 IV Brain-Cerebellum-1 Wk 26/27 Brain-22 /  Day 186</t>
  </si>
  <si>
    <t>PGRN_CB_58 Box A6 437880020679</t>
  </si>
  <si>
    <t>20424913 4501 IV Amygdala-1 Wk 6 Brain-6 /  Day 36</t>
  </si>
  <si>
    <t>Sample  Brain 437880020762</t>
  </si>
  <si>
    <t>20424913 4501 IV Brain-Hippocampus (Right)-1 Wk 6 Brain-20 /  Day 36</t>
  </si>
  <si>
    <t>Sample  Brain 437880020792</t>
  </si>
  <si>
    <t>20424913 4501 IV Cortex-Frontal (Right)-1 Wk 6 Brain-8 /  Day 36</t>
  </si>
  <si>
    <t>Sample CB 437880020768</t>
  </si>
  <si>
    <t>20424913 4501 IV Brain-Thalamus-1 Wk 6 R Brain-18 /  Day 36</t>
  </si>
  <si>
    <t>Sample CB 437880020786</t>
  </si>
  <si>
    <t>20424913 4501 IV Cortex - Temporal-1 Wk 6 R Brain-14 /  Day 36</t>
  </si>
  <si>
    <t>Sample CB 437880020778</t>
  </si>
  <si>
    <t>20424913 4501 IV Cortex - Entorhinal-1 Wk 6 Brain-7 /  Day 36</t>
  </si>
  <si>
    <t>Sample CB 437880020764</t>
  </si>
  <si>
    <t>20424913 4501 IV Caudate Nucleus-1 Wk 6 R Brain-3 /  Day 36</t>
  </si>
  <si>
    <t>Brain 1 Box 07 437880020756</t>
  </si>
  <si>
    <t>20424913 4501 IV Brain-Hypothalamus-1 Wk 6 R Brain-16 /  Day 36</t>
  </si>
  <si>
    <t>Brain 19 Box 07 437880020782</t>
  </si>
  <si>
    <t>20424913 4501 IV Corpus Callosum-1 Wk 6 Brain-5 /  Day 36</t>
  </si>
  <si>
    <t>Brain 25 Box 07 437880020760</t>
  </si>
  <si>
    <t>20424913 4501 IV Brain - White Matter-3 Wk 6 R Brain-12 /  Day 36</t>
  </si>
  <si>
    <t>PGRN_CB_62 Box A2 437880020774</t>
  </si>
  <si>
    <t>20424913 4501 IV Cortex-Grey Matter-1 Wk 6 R Brain-1 /  Day 36</t>
  </si>
  <si>
    <t>PGRN_CB_15 Box A6 437880020752</t>
  </si>
  <si>
    <t>20424913 4501 IV Brain-Cerebellum-1 Wk 6 Brain-22 /  Day 36</t>
  </si>
  <si>
    <t>PGRN_CB_23 Box A6 437880020794</t>
  </si>
  <si>
    <t>20424913 4501 IV Brain - White Matter-1 Wk 6 R Brain-10 /  Day 36</t>
  </si>
  <si>
    <t>PGRN_CB_36 Box A6 437880020770</t>
  </si>
  <si>
    <t>20424913 4502 IV Cortex - Temporal-1 Wk 6 R Brain-14 /  Day 36</t>
  </si>
  <si>
    <t>Sample  Brain 437880020894</t>
  </si>
  <si>
    <t>20424913 4502 IV Cortex - Entorhinal-1 Wk 6 Brain-7 /  Day 36</t>
  </si>
  <si>
    <t>Sample  Brain 437880020880</t>
  </si>
  <si>
    <t>20424913 4502 IV Cortex-Frontal (Right)-1 Wk 6 Brain-8 /  Day 36</t>
  </si>
  <si>
    <t>Sample  Brain 437880020884</t>
  </si>
  <si>
    <t>20424913 4502 IV Amygdala-1 Wk 6 Brain-6 /  Day 36</t>
  </si>
  <si>
    <t>Sample  Brain 437880020878</t>
  </si>
  <si>
    <t>20424913 4502 IV Brain-Hippocampus (Right)-1 Wk 6 Brain-20 /  Day 36</t>
  </si>
  <si>
    <t>Sample CB 437880020908</t>
  </si>
  <si>
    <t>20424913 4502 IV Brain-Thalamus-1 Wk 6 R Brain-18 /  Day 36</t>
  </si>
  <si>
    <t>Sample CB 437880020902</t>
  </si>
  <si>
    <t>20424913 4502 IV Caudate Nucleus-1 Wk 6 R Brain-3 /  Day 36</t>
  </si>
  <si>
    <t>Brain 43 Box 07 437880020872</t>
  </si>
  <si>
    <t>20424913 4502 IV Brain-Hypothalamus-1 Wk 6 R Brain-16 /  Day 36</t>
  </si>
  <si>
    <t>Brain 44 Box 07 437880020898</t>
  </si>
  <si>
    <t>20424913 4502 IV Corpus Callosum-1 Wk 6 Brain-5 /  Day 36</t>
  </si>
  <si>
    <t>Brain 45 Box 07 437880020876</t>
  </si>
  <si>
    <t>20424913 4502 IV Brain - White Matter-1 Wk 6 R Brain-10 /  Day 36</t>
  </si>
  <si>
    <t>Brain 50 Box 07 437880020886</t>
  </si>
  <si>
    <t>20424913 4502 IV Brain-Cerebellum-1 Wk 6 Brain-22 /  Day 36</t>
  </si>
  <si>
    <t>Brain 55 Box 07 437880020910</t>
  </si>
  <si>
    <t>20424913 4502 IV Cortex-Grey Matter-1 Wk 6 R Brain-1 /  Day 36</t>
  </si>
  <si>
    <t>Brain 56 Box 07 437880020868</t>
  </si>
  <si>
    <t>20424913 4502 IV Brain - White Matter-3 Wk 6 R Brain-12 /  Day 36</t>
  </si>
  <si>
    <t>PGRN_CB_16 Box A2 437880020890</t>
  </si>
  <si>
    <t>20424913 4503 IV Brain-Thalamus-1 Wk 26/27 R Brain-18 /  Day 186</t>
  </si>
  <si>
    <t>Sample  Brain 437880021019</t>
  </si>
  <si>
    <t>20424913 4503 IV Brain-Hippocampus (Right)-1 Wk 26/27 Brain-20 /  Day 186</t>
  </si>
  <si>
    <t>Sample  Brain 437880021025</t>
  </si>
  <si>
    <t>20424913 4503 IV Amygdala-1 Wk 26/27 Brain-6 /  Day 186</t>
  </si>
  <si>
    <t>Sample  Brain 437880020995</t>
  </si>
  <si>
    <t>20424913 4503 IV Cortex - Temporal-1 Wk 26/27 R Brain-14 /  Day 186</t>
  </si>
  <si>
    <t>Sample CB 437880021011</t>
  </si>
  <si>
    <t>20424913 4503 IV Cortex-Frontal (Right)-1 Wk 26/27 Brain-8 /  Day 186</t>
  </si>
  <si>
    <t>Sample CB 437880021001</t>
  </si>
  <si>
    <t>20424913 4503 IV Cortex - Entorhinal-1 Wk 26/27 Brain-7 /  Day 186</t>
  </si>
  <si>
    <t>Sample CB 437880020997</t>
  </si>
  <si>
    <t>20424913 4503 IV Corpus Callosum-1 Wk 26/27 Brain-5 /  Day 186</t>
  </si>
  <si>
    <t>Brain 2 Box 07 437880020993</t>
  </si>
  <si>
    <t>20424913 4503 IV Caudate Nucleus-1 Wk 26/27 R Brain-3 /  Day 186</t>
  </si>
  <si>
    <t>Brain 17 Box 07 437880020989</t>
  </si>
  <si>
    <t>20424913 4503 IV Brain-Hypothalamus-1 Wk 26/27 R Brain-16 /  Day 186</t>
  </si>
  <si>
    <t>Brain 20 Box 07 437880021015</t>
  </si>
  <si>
    <t>20424913 4503 IV Brain-Cerebellum-1 Wk 26/27 Brain-22 /  Day 186</t>
  </si>
  <si>
    <t>Brain 51 Box 07 437880021027</t>
  </si>
  <si>
    <t>20424913 4503 IV Brain - White Matter-1 Wk 26/27 R Brain-10 /  Day 186</t>
  </si>
  <si>
    <t>Brain 53 Box 07 437880021003</t>
  </si>
  <si>
    <t>20424913 4503 IV Cortex-Grey Matter-1 Wk 26/27 R Brain-1 /  Day 186</t>
  </si>
  <si>
    <t>Brain 43 Box 25 437880020985</t>
  </si>
  <si>
    <t>20424913 4503 IV Brain - White Matter-3 Wk 26/27 R Brain-12 /  Day 186</t>
  </si>
  <si>
    <t>PGRN_CB_17 Box A2 437880021007</t>
  </si>
  <si>
    <t>20424913 4504 IV Cortex - Temporal-1 Wk 26/27 R Brain-14 /  Day 186</t>
  </si>
  <si>
    <t>Sample CB 437880021127</t>
  </si>
  <si>
    <t>20424913 4504 IV Cortex - Entorhinal-1 Wk 26/27 Brain-7 /  Day 186</t>
  </si>
  <si>
    <t>Sample CB 437880021113</t>
  </si>
  <si>
    <t>20424913 4504 IV Brain-Thalamus-1 Wk 26/27 R Brain-18 /  Day 186</t>
  </si>
  <si>
    <t>Sample CB 437880021135</t>
  </si>
  <si>
    <t>20424913 4504 IV Amygdala-1 Wk 26/27 Brain-6 /  Day 186</t>
  </si>
  <si>
    <t>Sample CB 437880021111</t>
  </si>
  <si>
    <t>20424913 4504 IV Cortex-Frontal (Right)-1 Wk 26/27 Brain-8 /  Day 186</t>
  </si>
  <si>
    <t>Sample CB 437880021117</t>
  </si>
  <si>
    <t>20424913 4504 IV Brain-Hippocampus (Right)-1 Wk 26/27 Brain-20 /  Day 186</t>
  </si>
  <si>
    <t>Sample CB 437880021141</t>
  </si>
  <si>
    <t>20424913 4504 IV Cortex-Grey Matter-1 Wk 26/27 R Brain-1 /  Day 186</t>
  </si>
  <si>
    <t>Brain 44 Box 25 437880021101</t>
  </si>
  <si>
    <t>20424913 4504 IV Caudate Nucleus-1 Wk 26/27 R Brain-3 /  Day 186</t>
  </si>
  <si>
    <t>Brain 48 Box 25 437880021105</t>
  </si>
  <si>
    <t>20424913 4504 IV Brain - White Matter-1 Wk 26/27 R Brain-10 /  Day 186</t>
  </si>
  <si>
    <t>Brain 54 Box 25 437880021119</t>
  </si>
  <si>
    <t>20424913 4504 IV Brain-Cerebellum-1 Wk 26/27 Brain-22 /  Day 186</t>
  </si>
  <si>
    <t>Brain 58 Box 25 437880021143</t>
  </si>
  <si>
    <t>20424913 4504 IV Brain-Hypothalamus-1 Wk 26/27 R Brain-16 /  Day 186</t>
  </si>
  <si>
    <t>Brain 66 Box 25 437880021131</t>
  </si>
  <si>
    <t>20424913 4504 IV Corpus Callosum-1 Wk 26/27 Brain-5 /  Day 186</t>
  </si>
  <si>
    <t>Brain 70 Box 25 437880021109</t>
  </si>
  <si>
    <t>20424913 4504 IV Brain - White Matter-3 Wk 26/27 R Brain-12 /  Day 186</t>
  </si>
  <si>
    <t>PGRN_CB_6 Box A2 437880021123</t>
  </si>
  <si>
    <t>20424913 5001 IV Cortex - Entorhinal-1 Wk 6 Brain-7 /  Day 36</t>
  </si>
  <si>
    <t>Sample CB 437880021228</t>
  </si>
  <si>
    <t>20424913 5001 IV Cortex - Temporal-1 Wk 6 R Brain-14 /  Day 36</t>
  </si>
  <si>
    <t>Sample CB 437880021242</t>
  </si>
  <si>
    <t>20424913 5001 IV Brain-Thalamus-1 Wk 6 R Brain-18 /  Day 36</t>
  </si>
  <si>
    <t>Sample CB 437880021250</t>
  </si>
  <si>
    <t>20424913 5001 IV Brain-Hippocampus (Right)-1 Wk 6 Brain-20 /  Day 36</t>
  </si>
  <si>
    <t>Sample CB 437880021256</t>
  </si>
  <si>
    <t>20424913 5001 IV Cortex-Frontal (Right)-1 Wk 6 Brain-8 /  Day 36</t>
  </si>
  <si>
    <t>Sample CB 437880021232</t>
  </si>
  <si>
    <t>20424913 5001 IV Amygdala-1 Wk 6 Brain-6 /  Day 36</t>
  </si>
  <si>
    <t>Sample CB 437880021226</t>
  </si>
  <si>
    <t>20424913 5001 IV Brain-Cerebellum-1 Wk 6 Brain-22 /  Day 36</t>
  </si>
  <si>
    <t>Brain 39 Box 25 437880021258</t>
  </si>
  <si>
    <t>20424913 5001 IV Cortex-Grey Matter-1 Wk 6 R Brain-1 /  Day 36</t>
  </si>
  <si>
    <t>Brain 40 Box 25 437880021216</t>
  </si>
  <si>
    <t>20424913 5001 IV Brain - White Matter-1 Wk 6 R Brain-10 /  Day 36</t>
  </si>
  <si>
    <t>Brain 45 Box 25 437880021234</t>
  </si>
  <si>
    <t>20424913 5001 IV Caudate Nucleus-1 Wk 6 R Brain-3 /  Day 36</t>
  </si>
  <si>
    <t>Brain 60 Box 25 437880021220</t>
  </si>
  <si>
    <t>20424913 5001 IV Corpus Callosum-1 Wk 6 Brain-5 /  Day 36</t>
  </si>
  <si>
    <t>Brain 67 Box 25 437880021224</t>
  </si>
  <si>
    <t>20424913 5001 IV Brain-Hypothalamus-1 Wk 6 R Brain-16 /  Day 36</t>
  </si>
  <si>
    <t>Brain 79 Box 25 437880021246</t>
  </si>
  <si>
    <t>20424913 5001 IV Brain - White Matter-3 Wk 6 R Brain-12 /  Day 36</t>
  </si>
  <si>
    <t>PGRN_CB_8 Box A2 437880021238</t>
  </si>
  <si>
    <t>20424913 5002 IV Amygdala-1 Wk 6 Brain-6 /  Day 36</t>
  </si>
  <si>
    <t>Sample  Brain 437880021342</t>
  </si>
  <si>
    <t>20424913 5002 IV Cortex - Entorhinal-1 Wk 6 Brain-7 /  Day 36</t>
  </si>
  <si>
    <t>Sample  Brain 437880021344</t>
  </si>
  <si>
    <t>20424913 5002 IV Cortex - Temporal-1 Wk 6 R Brain-14 /  Day 36</t>
  </si>
  <si>
    <t>Sample CB 437880021358</t>
  </si>
  <si>
    <t>20424913 5002 IV Brain-Hippocampus (Right)-1 Wk 6 Brain-20 /  Day 36</t>
  </si>
  <si>
    <t>Sample CB 437880021372</t>
  </si>
  <si>
    <t>20424913 5002 IV Cortex-Frontal (Right)-1 Wk 6 Brain-8 /  Day 36</t>
  </si>
  <si>
    <t>Sample CB 437880021348</t>
  </si>
  <si>
    <t>20424913 5002 IV Brain-Thalamus-1 Wk 6 R Brain-18 /  Day 36</t>
  </si>
  <si>
    <t>Sample CB 437880021366</t>
  </si>
  <si>
    <t>20424913 5002 IV Cortex-Grey Matter-1 Wk 6 R Brain-1 /  Day 36</t>
  </si>
  <si>
    <t>Brain 7 Box 25 437880021332</t>
  </si>
  <si>
    <t>20424913 5002 IV Brain-Hypothalamus-1 Wk 6 R Brain-16 /  Day 36</t>
  </si>
  <si>
    <t>Brain 11 Box 25 437880021362</t>
  </si>
  <si>
    <t>20424913 5002 IV Brain-Cerebellum-1 Wk 6 Brain-22 /  Day 36</t>
  </si>
  <si>
    <t>Brain 33 Box 25 437880021374</t>
  </si>
  <si>
    <t>20424913 5002 IV Brain - White Matter-3 Wk 6 R Brain-12 /  Day 36</t>
  </si>
  <si>
    <t>15 Box 12 437880021354</t>
  </si>
  <si>
    <t>20424913 5002 IV Caudate Nucleus-1 Wk 6 R Brain-3 /  Day 36</t>
  </si>
  <si>
    <t>PGRN_CB_20 Box A2 437880021336</t>
  </si>
  <si>
    <t>20424913 5002 IV Brain - White Matter-1 Wk 6 R Brain-10 /  Day 36</t>
  </si>
  <si>
    <t>PGRN_CB_22 Box A2 437880021350</t>
  </si>
  <si>
    <t>20424913 5002 IV Corpus Callosum-1 Wk 6 Brain-5 /  Day 36</t>
  </si>
  <si>
    <t>PGRN_CB_25 Box A2 437880021340</t>
  </si>
  <si>
    <t>20424913 5003 IV Brain-Hippocampus (Right)-1 Wk 26/27 Brain-20 /  Day 186</t>
  </si>
  <si>
    <t>Sample  Brain 437880021489</t>
  </si>
  <si>
    <t>20424913 5003 IV Cortex - Temporal-1 Wk 26/27 R Brain-14 /  Day 186</t>
  </si>
  <si>
    <t>Sample  Brain 437880021475</t>
  </si>
  <si>
    <t>20424913 5003 IV Cortex - Entorhinal-1 Wk 26/27 Brain-7 /  Day 186</t>
  </si>
  <si>
    <t>Sample  Brain 437880021461</t>
  </si>
  <si>
    <t>20424913 5003 IV Amygdala-1 Wk 26/27 Brain-6 /  Day 186</t>
  </si>
  <si>
    <t>Sample  Brain 437880021459</t>
  </si>
  <si>
    <t>20424913 5003 IV Brain-Thalamus-1 Wk 26/27 R Brain-18 /  Day 186</t>
  </si>
  <si>
    <t>Sample CB 437880021483</t>
  </si>
  <si>
    <t>20424913 5003 IV Cortex-Frontal (Right)-1 Wk 26/27 Brain-8 /  Day 186</t>
  </si>
  <si>
    <t>Sample CB 437880021465</t>
  </si>
  <si>
    <t>20424913 5003 IV Brain - White Matter-3 Wk 26/27 R Brain-12 /  Day 186</t>
  </si>
  <si>
    <t>66 Box 12 437880021471</t>
  </si>
  <si>
    <t>20424913 5003 IV Brain-Cerebellum-1 Wk 26/27 Brain-22 /  Day 186</t>
  </si>
  <si>
    <t>20 Box 8 437880021491</t>
  </si>
  <si>
    <t>20424913 5003 IV Cortex-Grey Matter-1 Wk 26/27 R Brain-1 /  Day 186</t>
  </si>
  <si>
    <t>29 - Box 08 - 437880021449</t>
  </si>
  <si>
    <t>20424913 5003 IV Brain-Hypothalamus-1 Wk 26/27 R Brain-16 /  Day 186</t>
  </si>
  <si>
    <t>39 - Box 08 - 437880021479</t>
  </si>
  <si>
    <t>20424913 5003 IV Corpus Callosum-1 Wk 26/27 Brain-5 /  Day 186</t>
  </si>
  <si>
    <t>40 - Box 08 - 437880021457</t>
  </si>
  <si>
    <t>20424913 5003 IV Caudate Nucleus-1 Wk 26/27 R Brain-3 /  Day 186</t>
  </si>
  <si>
    <t>57 - Box 08 - 437880021453</t>
  </si>
  <si>
    <t>20424913 5003 IV Brain - White Matter-1 Wk 26/27 R Brain-10 /  Day 186</t>
  </si>
  <si>
    <t>PGRN_CB_14 Box A6 437880021467</t>
  </si>
  <si>
    <t>20424913 5004 IV Brain-Hippocampus (Right)-1 Wk 26/27 Brain-20 /  Day 186</t>
  </si>
  <si>
    <t>Sample  Brain 437880021605</t>
  </si>
  <si>
    <t>20424913 5004 IV Cortex - Entorhinal-1 Wk 26/27 Brain-7 /  Day 186</t>
  </si>
  <si>
    <t>Sample  Brain 437880021577</t>
  </si>
  <si>
    <t>20424913 5004 IV Cortex - Temporal-1 Wk 26/27 R Brain-14 /  Day 186</t>
  </si>
  <si>
    <t>Sample  Brain 437880021591</t>
  </si>
  <si>
    <t>20424913 5004 IV Cortex-Frontal (Right)-1 Wk 26/27 Brain-8 /  Day 186</t>
  </si>
  <si>
    <t>Sample CB 437880021581</t>
  </si>
  <si>
    <t>20424913 5004 IV Amygdala-1 Wk 26/27 Brain-6 /  Day 186</t>
  </si>
  <si>
    <t>Sample CB 437880021575</t>
  </si>
  <si>
    <t>20424913 5004 IV Brain-Thalamus-1 Wk 26/27 R Brain-18 /  Day 186</t>
  </si>
  <si>
    <t>Sample CB 437880021599</t>
  </si>
  <si>
    <t>20424913 5004 IV Brain-Cerebellum-1 Wk 26/27 Brain-22 /  Day 186</t>
  </si>
  <si>
    <t>Brain 3 Box 25 437880021607</t>
  </si>
  <si>
    <t>20424913 5004 IV Brain-Hypothalamus-1 Wk 26/27 R Brain-16 /  Day 186</t>
  </si>
  <si>
    <t>Brain 15 Box 25 437880021595</t>
  </si>
  <si>
    <t>20424913 5004 IV Brain - White Matter-1 Wk 26/27 R Brain-10 /  Day 186</t>
  </si>
  <si>
    <t>Brain 19 Box 25 437880021583</t>
  </si>
  <si>
    <t>20424913 5004 IV Corpus Callosum-1 Wk 26/27 Brain-5 /  Day 186</t>
  </si>
  <si>
    <t>Brain 22 Box 25 437880021573</t>
  </si>
  <si>
    <t>20424913 5004 IV Caudate Nucleus-1 Wk 26/27 R Brain-3 /  Day 186</t>
  </si>
  <si>
    <t>Brain 27 Box 25 437880021569</t>
  </si>
  <si>
    <t>20424913 5004 IV Brain - White Matter-3 Wk 26/27 R Brain-12 /  Day 186</t>
  </si>
  <si>
    <t>PGRN_CB_71 Box A2 437880021587</t>
  </si>
  <si>
    <t>20424913 5004 IV Cortex-Grey Matter-1 Wk 26/27 R Brain-1 /  Day 186</t>
  </si>
  <si>
    <t>PGRN_CB_21 Box A6 437880021565</t>
  </si>
  <si>
    <t>20424913 5501 IV Brain-Thalamus-1 Wk 6 R Brain-18 /  Day 36</t>
  </si>
  <si>
    <t>Sample CB 437880021714</t>
  </si>
  <si>
    <t>20424913 5501 IV Cortex-Frontal (Right)-1 Wk 6 Brain-8 /  Day 36</t>
  </si>
  <si>
    <t>Sample CB 437880021696</t>
  </si>
  <si>
    <t>20424913 5501 IV Cortex - Temporal-1 Wk 6 R Brain-14 /  Day 36</t>
  </si>
  <si>
    <t>Sample CB 437880021706</t>
  </si>
  <si>
    <t>20424913 5501 IV Brain-Hippocampus (Right)-1 Wk 6 Brain-20 /  Day 36</t>
  </si>
  <si>
    <t>Sample CB 437880021720</t>
  </si>
  <si>
    <t>20424913 5501 IV Cortex - Entorhinal-1 Wk 6 Brain-7 /  Day 36</t>
  </si>
  <si>
    <t>Sample CB 437880021692</t>
  </si>
  <si>
    <t>20424913 5501 IV Amygdala-1 Wk 6 Brain-6 /  Day 36</t>
  </si>
  <si>
    <t>Sample CB 437880021690</t>
  </si>
  <si>
    <t>20424913 5501 IV Brain-Cerebellum-1 Wk 6 Brain-22 /  Day 36</t>
  </si>
  <si>
    <t>26 - Box 08 - 437880021722</t>
  </si>
  <si>
    <t>20424913 5501 IV Corpus Callosum-1 Wk 6 Brain-5 /  Day 36</t>
  </si>
  <si>
    <t>34 - Box 08 - 437880021688</t>
  </si>
  <si>
    <t>20424913 5501 IV Cortex-Grey Matter-1 Wk 6 R Brain-1 /  Day 36</t>
  </si>
  <si>
    <t>35 - Box 08 - 437880021680</t>
  </si>
  <si>
    <t>20424913 5501 IV Brain - White Matter-1 Wk 6 R Brain-10 /  Day 36</t>
  </si>
  <si>
    <t>50 - Box 08 - 437880021698</t>
  </si>
  <si>
    <t>20424913 5501 IV Brain - White Matter-3 Wk 6 R Brain-12 /  Day 36</t>
  </si>
  <si>
    <t>PGRN_CB_7 Box A2 437880021702</t>
  </si>
  <si>
    <t>20424913 5501 IV Brain-Hypothalamus-1 Wk 6 R Brain-16 /  Day 36</t>
  </si>
  <si>
    <t>PGRN_CB_13 Box A6 437880021710</t>
  </si>
  <si>
    <t>20424913 5501 IV Caudate Nucleus-1 Wk 6 R Brain-3 /  Day 36</t>
  </si>
  <si>
    <t>PGRN_CB_26 Box A6 437880021684</t>
  </si>
  <si>
    <t>20424913 5502 IV Cortex-Frontal (Right)-1 Wk 6 Brain-8 /  Day 36</t>
  </si>
  <si>
    <t>Sample  Brain 437880021812</t>
  </si>
  <si>
    <t>20424913 5502 IV Cortex - Entorhinal-1 Wk 6 Brain-7 /  Day 36</t>
  </si>
  <si>
    <t>Sample  Brain 437880021808</t>
  </si>
  <si>
    <t>20424913 5502 IV Cortex - Temporal-1 Wk 6 R Brain-14 /  Day 36</t>
  </si>
  <si>
    <t>Sample  Brain 437880021822</t>
  </si>
  <si>
    <t>20424913 5502 IV Brain-Hippocampus (Right)-1 Wk 6 Brain-20 /  Day 36</t>
  </si>
  <si>
    <t>Sample  Brain 437880021836</t>
  </si>
  <si>
    <t>20424913 5502 IV Brain-Thalamus-1 Wk 6 R Brain-18 /  Day 36</t>
  </si>
  <si>
    <t>Sample  Brain 437880021830</t>
  </si>
  <si>
    <t>20424913 5502 IV Amygdala-1 Wk 6 Brain-6 /  Day 36</t>
  </si>
  <si>
    <t>Sample CB 437880021806</t>
  </si>
  <si>
    <t>20424913 5502 IV Corpus Callosum-1 Wk 6 Brain-5 /  Day 36</t>
  </si>
  <si>
    <t>Brain 4 Box 25 437880021804</t>
  </si>
  <si>
    <t>20424913 5502 IV Cortex-Grey Matter-1 Wk 6 R Brain-1 /  Day 36</t>
  </si>
  <si>
    <t>Brain 8 Box 25 437880021796</t>
  </si>
  <si>
    <t>20424913 5502 IV Brain - White Matter-3 Wk 6 R Brain-12 /  Day 36</t>
  </si>
  <si>
    <t>79 Box 12 437880021818</t>
  </si>
  <si>
    <t>20424913 5502 IV Brain - White Matter-1 Wk 6 R Brain-10 /  Day 36</t>
  </si>
  <si>
    <t>PGRN_CB_19 Box A6 437880021814</t>
  </si>
  <si>
    <t>20424913 5502 IV Brain-Hypothalamus-1 Wk 6 R Brain-16 /  Day 36</t>
  </si>
  <si>
    <t>PGRN_CB_46 Box A6 437880021826</t>
  </si>
  <si>
    <t>20424913 5502 IV Caudate Nucleus-1 Wk 6 R Brain-3 /  Day 36</t>
  </si>
  <si>
    <t>PGRN_CB_52 Box A6 437880021800</t>
  </si>
  <si>
    <t>20424913 5502 IV Brain-Cerebellum-1 Wk 6 Brain-22 /  Day 36</t>
  </si>
  <si>
    <t>PGRN_CB_59 Box A6 437880021838</t>
  </si>
  <si>
    <t>20424913 5503 IV Brain-Hippocampus (Right)-1 Wk 26/27 Brain-20 /  Day 186</t>
  </si>
  <si>
    <t>Sample  Brain 437880021953</t>
  </si>
  <si>
    <t>20424913 5503 IV Cortex - Temporal-1 Wk 26/27 R Brain-14 /  Day 186</t>
  </si>
  <si>
    <t>Sample  Brain 437880021939</t>
  </si>
  <si>
    <t>20424913 5503 IV Cortex - Entorhinal-1 Wk 26/27 Brain-7 /  Day 186</t>
  </si>
  <si>
    <t>Sample CB 437880021925</t>
  </si>
  <si>
    <t>20424913 5503 IV Cortex-Frontal (Right)-1 Wk 26/27 Brain-8 /  Day 186</t>
  </si>
  <si>
    <t>Sample CB 437880021929</t>
  </si>
  <si>
    <t>20424913 5503 IV Amygdala-1 Wk 26/27 Brain-6 /  Day 186</t>
  </si>
  <si>
    <t>Sample CB 437880021923</t>
  </si>
  <si>
    <t>20424913 5503 IV Brain-Thalamus-1 Wk 26/27 R Brain-18 /  Day 186</t>
  </si>
  <si>
    <t>Sample CB 437880021947</t>
  </si>
  <si>
    <t>20424913 5503 IV Brain - White Matter-1 Wk 26/27 R Brain-10 /  Day 186</t>
  </si>
  <si>
    <t>Brain 6 Box 25 437880021931</t>
  </si>
  <si>
    <t>20424913 5503 IV Brain-Cerebellum-1 Wk 26/27 Brain-22 /  Day 186</t>
  </si>
  <si>
    <t>Brain 13 Box 25 437880021955</t>
  </si>
  <si>
    <t>20424913 5503 IV Cortex-Grey Matter-1 Wk 26/27 R Brain-1 /  Day 186</t>
  </si>
  <si>
    <t>Brain 21 Box 25 437880021913</t>
  </si>
  <si>
    <t>20424913 5503 IV Caudate Nucleus-1 Wk 26/27 R Brain-3 /  Day 186</t>
  </si>
  <si>
    <t>Brain 29 Box 25 437880021917</t>
  </si>
  <si>
    <t>20424913 5503 IV Brain-Hypothalamus-1 Wk 26/27 R Brain-16 /  Day 186</t>
  </si>
  <si>
    <t>Brain 34 Box 25 437880021943</t>
  </si>
  <si>
    <t>20424913 5503 IV Corpus Callosum-1 Wk 26/27 Brain-5 /  Day 186</t>
  </si>
  <si>
    <t>PGRN_CB_18 Box A2 437880021921</t>
  </si>
  <si>
    <t>20424913 5503 IV Brain - White Matter-3 Wk 26/27 R Brain-12 /  Day 186</t>
  </si>
  <si>
    <t>PGRN_CB_74 Box A2 437880021935</t>
  </si>
  <si>
    <t>20424913 5504 IV Amygdala-1 Wk 26/27 Brain-6 /  Day 186</t>
  </si>
  <si>
    <t>Sample CB 437880022039</t>
  </si>
  <si>
    <t>20424913 5504 IV Brain-Hippocampus (Right)-1 Wk 26/27 Brain-20 /  Day 186</t>
  </si>
  <si>
    <t>Sample CB 437880022069</t>
  </si>
  <si>
    <t>20424913 5504 IV Cortex - Temporal-1 Wk 26/27 R Brain-14 /  Day 186</t>
  </si>
  <si>
    <t>Sample CB 437880022055</t>
  </si>
  <si>
    <t>20424913 5504 IV Brain-Thalamus-1 Wk 26/27 R Brain-18 /  Day 186</t>
  </si>
  <si>
    <t>Sample CB 437880022063</t>
  </si>
  <si>
    <t>20424913 5504 IV Cortex-Frontal (Right)-1 Wk 26/27 Brain-8 /  Day 186</t>
  </si>
  <si>
    <t>Sample CB 437880022045</t>
  </si>
  <si>
    <t>20424913 5504 IV Cortex - Entorhinal-1 Wk 26/27 Brain-7 /  Day 186</t>
  </si>
  <si>
    <t>Sample CB 437880022041</t>
  </si>
  <si>
    <t>20424913 5504 IV Brain - White Matter-1 Wk 26/27 R Brain-10 /  Day 186</t>
  </si>
  <si>
    <t>Brain 2 Box 25 437880022047</t>
  </si>
  <si>
    <t>20424913 5504 IV Cortex-Grey Matter-1 Wk 26/27 R Brain-1 /  Day 186</t>
  </si>
  <si>
    <t>Brain 9 Box 25 437880022029</t>
  </si>
  <si>
    <t>20424913 5504 IV Caudate Nucleus-1 Wk 26/27 R Brain-3 /  Day 186</t>
  </si>
  <si>
    <t>Brain 10 Box 25 437880022033</t>
  </si>
  <si>
    <t>20424913 5504 IV Brain-Hypothalamus-1 Wk 26/27 R Brain-16 /  Day 186</t>
  </si>
  <si>
    <t>Brain 30 Box 25 437880022059</t>
  </si>
  <si>
    <t>20424913 5504 IV Corpus Callosum-1 Wk 26/27 Brain-5 /  Day 186</t>
  </si>
  <si>
    <t>37 - Box 08 - 437880022037</t>
  </si>
  <si>
    <t>20424913 5504 IV Brain-Cerebellum-1 Wk 26/27 Brain-22 /  Day 186</t>
  </si>
  <si>
    <t>PGRN_CB_21 Box A2 437880022071</t>
  </si>
  <si>
    <t>20424913 5504 IV Brain - White Matter-3 Wk 26/27 R Brain-12 /  Day 186</t>
  </si>
  <si>
    <t>PGRN_CB_72 Box A2 437880022051</t>
  </si>
  <si>
    <t>20424913 6001 IV Brain-Hippocampus (Right)-1 Wk 6 Brain-20 /  Day 36</t>
  </si>
  <si>
    <t>Sample  Brain 437880022184</t>
  </si>
  <si>
    <t>20424913 6001 IV Cortex - Entorhinal-1 Wk 6 Brain-7 /  Day 36</t>
  </si>
  <si>
    <t>Sample  Brain 437880022156</t>
  </si>
  <si>
    <t>20424913 6001 IV Cortex-Frontal (Right)-1 Wk 6 Brain-8 /  Day 36</t>
  </si>
  <si>
    <t>Sample CB 437880022160</t>
  </si>
  <si>
    <t>20424913 6001 IV Brain-Thalamus-1 Wk 6 R Brain-18 /  Day 36</t>
  </si>
  <si>
    <t>Sample CB 437880022178</t>
  </si>
  <si>
    <t>20424913 6001 IV Amygdala-1 Wk 6 Brain-6 /  Day 36</t>
  </si>
  <si>
    <t>Sample CB 437880022154</t>
  </si>
  <si>
    <t>20424913 6001 IV Cortex - Temporal-1 Wk 6 R Brain-14 /  Day 36</t>
  </si>
  <si>
    <t>Sample CB 437880022170</t>
  </si>
  <si>
    <t>20424913 6001 IV Brain - White Matter-1 Wk 6 R Brain-10 /  Day 36</t>
  </si>
  <si>
    <t>Brain 13 Box 07 437880022162</t>
  </si>
  <si>
    <t>20424913 6001 IV Corpus Callosum-1 Wk 6 Brain-5 /  Day 36</t>
  </si>
  <si>
    <t>Brain 24 Box 07 437880022152</t>
  </si>
  <si>
    <t>20424913 6001 IV Cortex-Grey Matter-1 Wk 6 R Brain-1 /  Day 36</t>
  </si>
  <si>
    <t>Brain 28 Box 07 437880022144</t>
  </si>
  <si>
    <t>20424913 6001 IV Brain-Cerebellum-1 Wk 6 Brain-22 /  Day 36</t>
  </si>
  <si>
    <t>Brain 32 Box 07 437880022186</t>
  </si>
  <si>
    <t>20424913 6001 IV Caudate Nucleus-1 Wk 6 R Brain-3 /  Day 36</t>
  </si>
  <si>
    <t>Brain 33 Box 07 437880022148</t>
  </si>
  <si>
    <t>20424913 6001 IV Brain - White Matter-3 Wk 6 R Brain-12 /  Day 36</t>
  </si>
  <si>
    <t>30 - Box A4 - 437880022166</t>
  </si>
  <si>
    <t>20424913 6003 IV Amygdala-1 Wk 26/27 Brain-6 /  Day 186</t>
  </si>
  <si>
    <t>Sample  Brain 437880022387</t>
  </si>
  <si>
    <t>20424913 6003 IV Cortex-Frontal (Right)-1 Wk 26/27 Brain-8 /  Day 186</t>
  </si>
  <si>
    <t>Sample  Brain 437880022393</t>
  </si>
  <si>
    <t>20424913 6003 IV Brain-Hippocampus (Right)-1 Wk 26/27 Brain-20 /  Day 186</t>
  </si>
  <si>
    <t>Sample CB 437880022417</t>
  </si>
  <si>
    <t>20424913 6003 IV Cortex - Temporal-1 Wk 26/27 R Brain-14 /  Day 186</t>
  </si>
  <si>
    <t>Sample CB 437880022403</t>
  </si>
  <si>
    <t>20424913 6003 IV Cortex - Entorhinal-1 Wk 26/27 Brain-7 /  Day 186</t>
  </si>
  <si>
    <t>Sample CB 437880022389</t>
  </si>
  <si>
    <t>20424913 6003 IV Brain-Thalamus-1 Wk 26/27 R Brain-18 /  Day 186</t>
  </si>
  <si>
    <t>Sample CB 437880022411</t>
  </si>
  <si>
    <t>20424913 6003 IV Brain-Cerebellum-1 Wk 26/27 Brain-22 /  Day 186</t>
  </si>
  <si>
    <t>Brain 29 Box 07 437880022419</t>
  </si>
  <si>
    <t>20424913 6003 IV Brain-Hypothalamus-1 Wk 26/27 R Brain-16 /  Day 186</t>
  </si>
  <si>
    <t>Brain 30 Box 07 437880022407</t>
  </si>
  <si>
    <t>20424913 6003 IV Cortex-Grey Matter-1 Wk 26/27 R Brain-1 /  Day 186</t>
  </si>
  <si>
    <t>Brain 31 Box 07 437880022377</t>
  </si>
  <si>
    <t>20424913 6003 IV Corpus Callosum-1 Wk 26/27 Brain-5 /  Day 186</t>
  </si>
  <si>
    <t>Brain 37 Box 07 437880022385</t>
  </si>
  <si>
    <t>20424913 6003 IV Caudate Nucleus-1 Wk 26/27 R Brain-3 /  Day 186</t>
  </si>
  <si>
    <t>Brain 38 Box 07 437880022381</t>
  </si>
  <si>
    <t>20424913 6003 IV Brain - White Matter-1 Wk 26/27 R Brain-10 /  Day 186</t>
  </si>
  <si>
    <t>Brain 41 Box 07 437880022395</t>
  </si>
  <si>
    <t>20424913 6003 IV Brain - White Matter-3 Wk 26/27 R Brain-12 /  Day 186</t>
  </si>
  <si>
    <t>29 - Box A4 - 437880022399</t>
  </si>
  <si>
    <t>20424913 6104 IV Cortex-Frontal (Right)-1 Wk 26/27 Brain-8 /  Day 186</t>
  </si>
  <si>
    <t>Sample  Brain 437880034290</t>
  </si>
  <si>
    <t>20424913 6104 IV Brain-Hippocampus (Right)-1 Wk 26/27 Brain-20 /  Day 186</t>
  </si>
  <si>
    <t>Sample  Brain 437880034314</t>
  </si>
  <si>
    <t>20424913 6104 IV Brain-Thalamus-1 Wk 26/27 R Brain-18 /  Day 186</t>
  </si>
  <si>
    <t>Sample  Brain 437880034308</t>
  </si>
  <si>
    <t>20424913 6104 IV Cortex - Entorhinal-1 Wk 26/27 Brain-7 /  Day 186</t>
  </si>
  <si>
    <t>Sample  Brain 437880034286</t>
  </si>
  <si>
    <t>20424913 6104 IV Cortex - Temporal-1 Wk 26/27 R Brain-14 /  Day 186</t>
  </si>
  <si>
    <t>Sample  Brain 437880034300</t>
  </si>
  <si>
    <t>20424913 6104 IV Amygdala-1 Wk 26/27 Brain-6 /  Day 186</t>
  </si>
  <si>
    <t>Sample  Brain 437880034284</t>
  </si>
  <si>
    <t>20424913 6104 IV Corpus Callosum-1 Wk 26/27 Brain-5 /  Day 186</t>
  </si>
  <si>
    <t>1 Box 8 437880034282</t>
  </si>
  <si>
    <t>20424913 6104 IV Brain-Hypothalamus-1 Wk 26/27 R Brain-16 /  Day 186</t>
  </si>
  <si>
    <t>25 - Box 08 - 437880034304</t>
  </si>
  <si>
    <t>20424913 6104 IV Brain-Cerebellum-1 Wk 26/27 Brain-22 /  Day 186</t>
  </si>
  <si>
    <t>42 - Box 08 - 437880034316</t>
  </si>
  <si>
    <t>20424913 6104 IV Brain - White Matter-3 Wk 26/27 R Brain-12 /  Day 186</t>
  </si>
  <si>
    <t>36 - Box A4 - 437880034296</t>
  </si>
  <si>
    <t>20424913 6104 IV Caudate Nucleus-1 Wk 26/27 R Brain-3 /  Day 186</t>
  </si>
  <si>
    <t>PGRN_CB_1 Box A6 437880034278</t>
  </si>
  <si>
    <t>20424913 6104 IV Cortex-Grey Matter-1 Wk 26/27 R Brain-1 /  Day 186</t>
  </si>
  <si>
    <t>PGRN_CB_42 Box A6 437880034274</t>
  </si>
  <si>
    <t>20424913 6104 IV Brain - White Matter-1 Wk 26/27 R Brain-10 /  Day 186</t>
  </si>
  <si>
    <t>PGRN_CB_44 Box A6 437880034292</t>
  </si>
  <si>
    <t>20424913 6501 IV Cortex - Entorhinal-1 Wk 6 Brain-7 /  Day 36</t>
  </si>
  <si>
    <t>Sample  Brain 437880022620</t>
  </si>
  <si>
    <t>20424913 6501 IV Brain-Hippocampus (Right)-1 Wk 6 Brain-20 /  Day 36</t>
  </si>
  <si>
    <t>Sample  Brain 437880022648</t>
  </si>
  <si>
    <t>20424913 6501 IV Cortex-Frontal (Right)-1 Wk 6 Brain-8 /  Day 36</t>
  </si>
  <si>
    <t>Sample  Brain 437880022624</t>
  </si>
  <si>
    <t>20424913 6501 IV Amygdala-1 Wk 6 Brain-6 /  Day 36</t>
  </si>
  <si>
    <t>Sample  Brain 437880022618</t>
  </si>
  <si>
    <t>20424913 6501 IV Cortex - Temporal-1 Wk 6 R Brain-14 /  Day 36</t>
  </si>
  <si>
    <t>Sample  Brain 437880022634</t>
  </si>
  <si>
    <t>20424913 6501 IV Brain-Thalamus-1 Wk 6 R Brain-18 /  Day 36</t>
  </si>
  <si>
    <t>Sample  Brain 437880022642</t>
  </si>
  <si>
    <t>20424913 6501 IV Cortex-Grey Matter-1 Wk 6 R Brain-1 /  Day 36</t>
  </si>
  <si>
    <t>3 Box 8 437880022608</t>
  </si>
  <si>
    <t>20424913 6501 IV Brain-Cerebellum-1 Wk 6 Brain-22 /  Day 36</t>
  </si>
  <si>
    <t>4 Box 8 437880022650</t>
  </si>
  <si>
    <t>20424913 6501 IV Brain - White Matter-1 Wk 6 R Brain-10 /  Day 36</t>
  </si>
  <si>
    <t>9 Box 8 437880022626</t>
  </si>
  <si>
    <t>20424913 6501 IV Caudate Nucleus-1 Wk 6 R Brain-3 /  Day 36</t>
  </si>
  <si>
    <t>10 Box 8 437880022612</t>
  </si>
  <si>
    <t>20424913 6501 IV Brain-Hypothalamus-1 Wk 6 R Brain-16 /  Day 36</t>
  </si>
  <si>
    <t>48 - Box 08 - 437880022638</t>
  </si>
  <si>
    <t>20424913 6501 IV Brain - White Matter-3 Wk 6 R Brain-12 /  Day 36</t>
  </si>
  <si>
    <t>37 - Box A4 - 437880022630</t>
  </si>
  <si>
    <t>20424913 6501 IV Corpus Callosum-1 Wk 6 Brain-5 /  Day 36</t>
  </si>
  <si>
    <t>PGRN_CB_56 Box A6 437880022616</t>
  </si>
  <si>
    <t>20424913 437880038460 6503 IV Cortex - Entorhinal-1 Wk 26 Brain-7 /  Day 180</t>
  </si>
  <si>
    <t>Wk 26 Brain-7</t>
  </si>
  <si>
    <t>Sample  Brain 437880038460</t>
  </si>
  <si>
    <t>20424913 437880038467 6503 IV Cortex - Temporal-1 Wk 26 R Brain-14 /  Day 180</t>
  </si>
  <si>
    <t>Wk 26 R Brain-14</t>
  </si>
  <si>
    <t>Sample  Brain 437880038467</t>
  </si>
  <si>
    <t>20424913 437880038462 6503 IV Cortex-Frontal (Right)-1 Wk 26 Brain-8 /  Day 180</t>
  </si>
  <si>
    <t>Wk 26 Brain-8</t>
  </si>
  <si>
    <t>Sample  Brain 437880038462</t>
  </si>
  <si>
    <t>20424913 437880038459 6503 IV Amygdala-1 Wk 26 Brain-6 /  Day 180</t>
  </si>
  <si>
    <t>Wk 26 Brain-6</t>
  </si>
  <si>
    <t>Sample  Brain 437880038459</t>
  </si>
  <si>
    <t>20424913 437880038474 6503 IV Brain-Hippocampus (Right)-1 Wk 26 Brain-20 /  Day 180</t>
  </si>
  <si>
    <t>Wk 26 Brain-20</t>
  </si>
  <si>
    <t>Sample  Brain 437880038474</t>
  </si>
  <si>
    <t>20424913 437880038471 6503 IV Brain-Thalamus-1 Wk 26 R Brain-18 /  Day 180</t>
  </si>
  <si>
    <t>Wk 26 R Brain-18</t>
  </si>
  <si>
    <t>Sample CB 437880038471</t>
  </si>
  <si>
    <t>20424913 437880038463 6503 IV Brain - White Matter-1 Wk 26 R Brain-10 /  Day 180</t>
  </si>
  <si>
    <t>Wk 26 R Brain-10</t>
  </si>
  <si>
    <t>Brain 35 Box 07 437880038463</t>
  </si>
  <si>
    <t>20424913 437880038469 6503 IV Brain-Hypothalamus-1 Wk 26 R Brain-16 /  Day 180</t>
  </si>
  <si>
    <t>Wk 26 R Brain-16</t>
  </si>
  <si>
    <t>Brain 42 Box 07 437880038469</t>
  </si>
  <si>
    <t>20424913 437880038458 6503 IV Corpus Callosum-1 Wk 26 Brain-5 /  Day 180</t>
  </si>
  <si>
    <t>Wk 26 Brain-5</t>
  </si>
  <si>
    <t>32 - Box 08 - 437880038458</t>
  </si>
  <si>
    <t>20424913 437880038454 6503 IV Cortex-Grey Matter-1 Wk 26 R Brain-1 /  Day 180</t>
  </si>
  <si>
    <t>Wk 26 R Brain-1</t>
  </si>
  <si>
    <t>43 - Box 08 - 437880038454</t>
  </si>
  <si>
    <t>20424913 437880038465 6503 IV Brain - White Matter-3 Wk 26 R Brain-12 /  Day 180</t>
  </si>
  <si>
    <t>Wk 26 R Brain-12</t>
  </si>
  <si>
    <t>PGRN_CB_69 Box A2 437880038465</t>
  </si>
  <si>
    <t>20424913 437880038475 6503 IV Brain-Cerebellum-1 Wk 26 Brain-22 /  Day 180</t>
  </si>
  <si>
    <t>Wk 26 Brain-22</t>
  </si>
  <si>
    <t>PGRN_CB_7 Box A6 437880038475</t>
  </si>
  <si>
    <t>20424913 437880038456 6503 IV Caudate Nucleus-1 Wk 26 R Brain-3 /  Day 180</t>
  </si>
  <si>
    <t>Wk 26 R Brain-3</t>
  </si>
  <si>
    <t>PGRN_CB_20 Box A6 437880038456</t>
  </si>
  <si>
    <t>20424913 437880037005 6504 IV Brain-Thalamus-1 Wk 28 R Brain-18 /  Day 191</t>
  </si>
  <si>
    <t>Sample  Brain 437880037005</t>
  </si>
  <si>
    <t>20424913 437880037008 6504 IV Brain-Hippocampus (Right)-1 Wk 28 Brain-20 /  Day 191</t>
  </si>
  <si>
    <t>Sample  Brain 437880037008</t>
  </si>
  <si>
    <t>20424913 437880036993 6504 IV Amygdala-1 Wk 28 Brain-6 /  Day 191</t>
  </si>
  <si>
    <t>Sample  Brain 437880036993</t>
  </si>
  <si>
    <t>20424913 437880037001 6504 IV Cortex - Temporal-1 Wk 28 R Brain-14 /  Day 191</t>
  </si>
  <si>
    <t>Sample CB 437880037001</t>
  </si>
  <si>
    <t>20424913 437880036996 6504 IV Cortex-Frontal (Right)-1 Wk 28 Brain-8 /  Day 191</t>
  </si>
  <si>
    <t>Sample CB 437880036996</t>
  </si>
  <si>
    <t>20424913 437880036994 6504 IV Cortex - Entorhinal-1 Wk 28 Brain-7 /  Day 191</t>
  </si>
  <si>
    <t>Sample CB 437880036994</t>
  </si>
  <si>
    <t>20424913 437880036992 6504 IV Corpus Callosum-1 Wk 28 Brain-5 /  Day 191</t>
  </si>
  <si>
    <t>Brain 28 Box 25 437880036992</t>
  </si>
  <si>
    <t>20424913 437880037003 6504 IV Brain-Hypothalamus-1 Wk 28 R Brain-16 /  Day 191</t>
  </si>
  <si>
    <t>5 Box 8 437880037003</t>
  </si>
  <si>
    <t>20424913 437880037009 6504 IV Brain-Cerebellum-1 Wk 28 Brain-22 /  Day 191</t>
  </si>
  <si>
    <t>11 Box 8 437880037009</t>
  </si>
  <si>
    <t>20424913 437880036988 6504 IV Cortex-Grey Matter-1 Wk 28 R Brain-1 /  Day 191</t>
  </si>
  <si>
    <t>14 Box 8 437880036988</t>
  </si>
  <si>
    <t>20424913 437880036997 6504 IV Brain - White Matter-1 Wk 28 R Brain-10 /  Day 191</t>
  </si>
  <si>
    <t>33 - Box 08 - 437880036997</t>
  </si>
  <si>
    <t>20424913 437880036990 6504 IV Caudate Nucleus-1 Wk 28 R Brain-3 /  Day 191</t>
  </si>
  <si>
    <t>54 - Box 08 - 437880036990</t>
  </si>
  <si>
    <t>20424913 437880036999 6504 IV Brain - White Matter-3 Wk 28 R Brain-12 /  Day 191</t>
  </si>
  <si>
    <t>35 - Box A4 - 437880036999</t>
  </si>
  <si>
    <t>20424913 6505 IV Brain-Hippocampus (Right)-1 Wk 6 Brain-20 /  Day 36</t>
  </si>
  <si>
    <t>Sample  Brain 437880034761</t>
  </si>
  <si>
    <t>20424913 6505 IV Cortex - Entorhinal-1 Wk 6 Brain-7 /  Day 36</t>
  </si>
  <si>
    <t>Sample CB 437880034733</t>
  </si>
  <si>
    <t>20424913 6505 IV Amygdala-1 Wk 6 Brain-6 /  Day 36</t>
  </si>
  <si>
    <t>Sample CB 437880034731</t>
  </si>
  <si>
    <t>20424913 6505 IV Cortex - Temporal-1 Wk 6 R Brain-14 /  Day 36</t>
  </si>
  <si>
    <t>Sample CB 437880034747</t>
  </si>
  <si>
    <t>20424913 6505 IV Cortex-Frontal (Right)-1 Wk 6 Brain-8 /  Day 36</t>
  </si>
  <si>
    <t>Sample CB 437880034737</t>
  </si>
  <si>
    <t>20424913 6505 IV Brain-Thalamus-1 Wk 6 R Brain-18 /  Day 36</t>
  </si>
  <si>
    <t>Sample CB 437880034755</t>
  </si>
  <si>
    <t>20424913 6505 IV Caudate Nucleus-1 Wk 6 R Brain-3 /  Day 36</t>
  </si>
  <si>
    <t>19 Box 8 437880034725</t>
  </si>
  <si>
    <t>20424913 6505 IV Cortex-Grey Matter-1 Wk 6 R Brain-1 /  Day 36</t>
  </si>
  <si>
    <t>30 - Box 08 - 437880034721</t>
  </si>
  <si>
    <t>20424913 6505 IV Brain-Hypothalamus-1 Wk 6 R Brain-16 /  Day 36</t>
  </si>
  <si>
    <t>41 - Box 08 - 437880034751</t>
  </si>
  <si>
    <t>20424913 6505 IV Brain - White Matter-1 Wk 6 R Brain-10 /  Day 36</t>
  </si>
  <si>
    <t>45 - Box 08 - 437880034739</t>
  </si>
  <si>
    <t>20424913 6505 IV Corpus Callosum-1 Wk 6 Brain-5 /  Day 36</t>
  </si>
  <si>
    <t>49 - Box 08 - 437880034729</t>
  </si>
  <si>
    <t>20424913 6505 IV Brain-Cerebellum-1 Wk 6 Brain-22 /  Day 36</t>
  </si>
  <si>
    <t>33 - Box A4 - 437880034763</t>
  </si>
  <si>
    <t>20424913 6505 IV Brain - White Matter-3 Wk 6 R Brain-12 /  Day 36</t>
  </si>
  <si>
    <t>34 - Box A4 - 437880034743</t>
  </si>
  <si>
    <t>20424913 6602 IV Brain-Hippocampus (Right)-1 Wk 6 Brain-20 /  Day 36</t>
  </si>
  <si>
    <t>Sample  Brain 437880023344</t>
  </si>
  <si>
    <t>20424913 6602 IV Cortex-Frontal (Right)-1 Wk 6 Brain-8 /  Day 36</t>
  </si>
  <si>
    <t>Sample  Brain 437880023320</t>
  </si>
  <si>
    <t>20424913 6602 IV Cortex - Entorhinal-1 Wk 6 Brain-7 /  Day 36</t>
  </si>
  <si>
    <t>Sample  Brain 437880023316</t>
  </si>
  <si>
    <t>20424913 6602 IV Cortex - Temporal-1 Wk 6 R Brain-14 /  Day 36</t>
  </si>
  <si>
    <t>Sample CB 437880023330</t>
  </si>
  <si>
    <t>20424913 6602 IV Brain-Thalamus-1 Wk 6 R Brain-18 /  Day 36</t>
  </si>
  <si>
    <t>Sample CB 437880023338</t>
  </si>
  <si>
    <t>20424913 6602 IV Amygdala-1 Wk 6 Brain-6 /  Day 36</t>
  </si>
  <si>
    <t>Sample CB 437880023314</t>
  </si>
  <si>
    <t>20424913 6602 IV Corpus Callosum-1 Wk 6 Brain-5 /  Day 36</t>
  </si>
  <si>
    <t>21 Box 8 437880023312</t>
  </si>
  <si>
    <t>20424913 6602 IV Brain-Cerebellum-1 Wk 6 Brain-22 /  Day 36</t>
  </si>
  <si>
    <t>36 - Box 08 - 437880023346</t>
  </si>
  <si>
    <t>20424913 6602 IV Caudate Nucleus-1 Wk 6 R Brain-3 /  Day 36</t>
  </si>
  <si>
    <t>46 - Box 08 - 437880023308</t>
  </si>
  <si>
    <t>20424913 6602 IV Brain-Hypothalamus-1 Wk 6 R Brain-16 /  Day 36</t>
  </si>
  <si>
    <t>51 - Box 08 - 437880023334</t>
  </si>
  <si>
    <t>20424913 6602 IV Brain - White Matter-3 Wk 6 R Brain-12 /  Day 36</t>
  </si>
  <si>
    <t>PGRN_CB_73 Box A2 437880023326</t>
  </si>
  <si>
    <t>20424913 6602 IV Brain - White Matter-1 Wk 6 R Brain-10 /  Day 36</t>
  </si>
  <si>
    <t>PGRN_CB_28 Box A6 437880023322</t>
  </si>
  <si>
    <t>20424913 6602 IV Cortex-Grey Matter-1 Wk 6 R Brain-1 /  Day 36</t>
  </si>
  <si>
    <t>PGRN_CB_57 Box A6 437880023304</t>
  </si>
  <si>
    <t>CSF</t>
  </si>
  <si>
    <t>Notes on 05/10/2024</t>
  </si>
  <si>
    <t>AQL samples were &gt; 250ng/mL and will be re-run. This data will be provided in the next data transfer</t>
  </si>
  <si>
    <t>The CSF BQL for human specific peptide (LPA) is 0.98ng/mL and for total peptide (EVV) is 0.48 ng/mL.</t>
  </si>
  <si>
    <t>All Animals greyed out were removed from the study and these results should not be reported</t>
  </si>
  <si>
    <t>Monkey progranulin estimation by subtraction (EVV-LPA) should not be used. Trending should be used instead</t>
  </si>
  <si>
    <t>Notes on 06/07/2024</t>
  </si>
  <si>
    <t>AQL repeat results were received and added to table, almost all above 250 ng/mL as expected</t>
  </si>
  <si>
    <t>Removed 6 animal results that were removed from Study (1004, 1104, 1504, 6002, 6004, and 6502)</t>
  </si>
  <si>
    <t>Decimal place reduced</t>
  </si>
  <si>
    <t>Unsure why animal 4501 Week 6 CSF AQL results came back under 250 ng/mL</t>
  </si>
  <si>
    <t>Notes on 06/13/2024</t>
  </si>
  <si>
    <t>AQL repeat results in red</t>
  </si>
  <si>
    <t>AQL</t>
  </si>
  <si>
    <t>IV</t>
  </si>
  <si>
    <t>Day</t>
  </si>
  <si>
    <t>R</t>
  </si>
  <si>
    <t>Route</t>
  </si>
  <si>
    <t>Analyte</t>
  </si>
  <si>
    <t>20424913</t>
  </si>
  <si>
    <t>CRL ID</t>
  </si>
  <si>
    <t>BR1</t>
  </si>
  <si>
    <t>SCC</t>
  </si>
  <si>
    <t>BR3</t>
  </si>
  <si>
    <t>CN</t>
  </si>
  <si>
    <t>BR5</t>
  </si>
  <si>
    <t>CC</t>
  </si>
  <si>
    <t>BR6</t>
  </si>
  <si>
    <t>AMY</t>
  </si>
  <si>
    <t>BR7</t>
  </si>
  <si>
    <t>EC</t>
  </si>
  <si>
    <t>BR8</t>
  </si>
  <si>
    <t>Frontal Cortex</t>
  </si>
  <si>
    <t>FC</t>
  </si>
  <si>
    <t>BR10</t>
  </si>
  <si>
    <t>SWM</t>
  </si>
  <si>
    <t>BR12</t>
  </si>
  <si>
    <t>DWM</t>
  </si>
  <si>
    <t>BR14</t>
  </si>
  <si>
    <t>Temporal Cortex</t>
  </si>
  <si>
    <t>TC</t>
  </si>
  <si>
    <t>BR16</t>
  </si>
  <si>
    <t>GP</t>
  </si>
  <si>
    <t>Hypothalamus</t>
  </si>
  <si>
    <t>HTHAL</t>
  </si>
  <si>
    <t>BR18</t>
  </si>
  <si>
    <t>Thalamus</t>
  </si>
  <si>
    <t>THAL</t>
  </si>
  <si>
    <t>BR20</t>
  </si>
  <si>
    <t>HIP</t>
  </si>
  <si>
    <t>BR22</t>
  </si>
  <si>
    <t>CB</t>
  </si>
  <si>
    <t>LML</t>
  </si>
  <si>
    <t>Liver</t>
  </si>
  <si>
    <t>LLL</t>
  </si>
  <si>
    <t>HRT LV</t>
  </si>
  <si>
    <t>Heart</t>
  </si>
  <si>
    <t>SC</t>
  </si>
  <si>
    <t>DRG</t>
  </si>
  <si>
    <t>tDRG</t>
  </si>
  <si>
    <t>lDRG</t>
  </si>
  <si>
    <t>TRIG</t>
  </si>
  <si>
    <t>TG</t>
  </si>
  <si>
    <t>BR17</t>
  </si>
  <si>
    <t>Sample Name (Original)</t>
  </si>
  <si>
    <t>CRL</t>
  </si>
  <si>
    <t>ID</t>
  </si>
  <si>
    <t>Test Site Reference No. 20502227</t>
  </si>
  <si>
    <t>PGRN Ct Value</t>
  </si>
  <si>
    <t>HPRT1 Ct Value</t>
  </si>
  <si>
    <t>Total RNA Conc.
(ng/uL)</t>
  </si>
  <si>
    <t>RNA Load Amount
(ng/rxn)</t>
  </si>
  <si>
    <t>Mean 
Non-spiked Conc. (cp/µg)
Sex</t>
  </si>
  <si>
    <t>Mean 
Non-spiked Conc. (cp/µg) Group</t>
  </si>
  <si>
    <t>Standard Deviation  
Non-spiked Conc. (cp/µg) Sex</t>
  </si>
  <si>
    <t>Standard Deviation  
Non-spiked Conc. (cp/µg) Group</t>
  </si>
  <si>
    <t>SA#</t>
  </si>
  <si>
    <t>Quant #</t>
  </si>
  <si>
    <t xml:space="preserve">Adrenal Gland </t>
  </si>
  <si>
    <t>472350018722</t>
  </si>
  <si>
    <t>46.784</t>
  </si>
  <si>
    <t>02</t>
  </si>
  <si>
    <t>472350018978</t>
  </si>
  <si>
    <t>59.686</t>
  </si>
  <si>
    <t>472350019746</t>
  </si>
  <si>
    <t>72.275</t>
  </si>
  <si>
    <t>472350020002</t>
  </si>
  <si>
    <t>21.710</t>
  </si>
  <si>
    <t>472350020770</t>
  </si>
  <si>
    <t>66.602</t>
  </si>
  <si>
    <t>472350021026</t>
  </si>
  <si>
    <t>35.621</t>
  </si>
  <si>
    <t>472350021794</t>
  </si>
  <si>
    <t>97.904</t>
  </si>
  <si>
    <t>472350022050</t>
  </si>
  <si>
    <t>43.764</t>
  </si>
  <si>
    <t>472350022818</t>
  </si>
  <si>
    <t>100.856</t>
  </si>
  <si>
    <t>472350023074</t>
  </si>
  <si>
    <t>101.081</t>
  </si>
  <si>
    <t>472350023842</t>
  </si>
  <si>
    <t>78.241</t>
  </si>
  <si>
    <t>472350024098</t>
  </si>
  <si>
    <t>29.102</t>
  </si>
  <si>
    <t>472350024866</t>
  </si>
  <si>
    <t>158.431</t>
  </si>
  <si>
    <t>472350026146</t>
  </si>
  <si>
    <t>167.526</t>
  </si>
  <si>
    <t>472350027170</t>
  </si>
  <si>
    <t>238.370</t>
  </si>
  <si>
    <t>472350027426</t>
  </si>
  <si>
    <t>151.854</t>
  </si>
  <si>
    <t>472350019236</t>
  </si>
  <si>
    <t>119.929</t>
  </si>
  <si>
    <t>472350019492</t>
  </si>
  <si>
    <t>95.085</t>
  </si>
  <si>
    <t>472350020260</t>
  </si>
  <si>
    <t>153.659</t>
  </si>
  <si>
    <t>472350020515</t>
  </si>
  <si>
    <t>75.631</t>
  </si>
  <si>
    <t>472350021284</t>
  </si>
  <si>
    <t>98.100</t>
  </si>
  <si>
    <t>472350021540</t>
  </si>
  <si>
    <t>119.361</t>
  </si>
  <si>
    <t>472350022308</t>
  </si>
  <si>
    <t>96.595</t>
  </si>
  <si>
    <t>472350022564</t>
  </si>
  <si>
    <t>124.616</t>
  </si>
  <si>
    <t>472350023332</t>
  </si>
  <si>
    <t>128.667</t>
  </si>
  <si>
    <t>472350023588</t>
  </si>
  <si>
    <t>100.991</t>
  </si>
  <si>
    <t>472350024356</t>
  </si>
  <si>
    <t>92.749</t>
  </si>
  <si>
    <t>472350024612</t>
  </si>
  <si>
    <t>84.672</t>
  </si>
  <si>
    <t>472350025380</t>
  </si>
  <si>
    <t>138.128</t>
  </si>
  <si>
    <t>472350025892</t>
  </si>
  <si>
    <t>191.985</t>
  </si>
  <si>
    <t>472350026660</t>
  </si>
  <si>
    <t>151.198</t>
  </si>
  <si>
    <t>472350026915</t>
  </si>
  <si>
    <t>125.410</t>
  </si>
  <si>
    <t>472350018622</t>
  </si>
  <si>
    <t>140.064</t>
  </si>
  <si>
    <t>472350018878</t>
  </si>
  <si>
    <t>140.235</t>
  </si>
  <si>
    <t>472350019646</t>
  </si>
  <si>
    <t>82.978</t>
  </si>
  <si>
    <t>472350019902</t>
  </si>
  <si>
    <t>80.445</t>
  </si>
  <si>
    <t>472350020670</t>
  </si>
  <si>
    <t>122.353</t>
  </si>
  <si>
    <t>472350020926</t>
  </si>
  <si>
    <t>84.538</t>
  </si>
  <si>
    <t>472350021694</t>
  </si>
  <si>
    <t>86.854</t>
  </si>
  <si>
    <t>472350021950</t>
  </si>
  <si>
    <t>88.348</t>
  </si>
  <si>
    <t>472350022718</t>
  </si>
  <si>
    <t>89.865</t>
  </si>
  <si>
    <t>472350022974</t>
  </si>
  <si>
    <t>109.776</t>
  </si>
  <si>
    <t>472350023742</t>
  </si>
  <si>
    <t>100.802</t>
  </si>
  <si>
    <t>472350023998</t>
  </si>
  <si>
    <t>84.624</t>
  </si>
  <si>
    <t>472350024766</t>
  </si>
  <si>
    <t>96.317</t>
  </si>
  <si>
    <t>472350026046</t>
  </si>
  <si>
    <t>141.774</t>
  </si>
  <si>
    <t>472350027070</t>
  </si>
  <si>
    <t>73.644</t>
  </si>
  <si>
    <t>472350027326</t>
  </si>
  <si>
    <t>83.128</t>
  </si>
  <si>
    <t>472350019136</t>
  </si>
  <si>
    <t>58.808</t>
  </si>
  <si>
    <t>472350019392</t>
  </si>
  <si>
    <t>103.022</t>
  </si>
  <si>
    <t>472350020160</t>
  </si>
  <si>
    <t>87.108</t>
  </si>
  <si>
    <t>472350020415</t>
  </si>
  <si>
    <t>103.758</t>
  </si>
  <si>
    <t>472350021184</t>
  </si>
  <si>
    <t>81.150</t>
  </si>
  <si>
    <t>472350021440</t>
  </si>
  <si>
    <t>50.811</t>
  </si>
  <si>
    <t>472350022208</t>
  </si>
  <si>
    <t>76.136</t>
  </si>
  <si>
    <t>472350022464</t>
  </si>
  <si>
    <t>80.039</t>
  </si>
  <si>
    <t>472350023232</t>
  </si>
  <si>
    <t>103.450</t>
  </si>
  <si>
    <t>472350023488</t>
  </si>
  <si>
    <t>103.282</t>
  </si>
  <si>
    <t>472350024256</t>
  </si>
  <si>
    <t>72.064</t>
  </si>
  <si>
    <t>472350024512</t>
  </si>
  <si>
    <t>99.689</t>
  </si>
  <si>
    <t>472350025280</t>
  </si>
  <si>
    <t>83.455</t>
  </si>
  <si>
    <t>472350025792</t>
  </si>
  <si>
    <t>121.487</t>
  </si>
  <si>
    <t>472350026560</t>
  </si>
  <si>
    <t>70.539</t>
  </si>
  <si>
    <t>472350026815</t>
  </si>
  <si>
    <t>91.849</t>
  </si>
  <si>
    <t>03</t>
  </si>
  <si>
    <t>Bone Marrow, Femur</t>
  </si>
  <si>
    <t>472350018690</t>
  </si>
  <si>
    <t>69.714</t>
  </si>
  <si>
    <t>472350018946</t>
  </si>
  <si>
    <t>49.472</t>
  </si>
  <si>
    <t>472350019714</t>
  </si>
  <si>
    <t>146.000</t>
  </si>
  <si>
    <t>472350019970</t>
  </si>
  <si>
    <t>121.588</t>
  </si>
  <si>
    <t>472350020738</t>
  </si>
  <si>
    <t>98.711</t>
  </si>
  <si>
    <t>472350020994</t>
  </si>
  <si>
    <t>123.961</t>
  </si>
  <si>
    <t>472350021762</t>
  </si>
  <si>
    <t>151.364</t>
  </si>
  <si>
    <t>472350022018</t>
  </si>
  <si>
    <t>29.554</t>
  </si>
  <si>
    <t>472350022786</t>
  </si>
  <si>
    <t>02/14</t>
  </si>
  <si>
    <t>472350023042</t>
  </si>
  <si>
    <t>93.810</t>
  </si>
  <si>
    <t>472350023810</t>
  </si>
  <si>
    <t>141.695</t>
  </si>
  <si>
    <t>472350024066</t>
  </si>
  <si>
    <t>63.665</t>
  </si>
  <si>
    <t>472350024834</t>
  </si>
  <si>
    <t>194.232</t>
  </si>
  <si>
    <t>472350026114</t>
  </si>
  <si>
    <t>137.565</t>
  </si>
  <si>
    <t>472350027138</t>
  </si>
  <si>
    <t>168.867</t>
  </si>
  <si>
    <t>472350027394</t>
  </si>
  <si>
    <t>102.242</t>
  </si>
  <si>
    <t>472350019204</t>
  </si>
  <si>
    <t>227.471</t>
  </si>
  <si>
    <t>472350019460</t>
  </si>
  <si>
    <t>289.057</t>
  </si>
  <si>
    <t>472350020228</t>
  </si>
  <si>
    <t>19.479</t>
  </si>
  <si>
    <t>472350020483</t>
  </si>
  <si>
    <t>60.287</t>
  </si>
  <si>
    <t>472350021252</t>
  </si>
  <si>
    <t>131.387</t>
  </si>
  <si>
    <t>472350021508</t>
  </si>
  <si>
    <t>224.231</t>
  </si>
  <si>
    <t>472350022276</t>
  </si>
  <si>
    <t>30.035</t>
  </si>
  <si>
    <t>472350022532</t>
  </si>
  <si>
    <t>28.195</t>
  </si>
  <si>
    <t>472350023300</t>
  </si>
  <si>
    <t>213.813</t>
  </si>
  <si>
    <t>472350023556</t>
  </si>
  <si>
    <t>28.736</t>
  </si>
  <si>
    <t>472350024324</t>
  </si>
  <si>
    <t>195.315</t>
  </si>
  <si>
    <t>472350024580</t>
  </si>
  <si>
    <t>204.253</t>
  </si>
  <si>
    <t>472350025348</t>
  </si>
  <si>
    <t>37.411</t>
  </si>
  <si>
    <t>472350025860</t>
  </si>
  <si>
    <t>165.662</t>
  </si>
  <si>
    <t>472350026628</t>
  </si>
  <si>
    <t>180.006</t>
  </si>
  <si>
    <t>472350026883</t>
  </si>
  <si>
    <t>197.695</t>
  </si>
  <si>
    <t>472350018614</t>
  </si>
  <si>
    <t>88.216</t>
  </si>
  <si>
    <t>05</t>
  </si>
  <si>
    <t>472350018870</t>
  </si>
  <si>
    <t>76.063</t>
  </si>
  <si>
    <t>472350019638</t>
  </si>
  <si>
    <t>80.939</t>
  </si>
  <si>
    <t>472350019894</t>
  </si>
  <si>
    <t>108.572</t>
  </si>
  <si>
    <t>472350020662</t>
  </si>
  <si>
    <t>71.668</t>
  </si>
  <si>
    <t>472350020918</t>
  </si>
  <si>
    <t>81.184</t>
  </si>
  <si>
    <t>472350021686</t>
  </si>
  <si>
    <t>108.057</t>
  </si>
  <si>
    <t>472350021942</t>
  </si>
  <si>
    <t>66.329</t>
  </si>
  <si>
    <t>472350022710</t>
  </si>
  <si>
    <t>110.279</t>
  </si>
  <si>
    <t>472350022966</t>
  </si>
  <si>
    <t>107.645</t>
  </si>
  <si>
    <t>472350023734</t>
  </si>
  <si>
    <t>102.008</t>
  </si>
  <si>
    <t>472350023990</t>
  </si>
  <si>
    <t>91.878</t>
  </si>
  <si>
    <t>472350024758</t>
  </si>
  <si>
    <t>97.895</t>
  </si>
  <si>
    <t>472350026038</t>
  </si>
  <si>
    <t>69.872</t>
  </si>
  <si>
    <t>472350027062</t>
  </si>
  <si>
    <t>65.941</t>
  </si>
  <si>
    <t>472350027318</t>
  </si>
  <si>
    <t>80.808</t>
  </si>
  <si>
    <t>472350019128</t>
  </si>
  <si>
    <t>65.067</t>
  </si>
  <si>
    <t>472350019384</t>
  </si>
  <si>
    <t>97.227</t>
  </si>
  <si>
    <t>472350020152</t>
  </si>
  <si>
    <t>90.428</t>
  </si>
  <si>
    <t>472350020407</t>
  </si>
  <si>
    <t>106.651</t>
  </si>
  <si>
    <t>472350021176</t>
  </si>
  <si>
    <t>77.930</t>
  </si>
  <si>
    <t>472350021432</t>
  </si>
  <si>
    <t>81.828</t>
  </si>
  <si>
    <t>472350022200</t>
  </si>
  <si>
    <t>115.555</t>
  </si>
  <si>
    <t>472350022456</t>
  </si>
  <si>
    <t>82.497</t>
  </si>
  <si>
    <t>472350023224</t>
  </si>
  <si>
    <t>105.531</t>
  </si>
  <si>
    <t>472350023480</t>
  </si>
  <si>
    <t>107.014</t>
  </si>
  <si>
    <t>472350024248</t>
  </si>
  <si>
    <t>74.827</t>
  </si>
  <si>
    <t>472350024504</t>
  </si>
  <si>
    <t>79.399</t>
  </si>
  <si>
    <t>472350025272</t>
  </si>
  <si>
    <t>76.264</t>
  </si>
  <si>
    <t>472350025784</t>
  </si>
  <si>
    <t>68.377</t>
  </si>
  <si>
    <t>472350026552</t>
  </si>
  <si>
    <t>74.140</t>
  </si>
  <si>
    <t>472350026807</t>
  </si>
  <si>
    <t>108.736</t>
  </si>
  <si>
    <t>472350018686</t>
  </si>
  <si>
    <t>91.537</t>
  </si>
  <si>
    <t>472350018942</t>
  </si>
  <si>
    <t>69.559</t>
  </si>
  <si>
    <t>472350019710</t>
  </si>
  <si>
    <t>94.449</t>
  </si>
  <si>
    <t>472350019966</t>
  </si>
  <si>
    <t>71.767</t>
  </si>
  <si>
    <t>472350020734</t>
  </si>
  <si>
    <t>78.521</t>
  </si>
  <si>
    <t>472350020990</t>
  </si>
  <si>
    <t>68.517</t>
  </si>
  <si>
    <t>472350021758</t>
  </si>
  <si>
    <t>97.767</t>
  </si>
  <si>
    <t>472350022014</t>
  </si>
  <si>
    <t>114.179</t>
  </si>
  <si>
    <t>472350022782</t>
  </si>
  <si>
    <t>103.526</t>
  </si>
  <si>
    <t>472350023038</t>
  </si>
  <si>
    <t>72.121</t>
  </si>
  <si>
    <t>472350023806</t>
  </si>
  <si>
    <t>105.459</t>
  </si>
  <si>
    <t>472350024062</t>
  </si>
  <si>
    <t>92.334</t>
  </si>
  <si>
    <t>472350024830</t>
  </si>
  <si>
    <t>155.653</t>
  </si>
  <si>
    <t>472350026110</t>
  </si>
  <si>
    <t>113.093</t>
  </si>
  <si>
    <t>472350027134</t>
  </si>
  <si>
    <t>72.009</t>
  </si>
  <si>
    <t>472350027390</t>
  </si>
  <si>
    <t>152.468</t>
  </si>
  <si>
    <t>472350019200</t>
  </si>
  <si>
    <t>95.498</t>
  </si>
  <si>
    <t>472350019456</t>
  </si>
  <si>
    <t>71.113</t>
  </si>
  <si>
    <t>472350020224</t>
  </si>
  <si>
    <t>82.934</t>
  </si>
  <si>
    <t>472350020479</t>
  </si>
  <si>
    <t>77.811</t>
  </si>
  <si>
    <t>472350021248</t>
  </si>
  <si>
    <t>75.237</t>
  </si>
  <si>
    <t>472350021504</t>
  </si>
  <si>
    <t>64.240</t>
  </si>
  <si>
    <t>472350022272</t>
  </si>
  <si>
    <t>92.188</t>
  </si>
  <si>
    <t>472350022528</t>
  </si>
  <si>
    <t>53.179</t>
  </si>
  <si>
    <t>472350023296</t>
  </si>
  <si>
    <t>106.245</t>
  </si>
  <si>
    <t>472350023552</t>
  </si>
  <si>
    <t>102.168</t>
  </si>
  <si>
    <t>472350024320</t>
  </si>
  <si>
    <t>82.066</t>
  </si>
  <si>
    <t>472350024576</t>
  </si>
  <si>
    <t>114.016</t>
  </si>
  <si>
    <t>472350025344</t>
  </si>
  <si>
    <t>156.175</t>
  </si>
  <si>
    <t>472350025856</t>
  </si>
  <si>
    <t>170.210</t>
  </si>
  <si>
    <t>472350026624</t>
  </si>
  <si>
    <t>128.709</t>
  </si>
  <si>
    <t>472350026879</t>
  </si>
  <si>
    <t>114.893</t>
  </si>
  <si>
    <t xml:space="preserve">Cerebral Cortex (Frontal) Grey Matter - Superficial (Right) </t>
  </si>
  <si>
    <t>472350018634</t>
  </si>
  <si>
    <t>107.596</t>
  </si>
  <si>
    <t>472350018890</t>
  </si>
  <si>
    <t>113.871</t>
  </si>
  <si>
    <t>472350019658</t>
  </si>
  <si>
    <t>91.185</t>
  </si>
  <si>
    <t>472350019914</t>
  </si>
  <si>
    <t>104.081</t>
  </si>
  <si>
    <t>472350020682</t>
  </si>
  <si>
    <t>89.003</t>
  </si>
  <si>
    <t>472350020938</t>
  </si>
  <si>
    <t>64.735</t>
  </si>
  <si>
    <t>472350021706</t>
  </si>
  <si>
    <t>67.619</t>
  </si>
  <si>
    <t>472350021962</t>
  </si>
  <si>
    <t>76.636</t>
  </si>
  <si>
    <t>472350022730</t>
  </si>
  <si>
    <t>123.613</t>
  </si>
  <si>
    <t>472350022986</t>
  </si>
  <si>
    <t>135.426</t>
  </si>
  <si>
    <t>472350023754</t>
  </si>
  <si>
    <t>85.372</t>
  </si>
  <si>
    <t>472350024010</t>
  </si>
  <si>
    <t>126.576</t>
  </si>
  <si>
    <t>472350024778</t>
  </si>
  <si>
    <t>83.543</t>
  </si>
  <si>
    <t>472350026058</t>
  </si>
  <si>
    <t>141.166</t>
  </si>
  <si>
    <t>472350027082</t>
  </si>
  <si>
    <t>89.871</t>
  </si>
  <si>
    <t>472350027338</t>
  </si>
  <si>
    <t>113.976</t>
  </si>
  <si>
    <t>472350019148</t>
  </si>
  <si>
    <t>121.829</t>
  </si>
  <si>
    <t>472350019404</t>
  </si>
  <si>
    <t>74.937</t>
  </si>
  <si>
    <t>472350020172</t>
  </si>
  <si>
    <t>78.297</t>
  </si>
  <si>
    <t>472350020427</t>
  </si>
  <si>
    <t>94.020</t>
  </si>
  <si>
    <t>472350021196</t>
  </si>
  <si>
    <t>96.690</t>
  </si>
  <si>
    <t>472350021452</t>
  </si>
  <si>
    <t>107.196</t>
  </si>
  <si>
    <t>472350022220</t>
  </si>
  <si>
    <t>161.787</t>
  </si>
  <si>
    <t>472350022476</t>
  </si>
  <si>
    <t>89.044</t>
  </si>
  <si>
    <t>472350023244</t>
  </si>
  <si>
    <t>126.798</t>
  </si>
  <si>
    <t>472350023500</t>
  </si>
  <si>
    <t>107.821</t>
  </si>
  <si>
    <t>472350024268</t>
  </si>
  <si>
    <t>143.540</t>
  </si>
  <si>
    <t>472350024524</t>
  </si>
  <si>
    <t>107.166</t>
  </si>
  <si>
    <t>472350025292</t>
  </si>
  <si>
    <t>150.481</t>
  </si>
  <si>
    <t>472350025804</t>
  </si>
  <si>
    <t>122.804</t>
  </si>
  <si>
    <t>472350026572</t>
  </si>
  <si>
    <t>87.435</t>
  </si>
  <si>
    <t>472350026827</t>
  </si>
  <si>
    <t>101.810</t>
  </si>
  <si>
    <t xml:space="preserve">Cerebral Cortex Grey Matter - Superficial (Right) </t>
  </si>
  <si>
    <t>472350018606</t>
  </si>
  <si>
    <t>87.257</t>
  </si>
  <si>
    <t>472350018862</t>
  </si>
  <si>
    <t>88.399</t>
  </si>
  <si>
    <t>472350019630</t>
  </si>
  <si>
    <t>73.764</t>
  </si>
  <si>
    <t>472350019886</t>
  </si>
  <si>
    <t>112.995</t>
  </si>
  <si>
    <t>472350020654</t>
  </si>
  <si>
    <t>99.015</t>
  </si>
  <si>
    <t>472350020910</t>
  </si>
  <si>
    <t>98.399</t>
  </si>
  <si>
    <t>472350021678</t>
  </si>
  <si>
    <t>124.160</t>
  </si>
  <si>
    <t>472350021934</t>
  </si>
  <si>
    <t>146.957</t>
  </si>
  <si>
    <t>472350022702</t>
  </si>
  <si>
    <t>121.410</t>
  </si>
  <si>
    <t>472350022958</t>
  </si>
  <si>
    <t>199.248</t>
  </si>
  <si>
    <t>472350023726</t>
  </si>
  <si>
    <t>185.797</t>
  </si>
  <si>
    <t>472350023982</t>
  </si>
  <si>
    <t>159.325</t>
  </si>
  <si>
    <t>472350024750</t>
  </si>
  <si>
    <t>92.538</t>
  </si>
  <si>
    <t>472350026030</t>
  </si>
  <si>
    <t>93.096</t>
  </si>
  <si>
    <t>472350027054</t>
  </si>
  <si>
    <t>106.942</t>
  </si>
  <si>
    <t>472350027310</t>
  </si>
  <si>
    <t>86.535</t>
  </si>
  <si>
    <t>472350019120</t>
  </si>
  <si>
    <t>161.661</t>
  </si>
  <si>
    <t>472350019376</t>
  </si>
  <si>
    <t>95.801</t>
  </si>
  <si>
    <t>472350020144</t>
  </si>
  <si>
    <t>134.757</t>
  </si>
  <si>
    <t>472350020399</t>
  </si>
  <si>
    <t>144.141</t>
  </si>
  <si>
    <t>472350021168</t>
  </si>
  <si>
    <t>149.498</t>
  </si>
  <si>
    <t>472350021424</t>
  </si>
  <si>
    <t>105.897</t>
  </si>
  <si>
    <t>472350022192</t>
  </si>
  <si>
    <t>216.527</t>
  </si>
  <si>
    <t>472350022448</t>
  </si>
  <si>
    <t>136.241</t>
  </si>
  <si>
    <t>472350023216</t>
  </si>
  <si>
    <t>151.523</t>
  </si>
  <si>
    <t>472350023472</t>
  </si>
  <si>
    <t>128.478</t>
  </si>
  <si>
    <t>472350024240</t>
  </si>
  <si>
    <t>141.458</t>
  </si>
  <si>
    <t>472350024496</t>
  </si>
  <si>
    <t>166.302</t>
  </si>
  <si>
    <t>472350025264</t>
  </si>
  <si>
    <t>64.902</t>
  </si>
  <si>
    <t>06</t>
  </si>
  <si>
    <t>472350025776</t>
  </si>
  <si>
    <t>125.391</t>
  </si>
  <si>
    <t>472350026544</t>
  </si>
  <si>
    <t>85.214</t>
  </si>
  <si>
    <t>472350026799</t>
  </si>
  <si>
    <t>116.451</t>
  </si>
  <si>
    <t xml:space="preserve">Cerebral Cortex Grey Matter (Temporal) - Superficial (Right) </t>
  </si>
  <si>
    <t>472350018658</t>
  </si>
  <si>
    <t>79.535</t>
  </si>
  <si>
    <t>472350018914</t>
  </si>
  <si>
    <t>114.866</t>
  </si>
  <si>
    <t>472350019682</t>
  </si>
  <si>
    <t>97.016</t>
  </si>
  <si>
    <t>472350019938</t>
  </si>
  <si>
    <t>133.542</t>
  </si>
  <si>
    <t>472350020706</t>
  </si>
  <si>
    <t>101.144</t>
  </si>
  <si>
    <t>472350020962</t>
  </si>
  <si>
    <t>93.990</t>
  </si>
  <si>
    <t>472350021730</t>
  </si>
  <si>
    <t>125.007</t>
  </si>
  <si>
    <t>472350021986</t>
  </si>
  <si>
    <t>132.504</t>
  </si>
  <si>
    <t>472350022754</t>
  </si>
  <si>
    <t>144.219</t>
  </si>
  <si>
    <t>472350023010</t>
  </si>
  <si>
    <t>175.200</t>
  </si>
  <si>
    <t>472350023778</t>
  </si>
  <si>
    <t>92.729</t>
  </si>
  <si>
    <t>472350024034</t>
  </si>
  <si>
    <t>151.160</t>
  </si>
  <si>
    <t>472350024802</t>
  </si>
  <si>
    <t>107.518</t>
  </si>
  <si>
    <t>472350026082</t>
  </si>
  <si>
    <t>121.089</t>
  </si>
  <si>
    <t>472350027106</t>
  </si>
  <si>
    <t>73.363</t>
  </si>
  <si>
    <t>472350027362</t>
  </si>
  <si>
    <t>156.956</t>
  </si>
  <si>
    <t>472350019172</t>
  </si>
  <si>
    <t>148.919</t>
  </si>
  <si>
    <t>472350019428</t>
  </si>
  <si>
    <t>72.090</t>
  </si>
  <si>
    <t>472350020196</t>
  </si>
  <si>
    <t>73.973</t>
  </si>
  <si>
    <t>472350020451</t>
  </si>
  <si>
    <t>102.828</t>
  </si>
  <si>
    <t>472350021220</t>
  </si>
  <si>
    <t>114.889</t>
  </si>
  <si>
    <t>472350021476</t>
  </si>
  <si>
    <t>153.934</t>
  </si>
  <si>
    <t>472350022244</t>
  </si>
  <si>
    <t>130.508</t>
  </si>
  <si>
    <t>472350022500</t>
  </si>
  <si>
    <t>88.042</t>
  </si>
  <si>
    <t>472350023268</t>
  </si>
  <si>
    <t>128.384</t>
  </si>
  <si>
    <t>472350023524</t>
  </si>
  <si>
    <t>122.153</t>
  </si>
  <si>
    <t>472350024292</t>
  </si>
  <si>
    <t>106.858</t>
  </si>
  <si>
    <t>472350024548</t>
  </si>
  <si>
    <t>113.829</t>
  </si>
  <si>
    <t>472350025316</t>
  </si>
  <si>
    <t>121.959</t>
  </si>
  <si>
    <t>472350025828</t>
  </si>
  <si>
    <t>115.425</t>
  </si>
  <si>
    <t>472350026596</t>
  </si>
  <si>
    <t>114.379</t>
  </si>
  <si>
    <t>472350026851</t>
  </si>
  <si>
    <t>168.962</t>
  </si>
  <si>
    <t xml:space="preserve">Cerebral White Matter - Deep (Right) </t>
  </si>
  <si>
    <t>472350018650</t>
  </si>
  <si>
    <t>46.441</t>
  </si>
  <si>
    <t>472350018906</t>
  </si>
  <si>
    <t>51.675</t>
  </si>
  <si>
    <t>472350019674</t>
  </si>
  <si>
    <t>80.268</t>
  </si>
  <si>
    <t>472350019930</t>
  </si>
  <si>
    <t>105.710</t>
  </si>
  <si>
    <t>472350020698</t>
  </si>
  <si>
    <t>107.565</t>
  </si>
  <si>
    <t>472350020954</t>
  </si>
  <si>
    <t>70.287</t>
  </si>
  <si>
    <t>472350021722</t>
  </si>
  <si>
    <t>106.532</t>
  </si>
  <si>
    <t>472350021978</t>
  </si>
  <si>
    <t>48.715</t>
  </si>
  <si>
    <t>472350022746</t>
  </si>
  <si>
    <t>88.648</t>
  </si>
  <si>
    <t>472350023002</t>
  </si>
  <si>
    <t>69.490</t>
  </si>
  <si>
    <t>472350023770</t>
  </si>
  <si>
    <t>67.929</t>
  </si>
  <si>
    <t>472350024026</t>
  </si>
  <si>
    <t>46.636</t>
  </si>
  <si>
    <t>472350024794</t>
  </si>
  <si>
    <t>49.649</t>
  </si>
  <si>
    <t>472350026074</t>
  </si>
  <si>
    <t>39.374</t>
  </si>
  <si>
    <t>472350027098</t>
  </si>
  <si>
    <t>99.781</t>
  </si>
  <si>
    <t>472350027354</t>
  </si>
  <si>
    <t>53.588</t>
  </si>
  <si>
    <t>472350019164</t>
  </si>
  <si>
    <t>44.798</t>
  </si>
  <si>
    <t>472350019420</t>
  </si>
  <si>
    <t>45.414</t>
  </si>
  <si>
    <t>472350020188</t>
  </si>
  <si>
    <t>107.728</t>
  </si>
  <si>
    <t>472350020443</t>
  </si>
  <si>
    <t>73.472</t>
  </si>
  <si>
    <t>472350021212</t>
  </si>
  <si>
    <t>40.758</t>
  </si>
  <si>
    <t>472350021468</t>
  </si>
  <si>
    <t>47.968</t>
  </si>
  <si>
    <t>472350022236</t>
  </si>
  <si>
    <t>43.924</t>
  </si>
  <si>
    <t>472350022492</t>
  </si>
  <si>
    <t>32.303</t>
  </si>
  <si>
    <t>472350023260</t>
  </si>
  <si>
    <t>51.041</t>
  </si>
  <si>
    <t>472350023516</t>
  </si>
  <si>
    <t>44.821</t>
  </si>
  <si>
    <t>472350024284</t>
  </si>
  <si>
    <t>90.489</t>
  </si>
  <si>
    <t>472350024540</t>
  </si>
  <si>
    <t>38.128</t>
  </si>
  <si>
    <t>472350025308</t>
  </si>
  <si>
    <t>34.446</t>
  </si>
  <si>
    <t>472350025820</t>
  </si>
  <si>
    <t>38.284</t>
  </si>
  <si>
    <t>472350026588</t>
  </si>
  <si>
    <t>31.955</t>
  </si>
  <si>
    <t>472350026843</t>
  </si>
  <si>
    <t>53.598</t>
  </si>
  <si>
    <t xml:space="preserve">Cerebral White Matter - Superficial (Right) </t>
  </si>
  <si>
    <t>472350018642</t>
  </si>
  <si>
    <t>39.687</t>
  </si>
  <si>
    <t>472350018898</t>
  </si>
  <si>
    <t>51.751</t>
  </si>
  <si>
    <t>472350019666</t>
  </si>
  <si>
    <t>117.782</t>
  </si>
  <si>
    <t>472350019922</t>
  </si>
  <si>
    <t>65.979</t>
  </si>
  <si>
    <t>472350020690</t>
  </si>
  <si>
    <t>44.643</t>
  </si>
  <si>
    <t>472350020946</t>
  </si>
  <si>
    <t>60.730</t>
  </si>
  <si>
    <t>472350021714</t>
  </si>
  <si>
    <t>30.980</t>
  </si>
  <si>
    <t>472350021970</t>
  </si>
  <si>
    <t>68.586</t>
  </si>
  <si>
    <t>472350022738</t>
  </si>
  <si>
    <t>53.829</t>
  </si>
  <si>
    <t>472350022994</t>
  </si>
  <si>
    <t>91.864</t>
  </si>
  <si>
    <t>472350023762</t>
  </si>
  <si>
    <t>67.424</t>
  </si>
  <si>
    <t>472350024018</t>
  </si>
  <si>
    <t>42.785</t>
  </si>
  <si>
    <t>472350024786</t>
  </si>
  <si>
    <t>60.992</t>
  </si>
  <si>
    <t>472350026066</t>
  </si>
  <si>
    <t>66.356</t>
  </si>
  <si>
    <t>472350027090</t>
  </si>
  <si>
    <t>97.501</t>
  </si>
  <si>
    <t>472350027346</t>
  </si>
  <si>
    <t>115.228</t>
  </si>
  <si>
    <t>472350019156</t>
  </si>
  <si>
    <t>76.124</t>
  </si>
  <si>
    <t>472350019412</t>
  </si>
  <si>
    <t>55.426</t>
  </si>
  <si>
    <t>472350020180</t>
  </si>
  <si>
    <t>51.379</t>
  </si>
  <si>
    <t>472350020435</t>
  </si>
  <si>
    <t>40.849</t>
  </si>
  <si>
    <t>472350021204</t>
  </si>
  <si>
    <t>71.949</t>
  </si>
  <si>
    <t>472350021460</t>
  </si>
  <si>
    <t>65.448</t>
  </si>
  <si>
    <t>472350022228</t>
  </si>
  <si>
    <t>106.196</t>
  </si>
  <si>
    <t>472350022484</t>
  </si>
  <si>
    <t>59.992</t>
  </si>
  <si>
    <t>472350023252</t>
  </si>
  <si>
    <t>36.637</t>
  </si>
  <si>
    <t>472350023508</t>
  </si>
  <si>
    <t>73.700</t>
  </si>
  <si>
    <t>472350024276</t>
  </si>
  <si>
    <t>60.960</t>
  </si>
  <si>
    <t>472350024532</t>
  </si>
  <si>
    <t>51.146</t>
  </si>
  <si>
    <t>07</t>
  </si>
  <si>
    <t>472350025300</t>
  </si>
  <si>
    <t>88.206</t>
  </si>
  <si>
    <t>472350025812</t>
  </si>
  <si>
    <t>111.345</t>
  </si>
  <si>
    <t>472350026580</t>
  </si>
  <si>
    <t>194.450</t>
  </si>
  <si>
    <t>472350026835</t>
  </si>
  <si>
    <t>51.549</t>
  </si>
  <si>
    <t xml:space="preserve">Corpus Callosum </t>
  </si>
  <si>
    <t>472350018618</t>
  </si>
  <si>
    <t>65.248</t>
  </si>
  <si>
    <t>472350018874</t>
  </si>
  <si>
    <t>67.944</t>
  </si>
  <si>
    <t>472350019642</t>
  </si>
  <si>
    <t>35.941</t>
  </si>
  <si>
    <t>472350019898</t>
  </si>
  <si>
    <t>37.485</t>
  </si>
  <si>
    <t>472350020666</t>
  </si>
  <si>
    <t>67.255</t>
  </si>
  <si>
    <t>472350020922</t>
  </si>
  <si>
    <t>105.129</t>
  </si>
  <si>
    <t>472350021690</t>
  </si>
  <si>
    <t>42.781</t>
  </si>
  <si>
    <t>472350021946</t>
  </si>
  <si>
    <t>44.977</t>
  </si>
  <si>
    <t>472350022714</t>
  </si>
  <si>
    <t>55.656</t>
  </si>
  <si>
    <t>472350022970</t>
  </si>
  <si>
    <t>63.567</t>
  </si>
  <si>
    <t>472350023738</t>
  </si>
  <si>
    <t>66.570</t>
  </si>
  <si>
    <t>472350023994</t>
  </si>
  <si>
    <t>54.252</t>
  </si>
  <si>
    <t>472350024762</t>
  </si>
  <si>
    <t>46.478</t>
  </si>
  <si>
    <t>472350026042</t>
  </si>
  <si>
    <t>102.169</t>
  </si>
  <si>
    <t>472350027066</t>
  </si>
  <si>
    <t>122.410</t>
  </si>
  <si>
    <t>472350027322</t>
  </si>
  <si>
    <t>71.234</t>
  </si>
  <si>
    <t>472350019132</t>
  </si>
  <si>
    <t>79.927</t>
  </si>
  <si>
    <t>472350019388</t>
  </si>
  <si>
    <t>43.965</t>
  </si>
  <si>
    <t>472350020156</t>
  </si>
  <si>
    <t>40.966</t>
  </si>
  <si>
    <t>472350020411</t>
  </si>
  <si>
    <t>60.911</t>
  </si>
  <si>
    <t>472350021180</t>
  </si>
  <si>
    <t>89.943</t>
  </si>
  <si>
    <t>472350021436</t>
  </si>
  <si>
    <t>51.803</t>
  </si>
  <si>
    <t>472350022204</t>
  </si>
  <si>
    <t>101.901</t>
  </si>
  <si>
    <t>472350022460</t>
  </si>
  <si>
    <t>52.561</t>
  </si>
  <si>
    <t>472350023228</t>
  </si>
  <si>
    <t>108.198</t>
  </si>
  <si>
    <t>472350023484</t>
  </si>
  <si>
    <t>66.514</t>
  </si>
  <si>
    <t>472350024252</t>
  </si>
  <si>
    <t>53.007</t>
  </si>
  <si>
    <t>472350024508</t>
  </si>
  <si>
    <t>76.462</t>
  </si>
  <si>
    <t>472350025276</t>
  </si>
  <si>
    <t>100.141</t>
  </si>
  <si>
    <t>472350025788</t>
  </si>
  <si>
    <t>126.957</t>
  </si>
  <si>
    <t>472350026556</t>
  </si>
  <si>
    <t>68.504</t>
  </si>
  <si>
    <t>472350026811</t>
  </si>
  <si>
    <t>47.688</t>
  </si>
  <si>
    <t>472350018818</t>
  </si>
  <si>
    <t>64.321</t>
  </si>
  <si>
    <t>472350019074</t>
  </si>
  <si>
    <t>6.864</t>
  </si>
  <si>
    <t>472350019842</t>
  </si>
  <si>
    <t>2.623</t>
  </si>
  <si>
    <t>472350020098</t>
  </si>
  <si>
    <t>2.522</t>
  </si>
  <si>
    <t>472350020866</t>
  </si>
  <si>
    <t>2.324</t>
  </si>
  <si>
    <t>472350021122</t>
  </si>
  <si>
    <t>8.200</t>
  </si>
  <si>
    <t>472350021890</t>
  </si>
  <si>
    <t>11.007</t>
  </si>
  <si>
    <t>472350022146</t>
  </si>
  <si>
    <t>1.966</t>
  </si>
  <si>
    <t>472350022914</t>
  </si>
  <si>
    <t>2.393</t>
  </si>
  <si>
    <t>472350023170</t>
  </si>
  <si>
    <t>8.218</t>
  </si>
  <si>
    <t>472350023938</t>
  </si>
  <si>
    <t>3.593</t>
  </si>
  <si>
    <t>472350024194</t>
  </si>
  <si>
    <t>8.482</t>
  </si>
  <si>
    <t>472350024958</t>
  </si>
  <si>
    <t>48.673</t>
  </si>
  <si>
    <t>472350026242</t>
  </si>
  <si>
    <t>48.690</t>
  </si>
  <si>
    <t>472350027266</t>
  </si>
  <si>
    <t>32.537</t>
  </si>
  <si>
    <t>472350027522</t>
  </si>
  <si>
    <t>8.277</t>
  </si>
  <si>
    <t>472350019332</t>
  </si>
  <si>
    <t>53.411</t>
  </si>
  <si>
    <t>472350019588</t>
  </si>
  <si>
    <t>7.063</t>
  </si>
  <si>
    <t>472350020356</t>
  </si>
  <si>
    <t>7.395</t>
  </si>
  <si>
    <t>472350020611</t>
  </si>
  <si>
    <t>3.803</t>
  </si>
  <si>
    <t>472350021380</t>
  </si>
  <si>
    <t>5.026</t>
  </si>
  <si>
    <t>472350021636</t>
  </si>
  <si>
    <t>6.283</t>
  </si>
  <si>
    <t>472350022404</t>
  </si>
  <si>
    <t>18.992</t>
  </si>
  <si>
    <t>472350022660</t>
  </si>
  <si>
    <t>9.664</t>
  </si>
  <si>
    <t>472350023428</t>
  </si>
  <si>
    <t>9.701</t>
  </si>
  <si>
    <t>472350023684</t>
  </si>
  <si>
    <t>4.980</t>
  </si>
  <si>
    <t>472350024452</t>
  </si>
  <si>
    <t>6.564</t>
  </si>
  <si>
    <t>472350024708</t>
  </si>
  <si>
    <t>9.407</t>
  </si>
  <si>
    <t>472350025476</t>
  </si>
  <si>
    <t>46.768</t>
  </si>
  <si>
    <t>472350025988</t>
  </si>
  <si>
    <t>4.783</t>
  </si>
  <si>
    <t>472350026756</t>
  </si>
  <si>
    <t>11.580</t>
  </si>
  <si>
    <t>472350027011</t>
  </si>
  <si>
    <t>38.745</t>
  </si>
  <si>
    <t>472350018710</t>
  </si>
  <si>
    <t>46.461</t>
  </si>
  <si>
    <t>472350018966</t>
  </si>
  <si>
    <t>75.190</t>
  </si>
  <si>
    <t>472350019734</t>
  </si>
  <si>
    <t>54.492</t>
  </si>
  <si>
    <t>472350019990</t>
  </si>
  <si>
    <t>17.044</t>
  </si>
  <si>
    <t>472350020758</t>
  </si>
  <si>
    <t>39.479</t>
  </si>
  <si>
    <t>472350021014</t>
  </si>
  <si>
    <t>54.929</t>
  </si>
  <si>
    <t>472350021782</t>
  </si>
  <si>
    <t>37.908</t>
  </si>
  <si>
    <t>472350022038</t>
  </si>
  <si>
    <t>67.412</t>
  </si>
  <si>
    <t>472350022806</t>
  </si>
  <si>
    <t>69.084</t>
  </si>
  <si>
    <t>472350023062</t>
  </si>
  <si>
    <t>46.468</t>
  </si>
  <si>
    <t>472350023830</t>
  </si>
  <si>
    <t>45.811</t>
  </si>
  <si>
    <t>472350024086</t>
  </si>
  <si>
    <t>49.365</t>
  </si>
  <si>
    <t>472350024854</t>
  </si>
  <si>
    <t>79.107</t>
  </si>
  <si>
    <t>472350026134</t>
  </si>
  <si>
    <t>67.150</t>
  </si>
  <si>
    <t>472350027158</t>
  </si>
  <si>
    <t>9.316</t>
  </si>
  <si>
    <t>472350027414</t>
  </si>
  <si>
    <t>27.209</t>
  </si>
  <si>
    <t>472350019224</t>
  </si>
  <si>
    <t>94.228</t>
  </si>
  <si>
    <t>472350019480</t>
  </si>
  <si>
    <t>79.618</t>
  </si>
  <si>
    <t>472350020248</t>
  </si>
  <si>
    <t>52.566</t>
  </si>
  <si>
    <t>472350020503</t>
  </si>
  <si>
    <t>55.502</t>
  </si>
  <si>
    <t>472350021272</t>
  </si>
  <si>
    <t>74.187</t>
  </si>
  <si>
    <t>472350021528</t>
  </si>
  <si>
    <t>50.419</t>
  </si>
  <si>
    <t>472350022296</t>
  </si>
  <si>
    <t>87.757</t>
  </si>
  <si>
    <t>472350022552</t>
  </si>
  <si>
    <t>73.869</t>
  </si>
  <si>
    <t>472350023320</t>
  </si>
  <si>
    <t>87.268</t>
  </si>
  <si>
    <t>472350023576</t>
  </si>
  <si>
    <t>32.040</t>
  </si>
  <si>
    <t>472350024344</t>
  </si>
  <si>
    <t>80.139</t>
  </si>
  <si>
    <t>472350024600</t>
  </si>
  <si>
    <t>89.115</t>
  </si>
  <si>
    <t>472350025368</t>
  </si>
  <si>
    <t>66.348</t>
  </si>
  <si>
    <t>472350025880</t>
  </si>
  <si>
    <t>124.547</t>
  </si>
  <si>
    <t>472350026648</t>
  </si>
  <si>
    <t>77.364</t>
  </si>
  <si>
    <t>472350026903</t>
  </si>
  <si>
    <t>75.918</t>
  </si>
  <si>
    <t>472350018714</t>
  </si>
  <si>
    <t>29.126</t>
  </si>
  <si>
    <t>472350018970</t>
  </si>
  <si>
    <t>15.174</t>
  </si>
  <si>
    <t>472350019738</t>
  </si>
  <si>
    <t>64.184</t>
  </si>
  <si>
    <t>472350019998</t>
  </si>
  <si>
    <t>57.114</t>
  </si>
  <si>
    <t>472350020766</t>
  </si>
  <si>
    <t>29.423</t>
  </si>
  <si>
    <t>472350021018</t>
  </si>
  <si>
    <t>33.157</t>
  </si>
  <si>
    <t>472350021786</t>
  </si>
  <si>
    <t>45.688</t>
  </si>
  <si>
    <t>472350022046</t>
  </si>
  <si>
    <t>6.033</t>
  </si>
  <si>
    <t>472350022814</t>
  </si>
  <si>
    <t>40.095</t>
  </si>
  <si>
    <t>472350023066</t>
  </si>
  <si>
    <t>95.356</t>
  </si>
  <si>
    <t>472350023834</t>
  </si>
  <si>
    <t>75.745</t>
  </si>
  <si>
    <t>472350024090</t>
  </si>
  <si>
    <t>50.212</t>
  </si>
  <si>
    <t>472350024858</t>
  </si>
  <si>
    <t>78.457</t>
  </si>
  <si>
    <t>472350026138</t>
  </si>
  <si>
    <t>122.421</t>
  </si>
  <si>
    <t>472350027162</t>
  </si>
  <si>
    <t>472350027418</t>
  </si>
  <si>
    <t>118.370</t>
  </si>
  <si>
    <t>472350019228</t>
  </si>
  <si>
    <t>70.336</t>
  </si>
  <si>
    <t>08</t>
  </si>
  <si>
    <t>472350019488</t>
  </si>
  <si>
    <t>175.396</t>
  </si>
  <si>
    <t>472350020256</t>
  </si>
  <si>
    <t>83.937</t>
  </si>
  <si>
    <t>472350020507</t>
  </si>
  <si>
    <t>134.464</t>
  </si>
  <si>
    <t>472350021280</t>
  </si>
  <si>
    <t>29.783</t>
  </si>
  <si>
    <t>472350021536</t>
  </si>
  <si>
    <t>37.739</t>
  </si>
  <si>
    <t>472350022300</t>
  </si>
  <si>
    <t>75.467</t>
  </si>
  <si>
    <t>472350022556</t>
  </si>
  <si>
    <t>75.771</t>
  </si>
  <si>
    <t>472350023328</t>
  </si>
  <si>
    <t>98.037</t>
  </si>
  <si>
    <t>472350023584</t>
  </si>
  <si>
    <t>68.867</t>
  </si>
  <si>
    <t>472350024348</t>
  </si>
  <si>
    <t>61.384</t>
  </si>
  <si>
    <t>472350024608</t>
  </si>
  <si>
    <t>56.011</t>
  </si>
  <si>
    <t>472350025376</t>
  </si>
  <si>
    <t>83.968</t>
  </si>
  <si>
    <t>472350025888</t>
  </si>
  <si>
    <t>28.994</t>
  </si>
  <si>
    <t>472350026656</t>
  </si>
  <si>
    <t>79.575</t>
  </si>
  <si>
    <t>472350026907</t>
  </si>
  <si>
    <t>130.732</t>
  </si>
  <si>
    <t>472350018694</t>
  </si>
  <si>
    <t>115.353</t>
  </si>
  <si>
    <t>472350018954</t>
  </si>
  <si>
    <t>19.392</t>
  </si>
  <si>
    <t>472350019722</t>
  </si>
  <si>
    <t>12.960</t>
  </si>
  <si>
    <t>472350019978</t>
  </si>
  <si>
    <t>26.373</t>
  </si>
  <si>
    <t>472350020746</t>
  </si>
  <si>
    <t>62.399</t>
  </si>
  <si>
    <t>472350021002</t>
  </si>
  <si>
    <t>34.714</t>
  </si>
  <si>
    <t>472350021770</t>
  </si>
  <si>
    <t>48.940</t>
  </si>
  <si>
    <t>472350022026</t>
  </si>
  <si>
    <t>27.758</t>
  </si>
  <si>
    <t>472350022794</t>
  </si>
  <si>
    <t>26.196</t>
  </si>
  <si>
    <t>472350023050</t>
  </si>
  <si>
    <t>55.483</t>
  </si>
  <si>
    <t>472350023818</t>
  </si>
  <si>
    <t>28.641</t>
  </si>
  <si>
    <t>472350024074</t>
  </si>
  <si>
    <t>58.806</t>
  </si>
  <si>
    <t>472350024842</t>
  </si>
  <si>
    <t>35.495</t>
  </si>
  <si>
    <t>472350026122</t>
  </si>
  <si>
    <t>35.404</t>
  </si>
  <si>
    <t>472350027146</t>
  </si>
  <si>
    <t>5.463</t>
  </si>
  <si>
    <t>472350027402</t>
  </si>
  <si>
    <t>44.000</t>
  </si>
  <si>
    <t>472350019212</t>
  </si>
  <si>
    <t>21.699</t>
  </si>
  <si>
    <t>472350019468</t>
  </si>
  <si>
    <t>10.660</t>
  </si>
  <si>
    <t>472350020236</t>
  </si>
  <si>
    <t>13.729</t>
  </si>
  <si>
    <t>472350020491</t>
  </si>
  <si>
    <t>40.230</t>
  </si>
  <si>
    <t>472350021260</t>
  </si>
  <si>
    <t>64.122</t>
  </si>
  <si>
    <t>472350021516</t>
  </si>
  <si>
    <t>73.116</t>
  </si>
  <si>
    <t>472350022284</t>
  </si>
  <si>
    <t>43.683</t>
  </si>
  <si>
    <t>472350022540</t>
  </si>
  <si>
    <t>32.028</t>
  </si>
  <si>
    <t>472350023308</t>
  </si>
  <si>
    <t>57.806</t>
  </si>
  <si>
    <t>472350023564</t>
  </si>
  <si>
    <t>29.979</t>
  </si>
  <si>
    <t>472350024332</t>
  </si>
  <si>
    <t>15.668</t>
  </si>
  <si>
    <t>472350024588</t>
  </si>
  <si>
    <t>32.544</t>
  </si>
  <si>
    <t>472350025356</t>
  </si>
  <si>
    <t>30.706</t>
  </si>
  <si>
    <t>472350025868</t>
  </si>
  <si>
    <t>23.485</t>
  </si>
  <si>
    <t>472350026636</t>
  </si>
  <si>
    <t>22.914</t>
  </si>
  <si>
    <t>472350026891</t>
  </si>
  <si>
    <t>41.789</t>
  </si>
  <si>
    <t xml:space="preserve">Entorhinal Cortex </t>
  </si>
  <si>
    <t>472350018626</t>
  </si>
  <si>
    <t>79.015</t>
  </si>
  <si>
    <t>472350018882</t>
  </si>
  <si>
    <t>91.326</t>
  </si>
  <si>
    <t>472350019650</t>
  </si>
  <si>
    <t>95.780</t>
  </si>
  <si>
    <t>472350019906</t>
  </si>
  <si>
    <t>114.961</t>
  </si>
  <si>
    <t>472350020674</t>
  </si>
  <si>
    <t>136.975</t>
  </si>
  <si>
    <t>472350020930</t>
  </si>
  <si>
    <t>87.170</t>
  </si>
  <si>
    <t>472350021698</t>
  </si>
  <si>
    <t>99.376</t>
  </si>
  <si>
    <t>472350021954</t>
  </si>
  <si>
    <t>107.646</t>
  </si>
  <si>
    <t>472350022722</t>
  </si>
  <si>
    <t>103.874</t>
  </si>
  <si>
    <t>472350022978</t>
  </si>
  <si>
    <t>122.973</t>
  </si>
  <si>
    <t>472350023746</t>
  </si>
  <si>
    <t>129.281</t>
  </si>
  <si>
    <t>472350024002</t>
  </si>
  <si>
    <t>161.193</t>
  </si>
  <si>
    <t>472350024770</t>
  </si>
  <si>
    <t>125.087</t>
  </si>
  <si>
    <t>472350026050</t>
  </si>
  <si>
    <t>119.406</t>
  </si>
  <si>
    <t>472350027074</t>
  </si>
  <si>
    <t>89.425</t>
  </si>
  <si>
    <t>472350027330</t>
  </si>
  <si>
    <t>104.462</t>
  </si>
  <si>
    <t>472350019140</t>
  </si>
  <si>
    <t>112.639</t>
  </si>
  <si>
    <t>472350019396</t>
  </si>
  <si>
    <t>140.594</t>
  </si>
  <si>
    <t>472350020164</t>
  </si>
  <si>
    <t>144.362</t>
  </si>
  <si>
    <t>472350020419</t>
  </si>
  <si>
    <t>143.760</t>
  </si>
  <si>
    <t>472350021188</t>
  </si>
  <si>
    <t>111.858</t>
  </si>
  <si>
    <t>472350021444</t>
  </si>
  <si>
    <t>97.472</t>
  </si>
  <si>
    <t>472350022212</t>
  </si>
  <si>
    <t>146.474</t>
  </si>
  <si>
    <t>472350022468</t>
  </si>
  <si>
    <t>96.277</t>
  </si>
  <si>
    <t>472350023236</t>
  </si>
  <si>
    <t>128.879</t>
  </si>
  <si>
    <t>472350023492</t>
  </si>
  <si>
    <t>123.941</t>
  </si>
  <si>
    <t>472350024260</t>
  </si>
  <si>
    <t>98.060</t>
  </si>
  <si>
    <t>472350024516</t>
  </si>
  <si>
    <t>106.820</t>
  </si>
  <si>
    <t>472350025284</t>
  </si>
  <si>
    <t>121.196</t>
  </si>
  <si>
    <t>472350025796</t>
  </si>
  <si>
    <t>115.259</t>
  </si>
  <si>
    <t>472350026564</t>
  </si>
  <si>
    <t>99.010</t>
  </si>
  <si>
    <t>04</t>
  </si>
  <si>
    <t>472350026819</t>
  </si>
  <si>
    <t>141.567</t>
  </si>
  <si>
    <t xml:space="preserve">Ganglion Trigeminal </t>
  </si>
  <si>
    <t>472350018838</t>
  </si>
  <si>
    <t>62.184</t>
  </si>
  <si>
    <t>472350019094</t>
  </si>
  <si>
    <t>67.884</t>
  </si>
  <si>
    <t>472350019862</t>
  </si>
  <si>
    <t>32.135</t>
  </si>
  <si>
    <t>472350020118</t>
  </si>
  <si>
    <t>17.503</t>
  </si>
  <si>
    <t>472350020886</t>
  </si>
  <si>
    <t>25.977</t>
  </si>
  <si>
    <t>472350021142</t>
  </si>
  <si>
    <t>20.079</t>
  </si>
  <si>
    <t>472350021910</t>
  </si>
  <si>
    <t>56.182</t>
  </si>
  <si>
    <t>472350022166</t>
  </si>
  <si>
    <t>73.423</t>
  </si>
  <si>
    <t>472350022934</t>
  </si>
  <si>
    <t>66.742</t>
  </si>
  <si>
    <t>472350023190</t>
  </si>
  <si>
    <t>76.743</t>
  </si>
  <si>
    <t>472350023958</t>
  </si>
  <si>
    <t>86.944</t>
  </si>
  <si>
    <t>472350024214</t>
  </si>
  <si>
    <t>94.301</t>
  </si>
  <si>
    <t>472350024982</t>
  </si>
  <si>
    <t>8.160</t>
  </si>
  <si>
    <t>472350026262</t>
  </si>
  <si>
    <t>96.053</t>
  </si>
  <si>
    <t>472350027286</t>
  </si>
  <si>
    <t>49.193</t>
  </si>
  <si>
    <t>472350027542</t>
  </si>
  <si>
    <t>68.443</t>
  </si>
  <si>
    <t>472350019352</t>
  </si>
  <si>
    <t>118.609</t>
  </si>
  <si>
    <t>472350019608</t>
  </si>
  <si>
    <t>69.890</t>
  </si>
  <si>
    <t>472350020376</t>
  </si>
  <si>
    <t>26.854</t>
  </si>
  <si>
    <t>472350020631</t>
  </si>
  <si>
    <t>29.254</t>
  </si>
  <si>
    <t>472350021400</t>
  </si>
  <si>
    <t>124.272</t>
  </si>
  <si>
    <t>472350021656</t>
  </si>
  <si>
    <t>36.506</t>
  </si>
  <si>
    <t>472350022424</t>
  </si>
  <si>
    <t>26.805</t>
  </si>
  <si>
    <t>472350022680</t>
  </si>
  <si>
    <t>57.783</t>
  </si>
  <si>
    <t>472350023448</t>
  </si>
  <si>
    <t>7.801</t>
  </si>
  <si>
    <t>472350023704</t>
  </si>
  <si>
    <t>71.680</t>
  </si>
  <si>
    <t>472350024472</t>
  </si>
  <si>
    <t>29.146</t>
  </si>
  <si>
    <t>472350024728</t>
  </si>
  <si>
    <t>32.047</t>
  </si>
  <si>
    <t>472350025496</t>
  </si>
  <si>
    <t>41.152</t>
  </si>
  <si>
    <t>472350026008</t>
  </si>
  <si>
    <t>472350026776</t>
  </si>
  <si>
    <t>81.112</t>
  </si>
  <si>
    <t>472350027031</t>
  </si>
  <si>
    <t>34.716</t>
  </si>
  <si>
    <t xml:space="preserve">Heart Ventricle Free Wall (Right) </t>
  </si>
  <si>
    <t>472350018730</t>
  </si>
  <si>
    <t>57.384</t>
  </si>
  <si>
    <t>472350018986</t>
  </si>
  <si>
    <t>50.843</t>
  </si>
  <si>
    <t>472350019754</t>
  </si>
  <si>
    <t>68.216</t>
  </si>
  <si>
    <t>472350020010</t>
  </si>
  <si>
    <t>42.459</t>
  </si>
  <si>
    <t>472350020778</t>
  </si>
  <si>
    <t>47.195</t>
  </si>
  <si>
    <t>472350021034</t>
  </si>
  <si>
    <t>17.362</t>
  </si>
  <si>
    <t>472350021802</t>
  </si>
  <si>
    <t>60.066</t>
  </si>
  <si>
    <t>472350022058</t>
  </si>
  <si>
    <t>55.344</t>
  </si>
  <si>
    <t>472350022826</t>
  </si>
  <si>
    <t>56.566</t>
  </si>
  <si>
    <t>472350023082</t>
  </si>
  <si>
    <t>36.148</t>
  </si>
  <si>
    <t>472350023850</t>
  </si>
  <si>
    <t>64.789</t>
  </si>
  <si>
    <t>472350024106</t>
  </si>
  <si>
    <t>39.495</t>
  </si>
  <si>
    <t>472350024874</t>
  </si>
  <si>
    <t>68.185</t>
  </si>
  <si>
    <t>472350026154</t>
  </si>
  <si>
    <t>50.846</t>
  </si>
  <si>
    <t>472350027178</t>
  </si>
  <si>
    <t>50.392</t>
  </si>
  <si>
    <t>472350027434</t>
  </si>
  <si>
    <t>74.710</t>
  </si>
  <si>
    <t>472350019244</t>
  </si>
  <si>
    <t>32.611</t>
  </si>
  <si>
    <t>472350019500</t>
  </si>
  <si>
    <t>24.482</t>
  </si>
  <si>
    <t>472350020268</t>
  </si>
  <si>
    <t>58.241</t>
  </si>
  <si>
    <t>472350020523</t>
  </si>
  <si>
    <t>30.241</t>
  </si>
  <si>
    <t>472350021292</t>
  </si>
  <si>
    <t>38.665</t>
  </si>
  <si>
    <t>472350021548</t>
  </si>
  <si>
    <t>41.401</t>
  </si>
  <si>
    <t>472350022316</t>
  </si>
  <si>
    <t>40.530</t>
  </si>
  <si>
    <t>472350022572</t>
  </si>
  <si>
    <t>45.865</t>
  </si>
  <si>
    <t>472350023340</t>
  </si>
  <si>
    <t>39.023</t>
  </si>
  <si>
    <t>472350023596</t>
  </si>
  <si>
    <t>46.868</t>
  </si>
  <si>
    <t>09</t>
  </si>
  <si>
    <t>472350024364</t>
  </si>
  <si>
    <t>67.584</t>
  </si>
  <si>
    <t>472350024620</t>
  </si>
  <si>
    <t>48.772</t>
  </si>
  <si>
    <t>472350025388</t>
  </si>
  <si>
    <t>67.586</t>
  </si>
  <si>
    <t>472350025900</t>
  </si>
  <si>
    <t>70.824</t>
  </si>
  <si>
    <t>472350026668</t>
  </si>
  <si>
    <t>33.888</t>
  </si>
  <si>
    <t>472350026923</t>
  </si>
  <si>
    <t>48.477</t>
  </si>
  <si>
    <t>472350018682</t>
  </si>
  <si>
    <t>70.569</t>
  </si>
  <si>
    <t>472350018938</t>
  </si>
  <si>
    <t>71.661</t>
  </si>
  <si>
    <t>472350019706</t>
  </si>
  <si>
    <t>110.359</t>
  </si>
  <si>
    <t>472350019962</t>
  </si>
  <si>
    <t>131.390</t>
  </si>
  <si>
    <t>472350020730</t>
  </si>
  <si>
    <t>104.520</t>
  </si>
  <si>
    <t>472350020986</t>
  </si>
  <si>
    <t>110.588</t>
  </si>
  <si>
    <t>472350021754</t>
  </si>
  <si>
    <t>127.310</t>
  </si>
  <si>
    <t>472350022010</t>
  </si>
  <si>
    <t>104.195</t>
  </si>
  <si>
    <t>472350022778</t>
  </si>
  <si>
    <t>96.649</t>
  </si>
  <si>
    <t>472350023034</t>
  </si>
  <si>
    <t>98.808</t>
  </si>
  <si>
    <t>472350023802</t>
  </si>
  <si>
    <t>98.993</t>
  </si>
  <si>
    <t>472350024058</t>
  </si>
  <si>
    <t>111.944</t>
  </si>
  <si>
    <t>472350024826</t>
  </si>
  <si>
    <t>115.278</t>
  </si>
  <si>
    <t>472350026106</t>
  </si>
  <si>
    <t>104.867</t>
  </si>
  <si>
    <t>472350027130</t>
  </si>
  <si>
    <t>109.323</t>
  </si>
  <si>
    <t>472350027386</t>
  </si>
  <si>
    <t>157.464</t>
  </si>
  <si>
    <t>472350019196</t>
  </si>
  <si>
    <t>138.242</t>
  </si>
  <si>
    <t>472350019452</t>
  </si>
  <si>
    <t>101.481</t>
  </si>
  <si>
    <t>472350020220</t>
  </si>
  <si>
    <t>86.714</t>
  </si>
  <si>
    <t>472350020475</t>
  </si>
  <si>
    <t>119.682</t>
  </si>
  <si>
    <t>472350021244</t>
  </si>
  <si>
    <t>109.774</t>
  </si>
  <si>
    <t>472350021500</t>
  </si>
  <si>
    <t>161.699</t>
  </si>
  <si>
    <t>472350022268</t>
  </si>
  <si>
    <t>111.758</t>
  </si>
  <si>
    <t>472350022524</t>
  </si>
  <si>
    <t>77.935</t>
  </si>
  <si>
    <t>472350023292</t>
  </si>
  <si>
    <t>102.584</t>
  </si>
  <si>
    <t>472350023548</t>
  </si>
  <si>
    <t>93.273</t>
  </si>
  <si>
    <t>472350024316</t>
  </si>
  <si>
    <t>71.728</t>
  </si>
  <si>
    <t>472350024572</t>
  </si>
  <si>
    <t>102.229</t>
  </si>
  <si>
    <t>472350025340</t>
  </si>
  <si>
    <t>85.217</t>
  </si>
  <si>
    <t>472350025852</t>
  </si>
  <si>
    <t>92.798</t>
  </si>
  <si>
    <t>472350026620</t>
  </si>
  <si>
    <t>104.783</t>
  </si>
  <si>
    <t>472350026875</t>
  </si>
  <si>
    <t>120.609</t>
  </si>
  <si>
    <t xml:space="preserve">Hypothalamus (Right) </t>
  </si>
  <si>
    <t>472350018662</t>
  </si>
  <si>
    <t>94.227</t>
  </si>
  <si>
    <t>472350018918</t>
  </si>
  <si>
    <t>135.671</t>
  </si>
  <si>
    <t>472350019686</t>
  </si>
  <si>
    <t>95.688</t>
  </si>
  <si>
    <t>472350019942</t>
  </si>
  <si>
    <t>77.987</t>
  </si>
  <si>
    <t>472350020710</t>
  </si>
  <si>
    <t>73.627</t>
  </si>
  <si>
    <t>472350020966</t>
  </si>
  <si>
    <t>48.357</t>
  </si>
  <si>
    <t>472350021734</t>
  </si>
  <si>
    <t>56.582</t>
  </si>
  <si>
    <t>472350021990</t>
  </si>
  <si>
    <t>66.841</t>
  </si>
  <si>
    <t>472350022758</t>
  </si>
  <si>
    <t>107.553</t>
  </si>
  <si>
    <t>472350023014</t>
  </si>
  <si>
    <t>66.125</t>
  </si>
  <si>
    <t>472350023782</t>
  </si>
  <si>
    <t>102.115</t>
  </si>
  <si>
    <t>472350024038</t>
  </si>
  <si>
    <t>42.917</t>
  </si>
  <si>
    <t>472350024806</t>
  </si>
  <si>
    <t>75.864</t>
  </si>
  <si>
    <t>472350026086</t>
  </si>
  <si>
    <t>134.735</t>
  </si>
  <si>
    <t>472350027110</t>
  </si>
  <si>
    <t>60.652</t>
  </si>
  <si>
    <t>472350027366</t>
  </si>
  <si>
    <t>42.644</t>
  </si>
  <si>
    <t>472350019176</t>
  </si>
  <si>
    <t>94.879</t>
  </si>
  <si>
    <t>472350019432</t>
  </si>
  <si>
    <t>105.301</t>
  </si>
  <si>
    <t>472350020200</t>
  </si>
  <si>
    <t>49.688</t>
  </si>
  <si>
    <t>472350020455</t>
  </si>
  <si>
    <t>61.810</t>
  </si>
  <si>
    <t>472350021224</t>
  </si>
  <si>
    <t>108.172</t>
  </si>
  <si>
    <t>472350021480</t>
  </si>
  <si>
    <t>50.032</t>
  </si>
  <si>
    <t>472350022248</t>
  </si>
  <si>
    <t>100.882</t>
  </si>
  <si>
    <t>472350022504</t>
  </si>
  <si>
    <t>73.209</t>
  </si>
  <si>
    <t>472350023272</t>
  </si>
  <si>
    <t>86.020</t>
  </si>
  <si>
    <t>472350023528</t>
  </si>
  <si>
    <t>91.545</t>
  </si>
  <si>
    <t>472350024296</t>
  </si>
  <si>
    <t>69.994</t>
  </si>
  <si>
    <t>472350024552</t>
  </si>
  <si>
    <t>44.950</t>
  </si>
  <si>
    <t>472350025320</t>
  </si>
  <si>
    <t>117.374</t>
  </si>
  <si>
    <t>472350025832</t>
  </si>
  <si>
    <t>73.060</t>
  </si>
  <si>
    <t>472350026600</t>
  </si>
  <si>
    <t>44.725</t>
  </si>
  <si>
    <t>472350026855</t>
  </si>
  <si>
    <t>89.556</t>
  </si>
  <si>
    <t xml:space="preserve">Kidney </t>
  </si>
  <si>
    <t>472350018738</t>
  </si>
  <si>
    <t>51.064</t>
  </si>
  <si>
    <t>472350018994</t>
  </si>
  <si>
    <t>74.656</t>
  </si>
  <si>
    <t>09/14</t>
  </si>
  <si>
    <t>472350019762</t>
  </si>
  <si>
    <t>36.155</t>
  </si>
  <si>
    <t>472350020018</t>
  </si>
  <si>
    <t>149.095</t>
  </si>
  <si>
    <t>472350020786</t>
  </si>
  <si>
    <t>185.738</t>
  </si>
  <si>
    <t>472350021042</t>
  </si>
  <si>
    <t>121.239</t>
  </si>
  <si>
    <t>472350021810</t>
  </si>
  <si>
    <t>163.561</t>
  </si>
  <si>
    <t>472350022066</t>
  </si>
  <si>
    <t>236.910</t>
  </si>
  <si>
    <t>472350022834</t>
  </si>
  <si>
    <t>157.101</t>
  </si>
  <si>
    <t>472350023090</t>
  </si>
  <si>
    <t>57.675</t>
  </si>
  <si>
    <t>472350023858</t>
  </si>
  <si>
    <t>210.604</t>
  </si>
  <si>
    <t>472350024114</t>
  </si>
  <si>
    <t>127.511</t>
  </si>
  <si>
    <t>472350024882</t>
  </si>
  <si>
    <t>121.875</t>
  </si>
  <si>
    <t>472350026162</t>
  </si>
  <si>
    <t>174.843</t>
  </si>
  <si>
    <t>472350027186</t>
  </si>
  <si>
    <t>143.337</t>
  </si>
  <si>
    <t>472350027442</t>
  </si>
  <si>
    <t>190.371</t>
  </si>
  <si>
    <t>472350019252</t>
  </si>
  <si>
    <t>63.729</t>
  </si>
  <si>
    <t>472350019508</t>
  </si>
  <si>
    <t>86.527</t>
  </si>
  <si>
    <t>472350020276</t>
  </si>
  <si>
    <t>149.618</t>
  </si>
  <si>
    <t>472350020531</t>
  </si>
  <si>
    <t>79.257</t>
  </si>
  <si>
    <t>472350021300</t>
  </si>
  <si>
    <t>138.342</t>
  </si>
  <si>
    <t>472350021556</t>
  </si>
  <si>
    <t>106.402</t>
  </si>
  <si>
    <t>472350022324</t>
  </si>
  <si>
    <t>150.110</t>
  </si>
  <si>
    <t>472350022580</t>
  </si>
  <si>
    <t>134.958</t>
  </si>
  <si>
    <t>472350023348</t>
  </si>
  <si>
    <t>82.909</t>
  </si>
  <si>
    <t>472350023604</t>
  </si>
  <si>
    <t>107.086</t>
  </si>
  <si>
    <t>472350024372</t>
  </si>
  <si>
    <t>62.824</t>
  </si>
  <si>
    <t>472350024628</t>
  </si>
  <si>
    <t>154.036</t>
  </si>
  <si>
    <t>472350025396</t>
  </si>
  <si>
    <t>178.980</t>
  </si>
  <si>
    <t>472350025908</t>
  </si>
  <si>
    <t>145.956</t>
  </si>
  <si>
    <t>472350026676</t>
  </si>
  <si>
    <t>129.151</t>
  </si>
  <si>
    <t>472350026931</t>
  </si>
  <si>
    <t>197.589</t>
  </si>
  <si>
    <t>Liver Lateral Lobe (Right)</t>
  </si>
  <si>
    <t>472350018750</t>
  </si>
  <si>
    <t>100.155</t>
  </si>
  <si>
    <t>472350019006</t>
  </si>
  <si>
    <t>150.513</t>
  </si>
  <si>
    <t>472350019774</t>
  </si>
  <si>
    <t>133.581</t>
  </si>
  <si>
    <t>472350020030</t>
  </si>
  <si>
    <t>150.348</t>
  </si>
  <si>
    <t>472350020798</t>
  </si>
  <si>
    <t>124.470</t>
  </si>
  <si>
    <t>472350021054</t>
  </si>
  <si>
    <t>100.878</t>
  </si>
  <si>
    <t>472350021822</t>
  </si>
  <si>
    <t>121.236</t>
  </si>
  <si>
    <t>472350022078</t>
  </si>
  <si>
    <t>156.901</t>
  </si>
  <si>
    <t>472350022846</t>
  </si>
  <si>
    <t>149.721</t>
  </si>
  <si>
    <t>472350023102</t>
  </si>
  <si>
    <t>100.411</t>
  </si>
  <si>
    <t>472350023870</t>
  </si>
  <si>
    <t>97.148</t>
  </si>
  <si>
    <t>472350024126</t>
  </si>
  <si>
    <t>171.173</t>
  </si>
  <si>
    <t>472350024894</t>
  </si>
  <si>
    <t>79.800</t>
  </si>
  <si>
    <t>472350026174</t>
  </si>
  <si>
    <t>199.883</t>
  </si>
  <si>
    <t>472350027198</t>
  </si>
  <si>
    <t>56.290</t>
  </si>
  <si>
    <t>472350027454</t>
  </si>
  <si>
    <t>61.993</t>
  </si>
  <si>
    <t>472350019264</t>
  </si>
  <si>
    <t>39.443</t>
  </si>
  <si>
    <t>472350019520</t>
  </si>
  <si>
    <t>182.166</t>
  </si>
  <si>
    <t>472350020288</t>
  </si>
  <si>
    <t>156.277</t>
  </si>
  <si>
    <t>472350020543</t>
  </si>
  <si>
    <t>55.123</t>
  </si>
  <si>
    <t>472350021312</t>
  </si>
  <si>
    <t>249.558</t>
  </si>
  <si>
    <t>472350021568</t>
  </si>
  <si>
    <t>138.695</t>
  </si>
  <si>
    <t>472350022336</t>
  </si>
  <si>
    <t>80.390</t>
  </si>
  <si>
    <t>472350022592</t>
  </si>
  <si>
    <t>59.084</t>
  </si>
  <si>
    <t>472350023360</t>
  </si>
  <si>
    <t>128.831</t>
  </si>
  <si>
    <t>472350023616</t>
  </si>
  <si>
    <t>173.585</t>
  </si>
  <si>
    <t>472350024384</t>
  </si>
  <si>
    <t>49.113</t>
  </si>
  <si>
    <t>472350024640</t>
  </si>
  <si>
    <t>156.889</t>
  </si>
  <si>
    <t>472350025408</t>
  </si>
  <si>
    <t>153.989</t>
  </si>
  <si>
    <t>472350025920</t>
  </si>
  <si>
    <t>26.461</t>
  </si>
  <si>
    <t>472350026688</t>
  </si>
  <si>
    <t>194.200</t>
  </si>
  <si>
    <t>472350026943</t>
  </si>
  <si>
    <t>78.489</t>
  </si>
  <si>
    <t>Lungs</t>
  </si>
  <si>
    <t>472350018754</t>
  </si>
  <si>
    <t>99.070</t>
  </si>
  <si>
    <t>472350019010</t>
  </si>
  <si>
    <t>118.163</t>
  </si>
  <si>
    <t>472350019778</t>
  </si>
  <si>
    <t>98.456</t>
  </si>
  <si>
    <t>472350020034</t>
  </si>
  <si>
    <t>103.749</t>
  </si>
  <si>
    <t>472350020802</t>
  </si>
  <si>
    <t>59.824</t>
  </si>
  <si>
    <t>472350021058</t>
  </si>
  <si>
    <t>125.696</t>
  </si>
  <si>
    <t>472350021826</t>
  </si>
  <si>
    <t>151.053</t>
  </si>
  <si>
    <t>472350022082</t>
  </si>
  <si>
    <t>126.562</t>
  </si>
  <si>
    <t>472350022850</t>
  </si>
  <si>
    <t>81.723</t>
  </si>
  <si>
    <t>472350023106</t>
  </si>
  <si>
    <t>82.219</t>
  </si>
  <si>
    <t>472350023874</t>
  </si>
  <si>
    <t>74.247</t>
  </si>
  <si>
    <t>472350024130</t>
  </si>
  <si>
    <t>191.471</t>
  </si>
  <si>
    <t>472350024898</t>
  </si>
  <si>
    <t>97.415</t>
  </si>
  <si>
    <t>472350026178</t>
  </si>
  <si>
    <t>90.942</t>
  </si>
  <si>
    <t>472350027202</t>
  </si>
  <si>
    <t>74.002</t>
  </si>
  <si>
    <t>472350027458</t>
  </si>
  <si>
    <t>56.355</t>
  </si>
  <si>
    <t>472350019268</t>
  </si>
  <si>
    <t>127.376</t>
  </si>
  <si>
    <t>472350019524</t>
  </si>
  <si>
    <t>55.282</t>
  </si>
  <si>
    <t>472350020292</t>
  </si>
  <si>
    <t>75.925</t>
  </si>
  <si>
    <t>472350020547</t>
  </si>
  <si>
    <t>40.662</t>
  </si>
  <si>
    <t>472350021316</t>
  </si>
  <si>
    <t>44.581</t>
  </si>
  <si>
    <t>472350021572</t>
  </si>
  <si>
    <t>102.082</t>
  </si>
  <si>
    <t>472350022340</t>
  </si>
  <si>
    <t>49.869</t>
  </si>
  <si>
    <t>472350022596</t>
  </si>
  <si>
    <t>29.267</t>
  </si>
  <si>
    <t>472350023364</t>
  </si>
  <si>
    <t>85.047</t>
  </si>
  <si>
    <t>10</t>
  </si>
  <si>
    <t>472350023620</t>
  </si>
  <si>
    <t>73.805</t>
  </si>
  <si>
    <t>472350024388</t>
  </si>
  <si>
    <t>102.702</t>
  </si>
  <si>
    <t>472350024644</t>
  </si>
  <si>
    <t>52.861</t>
  </si>
  <si>
    <t>472350025412</t>
  </si>
  <si>
    <t>126.551</t>
  </si>
  <si>
    <t>472350025924</t>
  </si>
  <si>
    <t>81.435</t>
  </si>
  <si>
    <t>472350026692</t>
  </si>
  <si>
    <t>30.559</t>
  </si>
  <si>
    <t>472350026947</t>
  </si>
  <si>
    <t>45.592</t>
  </si>
  <si>
    <t>Muscle Skeletal Bicep Femoris</t>
  </si>
  <si>
    <t>472350018758</t>
  </si>
  <si>
    <t>472350019014</t>
  </si>
  <si>
    <t>8.690</t>
  </si>
  <si>
    <t>472350019782</t>
  </si>
  <si>
    <t>5.770</t>
  </si>
  <si>
    <t>472350020038</t>
  </si>
  <si>
    <t>12.404</t>
  </si>
  <si>
    <t>472350020806</t>
  </si>
  <si>
    <t>8.084</t>
  </si>
  <si>
    <t>472350021062</t>
  </si>
  <si>
    <t>15.776</t>
  </si>
  <si>
    <t>472350021830</t>
  </si>
  <si>
    <t>10.222</t>
  </si>
  <si>
    <t>472350022086</t>
  </si>
  <si>
    <t>16.366</t>
  </si>
  <si>
    <t>472350022854</t>
  </si>
  <si>
    <t>12.669</t>
  </si>
  <si>
    <t>472350023110</t>
  </si>
  <si>
    <t>16.480</t>
  </si>
  <si>
    <t>472350023878</t>
  </si>
  <si>
    <t>15.307</t>
  </si>
  <si>
    <t>472350024134</t>
  </si>
  <si>
    <t>14.676</t>
  </si>
  <si>
    <t>472350024902</t>
  </si>
  <si>
    <t>9.491</t>
  </si>
  <si>
    <t>472350026182</t>
  </si>
  <si>
    <t>13.546</t>
  </si>
  <si>
    <t>472350027206</t>
  </si>
  <si>
    <t>16.963</t>
  </si>
  <si>
    <t>472350027462</t>
  </si>
  <si>
    <t>12.067</t>
  </si>
  <si>
    <t>472350019272</t>
  </si>
  <si>
    <t>19.063</t>
  </si>
  <si>
    <t>472350019528</t>
  </si>
  <si>
    <t>17.949</t>
  </si>
  <si>
    <t>472350020296</t>
  </si>
  <si>
    <t>13.350</t>
  </si>
  <si>
    <t>472350020551</t>
  </si>
  <si>
    <t>12.133</t>
  </si>
  <si>
    <t>472350021320</t>
  </si>
  <si>
    <t>21.897</t>
  </si>
  <si>
    <t>472350021576</t>
  </si>
  <si>
    <t>19.611</t>
  </si>
  <si>
    <t>472350022344</t>
  </si>
  <si>
    <t>25.509</t>
  </si>
  <si>
    <t>472350022600</t>
  </si>
  <si>
    <t>472350023368</t>
  </si>
  <si>
    <t>19.112</t>
  </si>
  <si>
    <t>472350023624</t>
  </si>
  <si>
    <t>20.047</t>
  </si>
  <si>
    <t>472350024392</t>
  </si>
  <si>
    <t>24.081</t>
  </si>
  <si>
    <t>472350024648</t>
  </si>
  <si>
    <t>18.717</t>
  </si>
  <si>
    <t>472350025416</t>
  </si>
  <si>
    <t>31.154</t>
  </si>
  <si>
    <t>472350025928</t>
  </si>
  <si>
    <t>26.972</t>
  </si>
  <si>
    <t>472350026696</t>
  </si>
  <si>
    <t>14.404</t>
  </si>
  <si>
    <t>472350026951</t>
  </si>
  <si>
    <t>4.257</t>
  </si>
  <si>
    <t>Nerve Trigeminal</t>
  </si>
  <si>
    <t>472350019106</t>
  </si>
  <si>
    <t>472350019874</t>
  </si>
  <si>
    <t>13.233</t>
  </si>
  <si>
    <t>472350020130</t>
  </si>
  <si>
    <t>38.546</t>
  </si>
  <si>
    <t>472350021154</t>
  </si>
  <si>
    <t>19.222</t>
  </si>
  <si>
    <t>472350021922</t>
  </si>
  <si>
    <t>8.709</t>
  </si>
  <si>
    <t>472350022178</t>
  </si>
  <si>
    <t>472350022946</t>
  </si>
  <si>
    <t>40.999</t>
  </si>
  <si>
    <t>472350023202</t>
  </si>
  <si>
    <t>472350023970</t>
  </si>
  <si>
    <t>17.864</t>
  </si>
  <si>
    <t>472350024226</t>
  </si>
  <si>
    <t>36.314</t>
  </si>
  <si>
    <t>472350024994</t>
  </si>
  <si>
    <t>472350026274</t>
  </si>
  <si>
    <t>27.777</t>
  </si>
  <si>
    <t>472350027298</t>
  </si>
  <si>
    <t>26.375</t>
  </si>
  <si>
    <t>472350027554</t>
  </si>
  <si>
    <t>16.805</t>
  </si>
  <si>
    <t>472350019364</t>
  </si>
  <si>
    <t>24.810</t>
  </si>
  <si>
    <t>472350019620</t>
  </si>
  <si>
    <t>29.387</t>
  </si>
  <si>
    <t>472350020388</t>
  </si>
  <si>
    <t>23.889</t>
  </si>
  <si>
    <t>472350020643</t>
  </si>
  <si>
    <t>36.880</t>
  </si>
  <si>
    <t>472350021412</t>
  </si>
  <si>
    <t>10.114</t>
  </si>
  <si>
    <t>472350021668</t>
  </si>
  <si>
    <t>23.712</t>
  </si>
  <si>
    <t>472350022436</t>
  </si>
  <si>
    <t>32.077</t>
  </si>
  <si>
    <t>472350022692</t>
  </si>
  <si>
    <t>8.091</t>
  </si>
  <si>
    <t>472350023460</t>
  </si>
  <si>
    <t>64.409</t>
  </si>
  <si>
    <t>472350023716</t>
  </si>
  <si>
    <t>14.432</t>
  </si>
  <si>
    <t>472350024484</t>
  </si>
  <si>
    <t>13.064</t>
  </si>
  <si>
    <t>472350024740</t>
  </si>
  <si>
    <t>9.490</t>
  </si>
  <si>
    <t>472350025508</t>
  </si>
  <si>
    <t>16.533</t>
  </si>
  <si>
    <t>472350026020</t>
  </si>
  <si>
    <t>19.860</t>
  </si>
  <si>
    <t>472350026788</t>
  </si>
  <si>
    <t>25.615</t>
  </si>
  <si>
    <t>472350019786</t>
  </si>
  <si>
    <t>47.066</t>
  </si>
  <si>
    <t>472350020042</t>
  </si>
  <si>
    <t>100.792</t>
  </si>
  <si>
    <t>472350021834</t>
  </si>
  <si>
    <t>78.589</t>
  </si>
  <si>
    <t>472350022090</t>
  </si>
  <si>
    <t>154.689</t>
  </si>
  <si>
    <t>472350023882</t>
  </si>
  <si>
    <t>166.355</t>
  </si>
  <si>
    <t>472350024138</t>
  </si>
  <si>
    <t>211.679</t>
  </si>
  <si>
    <t>472350026186</t>
  </si>
  <si>
    <t>203.114</t>
  </si>
  <si>
    <t>472350027210</t>
  </si>
  <si>
    <t>149.036</t>
  </si>
  <si>
    <t>472350027466</t>
  </si>
  <si>
    <t>69.580</t>
  </si>
  <si>
    <t>472350020300</t>
  </si>
  <si>
    <t>124.967</t>
  </si>
  <si>
    <t>472350020555</t>
  </si>
  <si>
    <t>201.634</t>
  </si>
  <si>
    <t>472350022348</t>
  </si>
  <si>
    <t>120.443</t>
  </si>
  <si>
    <t>472350022604</t>
  </si>
  <si>
    <t>54.047</t>
  </si>
  <si>
    <t>472350024396</t>
  </si>
  <si>
    <t>27.081</t>
  </si>
  <si>
    <t>472350024652</t>
  </si>
  <si>
    <t>118.064</t>
  </si>
  <si>
    <t>472350026700</t>
  </si>
  <si>
    <t>93.120</t>
  </si>
  <si>
    <t>472350026955</t>
  </si>
  <si>
    <t>36.922</t>
  </si>
  <si>
    <t>472350018766</t>
  </si>
  <si>
    <t>508.811</t>
  </si>
  <si>
    <t>472350019022</t>
  </si>
  <si>
    <t>545.292</t>
  </si>
  <si>
    <t>472350019790</t>
  </si>
  <si>
    <t>104.659</t>
  </si>
  <si>
    <t>472350020046</t>
  </si>
  <si>
    <t>441.504</t>
  </si>
  <si>
    <t>472350020814</t>
  </si>
  <si>
    <t>309.837</t>
  </si>
  <si>
    <t>472350021070</t>
  </si>
  <si>
    <t>359.776</t>
  </si>
  <si>
    <t>472350021838</t>
  </si>
  <si>
    <t>376.859</t>
  </si>
  <si>
    <t>472350022094</t>
  </si>
  <si>
    <t>510.907</t>
  </si>
  <si>
    <t>472350022862</t>
  </si>
  <si>
    <t>639.283</t>
  </si>
  <si>
    <t>472350023118</t>
  </si>
  <si>
    <t>101.542</t>
  </si>
  <si>
    <t>11</t>
  </si>
  <si>
    <t>472350023886</t>
  </si>
  <si>
    <t>454.139</t>
  </si>
  <si>
    <t>472350024142</t>
  </si>
  <si>
    <t>610.277</t>
  </si>
  <si>
    <t>472350024910</t>
  </si>
  <si>
    <t>537.990</t>
  </si>
  <si>
    <t>472350026190</t>
  </si>
  <si>
    <t>234.945</t>
  </si>
  <si>
    <t>472350027214</t>
  </si>
  <si>
    <t>755.823</t>
  </si>
  <si>
    <t>472350027470</t>
  </si>
  <si>
    <t>444.879</t>
  </si>
  <si>
    <t>472350019280</t>
  </si>
  <si>
    <t>539.728</t>
  </si>
  <si>
    <t>472350019536</t>
  </si>
  <si>
    <t>528.121</t>
  </si>
  <si>
    <t>472350020304</t>
  </si>
  <si>
    <t>597.682</t>
  </si>
  <si>
    <t>472350020559</t>
  </si>
  <si>
    <t>639.368</t>
  </si>
  <si>
    <t>472350021328</t>
  </si>
  <si>
    <t>463.222</t>
  </si>
  <si>
    <t>472350021584</t>
  </si>
  <si>
    <t>437.223</t>
  </si>
  <si>
    <t>472350022352</t>
  </si>
  <si>
    <t>433.363</t>
  </si>
  <si>
    <t>472350022608</t>
  </si>
  <si>
    <t>585.780</t>
  </si>
  <si>
    <t>472350023376</t>
  </si>
  <si>
    <t>564.039</t>
  </si>
  <si>
    <t>472350023632</t>
  </si>
  <si>
    <t>655.966</t>
  </si>
  <si>
    <t>472350024400</t>
  </si>
  <si>
    <t>456.424</t>
  </si>
  <si>
    <t>472350024656</t>
  </si>
  <si>
    <t>544.574</t>
  </si>
  <si>
    <t>472350025424</t>
  </si>
  <si>
    <t>583.334</t>
  </si>
  <si>
    <t>472350025936</t>
  </si>
  <si>
    <t>758.352</t>
  </si>
  <si>
    <t>472350026704</t>
  </si>
  <si>
    <t>550.357</t>
  </si>
  <si>
    <t>472350026959</t>
  </si>
  <si>
    <t>790.970</t>
  </si>
  <si>
    <t>472350018770</t>
  </si>
  <si>
    <t>26.263</t>
  </si>
  <si>
    <t>472350019026</t>
  </si>
  <si>
    <t>34.548</t>
  </si>
  <si>
    <t>472350019798</t>
  </si>
  <si>
    <t>62.456</t>
  </si>
  <si>
    <t>472350020050</t>
  </si>
  <si>
    <t>38.423</t>
  </si>
  <si>
    <t>472350020818</t>
  </si>
  <si>
    <t>31.380</t>
  </si>
  <si>
    <t>472350021074</t>
  </si>
  <si>
    <t>24.744</t>
  </si>
  <si>
    <t>472350021842</t>
  </si>
  <si>
    <t>31.960</t>
  </si>
  <si>
    <t>472350022098</t>
  </si>
  <si>
    <t>18.224</t>
  </si>
  <si>
    <t>472350022870</t>
  </si>
  <si>
    <t>36.598</t>
  </si>
  <si>
    <t>472350023122</t>
  </si>
  <si>
    <t>25.581</t>
  </si>
  <si>
    <t>472350023890</t>
  </si>
  <si>
    <t>20.926</t>
  </si>
  <si>
    <t>472350024146</t>
  </si>
  <si>
    <t>42.317</t>
  </si>
  <si>
    <t>472350024914</t>
  </si>
  <si>
    <t>14.493</t>
  </si>
  <si>
    <t>472350026194</t>
  </si>
  <si>
    <t>34.852</t>
  </si>
  <si>
    <t>472350027218</t>
  </si>
  <si>
    <t>21.188</t>
  </si>
  <si>
    <t>472350027474</t>
  </si>
  <si>
    <t>28.695</t>
  </si>
  <si>
    <t>472350019284</t>
  </si>
  <si>
    <t>42.151</t>
  </si>
  <si>
    <t>472350019540</t>
  </si>
  <si>
    <t>28.664</t>
  </si>
  <si>
    <t>472350020308</t>
  </si>
  <si>
    <t>25.240</t>
  </si>
  <si>
    <t>472350020563</t>
  </si>
  <si>
    <t>29.272</t>
  </si>
  <si>
    <t>472350021332</t>
  </si>
  <si>
    <t>34.973</t>
  </si>
  <si>
    <t>472350021588</t>
  </si>
  <si>
    <t>46.486</t>
  </si>
  <si>
    <t>472350022356</t>
  </si>
  <si>
    <t>22.656</t>
  </si>
  <si>
    <t>472350022612</t>
  </si>
  <si>
    <t>29.626</t>
  </si>
  <si>
    <t>472350023380</t>
  </si>
  <si>
    <t>41.800</t>
  </si>
  <si>
    <t>472350023636</t>
  </si>
  <si>
    <t>35.567</t>
  </si>
  <si>
    <t>472350024408</t>
  </si>
  <si>
    <t>31.226</t>
  </si>
  <si>
    <t>472350024660</t>
  </si>
  <si>
    <t>32.715</t>
  </si>
  <si>
    <t>472350025428</t>
  </si>
  <si>
    <t>40.587</t>
  </si>
  <si>
    <t>472350025940</t>
  </si>
  <si>
    <t>472350026708</t>
  </si>
  <si>
    <t>44.328</t>
  </si>
  <si>
    <t>472350026963</t>
  </si>
  <si>
    <t>26.484</t>
  </si>
  <si>
    <t xml:space="preserve">Spinal Cord Lumbar </t>
  </si>
  <si>
    <t>472350018778</t>
  </si>
  <si>
    <t>21.331</t>
  </si>
  <si>
    <t>472350019034</t>
  </si>
  <si>
    <t>32.377</t>
  </si>
  <si>
    <t>472350019802</t>
  </si>
  <si>
    <t>49.372</t>
  </si>
  <si>
    <t>472350020058</t>
  </si>
  <si>
    <t>40.157</t>
  </si>
  <si>
    <t>472350020826</t>
  </si>
  <si>
    <t>31.847</t>
  </si>
  <si>
    <t>472350021082</t>
  </si>
  <si>
    <t>39.819</t>
  </si>
  <si>
    <t>472350021854</t>
  </si>
  <si>
    <t>27.245</t>
  </si>
  <si>
    <t>472350022106</t>
  </si>
  <si>
    <t>54.408</t>
  </si>
  <si>
    <t>472350022874</t>
  </si>
  <si>
    <t>32.337</t>
  </si>
  <si>
    <t>472350023130</t>
  </si>
  <si>
    <t>42.515</t>
  </si>
  <si>
    <t>472350023898</t>
  </si>
  <si>
    <t>29.655</t>
  </si>
  <si>
    <t>472350024154</t>
  </si>
  <si>
    <t>22.376</t>
  </si>
  <si>
    <t>472350024926</t>
  </si>
  <si>
    <t>29.212</t>
  </si>
  <si>
    <t>472350026202</t>
  </si>
  <si>
    <t>41.933</t>
  </si>
  <si>
    <t>472350027226</t>
  </si>
  <si>
    <t>50.850</t>
  </si>
  <si>
    <t>472350027482</t>
  </si>
  <si>
    <t>49.004</t>
  </si>
  <si>
    <t>472350019292</t>
  </si>
  <si>
    <t>49.441</t>
  </si>
  <si>
    <t>472350019548</t>
  </si>
  <si>
    <t>39.611</t>
  </si>
  <si>
    <t>472350020316</t>
  </si>
  <si>
    <t>35.626</t>
  </si>
  <si>
    <t>472350020571</t>
  </si>
  <si>
    <t>41.368</t>
  </si>
  <si>
    <t>472350021340</t>
  </si>
  <si>
    <t>44.585</t>
  </si>
  <si>
    <t>472350021596</t>
  </si>
  <si>
    <t>42.897</t>
  </si>
  <si>
    <t>472350022364</t>
  </si>
  <si>
    <t>44.674</t>
  </si>
  <si>
    <t>472350022620</t>
  </si>
  <si>
    <t>27.636</t>
  </si>
  <si>
    <t>472350023388</t>
  </si>
  <si>
    <t>57.963</t>
  </si>
  <si>
    <t>472350023644</t>
  </si>
  <si>
    <t>34.251</t>
  </si>
  <si>
    <t>472350024412</t>
  </si>
  <si>
    <t>36.114</t>
  </si>
  <si>
    <t>472350024668</t>
  </si>
  <si>
    <t>33.523</t>
  </si>
  <si>
    <t>472350025436</t>
  </si>
  <si>
    <t>39.779</t>
  </si>
  <si>
    <t>472350025948</t>
  </si>
  <si>
    <t>39.104</t>
  </si>
  <si>
    <t>472350026716</t>
  </si>
  <si>
    <t>57.700</t>
  </si>
  <si>
    <t>472350026971</t>
  </si>
  <si>
    <t>40.821</t>
  </si>
  <si>
    <t>472350018790</t>
  </si>
  <si>
    <t>+</t>
  </si>
  <si>
    <t>472350019814</t>
  </si>
  <si>
    <t>25.927</t>
  </si>
  <si>
    <t>472350020074</t>
  </si>
  <si>
    <t>28.307</t>
  </si>
  <si>
    <t>472350020838</t>
  </si>
  <si>
    <t>24.598</t>
  </si>
  <si>
    <t>472350021094</t>
  </si>
  <si>
    <t>32.138</t>
  </si>
  <si>
    <t>472350021862</t>
  </si>
  <si>
    <t>26.683</t>
  </si>
  <si>
    <t>472350022122</t>
  </si>
  <si>
    <t>22.569</t>
  </si>
  <si>
    <t>472350022886</t>
  </si>
  <si>
    <t>25.079</t>
  </si>
  <si>
    <t>12</t>
  </si>
  <si>
    <t>472350023142</t>
  </si>
  <si>
    <t>25.798</t>
  </si>
  <si>
    <t>472350023910</t>
  </si>
  <si>
    <t>20.835</t>
  </si>
  <si>
    <t>472350024166</t>
  </si>
  <si>
    <t>14.638</t>
  </si>
  <si>
    <t>472350024934</t>
  </si>
  <si>
    <t>21.648</t>
  </si>
  <si>
    <t>472350026214</t>
  </si>
  <si>
    <t>44.396</t>
  </si>
  <si>
    <t>472350027238</t>
  </si>
  <si>
    <t>40.020</t>
  </si>
  <si>
    <t>472350027498</t>
  </si>
  <si>
    <t>54.831</t>
  </si>
  <si>
    <t>472350019304</t>
  </si>
  <si>
    <t>27.171</t>
  </si>
  <si>
    <t>472350019560</t>
  </si>
  <si>
    <t>39.827</t>
  </si>
  <si>
    <t>472350020328</t>
  </si>
  <si>
    <t>39.032</t>
  </si>
  <si>
    <t>472350020583</t>
  </si>
  <si>
    <t>31.449</t>
  </si>
  <si>
    <t>472350021356</t>
  </si>
  <si>
    <t>73.134</t>
  </si>
  <si>
    <t>472350021612</t>
  </si>
  <si>
    <t>36.680</t>
  </si>
  <si>
    <t>472350022380</t>
  </si>
  <si>
    <t>43.583</t>
  </si>
  <si>
    <t>472350022636</t>
  </si>
  <si>
    <t>21.674</t>
  </si>
  <si>
    <t>472350023404</t>
  </si>
  <si>
    <t>26.471</t>
  </si>
  <si>
    <t>472350023660</t>
  </si>
  <si>
    <t>13.249</t>
  </si>
  <si>
    <t>472350024424</t>
  </si>
  <si>
    <t>36.209</t>
  </si>
  <si>
    <t>472350024684</t>
  </si>
  <si>
    <t>8.147</t>
  </si>
  <si>
    <t>472350025448</t>
  </si>
  <si>
    <t>16.674</t>
  </si>
  <si>
    <t>472350025964</t>
  </si>
  <si>
    <t>16.421</t>
  </si>
  <si>
    <t>472350026732</t>
  </si>
  <si>
    <t>70.289</t>
  </si>
  <si>
    <t>472350026983</t>
  </si>
  <si>
    <t>23.030</t>
  </si>
  <si>
    <t>Spinal Cord Thoracic</t>
  </si>
  <si>
    <t>472350018798</t>
  </si>
  <si>
    <t>43.543</t>
  </si>
  <si>
    <t>472350019058</t>
  </si>
  <si>
    <t>18.025</t>
  </si>
  <si>
    <t>472350019822</t>
  </si>
  <si>
    <t>36.263</t>
  </si>
  <si>
    <t>472350020078</t>
  </si>
  <si>
    <t>25.843</t>
  </si>
  <si>
    <t>472350020846</t>
  </si>
  <si>
    <t>22.560</t>
  </si>
  <si>
    <t>472350021102</t>
  </si>
  <si>
    <t>36.031</t>
  </si>
  <si>
    <t>472350021870</t>
  </si>
  <si>
    <t>32.052</t>
  </si>
  <si>
    <t>472350022126</t>
  </si>
  <si>
    <t>41.726</t>
  </si>
  <si>
    <t>472350022894</t>
  </si>
  <si>
    <t>21.604</t>
  </si>
  <si>
    <t>472350023154</t>
  </si>
  <si>
    <t>23.496</t>
  </si>
  <si>
    <t>472350023918</t>
  </si>
  <si>
    <t>28.217</t>
  </si>
  <si>
    <t>472350024174</t>
  </si>
  <si>
    <t>42.874</t>
  </si>
  <si>
    <t>472350024942</t>
  </si>
  <si>
    <t>17.149</t>
  </si>
  <si>
    <t>472350026222</t>
  </si>
  <si>
    <t>32.522</t>
  </si>
  <si>
    <t>472350027246</t>
  </si>
  <si>
    <t>16.356</t>
  </si>
  <si>
    <t>472350027506</t>
  </si>
  <si>
    <t>25.402</t>
  </si>
  <si>
    <t>472350019316</t>
  </si>
  <si>
    <t>29.493</t>
  </si>
  <si>
    <t>472350019568</t>
  </si>
  <si>
    <t>27.714</t>
  </si>
  <si>
    <t>472350020340</t>
  </si>
  <si>
    <t>44.162</t>
  </si>
  <si>
    <t>472350020591</t>
  </si>
  <si>
    <t>32.355</t>
  </si>
  <si>
    <t>472350021360</t>
  </si>
  <si>
    <t>39.182</t>
  </si>
  <si>
    <t>472350021616</t>
  </si>
  <si>
    <t>40.166</t>
  </si>
  <si>
    <t>472350022384</t>
  </si>
  <si>
    <t>27.148</t>
  </si>
  <si>
    <t>472350022640</t>
  </si>
  <si>
    <t>29.838</t>
  </si>
  <si>
    <t>472350023412</t>
  </si>
  <si>
    <t>48.758</t>
  </si>
  <si>
    <t>472350023664</t>
  </si>
  <si>
    <t>26.668</t>
  </si>
  <si>
    <t>472350024432</t>
  </si>
  <si>
    <t>35.926</t>
  </si>
  <si>
    <t>472350024688</t>
  </si>
  <si>
    <t>33.453</t>
  </si>
  <si>
    <t>472350025456</t>
  </si>
  <si>
    <t>26.485</t>
  </si>
  <si>
    <t>472350025968</t>
  </si>
  <si>
    <t>24.951</t>
  </si>
  <si>
    <t>472350026736</t>
  </si>
  <si>
    <t>32.060</t>
  </si>
  <si>
    <t>472350026991</t>
  </si>
  <si>
    <t>41.577</t>
  </si>
  <si>
    <t>472350018830</t>
  </si>
  <si>
    <t>81.844</t>
  </si>
  <si>
    <t>472350019086</t>
  </si>
  <si>
    <t>357.334</t>
  </si>
  <si>
    <t>472350019854</t>
  </si>
  <si>
    <t>186.355</t>
  </si>
  <si>
    <t>472350020110</t>
  </si>
  <si>
    <t>310.478</t>
  </si>
  <si>
    <t>472350020878</t>
  </si>
  <si>
    <t>178.943</t>
  </si>
  <si>
    <t>472350021134</t>
  </si>
  <si>
    <t>181.150</t>
  </si>
  <si>
    <t>472350021902</t>
  </si>
  <si>
    <t>43.024</t>
  </si>
  <si>
    <t>472350022158</t>
  </si>
  <si>
    <t>64.958</t>
  </si>
  <si>
    <t>472350022926</t>
  </si>
  <si>
    <t>35.339</t>
  </si>
  <si>
    <t>472350023182</t>
  </si>
  <si>
    <t>118.798</t>
  </si>
  <si>
    <t>472350023950</t>
  </si>
  <si>
    <t>149.099</t>
  </si>
  <si>
    <t>472350024206</t>
  </si>
  <si>
    <t>136.363</t>
  </si>
  <si>
    <t>472350024974</t>
  </si>
  <si>
    <t>82.307</t>
  </si>
  <si>
    <t>472350026254</t>
  </si>
  <si>
    <t>206.963</t>
  </si>
  <si>
    <t>472350027278</t>
  </si>
  <si>
    <t>145.392</t>
  </si>
  <si>
    <t>472350027534</t>
  </si>
  <si>
    <t>276.660</t>
  </si>
  <si>
    <t>472350019344</t>
  </si>
  <si>
    <t>280.343</t>
  </si>
  <si>
    <t>472350019600</t>
  </si>
  <si>
    <t>239.753</t>
  </si>
  <si>
    <t>472350020368</t>
  </si>
  <si>
    <t>328.404</t>
  </si>
  <si>
    <t>472350020623</t>
  </si>
  <si>
    <t>120.538</t>
  </si>
  <si>
    <t>472350021392</t>
  </si>
  <si>
    <t>209.937</t>
  </si>
  <si>
    <t>472350021648</t>
  </si>
  <si>
    <t>155.313</t>
  </si>
  <si>
    <t>472350022416</t>
  </si>
  <si>
    <t>126.169</t>
  </si>
  <si>
    <t>472350022672</t>
  </si>
  <si>
    <t>78.022</t>
  </si>
  <si>
    <t>472350023440</t>
  </si>
  <si>
    <t>65.835</t>
  </si>
  <si>
    <t>472350023696</t>
  </si>
  <si>
    <t>158.594</t>
  </si>
  <si>
    <t>472350024464</t>
  </si>
  <si>
    <t>54.059</t>
  </si>
  <si>
    <t>472350024720</t>
  </si>
  <si>
    <t>151.015</t>
  </si>
  <si>
    <t>472350025488</t>
  </si>
  <si>
    <t>97.703</t>
  </si>
  <si>
    <t>472350026000</t>
  </si>
  <si>
    <t>151.779</t>
  </si>
  <si>
    <t>472350026768</t>
  </si>
  <si>
    <t>168.166</t>
  </si>
  <si>
    <t>472350027023</t>
  </si>
  <si>
    <t>108.147</t>
  </si>
  <si>
    <t xml:space="preserve">Testis </t>
  </si>
  <si>
    <t>472350018834</t>
  </si>
  <si>
    <t>124.553</t>
  </si>
  <si>
    <t>472350019090</t>
  </si>
  <si>
    <t>193.190</t>
  </si>
  <si>
    <t>472350020882</t>
  </si>
  <si>
    <t>148.745</t>
  </si>
  <si>
    <t>472350021138</t>
  </si>
  <si>
    <t>257.617</t>
  </si>
  <si>
    <t>472350022930</t>
  </si>
  <si>
    <t>169.747</t>
  </si>
  <si>
    <t>472350023186</t>
  </si>
  <si>
    <t>119.768</t>
  </si>
  <si>
    <t>472350024978</t>
  </si>
  <si>
    <t>218.274</t>
  </si>
  <si>
    <t>472350019348</t>
  </si>
  <si>
    <t>116.408</t>
  </si>
  <si>
    <t>472350019604</t>
  </si>
  <si>
    <t>329.847</t>
  </si>
  <si>
    <t>13</t>
  </si>
  <si>
    <t>472350021396</t>
  </si>
  <si>
    <t>182.520</t>
  </si>
  <si>
    <t>472350021652</t>
  </si>
  <si>
    <t>355.567</t>
  </si>
  <si>
    <t>472350023444</t>
  </si>
  <si>
    <t>246.742</t>
  </si>
  <si>
    <t>472350023700</t>
  </si>
  <si>
    <t>297.367</t>
  </si>
  <si>
    <t>472350025492</t>
  </si>
  <si>
    <t>251.588</t>
  </si>
  <si>
    <t>472350026004</t>
  </si>
  <si>
    <t>220.306</t>
  </si>
  <si>
    <t xml:space="preserve">Thalamus (Right) </t>
  </si>
  <si>
    <t>472350018674</t>
  </si>
  <si>
    <t>64.562</t>
  </si>
  <si>
    <t>472350018930</t>
  </si>
  <si>
    <t>69.658</t>
  </si>
  <si>
    <t>472350019698</t>
  </si>
  <si>
    <t>80.418</t>
  </si>
  <si>
    <t>472350019954</t>
  </si>
  <si>
    <t>88.068</t>
  </si>
  <si>
    <t>472350020722</t>
  </si>
  <si>
    <t>88.312</t>
  </si>
  <si>
    <t>472350020978</t>
  </si>
  <si>
    <t>62.535</t>
  </si>
  <si>
    <t>472350021746</t>
  </si>
  <si>
    <t>99.648</t>
  </si>
  <si>
    <t>472350022002</t>
  </si>
  <si>
    <t>67.053</t>
  </si>
  <si>
    <t>472350022770</t>
  </si>
  <si>
    <t>77.917</t>
  </si>
  <si>
    <t>472350023026</t>
  </si>
  <si>
    <t>83.901</t>
  </si>
  <si>
    <t>472350023794</t>
  </si>
  <si>
    <t>60.433</t>
  </si>
  <si>
    <t>472350024050</t>
  </si>
  <si>
    <t>50.190</t>
  </si>
  <si>
    <t>472350024818</t>
  </si>
  <si>
    <t>76.316</t>
  </si>
  <si>
    <t>472350026098</t>
  </si>
  <si>
    <t>65.001</t>
  </si>
  <si>
    <t>472350027122</t>
  </si>
  <si>
    <t>92.316</t>
  </si>
  <si>
    <t>472350027378</t>
  </si>
  <si>
    <t>83.345</t>
  </si>
  <si>
    <t>472350019188</t>
  </si>
  <si>
    <t>66.700</t>
  </si>
  <si>
    <t>472350019444</t>
  </si>
  <si>
    <t>98.268</t>
  </si>
  <si>
    <t>472350020212</t>
  </si>
  <si>
    <t>129.966</t>
  </si>
  <si>
    <t>472350020467</t>
  </si>
  <si>
    <t>82.801</t>
  </si>
  <si>
    <t>472350021236</t>
  </si>
  <si>
    <t>86.256</t>
  </si>
  <si>
    <t>472350021492</t>
  </si>
  <si>
    <t>60.735</t>
  </si>
  <si>
    <t>472350022260</t>
  </si>
  <si>
    <t>472350022516</t>
  </si>
  <si>
    <t>76.594</t>
  </si>
  <si>
    <t>472350023284</t>
  </si>
  <si>
    <t>97.534</t>
  </si>
  <si>
    <t>472350023540</t>
  </si>
  <si>
    <t>64.206</t>
  </si>
  <si>
    <t>472350024308</t>
  </si>
  <si>
    <t>77.674</t>
  </si>
  <si>
    <t>472350024564</t>
  </si>
  <si>
    <t>87.616</t>
  </si>
  <si>
    <t>472350025332</t>
  </si>
  <si>
    <t>72.288</t>
  </si>
  <si>
    <t>472350025844</t>
  </si>
  <si>
    <t>113.910</t>
  </si>
  <si>
    <t>472350026612</t>
  </si>
  <si>
    <t>72.389</t>
  </si>
  <si>
    <t>472350026867</t>
  </si>
  <si>
    <t>106.043</t>
  </si>
  <si>
    <t>rxn = reaction, N/A = not applicable; Conc. = concentration, cp = copies, LLOQ = Lower Limit of Quantitation, UND = Undetermined</t>
  </si>
  <si>
    <t>* = Insufficient volume for Sample Analysis</t>
  </si>
  <si>
    <t xml:space="preserve">+ = Sample not received at the test site  </t>
  </si>
  <si>
    <t xml:space="preserve">UND = Undetermined </t>
  </si>
  <si>
    <t>Group #</t>
  </si>
  <si>
    <t>Treatment</t>
  </si>
  <si>
    <t>Grey Matter</t>
  </si>
  <si>
    <t xml:space="preserve">Histo Slide Number </t>
  </si>
  <si>
    <t>SC - C</t>
  </si>
  <si>
    <t>SC-T</t>
  </si>
  <si>
    <t>SC-L</t>
  </si>
  <si>
    <t>BA Punch Biopsy correlate</t>
  </si>
  <si>
    <t>1&amp;2</t>
  </si>
  <si>
    <t xml:space="preserve">8&amp;9 </t>
  </si>
  <si>
    <t>3&amp;4 (5=CC)</t>
  </si>
  <si>
    <t>6&amp;7</t>
  </si>
  <si>
    <t>8 thru 13</t>
  </si>
  <si>
    <t>16&amp;17</t>
  </si>
  <si>
    <t>18 &amp; 19</t>
  </si>
  <si>
    <t>18 &amp;19</t>
  </si>
  <si>
    <t>n/a</t>
  </si>
  <si>
    <t>22*</t>
  </si>
  <si>
    <t>Brain Location</t>
  </si>
  <si>
    <t>Superficial Cortex  Gray Matter</t>
  </si>
  <si>
    <t>Caudate Nucleus, Corpus Collosum</t>
  </si>
  <si>
    <t>Amygdala, Entorhinal Cortex</t>
  </si>
  <si>
    <t>Entorhinal cortex</t>
  </si>
  <si>
    <r>
      <t>Frontal cortex,</t>
    </r>
    <r>
      <rPr>
        <b/>
        <sz val="8"/>
        <color rgb="FFFF0000"/>
        <rFont val="Calibri"/>
        <family val="2"/>
        <scheme val="minor"/>
      </rPr>
      <t xml:space="preserve"> Cerebral White Matter </t>
    </r>
    <r>
      <rPr>
        <b/>
        <sz val="8"/>
        <color theme="1"/>
        <rFont val="Calibri"/>
        <family val="2"/>
        <scheme val="minor"/>
      </rPr>
      <t>- Superficial and Deep</t>
    </r>
  </si>
  <si>
    <t>Cerebral Cortex - Parietel</t>
  </si>
  <si>
    <r>
      <t xml:space="preserve">Hippocampus
</t>
    </r>
    <r>
      <rPr>
        <sz val="8"/>
        <color theme="1"/>
        <rFont val="Calibri"/>
        <family val="2"/>
        <scheme val="minor"/>
      </rPr>
      <t>Temporal Cortex</t>
    </r>
  </si>
  <si>
    <t>Cerebral Cortex - Parietal</t>
  </si>
  <si>
    <r>
      <t xml:space="preserve">Hippocampus  
</t>
    </r>
    <r>
      <rPr>
        <sz val="8"/>
        <color theme="1"/>
        <rFont val="Calibri"/>
        <family val="2"/>
        <scheme val="minor"/>
      </rPr>
      <t>Temporal Cortex</t>
    </r>
  </si>
  <si>
    <t>Deep cerebellar nuclei, pons, reticular formation</t>
  </si>
  <si>
    <t>Deep cerebellar nuclei, medulla</t>
  </si>
  <si>
    <t>Cerebral Cortex - Occipital</t>
  </si>
  <si>
    <t>Deep cerebellar nuclei, medulla,</t>
  </si>
  <si>
    <t>C2</t>
  </si>
  <si>
    <t>L1</t>
  </si>
  <si>
    <t>PGRN - LPA- ng/ml -Lowest to highest associated with brain toxicity per animal</t>
  </si>
  <si>
    <t xml:space="preserve">Animal Number            </t>
  </si>
  <si>
    <t>Histopath</t>
  </si>
  <si>
    <t>PGRN (Human - LPA ng/mL)</t>
  </si>
  <si>
    <t>Delta 4 peptide
(ng/mL)</t>
  </si>
  <si>
    <t>PGRN
 (Human - LPA ng/mL)</t>
  </si>
  <si>
    <t>Br10</t>
  </si>
  <si>
    <t>Br12</t>
  </si>
  <si>
    <t>26-63</t>
  </si>
  <si>
    <t>195-551</t>
  </si>
  <si>
    <t>24-205</t>
  </si>
  <si>
    <t>31-383</t>
  </si>
  <si>
    <t>75-235</t>
  </si>
  <si>
    <t>27-203</t>
  </si>
  <si>
    <t>21-325</t>
  </si>
  <si>
    <t xml:space="preserve"> 3-33</t>
  </si>
  <si>
    <t>64-550</t>
  </si>
  <si>
    <t>94-458</t>
  </si>
  <si>
    <t>60-929</t>
  </si>
  <si>
    <t>Sum of CNS at highest with minimal to no findings</t>
  </si>
  <si>
    <t>Highest progranulin level associated to min ("1") / no findings</t>
  </si>
  <si>
    <t>Minimal progranulin level associated with mild ("2") **</t>
  </si>
  <si>
    <t>none</t>
  </si>
  <si>
    <t>** Caveat for grade "2", areas with mild are graded 2 if any CNS areas are showing grade "2"</t>
  </si>
  <si>
    <t>* BA sample 22 has no true histologic correlate; the best approximation is slide 52. Note that the superficial cerebellar folia (which is what was sampled for BA sample 22), was unaffected in all histologic samples that contained superficial folia. Any value from BA sample #22 did not correlate with a histo finding</t>
  </si>
  <si>
    <t>Highlighted lowest and highest PGRN level associated with toxicity in brain and SC separately.</t>
  </si>
  <si>
    <t>Regions without histological findings and BA samples (5 of 13)</t>
  </si>
  <si>
    <t>Regions with histological findings and no BA samples</t>
  </si>
  <si>
    <t>Serum ID</t>
  </si>
  <si>
    <t>Watson ID</t>
  </si>
  <si>
    <t>Titer</t>
  </si>
  <si>
    <t>Samples collected on 07-14-2023 and were also included and analyzed in this assay.</t>
  </si>
  <si>
    <t>20424913 1001 IV Neutralizing Antibody-1 D1 Predose /  Day 1 0h</t>
  </si>
  <si>
    <t>&lt;5</t>
  </si>
  <si>
    <t>Plate 1</t>
  </si>
  <si>
    <t>Assigned titer, tranduction%, and transduction inhibition%</t>
  </si>
  <si>
    <t>Time point: D1 Pre-dose</t>
  </si>
  <si>
    <t>20424913 1002 IV Neutralizing Antibody-1 D1 Predose /  Day 1 0h</t>
  </si>
  <si>
    <t>Transduction%</t>
  </si>
  <si>
    <t>Inhibition%</t>
  </si>
  <si>
    <t>20424913 1003 IV Neutralizing Antibody-1 D1 Predose /  Day 1 0h</t>
  </si>
  <si>
    <t>5-fold</t>
  </si>
  <si>
    <t>ZPE</t>
  </si>
  <si>
    <t>20424913 1004 IV Neutralizing Antibody-1 D1 Predose /  Day 1 0h</t>
  </si>
  <si>
    <t>10-fold</t>
  </si>
  <si>
    <t>20424913 1104 IV Neutralizing Antibody-1 D1 Predose /  Day 1 0h</t>
  </si>
  <si>
    <t>20-fold</t>
  </si>
  <si>
    <t>20424913 1501 IV Neutralizing Antibody-1 D1 Predose /  Day 1 0h</t>
  </si>
  <si>
    <t>40-fold</t>
  </si>
  <si>
    <t>20424913 1502 IV Neutralizing Antibody-1 D1 Predose /  Day 1 0h</t>
  </si>
  <si>
    <t>Dilution</t>
  </si>
  <si>
    <t>20424913 1503 IV Neutralizing Antibody-1 D1 Predose /  Day 1 0h</t>
  </si>
  <si>
    <t>NAb negative control</t>
  </si>
  <si>
    <t>20424913 1604 IV Neutralizing Antibody-1 D1 Predose /  Day 1 0h</t>
  </si>
  <si>
    <t>20424913 2001 IV Neutralizing Antibody-1 D1 Predose /  Day 1 0h</t>
  </si>
  <si>
    <t>20424913 2002 IV Neutralizing Antibody-1 D1 Predose /  Day 1 0h</t>
  </si>
  <si>
    <t>20424913 2003 IV Neutralizing Antibody-1 D1 Predose /  Day 1 0h</t>
  </si>
  <si>
    <t>J</t>
  </si>
  <si>
    <t>20424913 2004 IV Neutralizing Antibody-1 D1 Predose /  Day 1 0h</t>
  </si>
  <si>
    <t>K</t>
  </si>
  <si>
    <t>100</t>
  </si>
  <si>
    <t>NAb positive control</t>
  </si>
  <si>
    <t>100-fold</t>
  </si>
  <si>
    <t>20424913 2501 IV Neutralizing Antibody-1 D1 Predose /  Day 1 0h</t>
  </si>
  <si>
    <t>L</t>
  </si>
  <si>
    <t>&lt;400</t>
  </si>
  <si>
    <t>200</t>
  </si>
  <si>
    <t>200-fold</t>
  </si>
  <si>
    <t>20424913 2502 IV Neutralizing Antibody-1 D1 Predose /  Day 1 0h</t>
  </si>
  <si>
    <t>M</t>
  </si>
  <si>
    <t>400</t>
  </si>
  <si>
    <t>400-fold</t>
  </si>
  <si>
    <t>20424913 2503 IV Neutralizing Antibody-1 D1 Predose /  Day 1 0h</t>
  </si>
  <si>
    <t>N</t>
  </si>
  <si>
    <t>800</t>
  </si>
  <si>
    <t>800-fold</t>
  </si>
  <si>
    <t>20424913 2504 IV Neutralizing Antibody-1 D1 Predose /  Day 1 0h</t>
  </si>
  <si>
    <t>O</t>
  </si>
  <si>
    <t>20424913 3001 IV Neutralizing Antibody-1 D1 Predose /  Day 1 0h</t>
  </si>
  <si>
    <t>P</t>
  </si>
  <si>
    <t>HPC: Cells + AD5 + AAV-AX12</t>
  </si>
  <si>
    <t>20424913 3002 IV Neutralizing Antibody-1 D1 Predose /  Day 1 0h</t>
  </si>
  <si>
    <t>ZPE: Zero percent effect signal; Background signal</t>
  </si>
  <si>
    <t>all: D1 predose</t>
  </si>
  <si>
    <t>20424913 3003 IV Neutralizing Antibody-1 D1 Predose /  Day 1 0h</t>
  </si>
  <si>
    <t>HPC: High Positive Control; 100% effect signal</t>
  </si>
  <si>
    <t>20424913 3004 IV Neutralizing Antibody-1 D1 Predose /  Day 1 0h</t>
  </si>
  <si>
    <t>20424913 3501 IV Neutralizing Antibody-1 D1 Predose /  Day 1 0h</t>
  </si>
  <si>
    <t>Plate 2</t>
  </si>
  <si>
    <t>20424913 3502 IV Neutralizing Antibody-1 D1 Predose /  Day 1 0h</t>
  </si>
  <si>
    <t>20424913 3503 IV Neutralizing Antibody-1 D1 Predose /  Day 1 0h</t>
  </si>
  <si>
    <t>20424913 3504 IV Neutralizing Antibody-1 D1 Predose /  Day 1 0h</t>
  </si>
  <si>
    <t>20424913 4001 IV Neutralizing Antibody-1 D1 Predose /  Day 1 0h</t>
  </si>
  <si>
    <t>20424913 4002 IV Neutralizing Antibody-1 D1 Predose /  Day 1 0h</t>
  </si>
  <si>
    <t>20424913 4003 IV Neutralizing Antibody-1 D1 Predose /  Day 1 0h</t>
  </si>
  <si>
    <t>20424913 4004 IV Neutralizing Antibody-1 D1 Predose /  Day 1 0h</t>
  </si>
  <si>
    <t>20424913 4501 IV Neutralizing Antibody-1 D1 Predose /  Day 1 0h</t>
  </si>
  <si>
    <t>20424913 4502 IV Neutralizing Antibody-1 D1 Predose /  Day 1 0h</t>
  </si>
  <si>
    <t>20424913 4503 IV Neutralizing Antibody-1 D1 Predose /  Day 1 0h</t>
  </si>
  <si>
    <t>20424913 4504 IV Neutralizing Antibody-1 D1 Predose /  Day 1 0h</t>
  </si>
  <si>
    <t>20424913 5001 IV Neutralizing Antibody-1 D1 Predose /  Day 1 0h</t>
  </si>
  <si>
    <t>NAb positive control (purified human IgG)</t>
  </si>
  <si>
    <t>20424913 5002 IV Neutralizing Antibody-1 D1 Predose /  Day 1 0h</t>
  </si>
  <si>
    <t>20424913 5003 IV Neutralizing Antibody-1 D1 Predose /  Day 1 0h</t>
  </si>
  <si>
    <t>20424913 5004 IV Neutralizing Antibody-1 D1 Predose /  Day 1 0h</t>
  </si>
  <si>
    <t>20424913 5501 IV Neutralizing Antibody-1 D1 Predose /  Day 1 0h</t>
  </si>
  <si>
    <t>20424913 5502 IV Neutralizing Antibody-1 D1 Predose /  Day 1 0h</t>
  </si>
  <si>
    <t>20424913 5503 IV Neutralizing Antibody-1 D1 Predose /  Day 1 0h</t>
  </si>
  <si>
    <t>20424913 5504 IV Neutralizing Antibody-1 D1 Predose /  Day 1 0h</t>
  </si>
  <si>
    <t>20424913 6001 IV Neutralizing Antibody-1 D1 Predose /  Day 1 0h</t>
  </si>
  <si>
    <t>&gt;40</t>
  </si>
  <si>
    <t>20424913 6002 IV Neutralizing Antibody-1 D1 Predose /  Day 1 0h</t>
  </si>
  <si>
    <t>20</t>
  </si>
  <si>
    <t>Plate 3</t>
  </si>
  <si>
    <t>20424913 6003 IV Neutralizing Antibody-1 D1 Predose /  Day 1 0h</t>
  </si>
  <si>
    <t>20424913 6004 IV Neutralizing Antibody-1 D1 Predose /  Day 1 0h</t>
  </si>
  <si>
    <t>20424913 6104 IV Neutralizing Antibody-1 D1 Predose /  Day 1 0h</t>
  </si>
  <si>
    <t>20424913 6501 IV Neutralizing Antibody-1 D1 Predose /  Day 1 0h</t>
  </si>
  <si>
    <t>20424913 6503 IV Neutralizing Antibody-1 D1 Predose /  Day 1 0h</t>
  </si>
  <si>
    <t>20424913 6504 IV Neutralizing Antibody-1 D1 Predose /  Day 1 0h</t>
  </si>
  <si>
    <t>SP-1</t>
  </si>
  <si>
    <t>20424913 6505 IV Neutralizing Antibody-1 D1 Predose /  Day 1 0h</t>
  </si>
  <si>
    <t>SP-2</t>
  </si>
  <si>
    <t>20424913 6602 IV Neutralizing Antibody-1 D1 Predose /  Day 1 0h</t>
  </si>
  <si>
    <t>SP-3</t>
  </si>
  <si>
    <t>20424913 1001 IV Neutralizing Antibody-2 14 July 2023 /  Day 0</t>
  </si>
  <si>
    <t>SP-4</t>
  </si>
  <si>
    <t>20424913 1501 IV Neutralizing Antibody-2 14 July 2023 /  Day 0</t>
  </si>
  <si>
    <t>20424913 2001 IV Neutralizing Antibody-2 14 July 2023 /  Day 0</t>
  </si>
  <si>
    <r>
      <rPr>
        <b/>
        <sz val="18"/>
        <color rgb="FFFF0000"/>
        <rFont val="Calibri"/>
        <family val="2"/>
        <scheme val="minor"/>
      </rPr>
      <t xml:space="preserve">Note: </t>
    </r>
    <r>
      <rPr>
        <sz val="14"/>
        <color theme="1"/>
        <rFont val="Calibri"/>
        <family val="2"/>
        <scheme val="minor"/>
      </rPr>
      <t xml:space="preserve">cells highlighted in gray color are those that were not included in D1 Pre-dose </t>
    </r>
  </si>
  <si>
    <t>20424913 2501 IV Neutralizing Antibody-2 14 July 2023 /  Day 0</t>
  </si>
  <si>
    <t>20424913 3001 IV Neutralizing Antibody-2 14 July 2023 /  Day 0</t>
  </si>
  <si>
    <t>20424913 3501 IV Neutralizing Antibody-2 14 July 2023 /  Day 0</t>
  </si>
  <si>
    <t>20424913 4001 IV Neutralizing Antibody-2 14 July 2023 /  Day 0</t>
  </si>
  <si>
    <t>20424913 4501 IV Neutralizing Antibody-2 14 July 2023 /  Day 0</t>
  </si>
  <si>
    <t>20424913 5001 IV Neutralizing Antibody-2 14 July 2023 /  Day 0</t>
  </si>
  <si>
    <t>20424913 5501 IV Neutralizing Antibody-2 14 July 2023 /  Day 0</t>
  </si>
  <si>
    <t>20424913 6001 IV Neutralizing Antibody-2 14 July 2023 /  Day 0</t>
  </si>
  <si>
    <t>20424913 6002 IV Neutralizing Antibody-2 14 July 2023 /  Day 0</t>
  </si>
  <si>
    <t>20424913 6004 IV Neutralizing Antibody-2 14 July 2023 /  Day 0</t>
  </si>
  <si>
    <t>Plate 4</t>
  </si>
  <si>
    <t>Time point: first 6 samples- D1 Pre-dose; remainind samples: D-14</t>
  </si>
  <si>
    <t>20424913 6501 IV Neutralizing Antibody-2 14 July 2023 /  Day 0</t>
  </si>
  <si>
    <t>20424913 6502 IV Neutralizing Antibody-2 14 July 2023 /  Day 0</t>
  </si>
  <si>
    <t>20424913 SP-1 NA Neutralizing Antibody-2 14 July 2023 /  Day 0</t>
  </si>
  <si>
    <t>20424913 SP-2 NA Neutralizing Antibody-2 14 July 2023 /  Day 0</t>
  </si>
  <si>
    <t>20424913 SP-3 NA Neutralizing Antibody-2 14 July 2023 /  Day 0</t>
  </si>
  <si>
    <t>20424913 SP-4 NA Neutralizing Antibody-2 14 July 2023 /  Day 0</t>
  </si>
  <si>
    <t>1001-D-14</t>
  </si>
  <si>
    <t>1501-D-14</t>
  </si>
  <si>
    <t>2001-D-14</t>
  </si>
  <si>
    <t>2501-D-14</t>
  </si>
  <si>
    <t>3001-D-14</t>
  </si>
  <si>
    <t>3501-D-14</t>
  </si>
  <si>
    <t>4001-D-14</t>
  </si>
  <si>
    <t>4501-D-14</t>
  </si>
  <si>
    <t>5001-D-14</t>
  </si>
  <si>
    <t>Plate 5</t>
  </si>
  <si>
    <t>Time point: D-14</t>
  </si>
  <si>
    <t>5501-D-14</t>
  </si>
  <si>
    <t>6001-D-14</t>
  </si>
  <si>
    <t>6002-D-14</t>
  </si>
  <si>
    <t>6004-D-14</t>
  </si>
  <si>
    <t>6501-D-14</t>
  </si>
  <si>
    <t>6502-D-14</t>
  </si>
  <si>
    <t>SP-1-D-14</t>
  </si>
  <si>
    <t>SP-2-D-14</t>
  </si>
  <si>
    <t>SP-3-D-14</t>
  </si>
  <si>
    <t>SP-4-D-14</t>
  </si>
  <si>
    <t>Purified human IgG</t>
  </si>
  <si>
    <t>Conc. (ug/mL)</t>
  </si>
  <si>
    <t>Purified human IgG stock concentration</t>
  </si>
  <si>
    <t>20 mg/mL</t>
  </si>
  <si>
    <t>Males</t>
  </si>
  <si>
    <t>Females</t>
  </si>
  <si>
    <r>
      <t>6 x 10</t>
    </r>
    <r>
      <rPr>
        <vertAlign val="superscript"/>
        <sz val="14"/>
        <color rgb="FF000000"/>
        <rFont val="Calibri"/>
        <family val="2"/>
      </rPr>
      <t>12</t>
    </r>
  </si>
  <si>
    <r>
      <t>2.0 x 10</t>
    </r>
    <r>
      <rPr>
        <vertAlign val="superscript"/>
        <sz val="14"/>
        <color rgb="FF000000"/>
        <rFont val="Calibri"/>
        <family val="2"/>
      </rPr>
      <t>13</t>
    </r>
  </si>
  <si>
    <r>
      <t>5.0 x 10</t>
    </r>
    <r>
      <rPr>
        <vertAlign val="superscript"/>
        <sz val="14"/>
        <color rgb="FF000000"/>
        <rFont val="Calibri"/>
        <family val="2"/>
      </rPr>
      <t>13</t>
    </r>
  </si>
  <si>
    <t xml:space="preserve"> </t>
  </si>
  <si>
    <t>Study xxxx - xxxxxxxxxxxxxxxxxxxxxxxxxxxxxxxxxxxxxxxxxxxxxxxx</t>
  </si>
  <si>
    <t>VCA + IS</t>
  </si>
  <si>
    <t>VCA - IS</t>
  </si>
  <si>
    <t>Intermediate + IS</t>
  </si>
  <si>
    <t>Intermediate - IS</t>
  </si>
  <si>
    <t>High + IS</t>
  </si>
  <si>
    <t>Low + IS</t>
  </si>
  <si>
    <t>Testing Facility Study No</t>
  </si>
  <si>
    <t>PRGN</t>
  </si>
  <si>
    <t xml:space="preserve">Mf </t>
  </si>
  <si>
    <t xml:space="preserve">Table: Progranulin measurement in brain:  </t>
  </si>
  <si>
    <t>Table:  Biochemistry in Tissue Lysates (Transgene RNA)</t>
  </si>
  <si>
    <t>Table:  Biochemistry in Tissue Lysates (Vector Genome Copies)</t>
  </si>
  <si>
    <t>VGC</t>
  </si>
  <si>
    <t>RNA</t>
  </si>
  <si>
    <t>LLOQ</t>
  </si>
  <si>
    <t>Label</t>
  </si>
  <si>
    <t>Dose (vg/kg)</t>
  </si>
  <si>
    <t>Sample Concentration (VG/haploid- Normalized to MfTFRC)</t>
  </si>
  <si>
    <t>Sample Concentration (cp/µg, VG/ug genomic DNA)</t>
  </si>
  <si>
    <t>White Matter</t>
  </si>
  <si>
    <t>WM</t>
  </si>
  <si>
    <t>GMC</t>
  </si>
  <si>
    <t>Grey Matter Cortex</t>
  </si>
  <si>
    <t>Frontal Cortex (Right)</t>
  </si>
  <si>
    <t xml:space="preserve">Wk 6 </t>
  </si>
  <si>
    <t>Wk 6</t>
  </si>
  <si>
    <t>Wk 26/27</t>
  </si>
  <si>
    <t xml:space="preserve">Wk 26/27 </t>
  </si>
  <si>
    <t xml:space="preserve">Wk 28 </t>
  </si>
  <si>
    <t>Wk 28</t>
  </si>
  <si>
    <t xml:space="preserve">Wk 26 </t>
  </si>
  <si>
    <t>Wk 26</t>
  </si>
  <si>
    <t>Timepoint Orignial</t>
  </si>
  <si>
    <t>Side</t>
  </si>
  <si>
    <t>Day36</t>
  </si>
  <si>
    <t>Day186</t>
  </si>
  <si>
    <t>Day190</t>
  </si>
  <si>
    <t>Day180</t>
  </si>
  <si>
    <t>Day191</t>
  </si>
  <si>
    <t>Neutralizing Antibody-1</t>
  </si>
  <si>
    <t>D1 Predose</t>
  </si>
  <si>
    <t>Day 1 0h</t>
  </si>
  <si>
    <t>Neutralizing Antibody-2</t>
  </si>
  <si>
    <t>NA</t>
  </si>
  <si>
    <t>14 July 2023</t>
  </si>
  <si>
    <t>Day 0</t>
  </si>
  <si>
    <t>Nab</t>
  </si>
  <si>
    <t>Time Point2</t>
  </si>
  <si>
    <t>Please follow "PGRN Brain" tab</t>
  </si>
  <si>
    <t>Adrenal Gland</t>
  </si>
  <si>
    <t>AG</t>
  </si>
  <si>
    <t>BM</t>
  </si>
  <si>
    <t>cDRG</t>
  </si>
  <si>
    <t>Dorsal Root Ganglion</t>
  </si>
  <si>
    <t>sDRG</t>
  </si>
  <si>
    <t>GM</t>
  </si>
  <si>
    <t>Muscle</t>
  </si>
  <si>
    <t>BF</t>
  </si>
  <si>
    <t>NT</t>
  </si>
  <si>
    <t>SERUM</t>
  </si>
  <si>
    <t>Spinal Cord, Cervical</t>
  </si>
  <si>
    <t>Spinal Cord</t>
  </si>
  <si>
    <t>Spinal Cord, Lumbar</t>
  </si>
  <si>
    <t>Spinal Cord, Sacral</t>
  </si>
  <si>
    <t>Spinal Cord, Thoracic</t>
  </si>
  <si>
    <t>Spleen</t>
  </si>
  <si>
    <t>Heart, Aorta</t>
  </si>
  <si>
    <t>Heart, Interventricular Septum</t>
  </si>
  <si>
    <t>Injection Site</t>
  </si>
  <si>
    <t>Lesion</t>
  </si>
  <si>
    <t>Muscle, Gastrocnemius</t>
  </si>
  <si>
    <t>Thymus</t>
  </si>
  <si>
    <t>BR</t>
  </si>
  <si>
    <t>LIVER</t>
  </si>
  <si>
    <t>HEART</t>
  </si>
  <si>
    <t>Tissue Short</t>
  </si>
  <si>
    <t>HRT VFW</t>
  </si>
  <si>
    <t>HRT RV</t>
  </si>
  <si>
    <t>HRT IS</t>
  </si>
  <si>
    <t>LMR</t>
  </si>
  <si>
    <t>LLR</t>
  </si>
  <si>
    <t>Abbreviation for Macaque Fascicularis</t>
  </si>
  <si>
    <t>HRT Aorta</t>
  </si>
  <si>
    <t>SC S</t>
  </si>
  <si>
    <t>Biological Matrix Short</t>
  </si>
  <si>
    <t>DRG C</t>
  </si>
  <si>
    <t>DRG S</t>
  </si>
  <si>
    <t>DRG T</t>
  </si>
  <si>
    <t>DRG L</t>
  </si>
  <si>
    <t>SC C</t>
  </si>
  <si>
    <t>SC T</t>
  </si>
  <si>
    <t>SC L</t>
  </si>
  <si>
    <t>Cerebrospinal fluid</t>
  </si>
  <si>
    <t>cSC</t>
  </si>
  <si>
    <t>tSC</t>
  </si>
  <si>
    <t>lSC</t>
  </si>
  <si>
    <t>sCS</t>
  </si>
  <si>
    <t>Charles River Laboratories</t>
  </si>
  <si>
    <t>Biological Matrix Original</t>
  </si>
  <si>
    <t>Brain, Superficial Cortex</t>
  </si>
  <si>
    <t>Brain, Caudate Nucleus</t>
  </si>
  <si>
    <t>Brain, Corpus Callosum</t>
  </si>
  <si>
    <t>Brain, Amygdala</t>
  </si>
  <si>
    <t>Brain, Entorhinal Cortex</t>
  </si>
  <si>
    <t>Brain, Frontal Cortex</t>
  </si>
  <si>
    <t>Brain, Frontal Cortex, Deep White Matter</t>
  </si>
  <si>
    <t>Brain, White Matter, Superficial</t>
  </si>
  <si>
    <t>Brain, White Matter, Deep</t>
  </si>
  <si>
    <t>Brain, White Matter</t>
  </si>
  <si>
    <t>Brain, Grey Matter Cortex</t>
  </si>
  <si>
    <t>Brain, Temporal Cortex</t>
  </si>
  <si>
    <t>Brain, Globus Pallidus</t>
  </si>
  <si>
    <t>Brain, Hypothalamus</t>
  </si>
  <si>
    <t>Brain, Thalamus</t>
  </si>
  <si>
    <t>Brain, Hippocampus</t>
  </si>
  <si>
    <t>Brain, Cerebellum</t>
  </si>
  <si>
    <t>Brain, Medulla</t>
  </si>
  <si>
    <t>Heart, Left Ventricle</t>
  </si>
  <si>
    <t>Heart, Right Ventricle</t>
  </si>
  <si>
    <t>Heart, Ventricular Free Wall</t>
  </si>
  <si>
    <t>Dorsal Root Ganglion, Thoracic</t>
  </si>
  <si>
    <t>Dorsal Root Ganglion, Lumbar</t>
  </si>
  <si>
    <t>Dorsal Root Ganglion, Cervical</t>
  </si>
  <si>
    <t>Dorsal Root Ganglion, Sacral</t>
  </si>
  <si>
    <t>Liver, Left Medial Lobe</t>
  </si>
  <si>
    <t>Liver, Left Lateral Lobe</t>
  </si>
  <si>
    <t>Liver, Right Medial Lobe</t>
  </si>
  <si>
    <t>Liver, Right Lateral Lobe</t>
  </si>
  <si>
    <t>Muscle, Skeletal Bicep Femoris</t>
  </si>
  <si>
    <t>Kidney, Right Pole</t>
  </si>
  <si>
    <t>Lung, Right Cranial Lobe</t>
  </si>
  <si>
    <t>Cervix</t>
  </si>
  <si>
    <t>Esophagus</t>
  </si>
  <si>
    <t>Gallbladder</t>
  </si>
  <si>
    <t>Gut-Associated Lymphoid Tissue</t>
  </si>
  <si>
    <t>Liver/Gallbladder</t>
  </si>
  <si>
    <t>Oviduct</t>
  </si>
  <si>
    <t>Skin</t>
  </si>
  <si>
    <t>Stomach</t>
  </si>
  <si>
    <t>Tongue</t>
  </si>
  <si>
    <t>Brain, Putamen</t>
  </si>
  <si>
    <t>Brain, Caudate</t>
  </si>
  <si>
    <t>Brain, Nucleus Accumbens</t>
  </si>
  <si>
    <t>Brain, Pons</t>
  </si>
  <si>
    <t>Brain, Midbrain</t>
  </si>
  <si>
    <t>Gut</t>
  </si>
  <si>
    <t>Ganglion</t>
  </si>
  <si>
    <t>Ganglion, Trigeminal</t>
  </si>
  <si>
    <t>Eye</t>
  </si>
  <si>
    <t>Epididymis</t>
  </si>
  <si>
    <t>Artery, Aorta</t>
  </si>
  <si>
    <t>Bone Marrow, Sternum</t>
  </si>
  <si>
    <t>Adipose Tissue, Brown, Interscapular</t>
  </si>
  <si>
    <t>Adipose Tissue, White, Perirenal</t>
  </si>
  <si>
    <t>Brain, Dentate Nucleus</t>
  </si>
  <si>
    <t>Brain, Cerebellum Grey Matter</t>
  </si>
  <si>
    <t>Brain, Occipital Cortex</t>
  </si>
  <si>
    <t>Brain, Parietal Cortex</t>
  </si>
  <si>
    <t>Brain, Prefrontal Cortex</t>
  </si>
  <si>
    <t>Brain, Substantia Nigra</t>
  </si>
  <si>
    <t>Brain, Visual Cortex</t>
  </si>
  <si>
    <t>Gland, Adrenal</t>
  </si>
  <si>
    <t>Gland, Mammary</t>
  </si>
  <si>
    <t>Gland, Parathyroid</t>
  </si>
  <si>
    <t>Gland, Pituitary</t>
  </si>
  <si>
    <t>Gland, Prostate</t>
  </si>
  <si>
    <t>Gland, Salivary, Mandibular</t>
  </si>
  <si>
    <t>Gland, Seminal Vesicle</t>
  </si>
  <si>
    <t xml:space="preserve">Gland, Thyroid </t>
  </si>
  <si>
    <t>Nerve, Sciatic</t>
  </si>
  <si>
    <t>Nerve, Sural</t>
  </si>
  <si>
    <t>Nerve, Tibial</t>
  </si>
  <si>
    <t>Nerve, Trigeminal</t>
  </si>
  <si>
    <t>Nerve, Vagus</t>
  </si>
  <si>
    <t>Small Intestine, Duodenum</t>
  </si>
  <si>
    <t>Small Intestine, Ileum</t>
  </si>
  <si>
    <t>Small Intestine, Jejunum</t>
  </si>
  <si>
    <t>Lymph Node, Axillary</t>
  </si>
  <si>
    <t>Lymph Node, Mesenteric</t>
  </si>
  <si>
    <t>Muscle, Sskeletal, Diaphragm</t>
  </si>
  <si>
    <t>Muscle, Skeletal, Gastrocnemius</t>
  </si>
  <si>
    <t>Muscle, Skeletal, Quadriceps (Rectus Femoris)</t>
  </si>
  <si>
    <t>Muscle, Skeletal, Quadriceps (Vastus Intermedius)</t>
  </si>
  <si>
    <t>Muscle, Skeletal, Quadriceps (Vastus Medialis)</t>
  </si>
  <si>
    <t>Muscle, Skeletal, Quadriceps (Vastuslateralis)</t>
  </si>
  <si>
    <t>Muscle, Skeletal, Quadriceps</t>
  </si>
  <si>
    <t>Muscle, Skeletal, Temporalis</t>
  </si>
  <si>
    <t>Muscle, Skeletal, Tibialis Anterior</t>
  </si>
  <si>
    <t>Ganglion, Paravertebral Sympathetic (Cervical and Thoracic)</t>
  </si>
  <si>
    <t>Adipose Tissue</t>
  </si>
  <si>
    <t>Artery</t>
  </si>
  <si>
    <t>Bone Marrow</t>
  </si>
  <si>
    <t>Gland</t>
  </si>
  <si>
    <t>Large intestine</t>
  </si>
  <si>
    <t>Lymph Node</t>
  </si>
  <si>
    <t>Small Intestine</t>
  </si>
  <si>
    <t>Nerve, Femoral</t>
  </si>
  <si>
    <t>Nerve, Median</t>
  </si>
  <si>
    <t>Nerve, Optic</t>
  </si>
  <si>
    <t>TO BE FINISHED</t>
  </si>
  <si>
    <t>Brain, Hippocampus, Right</t>
  </si>
  <si>
    <t>Brain, Frontal Cortex, Right</t>
  </si>
  <si>
    <t>Brain, Motor Cortex</t>
  </si>
  <si>
    <t xml:space="preserve">This is a list Biological Matrix compiled from a number of sources, including 1) datasets (excel sheets) from ALXN2340 and ALXN2350; 2) study protocols, 3) study reports. </t>
  </si>
  <si>
    <t xml:space="preserve">Ideally, we would like to have a complete list from the Vendor (CRL, Charles River Laboratories). </t>
  </si>
  <si>
    <t xml:space="preserve">Please revise and add accordingly. </t>
  </si>
  <si>
    <t>Please include BQL for each analyte</t>
  </si>
  <si>
    <t>Note: please standardize the name of Biological Matrix according to "Matrix" tab.</t>
  </si>
  <si>
    <t>Please add more….</t>
  </si>
  <si>
    <t xml:space="preserve"> RNA relative expression (Primers bGH probe / MfHPRT probe)</t>
  </si>
  <si>
    <t>RNA relative expression (Primers bGH probe / MfGRN probe)</t>
  </si>
  <si>
    <t xml:space="preserve">Brain, Cerebral Cortex Grey Matter,Temporal, Superficial </t>
  </si>
  <si>
    <t>Brain, Cerebral Cortex Grey Matter, Superficial</t>
  </si>
  <si>
    <t>Brain, Cerebral White Matter, Deep</t>
  </si>
  <si>
    <t>Brain, Cerebral White Matter, Superficial</t>
  </si>
  <si>
    <t>Brain, Frontal Cerebral Cortex, Grey Matter, Superficial</t>
  </si>
  <si>
    <t>Brain, Frontal Cerebral Cortex, Grey Matter</t>
  </si>
  <si>
    <t>Large Intestine, Cecum</t>
  </si>
  <si>
    <t>Large Intestine, Colon</t>
  </si>
  <si>
    <t>Serum, Protein</t>
  </si>
  <si>
    <t>Brain, Grey Matter</t>
  </si>
  <si>
    <t>Brain, Cerebellum, Grey Matter</t>
  </si>
  <si>
    <t>Brain, Cerebral Cortex, Grey Matter, Temporal, Superficial</t>
  </si>
  <si>
    <t>Brain, Cerebral Cortex, Grey Matter, Temporal</t>
  </si>
  <si>
    <t>Brain, Cerebral Cortex, Grey Matter, Frontal</t>
  </si>
  <si>
    <t>Brain, Cerebral Cortex, Grey Matter, Frontal, Superficial</t>
  </si>
  <si>
    <t>Brain, Cerebral Cortex, Grey Matter, Occipital</t>
  </si>
  <si>
    <t>Brain, Cerebral Cortex, Grey Matter, Parietal</t>
  </si>
  <si>
    <t>Ganglion, Paravertebral Sympathetic, Cervical and Thoracic</t>
  </si>
  <si>
    <t>Gland, Thyroid</t>
  </si>
  <si>
    <t>Muscle, Skeletal, Biceps Femoris</t>
  </si>
  <si>
    <t>Muscle, Skeletal, Diaphragm</t>
  </si>
  <si>
    <t>Muscle, Skeletal, Quadriceps, Rectus Femoris</t>
  </si>
  <si>
    <t>Muscle, Skeletal, Quadriceps, Vastus Intermedius</t>
  </si>
  <si>
    <t>Muscle, Skeletal, Quadriceps, Vastus Medialis</t>
  </si>
  <si>
    <t>Muscle, Skeletal, Quadriceps, Vastus Lateralis</t>
  </si>
  <si>
    <t>Adipose Tissue, White, Subcutaneous</t>
  </si>
  <si>
    <t>Adipose Tissue, Visceral</t>
  </si>
  <si>
    <t>Artery, Coronary</t>
  </si>
  <si>
    <t>Artery, Femoral</t>
  </si>
  <si>
    <t>Artery, Pulmonary</t>
  </si>
  <si>
    <t>Bladder</t>
  </si>
  <si>
    <t>Bone, Femur</t>
  </si>
  <si>
    <t>Bone, Humerus</t>
  </si>
  <si>
    <t>Bone, Tibia</t>
  </si>
  <si>
    <t>Bone, Vertebra</t>
  </si>
  <si>
    <t>Bone Marrow, Iliac Crest</t>
  </si>
  <si>
    <t>Brain, Basal Ganglia</t>
  </si>
  <si>
    <t>Brain, Olfactory Bulb</t>
  </si>
  <si>
    <t>Brain, Pineal Gland</t>
  </si>
  <si>
    <t>Cartilage, Articular</t>
  </si>
  <si>
    <t>Cartilage, Costal</t>
  </si>
  <si>
    <t>Ear, Inner</t>
  </si>
  <si>
    <t>Ear, Middle</t>
  </si>
  <si>
    <t>Ear, Outer</t>
  </si>
  <si>
    <t>Eye, Cornea</t>
  </si>
  <si>
    <t>Eye, Lens</t>
  </si>
  <si>
    <t>Eye, Retina</t>
  </si>
  <si>
    <t>Heart, Apex</t>
  </si>
  <si>
    <t>Kidney, Cortex</t>
  </si>
  <si>
    <t>Kidney, Medulla</t>
  </si>
  <si>
    <t>Liver, Caudate Lobe</t>
  </si>
  <si>
    <t>Lung, Alveoli</t>
  </si>
  <si>
    <t>Lung, Bronchi</t>
  </si>
  <si>
    <t>Lymph Node, Cervical</t>
  </si>
  <si>
    <t>Lymph Node, Inguinal</t>
  </si>
  <si>
    <t>Muscle, Skeletal, Smooth, Intestinal</t>
  </si>
  <si>
    <t>Muscle, Skeletal, Smooth, Vascular</t>
  </si>
  <si>
    <t>Nerve, Phrenic</t>
  </si>
  <si>
    <t>Pancreas, Islets of Langerhans</t>
  </si>
  <si>
    <t>Skin, Dermis</t>
  </si>
  <si>
    <t>Skin, Epidermis</t>
  </si>
  <si>
    <t>Skin, Subcutaneous</t>
  </si>
  <si>
    <t>Small Intestine, Crypts of Lieberkühn</t>
  </si>
  <si>
    <t>Spinal Cord, Dorsal Horn</t>
  </si>
  <si>
    <t>Spinal Cord, Ventral Horn</t>
  </si>
  <si>
    <t>Stomach, Fundus</t>
  </si>
  <si>
    <t>Stomach, Pylorus</t>
  </si>
  <si>
    <t>Testis, Seminiferous Tubules</t>
  </si>
  <si>
    <t>Thymus, Cortex</t>
  </si>
  <si>
    <t>Thymus, Medulla</t>
  </si>
  <si>
    <t>Ureter</t>
  </si>
  <si>
    <t>Vein, Hepatic</t>
  </si>
  <si>
    <t>Vein, Jugular</t>
  </si>
  <si>
    <t xml:space="preserve"> AG</t>
  </si>
  <si>
    <t xml:space="preserve"> BL</t>
  </si>
  <si>
    <t xml:space="preserve"> BR</t>
  </si>
  <si>
    <t xml:space="preserve"> CA</t>
  </si>
  <si>
    <t xml:space="preserve"> CVX</t>
  </si>
  <si>
    <t xml:space="preserve"> CSF</t>
  </si>
  <si>
    <t xml:space="preserve"> ESO</t>
  </si>
  <si>
    <t xml:space="preserve"> EYE</t>
  </si>
  <si>
    <t xml:space="preserve"> FEC</t>
  </si>
  <si>
    <t>BL</t>
  </si>
  <si>
    <t>CA</t>
  </si>
  <si>
    <t>CVX</t>
  </si>
  <si>
    <t>ESO</t>
  </si>
  <si>
    <t>EYE</t>
  </si>
  <si>
    <t>FEC</t>
  </si>
  <si>
    <t>Bone</t>
  </si>
  <si>
    <t>Cartilage</t>
  </si>
  <si>
    <t>Ear</t>
  </si>
  <si>
    <t>Large Intestine</t>
  </si>
  <si>
    <t>GB</t>
  </si>
  <si>
    <t>GN</t>
  </si>
  <si>
    <t>GL</t>
  </si>
  <si>
    <t>GALT</t>
  </si>
  <si>
    <t>HT</t>
  </si>
  <si>
    <t>IS</t>
  </si>
  <si>
    <t>KID</t>
  </si>
  <si>
    <t>LI</t>
  </si>
  <si>
    <t>LES</t>
  </si>
  <si>
    <t>LIV</t>
  </si>
  <si>
    <t>LUN</t>
  </si>
  <si>
    <t>LN</t>
  </si>
  <si>
    <t>MUS</t>
  </si>
  <si>
    <t>Vein</t>
  </si>
  <si>
    <t>NRV</t>
  </si>
  <si>
    <t>OV</t>
  </si>
  <si>
    <t>OD</t>
  </si>
  <si>
    <t>PAN</t>
  </si>
  <si>
    <t>SAL</t>
  </si>
  <si>
    <t>SER</t>
  </si>
  <si>
    <t>SKN</t>
  </si>
  <si>
    <t>SI</t>
  </si>
  <si>
    <t>SPL</t>
  </si>
  <si>
    <t>STOM</t>
  </si>
  <si>
    <t>TES</t>
  </si>
  <si>
    <t>THYM</t>
  </si>
  <si>
    <t>TNG</t>
  </si>
  <si>
    <t>URN</t>
  </si>
  <si>
    <t>URT</t>
  </si>
  <si>
    <t>VN</t>
  </si>
  <si>
    <t xml:space="preserve"> AT</t>
  </si>
  <si>
    <t xml:space="preserve"> AR</t>
  </si>
  <si>
    <t xml:space="preserve"> BN</t>
  </si>
  <si>
    <t xml:space="preserve"> BM</t>
  </si>
  <si>
    <t xml:space="preserve"> DRG</t>
  </si>
  <si>
    <t xml:space="preserve"> EAR</t>
  </si>
  <si>
    <t xml:space="preserve"> EP</t>
  </si>
  <si>
    <t>HC</t>
  </si>
  <si>
    <t>Brain, Cerebral Cortex, Grey Matter, Superficial</t>
  </si>
  <si>
    <t>Brain, Cerebral Cortex, Frontal</t>
  </si>
  <si>
    <t>Brain, Cerebral Cortex, Grey Matter</t>
  </si>
  <si>
    <t>CCF</t>
  </si>
  <si>
    <t>CCGM</t>
  </si>
  <si>
    <t>AT-BI</t>
  </si>
  <si>
    <t>AT-WP</t>
  </si>
  <si>
    <t>AT-WS</t>
  </si>
  <si>
    <t>AT-V</t>
  </si>
  <si>
    <t>AA</t>
  </si>
  <si>
    <t>AC</t>
  </si>
  <si>
    <t>AF</t>
  </si>
  <si>
    <t>AP</t>
  </si>
  <si>
    <t>BH</t>
  </si>
  <si>
    <t>BT</t>
  </si>
  <si>
    <t>BV</t>
  </si>
  <si>
    <t>BMF</t>
  </si>
  <si>
    <t>BMIC</t>
  </si>
  <si>
    <t>BMS</t>
  </si>
  <si>
    <t>BG</t>
  </si>
  <si>
    <t>CCO</t>
  </si>
  <si>
    <t>CCP</t>
  </si>
  <si>
    <t>CCT</t>
  </si>
  <si>
    <t>CWM-D</t>
  </si>
  <si>
    <t>CWM-S</t>
  </si>
  <si>
    <t>DN</t>
  </si>
  <si>
    <t>MD</t>
  </si>
  <si>
    <t>MB</t>
  </si>
  <si>
    <t>MC</t>
  </si>
  <si>
    <t>OB</t>
  </si>
  <si>
    <t>PG</t>
  </si>
  <si>
    <t>PS</t>
  </si>
  <si>
    <t>PFC</t>
  </si>
  <si>
    <t>PUT</t>
  </si>
  <si>
    <t>SN</t>
  </si>
  <si>
    <t>VC</t>
  </si>
  <si>
    <t>WM-D</t>
  </si>
  <si>
    <t>WM-S</t>
  </si>
  <si>
    <t>CCOS</t>
  </si>
  <si>
    <t>DRG-C</t>
  </si>
  <si>
    <t>DRG-L</t>
  </si>
  <si>
    <t>DRG-S</t>
  </si>
  <si>
    <t>DRG-T</t>
  </si>
  <si>
    <t>EI</t>
  </si>
  <si>
    <t>EM</t>
  </si>
  <si>
    <t>EO</t>
  </si>
  <si>
    <t>EPID</t>
  </si>
  <si>
    <t>COR</t>
  </si>
  <si>
    <t>LEN</t>
  </si>
  <si>
    <t>RET</t>
  </si>
  <si>
    <t>GPS-CT</t>
  </si>
  <si>
    <t>GT</t>
  </si>
  <si>
    <t>GLAD</t>
  </si>
  <si>
    <t>GLMA</t>
  </si>
  <si>
    <t>GLPA</t>
  </si>
  <si>
    <t>GLPI</t>
  </si>
  <si>
    <t>GLPR</t>
  </si>
  <si>
    <t>GLSM</t>
  </si>
  <si>
    <t>GLSV</t>
  </si>
  <si>
    <t>GLTH</t>
  </si>
  <si>
    <t>KID-C</t>
  </si>
  <si>
    <t>KID-M</t>
  </si>
  <si>
    <t>KID-RP</t>
  </si>
  <si>
    <t>LI-C</t>
  </si>
  <si>
    <t>LI-CO</t>
  </si>
  <si>
    <t>LIV-CL</t>
  </si>
  <si>
    <t>LIV-LLL</t>
  </si>
  <si>
    <t>LIV-LML</t>
  </si>
  <si>
    <t>LIV-RLL</t>
  </si>
  <si>
    <t>LIV-RML</t>
  </si>
  <si>
    <t>LUN-A</t>
  </si>
  <si>
    <t>LUN-B</t>
  </si>
  <si>
    <t>LUN-RCL</t>
  </si>
  <si>
    <t>LN-A</t>
  </si>
  <si>
    <t>LN-C</t>
  </si>
  <si>
    <t>LN-I</t>
  </si>
  <si>
    <t>LN-M</t>
  </si>
  <si>
    <t>MUS-G</t>
  </si>
  <si>
    <t>MUS-BF</t>
  </si>
  <si>
    <t>MUS-D</t>
  </si>
  <si>
    <t>MUS-SG</t>
  </si>
  <si>
    <t>MUS-SQ-RF</t>
  </si>
  <si>
    <t>MUS-SQ-VI</t>
  </si>
  <si>
    <t>MUS-SQ-VL</t>
  </si>
  <si>
    <t>MUS-SQ-VM</t>
  </si>
  <si>
    <t>MUS-SSI</t>
  </si>
  <si>
    <t>MUS-SSV</t>
  </si>
  <si>
    <t>MUS-ST</t>
  </si>
  <si>
    <t>MUS-TA</t>
  </si>
  <si>
    <t>NRV-F</t>
  </si>
  <si>
    <t>NRV-M</t>
  </si>
  <si>
    <t>NRV-O</t>
  </si>
  <si>
    <t>NRV-P</t>
  </si>
  <si>
    <t>NRV-SC</t>
  </si>
  <si>
    <t>NRV-SU</t>
  </si>
  <si>
    <t>NRV-T</t>
  </si>
  <si>
    <t>NRV-TR</t>
  </si>
  <si>
    <t>NRV-V</t>
  </si>
  <si>
    <t>PAN-IL</t>
  </si>
  <si>
    <t>SKN-D</t>
  </si>
  <si>
    <t>SKN-E</t>
  </si>
  <si>
    <t>SKN-SC</t>
  </si>
  <si>
    <t>SI-COL</t>
  </si>
  <si>
    <t>SI-D</t>
  </si>
  <si>
    <t>SI-I</t>
  </si>
  <si>
    <t>SI-J</t>
  </si>
  <si>
    <t>SC-C</t>
  </si>
  <si>
    <t>SC-DH</t>
  </si>
  <si>
    <t>SC-S</t>
  </si>
  <si>
    <t>SC-VH</t>
  </si>
  <si>
    <t>STOM-F</t>
  </si>
  <si>
    <t>STOM-P</t>
  </si>
  <si>
    <t>TES-ST</t>
  </si>
  <si>
    <t>THYM-C</t>
  </si>
  <si>
    <t>THYM-M</t>
  </si>
  <si>
    <t>VN-H</t>
  </si>
  <si>
    <t>VN-J</t>
  </si>
  <si>
    <t>CBG</t>
  </si>
  <si>
    <t>CCGM-F</t>
  </si>
  <si>
    <t>CCGM-S</t>
  </si>
  <si>
    <t>CCGM-O</t>
  </si>
  <si>
    <t>CCGM-P</t>
  </si>
  <si>
    <t>CCGM-T</t>
  </si>
  <si>
    <t>CCGM-TS</t>
  </si>
  <si>
    <t>CCGM-FS</t>
  </si>
  <si>
    <t>HRT</t>
  </si>
  <si>
    <t>HRTA</t>
  </si>
  <si>
    <t>HRTAA</t>
  </si>
  <si>
    <t>HRTIV</t>
  </si>
  <si>
    <t>HRTLV</t>
  </si>
  <si>
    <t>HRTRV</t>
  </si>
  <si>
    <t>HRTVFW</t>
  </si>
  <si>
    <t>1. General Naming Rules for Full Matrix Names</t>
  </si>
  <si>
    <t>Structure:</t>
  </si>
  <si>
    <r>
      <t>Start with the Primary Tissue</t>
    </r>
    <r>
      <rPr>
        <sz val="12"/>
        <color rgb="FF373A40"/>
        <rFont val="Arial"/>
        <family val="2"/>
      </rPr>
      <t>:</t>
    </r>
  </si>
  <si>
    <t>The primary tissue or organ (e.g., "Brain," "Bone Marrow," "Adipose Tissue") must come first in the full name.</t>
  </si>
  <si>
    <r>
      <t>Use Commas to Separate Hierarchical Components</t>
    </r>
    <r>
      <rPr>
        <sz val="12"/>
        <color rgb="FF373A40"/>
        <rFont val="Arial"/>
        <family val="2"/>
      </rPr>
      <t>:</t>
    </r>
  </si>
  <si>
    <t>Separate the primary tissue, region, sub-region, and modifiers with commas (e.g., "Brain, Cerebral Cortex, Grey Matter, Frontal").</t>
  </si>
  <si>
    <r>
      <t>Capitalize the First Letter of Each Word</t>
    </r>
    <r>
      <rPr>
        <sz val="12"/>
        <color rgb="FF373A40"/>
        <rFont val="Arial"/>
        <family val="2"/>
      </rPr>
      <t>:</t>
    </r>
  </si>
  <si>
    <t>Ensure every word starts with a capital letter (e.g., "White Matter," "Grey Matter").</t>
  </si>
  <si>
    <r>
      <t>Modifiers (Adjectives) Follow the Region</t>
    </r>
    <r>
      <rPr>
        <sz val="12"/>
        <color rgb="FF373A40"/>
        <rFont val="Arial"/>
        <family val="2"/>
      </rPr>
      <t>:</t>
    </r>
  </si>
  <si>
    <t>Spatial or descriptive modifiers like "Deep," "Superficial," "Frontal," or "Temporal" should come after the region they describe (e.g., "Brain, Cerebral Cortex, Grey Matter, Frontal, Superficial").</t>
  </si>
  <si>
    <r>
      <t>Avoid Ambiguities</t>
    </r>
    <r>
      <rPr>
        <sz val="12"/>
        <color rgb="FF373A40"/>
        <rFont val="Arial"/>
        <family val="2"/>
      </rPr>
      <t>:</t>
    </r>
  </si>
  <si>
    <t>Where terms could overlap (e.g., "Brain, Frontal Cortex" vs. "Brain, Grey Matter Cortex"), ensure anatomical precision by adding clarifying terms (e.g., "Brain, Cerebral Cortex, Frontal").</t>
  </si>
  <si>
    <t>2. Rules for Short Names</t>
  </si>
  <si>
    <r>
      <t>Primary Tissue Abbreviation Comes First</t>
    </r>
    <r>
      <rPr>
        <sz val="12"/>
        <color rgb="FF373A40"/>
        <rFont val="Arial"/>
        <family val="2"/>
      </rPr>
      <t>:</t>
    </r>
  </si>
  <si>
    <r>
      <t>Use an abbreviation of the primary tissue (e.g., </t>
    </r>
    <r>
      <rPr>
        <b/>
        <sz val="12"/>
        <color rgb="FF373A40"/>
        <rFont val="Arial"/>
        <family val="2"/>
      </rPr>
      <t>"B"</t>
    </r>
    <r>
      <rPr>
        <sz val="12"/>
        <color rgb="FF373A40"/>
        <rFont val="Arial"/>
        <family val="2"/>
      </rPr>
      <t> for "Brain," </t>
    </r>
    <r>
      <rPr>
        <b/>
        <sz val="12"/>
        <color rgb="FF373A40"/>
        <rFont val="Arial"/>
        <family val="2"/>
      </rPr>
      <t>"BM"</t>
    </r>
    <r>
      <rPr>
        <sz val="12"/>
        <color rgb="FF373A40"/>
        <rFont val="Arial"/>
        <family val="2"/>
      </rPr>
      <t> for "Bone Marrow").</t>
    </r>
  </si>
  <si>
    <r>
      <t>Use Logical and Intuitive Abbreviations</t>
    </r>
    <r>
      <rPr>
        <sz val="12"/>
        <color rgb="FF373A40"/>
        <rFont val="Arial"/>
        <family val="2"/>
      </rPr>
      <t>:</t>
    </r>
  </si>
  <si>
    <t>For example:</t>
  </si>
  <si>
    <r>
      <t>"Grey Matter" → </t>
    </r>
    <r>
      <rPr>
        <b/>
        <sz val="12"/>
        <color rgb="FF373A40"/>
        <rFont val="Arial"/>
        <family val="2"/>
      </rPr>
      <t>GM</t>
    </r>
  </si>
  <si>
    <r>
      <t>"White Matter" → </t>
    </r>
    <r>
      <rPr>
        <b/>
        <sz val="12"/>
        <color rgb="FF373A40"/>
        <rFont val="Arial"/>
        <family val="2"/>
      </rPr>
      <t>WM</t>
    </r>
  </si>
  <si>
    <r>
      <t>"Temporal Cortex" → </t>
    </r>
    <r>
      <rPr>
        <b/>
        <sz val="12"/>
        <color rgb="FF373A40"/>
        <rFont val="Arial"/>
        <family val="2"/>
      </rPr>
      <t>TC</t>
    </r>
  </si>
  <si>
    <r>
      <t>Use Hyphens for Adjectives</t>
    </r>
    <r>
      <rPr>
        <sz val="12"/>
        <color rgb="FF373A40"/>
        <rFont val="Arial"/>
        <family val="2"/>
      </rPr>
      <t>:</t>
    </r>
  </si>
  <si>
    <r>
      <t>Add hyphens to separate adjectives like "Deep" (</t>
    </r>
    <r>
      <rPr>
        <b/>
        <sz val="12"/>
        <color rgb="FF373A40"/>
        <rFont val="Arial"/>
        <family val="2"/>
      </rPr>
      <t>-D</t>
    </r>
    <r>
      <rPr>
        <sz val="12"/>
        <color rgb="FF373A40"/>
        <rFont val="Arial"/>
        <family val="2"/>
      </rPr>
      <t>) and "Superficial" (</t>
    </r>
    <r>
      <rPr>
        <b/>
        <sz val="12"/>
        <color rgb="FF373A40"/>
        <rFont val="Arial"/>
        <family val="2"/>
      </rPr>
      <t>-S</t>
    </r>
    <r>
      <rPr>
        <sz val="12"/>
        <color rgb="FF373A40"/>
        <rFont val="Arial"/>
        <family val="2"/>
      </rPr>
      <t>) from the main region (e.g., </t>
    </r>
    <r>
      <rPr>
        <b/>
        <sz val="12"/>
        <color rgb="FF373A40"/>
        <rFont val="Arial"/>
        <family val="2"/>
      </rPr>
      <t>CWM-D</t>
    </r>
    <r>
      <rPr>
        <sz val="12"/>
        <color rgb="FF373A40"/>
        <rFont val="Arial"/>
        <family val="2"/>
      </rPr>
      <t> for "Cerebral White Matter, Deep").</t>
    </r>
  </si>
  <si>
    <r>
      <t>Region-Specific Abbreviations</t>
    </r>
    <r>
      <rPr>
        <sz val="12"/>
        <color rgb="FF373A40"/>
        <rFont val="Arial"/>
        <family val="2"/>
      </rPr>
      <t>:</t>
    </r>
  </si>
  <si>
    <t>Use single letters for regions:</t>
  </si>
  <si>
    <r>
      <t>Frontal → </t>
    </r>
    <r>
      <rPr>
        <b/>
        <sz val="12"/>
        <color rgb="FF373A40"/>
        <rFont val="Arial"/>
        <family val="2"/>
      </rPr>
      <t>F</t>
    </r>
  </si>
  <si>
    <r>
      <t>Temporal → </t>
    </r>
    <r>
      <rPr>
        <b/>
        <sz val="12"/>
        <color rgb="FF373A40"/>
        <rFont val="Arial"/>
        <family val="2"/>
      </rPr>
      <t>T</t>
    </r>
  </si>
  <si>
    <r>
      <t>Occipital → </t>
    </r>
    <r>
      <rPr>
        <b/>
        <sz val="12"/>
        <color rgb="FF373A40"/>
        <rFont val="Arial"/>
        <family val="2"/>
      </rPr>
      <t>O</t>
    </r>
  </si>
  <si>
    <r>
      <t>Parietal → </t>
    </r>
    <r>
      <rPr>
        <b/>
        <sz val="12"/>
        <color rgb="FF373A40"/>
        <rFont val="Arial"/>
        <family val="2"/>
      </rPr>
      <t>P</t>
    </r>
  </si>
  <si>
    <r>
      <t>Combine region abbreviations with tissue-specific terms (e.g., </t>
    </r>
    <r>
      <rPr>
        <b/>
        <sz val="12"/>
        <color rgb="FF373A40"/>
        <rFont val="Arial"/>
        <family val="2"/>
      </rPr>
      <t>CCGM-T</t>
    </r>
    <r>
      <rPr>
        <sz val="12"/>
        <color rgb="FF373A40"/>
        <rFont val="Arial"/>
        <family val="2"/>
      </rPr>
      <t> for "Cerebral Cortex, Grey Matter, Temporal").</t>
    </r>
  </si>
  <si>
    <r>
      <t>Avoid Duplicates</t>
    </r>
    <r>
      <rPr>
        <sz val="12"/>
        <color rgb="FF373A40"/>
        <rFont val="Arial"/>
        <family val="2"/>
      </rPr>
      <t>:</t>
    </r>
  </si>
  <si>
    <r>
      <t>Ensure no overlap in short names (e.g., </t>
    </r>
    <r>
      <rPr>
        <b/>
        <sz val="12"/>
        <color rgb="FF373A40"/>
        <rFont val="Arial"/>
        <family val="2"/>
      </rPr>
      <t>"HRT"</t>
    </r>
    <r>
      <rPr>
        <sz val="12"/>
        <color rgb="FF373A40"/>
        <rFont val="Arial"/>
        <family val="2"/>
      </rPr>
      <t> for "Heart" and </t>
    </r>
    <r>
      <rPr>
        <b/>
        <sz val="12"/>
        <color rgb="FF373A40"/>
        <rFont val="Arial"/>
        <family val="2"/>
      </rPr>
      <t>"HT"</t>
    </r>
    <r>
      <rPr>
        <sz val="12"/>
        <color rgb="FF373A40"/>
        <rFont val="Arial"/>
        <family val="2"/>
      </rPr>
      <t> for "Hypothalamus").</t>
    </r>
  </si>
  <si>
    <r>
      <t>Keep Short Names Concise</t>
    </r>
    <r>
      <rPr>
        <sz val="12"/>
        <color rgb="FF373A40"/>
        <rFont val="Arial"/>
        <family val="2"/>
      </rPr>
      <t>:</t>
    </r>
  </si>
  <si>
    <t>Avoid overly long abbreviations to preserve the purpose of a "short name."</t>
  </si>
  <si>
    <t>3. CNS-Specific Rules</t>
  </si>
  <si>
    <t>Focus on CNS Biological Matrices:</t>
  </si>
  <si>
    <r>
      <t>Brain-Related Terms</t>
    </r>
    <r>
      <rPr>
        <sz val="12"/>
        <color rgb="FF373A40"/>
        <rFont val="Arial"/>
        <family val="2"/>
      </rPr>
      <t>:</t>
    </r>
  </si>
  <si>
    <r>
      <t>Use abbreviations starting with </t>
    </r>
    <r>
      <rPr>
        <b/>
        <sz val="12"/>
        <color rgb="FF373A40"/>
        <rFont val="Arial"/>
        <family val="2"/>
      </rPr>
      <t>"C"</t>
    </r>
    <r>
      <rPr>
        <sz val="12"/>
        <color rgb="FF373A40"/>
        <rFont val="Arial"/>
        <family val="2"/>
      </rPr>
      <t> for Cerebral Cortex (e.g., </t>
    </r>
    <r>
      <rPr>
        <b/>
        <sz val="12"/>
        <color rgb="FF373A40"/>
        <rFont val="Arial"/>
        <family val="2"/>
      </rPr>
      <t>CC</t>
    </r>
    <r>
      <rPr>
        <sz val="12"/>
        <color rgb="FF373A40"/>
        <rFont val="Arial"/>
        <family val="2"/>
      </rPr>
      <t> for Cerebral Cortex).</t>
    </r>
  </si>
  <si>
    <r>
      <t>Differentiating CNS Regions</t>
    </r>
    <r>
      <rPr>
        <sz val="12"/>
        <color rgb="FF373A40"/>
        <rFont val="Arial"/>
        <family val="2"/>
      </rPr>
      <t>:</t>
    </r>
  </si>
  <si>
    <r>
      <t>Add region-specific or layer-specific descriptors (e.g., </t>
    </r>
    <r>
      <rPr>
        <b/>
        <sz val="12"/>
        <color rgb="FF373A40"/>
        <rFont val="Arial"/>
        <family val="2"/>
      </rPr>
      <t>"GM"</t>
    </r>
    <r>
      <rPr>
        <sz val="12"/>
        <color rgb="FF373A40"/>
        <rFont val="Arial"/>
        <family val="2"/>
      </rPr>
      <t> for Grey Matter, </t>
    </r>
    <r>
      <rPr>
        <b/>
        <sz val="12"/>
        <color rgb="FF373A40"/>
        <rFont val="Arial"/>
        <family val="2"/>
      </rPr>
      <t>"WM"</t>
    </r>
    <r>
      <rPr>
        <sz val="12"/>
        <color rgb="FF373A40"/>
        <rFont val="Arial"/>
        <family val="2"/>
      </rPr>
      <t> for White Matter).</t>
    </r>
  </si>
  <si>
    <r>
      <t>Adopting "HT" for Hypothalamus</t>
    </r>
    <r>
      <rPr>
        <sz val="12"/>
        <color rgb="FF373A40"/>
        <rFont val="Arial"/>
        <family val="2"/>
      </rPr>
      <t>:</t>
    </r>
  </si>
  <si>
    <r>
      <t>Retain </t>
    </r>
    <r>
      <rPr>
        <b/>
        <sz val="12"/>
        <color rgb="FF373A40"/>
        <rFont val="Arial"/>
        <family val="2"/>
      </rPr>
      <t>HT</t>
    </r>
    <r>
      <rPr>
        <sz val="12"/>
        <color rgb="FF373A40"/>
        <rFont val="Arial"/>
        <family val="2"/>
      </rPr>
      <t> for "Brain, Hypothalamus" while using </t>
    </r>
    <r>
      <rPr>
        <b/>
        <sz val="12"/>
        <color rgb="FF373A40"/>
        <rFont val="Arial"/>
        <family val="2"/>
      </rPr>
      <t>HRT</t>
    </r>
    <r>
      <rPr>
        <sz val="12"/>
        <color rgb="FF373A40"/>
        <rFont val="Arial"/>
        <family val="2"/>
      </rPr>
      <t> for "Heart" to avoid confusion.</t>
    </r>
  </si>
  <si>
    <t>Examples:</t>
  </si>
  <si>
    <t>Full Matrix Name</t>
  </si>
  <si>
    <t>Short Name</t>
  </si>
  <si>
    <t>4. General Rules for Non-CNS Tissues</t>
  </si>
  <si>
    <t>Non-CNS Naming Rules:</t>
  </si>
  <si>
    <r>
      <t>Primary Tissue Comes First</t>
    </r>
    <r>
      <rPr>
        <sz val="12"/>
        <color rgb="FF373A40"/>
        <rFont val="Arial"/>
        <family val="2"/>
      </rPr>
      <t>:</t>
    </r>
  </si>
  <si>
    <t>Maintain the same structure as CNS naming.</t>
  </si>
  <si>
    <r>
      <t>"Kidney, Cortex" → </t>
    </r>
    <r>
      <rPr>
        <b/>
        <sz val="12"/>
        <color rgb="FF373A40"/>
        <rFont val="Arial"/>
        <family val="2"/>
      </rPr>
      <t>KID-C</t>
    </r>
  </si>
  <si>
    <r>
      <t>"Adipose Tissue, White, Perirenal" → </t>
    </r>
    <r>
      <rPr>
        <b/>
        <sz val="12"/>
        <color rgb="FF373A40"/>
        <rFont val="Arial"/>
        <family val="2"/>
      </rPr>
      <t>AT-WP</t>
    </r>
  </si>
  <si>
    <r>
      <t>Logical Abbreviation Hierarchy</t>
    </r>
    <r>
      <rPr>
        <sz val="12"/>
        <color rgb="FF373A40"/>
        <rFont val="Arial"/>
        <family val="2"/>
      </rPr>
      <t>:</t>
    </r>
  </si>
  <si>
    <t>Use abbreviations for the tissue type, followed by modifiers where applicable.</t>
  </si>
  <si>
    <r>
      <t>"Bone Marrow, Femur" → </t>
    </r>
    <r>
      <rPr>
        <b/>
        <sz val="12"/>
        <color rgb="FF373A40"/>
        <rFont val="Arial"/>
        <family val="2"/>
      </rPr>
      <t>BM-F</t>
    </r>
  </si>
  <si>
    <t>CRLID</t>
  </si>
  <si>
    <t>Brain, Cerebral Cortex, Temporal</t>
  </si>
  <si>
    <t>Brain, Cerebral Cortex, Occipital</t>
  </si>
  <si>
    <t>Brain, Cerebral Cortex, Parietal</t>
  </si>
  <si>
    <t>MATRIX</t>
  </si>
  <si>
    <t>CRLN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</si>
</sst>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Times New Roman"/>
      <family val="1"/>
    </font>
    <font>
      <sz val="11"/>
      <color theme="1"/>
      <name val="Calibri"/>
      <family val="2"/>
      <scheme val="minor"/>
    </font>
    <font>
      <sz val="10"/>
      <name val="Verdana"/>
      <family val="2"/>
    </font>
    <font>
      <sz val="10"/>
      <color indexed="8"/>
      <name val="Times New Roman"/>
      <family val="1"/>
    </font>
    <font>
      <b/>
      <sz val="12"/>
      <color theme="1"/>
      <name val="Times New Roman"/>
      <family val="1"/>
    </font>
    <font>
      <sz val="12"/>
      <name val="Arial"/>
      <family val="2"/>
    </font>
    <font>
      <b/>
      <sz val="12"/>
      <name val="Times New Roman"/>
      <family val="1"/>
    </font>
    <font>
      <sz val="12"/>
      <color theme="1"/>
      <name val="Times New Roman"/>
      <family val="1"/>
    </font>
    <font>
      <sz val="12"/>
      <name val="Times New Roman"/>
      <family val="1"/>
    </font>
    <font>
      <b/>
      <vertAlign val="superscript"/>
      <sz val="12"/>
      <name val="Times New Roman"/>
      <family val="1"/>
    </font>
    <font>
      <sz val="8"/>
      <name val="Arial"/>
      <family val="2"/>
    </font>
    <font>
      <sz val="10"/>
      <color theme="1"/>
      <name val="Times New Roman"/>
      <family val="1"/>
    </font>
    <font>
      <b/>
      <sz val="12"/>
      <color indexed="8"/>
      <name val="Times New Roman"/>
      <family val="1"/>
    </font>
    <font>
      <b/>
      <sz val="12"/>
      <color indexed="8"/>
      <name val="Calibri"/>
      <family val="2"/>
    </font>
    <font>
      <b/>
      <sz val="12"/>
      <name val="Arial"/>
      <family val="2"/>
    </font>
    <font>
      <sz val="11"/>
      <color rgb="FFFF0000"/>
      <name val="Calibri"/>
      <family val="2"/>
      <scheme val="minor"/>
    </font>
    <font>
      <b/>
      <sz val="11"/>
      <color theme="1"/>
      <name val="Calibri"/>
      <family val="2"/>
      <scheme val="minor"/>
    </font>
    <font>
      <b/>
      <sz val="11"/>
      <color theme="1"/>
      <name val="Calibri"/>
      <family val="2"/>
    </font>
    <font>
      <b/>
      <sz val="11"/>
      <name val="Calibri"/>
      <family val="2"/>
    </font>
    <font>
      <sz val="11"/>
      <color theme="1"/>
      <name val="Calibri"/>
      <family val="2"/>
    </font>
    <font>
      <sz val="11"/>
      <name val="Calibri"/>
      <family val="2"/>
    </font>
    <font>
      <b/>
      <sz val="11"/>
      <color rgb="FF7030A0"/>
      <name val="Calibri"/>
      <family val="2"/>
    </font>
    <font>
      <b/>
      <u/>
      <sz val="11"/>
      <color theme="1"/>
      <name val="Calibri"/>
      <family val="2"/>
    </font>
    <font>
      <b/>
      <sz val="11"/>
      <color rgb="FFFF0000"/>
      <name val="Calibri"/>
      <family val="2"/>
    </font>
    <font>
      <b/>
      <sz val="11"/>
      <color rgb="FF000000"/>
      <name val="Calibri"/>
      <family val="2"/>
    </font>
    <font>
      <sz val="11"/>
      <color rgb="FF000000"/>
      <name val="Calibri"/>
      <family val="2"/>
    </font>
    <font>
      <sz val="11"/>
      <color theme="3" tint="0.249977111117893"/>
      <name val="Calibri"/>
      <family val="2"/>
    </font>
    <font>
      <sz val="11"/>
      <color rgb="FFFF0000"/>
      <name val="Calibri"/>
      <family val="2"/>
    </font>
    <font>
      <sz val="12"/>
      <color theme="1"/>
      <name val="Calibri"/>
      <family val="2"/>
      <scheme val="minor"/>
    </font>
    <font>
      <sz val="12"/>
      <color indexed="8"/>
      <name val="Times New Roman"/>
      <family val="1"/>
    </font>
    <font>
      <vertAlign val="superscript"/>
      <sz val="12"/>
      <name val="Times New Roman"/>
      <family val="1"/>
    </font>
    <font>
      <sz val="14"/>
      <color theme="1"/>
      <name val="Calibri"/>
      <family val="2"/>
      <scheme val="minor"/>
    </font>
    <font>
      <b/>
      <u/>
      <sz val="10"/>
      <name val="MS Sans Serif"/>
    </font>
    <font>
      <b/>
      <sz val="12"/>
      <color theme="0" tint="-0.14999847407452621"/>
      <name val="Times New Roman"/>
      <family val="1"/>
    </font>
    <font>
      <sz val="12"/>
      <color theme="0" tint="-0.14999847407452621"/>
      <name val="Arial"/>
      <family val="2"/>
    </font>
    <font>
      <sz val="12"/>
      <color theme="0" tint="-0.14999847407452621"/>
      <name val="Times New Roman"/>
      <family val="1"/>
    </font>
    <font>
      <sz val="10"/>
      <color theme="0" tint="-0.14999847407452621"/>
      <name val="Arial"/>
      <family val="2"/>
    </font>
    <font>
      <b/>
      <sz val="10"/>
      <color theme="0" tint="-0.14999847407452621"/>
      <name val="Times New Roman"/>
      <family val="1"/>
    </font>
    <font>
      <sz val="11"/>
      <color theme="0" tint="-0.14999847407452621"/>
      <name val="Times New Roman"/>
      <family val="1"/>
    </font>
    <font>
      <b/>
      <sz val="8"/>
      <color theme="1"/>
      <name val="Calibri"/>
      <family val="2"/>
      <scheme val="minor"/>
    </font>
    <font>
      <b/>
      <sz val="8"/>
      <color rgb="FFFF0000"/>
      <name val="Calibri"/>
      <family val="2"/>
      <scheme val="minor"/>
    </font>
    <font>
      <sz val="8"/>
      <color theme="1"/>
      <name val="Calibri"/>
      <family val="2"/>
      <scheme val="minor"/>
    </font>
    <font>
      <b/>
      <sz val="14"/>
      <color theme="1"/>
      <name val="Calibri"/>
      <family val="2"/>
      <scheme val="minor"/>
    </font>
    <font>
      <b/>
      <sz val="11"/>
      <color theme="1"/>
      <name val="Arial"/>
      <family val="2"/>
    </font>
    <font>
      <b/>
      <sz val="11"/>
      <color rgb="FF7030A0"/>
      <name val="Arial"/>
      <family val="2"/>
    </font>
    <font>
      <b/>
      <sz val="11"/>
      <color rgb="FFFF0000"/>
      <name val="Arial"/>
      <family val="2"/>
    </font>
    <font>
      <b/>
      <sz val="11"/>
      <name val="Arial"/>
      <family val="2"/>
    </font>
    <font>
      <sz val="11"/>
      <color theme="1"/>
      <name val="Arial"/>
      <family val="2"/>
    </font>
    <font>
      <u/>
      <sz val="11"/>
      <color theme="10"/>
      <name val="Calibri"/>
      <family val="2"/>
      <scheme val="minor"/>
    </font>
    <font>
      <sz val="18"/>
      <color theme="1"/>
      <name val="Calibri"/>
      <family val="2"/>
      <scheme val="minor"/>
    </font>
    <font>
      <b/>
      <sz val="18"/>
      <color rgb="FFFF0000"/>
      <name val="Calibri"/>
      <family val="2"/>
      <scheme val="minor"/>
    </font>
    <font>
      <b/>
      <sz val="9"/>
      <color indexed="81"/>
      <name val="Tahoma"/>
      <family val="2"/>
    </font>
    <font>
      <sz val="9"/>
      <color indexed="81"/>
      <name val="Tahoma"/>
      <family val="2"/>
    </font>
    <font>
      <sz val="14"/>
      <color rgb="FF000000"/>
      <name val="Calibri"/>
      <family val="2"/>
    </font>
    <font>
      <vertAlign val="superscript"/>
      <sz val="14"/>
      <color rgb="FF000000"/>
      <name val="Calibri"/>
      <family val="2"/>
    </font>
    <font>
      <sz val="14"/>
      <color rgb="FF000000"/>
      <name val="Times New Roman"/>
      <family val="1"/>
    </font>
    <font>
      <b/>
      <sz val="12"/>
      <name val="Calibri"/>
      <family val="2"/>
    </font>
    <font>
      <b/>
      <sz val="10"/>
      <name val="Arial"/>
      <family val="2"/>
    </font>
    <font>
      <sz val="14"/>
      <name val="Calibri"/>
      <family val="2"/>
    </font>
    <font>
      <sz val="14"/>
      <color rgb="FFFFFFFF"/>
      <name val="Calibri"/>
      <family val="2"/>
    </font>
    <font>
      <sz val="12"/>
      <color rgb="FFFFFFFF"/>
      <name val="Calibri"/>
      <family val="2"/>
    </font>
    <font>
      <sz val="12"/>
      <name val="Calibri"/>
      <family val="2"/>
    </font>
    <font>
      <sz val="11"/>
      <name val="Arial"/>
      <family val="2"/>
    </font>
    <font>
      <sz val="12"/>
      <name val="Time New"/>
    </font>
    <font>
      <b/>
      <sz val="12"/>
      <name val="Time New"/>
    </font>
    <font>
      <sz val="10"/>
      <color theme="0" tint="-0.249977111117893"/>
      <name val="Arial"/>
      <family val="2"/>
    </font>
    <font>
      <b/>
      <sz val="10"/>
      <color theme="0" tint="-0.249977111117893"/>
      <name val="Arial"/>
      <family val="2"/>
    </font>
    <font>
      <sz val="11"/>
      <color theme="0" tint="-0.249977111117893"/>
      <name val="Calibri"/>
      <family val="2"/>
    </font>
    <font>
      <b/>
      <sz val="11"/>
      <color theme="0" tint="-0.249977111117893"/>
      <name val="Calibri"/>
      <family val="2"/>
    </font>
    <font>
      <b/>
      <sz val="14"/>
      <color theme="0" tint="-0.249977111117893"/>
      <name val="Calibri"/>
      <family val="2"/>
      <scheme val="minor"/>
    </font>
    <font>
      <b/>
      <sz val="14"/>
      <name val="Calibri"/>
      <family val="2"/>
      <scheme val="minor"/>
    </font>
    <font>
      <sz val="12"/>
      <name val="Calibri"/>
      <family val="2"/>
      <scheme val="minor"/>
    </font>
    <font>
      <sz val="12"/>
      <color theme="0" tint="-0.249977111117893"/>
      <name val="Calibri"/>
      <family val="2"/>
      <scheme val="minor"/>
    </font>
    <font>
      <b/>
      <sz val="18"/>
      <color rgb="FF000000"/>
      <name val="Calibri"/>
      <family val="2"/>
    </font>
    <font>
      <sz val="12"/>
      <color rgb="FF373A40"/>
      <name val="Arial"/>
      <family val="2"/>
    </font>
    <font>
      <sz val="12"/>
      <color theme="0" tint="-0.249977111117893"/>
      <name val="Time New"/>
    </font>
    <font>
      <b/>
      <sz val="12"/>
      <color theme="0" tint="-0.249977111117893"/>
      <name val="Time New"/>
    </font>
    <font>
      <b/>
      <sz val="12"/>
      <color theme="1"/>
      <name val="Arial"/>
      <family val="2"/>
    </font>
    <font>
      <sz val="12"/>
      <color theme="1"/>
      <name val="Arial"/>
      <family val="2"/>
    </font>
    <font>
      <sz val="26"/>
      <color rgb="FFFF0000"/>
      <name val="Arial"/>
      <family val="2"/>
    </font>
    <font>
      <sz val="10"/>
      <color rgb="FF495057"/>
      <name val="Var(--mantine-font-family-monos"/>
    </font>
    <font>
      <b/>
      <sz val="12"/>
      <color rgb="FF373A40"/>
      <name val="Arial"/>
      <family val="2"/>
    </font>
    <font>
      <sz val="10"/>
      <color rgb="FF373A40"/>
      <name val="Var(--mantine-font-family-monos"/>
    </font>
    <font>
      <sz val="10"/>
      <color rgb="FF373A40"/>
      <name val="Arial"/>
      <family val="2"/>
    </font>
    <font>
      <b/>
      <sz val="13.5"/>
      <color rgb="FF373A40"/>
      <name val="Arial"/>
      <family val="2"/>
    </font>
    <font>
      <b/>
      <sz val="10"/>
      <color rgb="FF373A40"/>
      <name val="Arial"/>
      <family val="2"/>
    </font>
  </fonts>
  <fills count="14">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FFCCFF"/>
        <bgColor indexed="64"/>
      </patternFill>
    </fill>
    <fill>
      <patternFill patternType="solid">
        <fgColor theme="6" tint="0.59999389629810485"/>
        <bgColor indexed="64"/>
      </patternFill>
    </fill>
    <fill>
      <patternFill patternType="solid">
        <fgColor rgb="FFFFFF00"/>
        <bgColor indexed="64"/>
      </patternFill>
    </fill>
    <fill>
      <patternFill patternType="solid">
        <fgColor rgb="FF99CCFF"/>
        <bgColor indexed="64"/>
      </patternFill>
    </fill>
    <fill>
      <patternFill patternType="solid">
        <fgColor rgb="FFCCCCFF"/>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8F9FA"/>
        <bgColor indexed="64"/>
      </patternFill>
    </fill>
    <fill>
      <patternFill patternType="solid">
        <fgColor rgb="FFFFFFFF"/>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diagonal/>
    </border>
    <border>
      <left style="thin">
        <color indexed="63"/>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3"/>
      </right>
      <top style="thin">
        <color indexed="64"/>
      </top>
      <bottom style="thin">
        <color indexed="64"/>
      </bottom>
      <diagonal/>
    </border>
    <border>
      <left style="thin">
        <color indexed="63"/>
      </left>
      <right style="thin">
        <color indexed="63"/>
      </right>
      <top/>
      <bottom/>
      <diagonal/>
    </border>
    <border>
      <left style="thin">
        <color indexed="63"/>
      </left>
      <right/>
      <top/>
      <bottom/>
      <diagonal/>
    </border>
    <border>
      <left/>
      <right style="thin">
        <color indexed="63"/>
      </right>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32">
    <xf numFmtId="0" fontId="0" fillId="0" borderId="0"/>
    <xf numFmtId="0" fontId="16" fillId="0" borderId="0"/>
    <xf numFmtId="0" fontId="14" fillId="0" borderId="0"/>
    <xf numFmtId="0" fontId="16" fillId="0" borderId="0"/>
    <xf numFmtId="0" fontId="16" fillId="0" borderId="0"/>
    <xf numFmtId="0" fontId="16" fillId="0" borderId="0"/>
    <xf numFmtId="0" fontId="14" fillId="0" borderId="0"/>
    <xf numFmtId="9" fontId="14" fillId="0" borderId="0" applyFont="0" applyFill="0" applyBorder="0" applyAlignment="0" applyProtection="0"/>
    <xf numFmtId="0" fontId="14" fillId="0" borderId="0"/>
    <xf numFmtId="0" fontId="13" fillId="0" borderId="0"/>
    <xf numFmtId="0" fontId="17" fillId="0" borderId="0"/>
    <xf numFmtId="0" fontId="12" fillId="0" borderId="0"/>
    <xf numFmtId="0" fontId="11" fillId="0" borderId="0"/>
    <xf numFmtId="0" fontId="10" fillId="0" borderId="0"/>
    <xf numFmtId="0" fontId="18" fillId="0" borderId="0"/>
    <xf numFmtId="0" fontId="9" fillId="0" borderId="0"/>
    <xf numFmtId="0" fontId="8" fillId="0" borderId="0"/>
    <xf numFmtId="0" fontId="8"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pplyNumberFormat="0" applyFill="0" applyBorder="0" applyAlignment="0" applyProtection="0"/>
  </cellStyleXfs>
  <cellXfs count="518">
    <xf numFmtId="0" fontId="0" fillId="0" borderId="0" xfId="0"/>
    <xf numFmtId="49" fontId="23" fillId="0" borderId="21" xfId="0" applyNumberFormat="1" applyFont="1" applyBorder="1" applyAlignment="1">
      <alignment horizontal="center" vertical="center"/>
    </xf>
    <xf numFmtId="0" fontId="20" fillId="0" borderId="0" xfId="0" applyFont="1"/>
    <xf numFmtId="49" fontId="23" fillId="0" borderId="22" xfId="0" applyNumberFormat="1" applyFont="1" applyBorder="1" applyAlignment="1">
      <alignment horizontal="center" vertical="center"/>
    </xf>
    <xf numFmtId="49" fontId="23" fillId="0" borderId="1" xfId="0" applyNumberFormat="1" applyFont="1" applyBorder="1" applyAlignment="1">
      <alignment horizontal="center" vertical="center"/>
    </xf>
    <xf numFmtId="0" fontId="21" fillId="0" borderId="2" xfId="14" applyFont="1" applyFill="1" applyBorder="1" applyAlignment="1">
      <alignment horizontal="center" wrapText="1"/>
    </xf>
    <xf numFmtId="0" fontId="21" fillId="0" borderId="3" xfId="14" applyFont="1" applyFill="1" applyBorder="1" applyAlignment="1">
      <alignment horizontal="center" wrapText="1"/>
    </xf>
    <xf numFmtId="0" fontId="21" fillId="0" borderId="8" xfId="14" applyFont="1" applyFill="1" applyBorder="1" applyAlignment="1">
      <alignment horizontal="center" wrapText="1"/>
    </xf>
    <xf numFmtId="164" fontId="21" fillId="0" borderId="2" xfId="14" applyNumberFormat="1" applyFont="1" applyFill="1" applyBorder="1" applyAlignment="1">
      <alignment horizontal="center" wrapText="1"/>
    </xf>
    <xf numFmtId="1" fontId="21" fillId="0" borderId="2" xfId="14" applyNumberFormat="1" applyFont="1" applyFill="1" applyBorder="1" applyAlignment="1">
      <alignment horizontal="center" wrapText="1"/>
    </xf>
    <xf numFmtId="0" fontId="23" fillId="0" borderId="1" xfId="14" applyFont="1" applyFill="1" applyBorder="1" applyAlignment="1">
      <alignment horizontal="center" vertical="center" wrapText="1"/>
    </xf>
    <xf numFmtId="164" fontId="23" fillId="0" borderId="1" xfId="14" applyNumberFormat="1" applyFont="1" applyFill="1" applyBorder="1" applyAlignment="1">
      <alignment horizontal="center" vertical="center" wrapText="1"/>
    </xf>
    <xf numFmtId="3" fontId="23" fillId="0" borderId="1" xfId="19" applyNumberFormat="1" applyFont="1" applyBorder="1" applyAlignment="1">
      <alignment horizontal="center" vertical="center"/>
    </xf>
    <xf numFmtId="3" fontId="23" fillId="0" borderId="1" xfId="14" applyNumberFormat="1" applyFont="1" applyFill="1" applyBorder="1" applyAlignment="1">
      <alignment horizontal="center" vertical="center" wrapText="1"/>
    </xf>
    <xf numFmtId="0" fontId="23" fillId="0" borderId="1" xfId="14" applyFont="1" applyBorder="1" applyAlignment="1">
      <alignment horizontal="center" vertical="center" wrapText="1"/>
    </xf>
    <xf numFmtId="0" fontId="23" fillId="0" borderId="10" xfId="14" applyFont="1" applyBorder="1" applyAlignment="1">
      <alignment horizontal="center" vertical="center" wrapText="1"/>
    </xf>
    <xf numFmtId="0" fontId="23" fillId="0" borderId="10" xfId="14" applyFont="1" applyFill="1" applyBorder="1" applyAlignment="1">
      <alignment horizontal="center" vertical="center" wrapText="1"/>
    </xf>
    <xf numFmtId="164" fontId="23" fillId="0" borderId="10" xfId="14" applyNumberFormat="1" applyFont="1" applyFill="1" applyBorder="1" applyAlignment="1">
      <alignment horizontal="center" vertical="center" wrapText="1"/>
    </xf>
    <xf numFmtId="3" fontId="23" fillId="0" borderId="10" xfId="14" applyNumberFormat="1" applyFont="1" applyFill="1" applyBorder="1" applyAlignment="1">
      <alignment horizontal="center" vertical="center" wrapText="1"/>
    </xf>
    <xf numFmtId="0" fontId="23" fillId="0" borderId="0" xfId="19" applyFont="1" applyAlignment="1">
      <alignment horizontal="left" vertical="center"/>
    </xf>
    <xf numFmtId="0" fontId="20" fillId="0" borderId="0" xfId="0" applyFont="1"/>
    <xf numFmtId="0" fontId="23" fillId="0" borderId="0" xfId="0" applyFont="1"/>
    <xf numFmtId="0" fontId="23" fillId="0" borderId="1" xfId="0" applyFont="1" applyBorder="1" applyAlignment="1">
      <alignment horizontal="center"/>
    </xf>
    <xf numFmtId="0" fontId="23" fillId="0" borderId="1" xfId="14" applyFont="1" applyBorder="1" applyAlignment="1">
      <alignment horizontal="center" vertical="center" wrapText="1"/>
    </xf>
    <xf numFmtId="0" fontId="23" fillId="0" borderId="1" xfId="0" applyFont="1" applyBorder="1" applyAlignment="1">
      <alignment horizontal="center" vertical="center"/>
    </xf>
    <xf numFmtId="49" fontId="23" fillId="0" borderId="1" xfId="0" applyNumberFormat="1" applyFont="1" applyBorder="1" applyAlignment="1">
      <alignment horizontal="center" vertical="center"/>
    </xf>
    <xf numFmtId="0" fontId="23" fillId="0" borderId="10" xfId="14" applyFont="1" applyBorder="1" applyAlignment="1">
      <alignment horizontal="center" vertical="center" wrapText="1"/>
    </xf>
    <xf numFmtId="0" fontId="23" fillId="0" borderId="1" xfId="14" applyFont="1" applyBorder="1" applyAlignment="1">
      <alignment horizontal="center" vertical="center" wrapText="1"/>
    </xf>
    <xf numFmtId="49" fontId="23" fillId="0" borderId="1" xfId="0" applyNumberFormat="1" applyFont="1" applyBorder="1" applyAlignment="1">
      <alignment horizontal="center" vertical="center"/>
    </xf>
    <xf numFmtId="1" fontId="23" fillId="0" borderId="21" xfId="0" applyNumberFormat="1" applyFont="1" applyBorder="1" applyAlignment="1">
      <alignment horizontal="center" vertical="center"/>
    </xf>
    <xf numFmtId="1" fontId="21" fillId="0" borderId="8" xfId="14" applyNumberFormat="1" applyFont="1" applyFill="1" applyBorder="1" applyAlignment="1">
      <alignment horizontal="center" wrapText="1"/>
    </xf>
    <xf numFmtId="1" fontId="20" fillId="0" borderId="0" xfId="0" applyNumberFormat="1" applyFont="1"/>
    <xf numFmtId="0" fontId="26" fillId="0" borderId="0" xfId="19" applyFont="1" applyAlignment="1">
      <alignment horizontal="left" vertical="center"/>
    </xf>
    <xf numFmtId="0" fontId="23" fillId="0" borderId="1" xfId="14" applyFont="1" applyBorder="1" applyAlignment="1">
      <alignment horizontal="center" vertical="center" wrapText="1"/>
    </xf>
    <xf numFmtId="49" fontId="23" fillId="0" borderId="1" xfId="0" applyNumberFormat="1" applyFont="1" applyBorder="1" applyAlignment="1">
      <alignment horizontal="center" vertical="center"/>
    </xf>
    <xf numFmtId="49" fontId="23" fillId="0" borderId="10" xfId="0" applyNumberFormat="1" applyFont="1" applyBorder="1" applyAlignment="1">
      <alignment horizontal="center" vertical="center"/>
    </xf>
    <xf numFmtId="0" fontId="23" fillId="0" borderId="10" xfId="14" applyFont="1" applyBorder="1" applyAlignment="1">
      <alignment horizontal="center" vertical="center" wrapText="1"/>
    </xf>
    <xf numFmtId="1" fontId="0" fillId="0" borderId="0" xfId="0" applyNumberFormat="1"/>
    <xf numFmtId="0" fontId="14" fillId="0" borderId="0" xfId="0" applyFont="1"/>
    <xf numFmtId="0" fontId="27" fillId="0" borderId="3" xfId="14" applyFont="1" applyBorder="1" applyAlignment="1">
      <alignment horizontal="center" wrapText="1"/>
    </xf>
    <xf numFmtId="0" fontId="27" fillId="0" borderId="8" xfId="14" applyFont="1" applyBorder="1" applyAlignment="1">
      <alignment horizontal="center" wrapText="1"/>
    </xf>
    <xf numFmtId="0" fontId="27" fillId="0" borderId="2" xfId="14" applyFont="1" applyBorder="1" applyAlignment="1">
      <alignment horizontal="center" wrapText="1"/>
    </xf>
    <xf numFmtId="164" fontId="27" fillId="0" borderId="2" xfId="14" applyNumberFormat="1" applyFont="1" applyBorder="1" applyAlignment="1">
      <alignment horizontal="center" wrapText="1"/>
    </xf>
    <xf numFmtId="1" fontId="27" fillId="0" borderId="2" xfId="14" applyNumberFormat="1" applyFont="1" applyBorder="1" applyAlignment="1">
      <alignment horizontal="center" wrapText="1"/>
    </xf>
    <xf numFmtId="0" fontId="23" fillId="0" borderId="0" xfId="0" applyFont="1" applyAlignment="1"/>
    <xf numFmtId="0" fontId="23" fillId="0" borderId="1" xfId="14" applyNumberFormat="1" applyFont="1" applyFill="1" applyBorder="1" applyAlignment="1">
      <alignment horizontal="center" vertical="center" wrapText="1"/>
    </xf>
    <xf numFmtId="3" fontId="21" fillId="0" borderId="1" xfId="19" applyNumberFormat="1" applyFont="1" applyBorder="1" applyAlignment="1">
      <alignment horizontal="center" vertical="center"/>
    </xf>
    <xf numFmtId="3" fontId="21" fillId="0" borderId="10" xfId="19" applyNumberFormat="1" applyFont="1" applyBorder="1" applyAlignment="1">
      <alignment horizontal="center" vertical="center"/>
    </xf>
    <xf numFmtId="1" fontId="21" fillId="0" borderId="21" xfId="0" applyNumberFormat="1" applyFont="1" applyBorder="1" applyAlignment="1">
      <alignment horizontal="center" vertical="center"/>
    </xf>
    <xf numFmtId="0" fontId="29" fillId="0" borderId="0" xfId="0" applyFont="1"/>
    <xf numFmtId="0" fontId="23" fillId="0" borderId="10" xfId="0" applyFont="1" applyBorder="1" applyAlignment="1">
      <alignment horizontal="center" vertical="center"/>
    </xf>
    <xf numFmtId="0" fontId="23" fillId="0" borderId="10" xfId="14" applyFont="1" applyBorder="1" applyAlignment="1">
      <alignment horizontal="center" vertical="center" wrapText="1"/>
    </xf>
    <xf numFmtId="0" fontId="23" fillId="0" borderId="1" xfId="0" applyFont="1" applyBorder="1" applyAlignment="1">
      <alignment horizontal="center" vertical="center"/>
    </xf>
    <xf numFmtId="0" fontId="23" fillId="0" borderId="1" xfId="14" applyFont="1" applyBorder="1" applyAlignment="1">
      <alignment horizontal="center" vertical="center" wrapText="1"/>
    </xf>
    <xf numFmtId="0" fontId="34" fillId="0" borderId="0" xfId="0" applyFont="1"/>
    <xf numFmtId="1" fontId="34" fillId="0" borderId="1" xfId="2" applyNumberFormat="1" applyFont="1" applyBorder="1" applyAlignment="1">
      <alignment horizontal="center" vertical="center"/>
    </xf>
    <xf numFmtId="2" fontId="36" fillId="3" borderId="1" xfId="0" applyNumberFormat="1" applyFont="1" applyFill="1" applyBorder="1" applyAlignment="1">
      <alignment horizontal="center"/>
    </xf>
    <xf numFmtId="0" fontId="37" fillId="0" borderId="0" xfId="0" applyFont="1"/>
    <xf numFmtId="0" fontId="32" fillId="0" borderId="0" xfId="0" applyFont="1"/>
    <xf numFmtId="2" fontId="32" fillId="3" borderId="1" xfId="0" applyNumberFormat="1" applyFont="1" applyFill="1" applyBorder="1" applyAlignment="1">
      <alignment horizontal="center"/>
    </xf>
    <xf numFmtId="0" fontId="32" fillId="0" borderId="0" xfId="0" applyFont="1" applyAlignment="1">
      <alignment horizontal="center" vertical="center"/>
    </xf>
    <xf numFmtId="0" fontId="39"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9" fillId="3" borderId="1" xfId="0" applyFont="1" applyFill="1" applyBorder="1" applyAlignment="1">
      <alignment horizontal="center" vertical="center" wrapText="1"/>
    </xf>
    <xf numFmtId="0" fontId="39" fillId="0" borderId="33" xfId="0" applyFont="1" applyBorder="1" applyAlignment="1">
      <alignment horizontal="center" vertical="center" wrapText="1"/>
    </xf>
    <xf numFmtId="0" fontId="39" fillId="0" borderId="11" xfId="0" applyFont="1" applyBorder="1" applyAlignment="1">
      <alignment horizontal="center" vertical="center" wrapText="1"/>
    </xf>
    <xf numFmtId="0" fontId="34" fillId="0" borderId="0" xfId="0" applyFont="1" applyAlignment="1">
      <alignment horizontal="center" vertical="center"/>
    </xf>
    <xf numFmtId="0" fontId="40" fillId="2" borderId="1" xfId="0" applyFont="1" applyFill="1" applyBorder="1" applyAlignment="1">
      <alignment horizontal="center" vertical="center" wrapText="1"/>
    </xf>
    <xf numFmtId="0" fontId="40" fillId="0" borderId="1" xfId="0" applyFont="1" applyBorder="1" applyAlignment="1">
      <alignment horizontal="center" vertical="center" wrapText="1"/>
    </xf>
    <xf numFmtId="0" fontId="35" fillId="2" borderId="1" xfId="0" applyFont="1" applyFill="1" applyBorder="1" applyAlignment="1">
      <alignment horizontal="center"/>
    </xf>
    <xf numFmtId="165" fontId="32" fillId="3" borderId="1" xfId="0" applyNumberFormat="1" applyFont="1" applyFill="1" applyBorder="1" applyAlignment="1">
      <alignment horizontal="center" vertical="center"/>
    </xf>
    <xf numFmtId="165" fontId="36" fillId="3" borderId="1" xfId="0" applyNumberFormat="1" applyFont="1" applyFill="1" applyBorder="1" applyAlignment="1">
      <alignment horizontal="center" vertical="center"/>
    </xf>
    <xf numFmtId="0" fontId="35" fillId="0" borderId="8" xfId="0" applyFont="1" applyBorder="1" applyAlignment="1">
      <alignment horizontal="center" vertical="center"/>
    </xf>
    <xf numFmtId="0" fontId="41" fillId="0" borderId="4" xfId="0" applyFont="1" applyBorder="1" applyAlignment="1">
      <alignment horizontal="center" vertical="center"/>
    </xf>
    <xf numFmtId="0" fontId="35" fillId="0" borderId="0" xfId="0" applyFont="1"/>
    <xf numFmtId="0" fontId="35" fillId="0" borderId="7" xfId="0" applyFont="1" applyBorder="1" applyAlignment="1">
      <alignment horizontal="center" vertical="center"/>
    </xf>
    <xf numFmtId="0" fontId="41" fillId="0" borderId="27" xfId="0" applyFont="1" applyBorder="1" applyAlignment="1">
      <alignment horizontal="center" vertical="center"/>
    </xf>
    <xf numFmtId="0" fontId="37" fillId="0" borderId="0" xfId="0" applyFont="1" applyAlignment="1">
      <alignment horizontal="left" vertical="center"/>
    </xf>
    <xf numFmtId="0" fontId="34" fillId="0" borderId="0" xfId="0" applyFont="1" applyAlignment="1">
      <alignment horizontal="left" vertical="center"/>
    </xf>
    <xf numFmtId="0" fontId="34" fillId="0" borderId="1" xfId="2" applyFont="1" applyBorder="1" applyAlignment="1">
      <alignment horizontal="center" vertical="center"/>
    </xf>
    <xf numFmtId="0" fontId="41" fillId="0" borderId="7" xfId="0" applyFont="1" applyBorder="1" applyAlignment="1">
      <alignment horizontal="center" vertical="center"/>
    </xf>
    <xf numFmtId="165" fontId="33" fillId="3" borderId="1" xfId="0" applyNumberFormat="1" applyFont="1" applyFill="1" applyBorder="1" applyAlignment="1">
      <alignment horizontal="center" vertical="center"/>
    </xf>
    <xf numFmtId="0" fontId="35" fillId="0" borderId="27" xfId="0" applyFont="1" applyBorder="1" applyAlignment="1">
      <alignment horizontal="center" vertical="center"/>
    </xf>
    <xf numFmtId="165" fontId="38" fillId="3" borderId="1" xfId="0" applyNumberFormat="1" applyFont="1" applyFill="1" applyBorder="1" applyAlignment="1">
      <alignment horizontal="center" vertical="center"/>
    </xf>
    <xf numFmtId="0" fontId="42" fillId="0" borderId="27" xfId="0" applyFont="1" applyBorder="1" applyAlignment="1">
      <alignment horizontal="center" vertical="center"/>
    </xf>
    <xf numFmtId="0" fontId="42" fillId="0" borderId="7" xfId="0" applyFont="1" applyBorder="1" applyAlignment="1">
      <alignment horizontal="center" vertical="center"/>
    </xf>
    <xf numFmtId="0" fontId="35" fillId="0" borderId="0" xfId="0" applyFont="1" applyAlignment="1">
      <alignment horizontal="center"/>
    </xf>
    <xf numFmtId="0" fontId="42" fillId="0" borderId="1" xfId="0" applyFont="1" applyBorder="1" applyAlignment="1">
      <alignment horizontal="center" vertical="center"/>
    </xf>
    <xf numFmtId="0" fontId="41" fillId="0" borderId="1" xfId="0" applyFont="1" applyBorder="1" applyAlignment="1">
      <alignment horizontal="center" vertical="center"/>
    </xf>
    <xf numFmtId="0" fontId="33" fillId="0" borderId="0" xfId="0" applyFont="1" applyAlignment="1">
      <alignment horizontal="center" vertical="center"/>
    </xf>
    <xf numFmtId="0" fontId="35" fillId="0" borderId="28" xfId="0" applyFont="1" applyBorder="1" applyAlignment="1">
      <alignment horizontal="center" vertical="center"/>
    </xf>
    <xf numFmtId="0" fontId="35" fillId="0" borderId="34" xfId="0" applyFont="1" applyBorder="1" applyAlignment="1">
      <alignment horizontal="center" vertical="center"/>
    </xf>
    <xf numFmtId="0" fontId="41" fillId="0" borderId="35" xfId="0" applyFont="1" applyBorder="1" applyAlignment="1">
      <alignment horizontal="center" vertical="center"/>
    </xf>
    <xf numFmtId="0" fontId="41" fillId="0" borderId="26" xfId="0" applyFont="1" applyBorder="1" applyAlignment="1">
      <alignment horizontal="center" vertical="center"/>
    </xf>
    <xf numFmtId="0" fontId="32" fillId="0" borderId="0" xfId="0" applyFont="1" applyAlignment="1">
      <alignment horizontal="center"/>
    </xf>
    <xf numFmtId="0" fontId="0" fillId="0" borderId="1" xfId="0" applyBorder="1"/>
    <xf numFmtId="0" fontId="14" fillId="0" borderId="1" xfId="0" applyFont="1" applyBorder="1"/>
    <xf numFmtId="49" fontId="32" fillId="0" borderId="39" xfId="2" applyNumberFormat="1" applyFont="1" applyBorder="1" applyAlignment="1">
      <alignment horizontal="left" vertical="center" wrapText="1"/>
    </xf>
    <xf numFmtId="0" fontId="32" fillId="0" borderId="39" xfId="0" applyFont="1" applyBorder="1" applyAlignment="1">
      <alignment horizontal="left" vertical="center"/>
    </xf>
    <xf numFmtId="49" fontId="33" fillId="0" borderId="39" xfId="2" applyNumberFormat="1" applyFont="1" applyBorder="1" applyAlignment="1">
      <alignment horizontal="left" vertical="center" wrapText="1"/>
    </xf>
    <xf numFmtId="1" fontId="32" fillId="0" borderId="39" xfId="2" applyNumberFormat="1" applyFont="1" applyBorder="1" applyAlignment="1">
      <alignment horizontal="left" vertical="center" wrapText="1"/>
    </xf>
    <xf numFmtId="0" fontId="33" fillId="0" borderId="39" xfId="0" applyFont="1" applyBorder="1" applyAlignment="1">
      <alignment horizontal="left" vertical="center"/>
    </xf>
    <xf numFmtId="0" fontId="33" fillId="0" borderId="39" xfId="0" applyFont="1" applyBorder="1" applyAlignment="1">
      <alignment horizontal="left" vertical="center" wrapText="1"/>
    </xf>
    <xf numFmtId="0" fontId="33" fillId="3" borderId="39" xfId="0" applyFont="1" applyFill="1" applyBorder="1" applyAlignment="1">
      <alignment horizontal="left" vertical="center" wrapText="1"/>
    </xf>
    <xf numFmtId="0" fontId="32" fillId="0" borderId="0" xfId="0" applyFont="1" applyAlignment="1">
      <alignment horizontal="left" vertical="center"/>
    </xf>
    <xf numFmtId="0" fontId="21" fillId="0" borderId="3" xfId="14" applyFont="1" applyBorder="1" applyAlignment="1">
      <alignment horizontal="center" wrapText="1"/>
    </xf>
    <xf numFmtId="0" fontId="21" fillId="0" borderId="2" xfId="14" applyFont="1" applyBorder="1" applyAlignment="1">
      <alignment horizontal="center" wrapText="1"/>
    </xf>
    <xf numFmtId="1" fontId="27" fillId="0" borderId="11" xfId="14" applyNumberFormat="1" applyFont="1" applyBorder="1" applyAlignment="1">
      <alignment horizontal="center" wrapText="1"/>
    </xf>
    <xf numFmtId="1" fontId="27" fillId="0" borderId="13" xfId="14" applyNumberFormat="1" applyFont="1" applyBorder="1" applyAlignment="1">
      <alignment horizontal="center" wrapText="1"/>
    </xf>
    <xf numFmtId="0" fontId="44" fillId="0" borderId="1" xfId="14" applyFont="1" applyBorder="1" applyAlignment="1">
      <alignment horizontal="center" vertical="center" wrapText="1"/>
    </xf>
    <xf numFmtId="164" fontId="23" fillId="0" borderId="40" xfId="0" applyNumberFormat="1" applyFont="1" applyBorder="1" applyAlignment="1">
      <alignment horizontal="center" vertical="center"/>
    </xf>
    <xf numFmtId="164" fontId="23" fillId="0" borderId="21" xfId="0" applyNumberFormat="1" applyFont="1" applyBorder="1" applyAlignment="1">
      <alignment horizontal="center" vertical="center"/>
    </xf>
    <xf numFmtId="164" fontId="44" fillId="0" borderId="1" xfId="14" applyNumberFormat="1" applyFont="1" applyBorder="1" applyAlignment="1">
      <alignment horizontal="center" vertical="center" wrapText="1"/>
    </xf>
    <xf numFmtId="3" fontId="22" fillId="0" borderId="1" xfId="19" applyNumberFormat="1" applyFont="1" applyBorder="1" applyAlignment="1">
      <alignment horizontal="center" vertical="center"/>
    </xf>
    <xf numFmtId="49" fontId="23" fillId="0" borderId="41" xfId="0" applyNumberFormat="1" applyFont="1" applyBorder="1" applyAlignment="1">
      <alignment horizontal="left" vertical="center"/>
    </xf>
    <xf numFmtId="0" fontId="44" fillId="0" borderId="10" xfId="14" applyFont="1" applyBorder="1" applyAlignment="1">
      <alignment horizontal="center" vertical="center" wrapText="1"/>
    </xf>
    <xf numFmtId="3" fontId="22" fillId="0" borderId="10" xfId="19" applyNumberFormat="1" applyFont="1" applyBorder="1" applyAlignment="1">
      <alignment horizontal="center" vertical="center"/>
    </xf>
    <xf numFmtId="0" fontId="23" fillId="4" borderId="0" xfId="0" applyFont="1" applyFill="1"/>
    <xf numFmtId="49" fontId="23" fillId="5" borderId="41" xfId="0" applyNumberFormat="1" applyFont="1" applyFill="1" applyBorder="1" applyAlignment="1">
      <alignment horizontal="left" vertical="center"/>
    </xf>
    <xf numFmtId="164" fontId="23" fillId="0" borderId="1" xfId="0" applyNumberFormat="1" applyFont="1" applyBorder="1" applyAlignment="1">
      <alignment horizontal="center" vertical="center" wrapText="1"/>
    </xf>
    <xf numFmtId="0" fontId="23" fillId="0" borderId="21" xfId="0" applyFont="1" applyBorder="1" applyAlignment="1">
      <alignment horizontal="center" vertical="center"/>
    </xf>
    <xf numFmtId="49" fontId="23" fillId="0" borderId="42" xfId="0" applyNumberFormat="1" applyFont="1" applyBorder="1" applyAlignment="1">
      <alignment horizontal="left" vertical="center"/>
    </xf>
    <xf numFmtId="49" fontId="45" fillId="0" borderId="21" xfId="0" applyNumberFormat="1" applyFont="1" applyBorder="1" applyAlignment="1">
      <alignment horizontal="center" vertical="center"/>
    </xf>
    <xf numFmtId="49" fontId="23" fillId="0" borderId="43" xfId="0" applyNumberFormat="1" applyFont="1" applyBorder="1" applyAlignment="1">
      <alignment horizontal="left" vertical="center"/>
    </xf>
    <xf numFmtId="0" fontId="44" fillId="0" borderId="0" xfId="14" applyFont="1" applyAlignment="1">
      <alignment horizontal="center" vertical="center" wrapText="1"/>
    </xf>
    <xf numFmtId="49" fontId="23" fillId="0" borderId="0" xfId="19" applyNumberFormat="1" applyFont="1" applyAlignment="1">
      <alignment horizontal="left" vertical="center"/>
    </xf>
    <xf numFmtId="0" fontId="49" fillId="0" borderId="0" xfId="0" applyFont="1"/>
    <xf numFmtId="1" fontId="48" fillId="0" borderId="11" xfId="14" applyNumberFormat="1" applyFont="1" applyFill="1" applyBorder="1" applyAlignment="1">
      <alignment horizontal="center" wrapText="1"/>
    </xf>
    <xf numFmtId="1" fontId="48" fillId="0" borderId="6" xfId="14" applyNumberFormat="1" applyFont="1" applyFill="1" applyBorder="1" applyAlignment="1">
      <alignment horizontal="center" wrapText="1"/>
    </xf>
    <xf numFmtId="3" fontId="50" fillId="0" borderId="10" xfId="19" applyNumberFormat="1" applyFont="1" applyFill="1" applyBorder="1" applyAlignment="1">
      <alignment horizontal="center" vertical="center"/>
    </xf>
    <xf numFmtId="3" fontId="50" fillId="0" borderId="1" xfId="19" applyNumberFormat="1" applyFont="1" applyFill="1" applyBorder="1" applyAlignment="1">
      <alignment horizontal="center" vertical="center"/>
    </xf>
    <xf numFmtId="0" fontId="51" fillId="0" borderId="0" xfId="0" applyFont="1"/>
    <xf numFmtId="1" fontId="50" fillId="0" borderId="21" xfId="0" applyNumberFormat="1" applyFont="1" applyBorder="1" applyAlignment="1">
      <alignment horizontal="center" vertical="center"/>
    </xf>
    <xf numFmtId="3" fontId="50" fillId="0" borderId="1" xfId="19" applyNumberFormat="1" applyFont="1" applyBorder="1" applyAlignment="1">
      <alignment horizontal="center" vertical="center"/>
    </xf>
    <xf numFmtId="1" fontId="48" fillId="0" borderId="36" xfId="14" applyNumberFormat="1" applyFont="1" applyFill="1" applyBorder="1" applyAlignment="1">
      <alignment horizontal="center" wrapText="1"/>
    </xf>
    <xf numFmtId="3" fontId="53" fillId="0" borderId="10" xfId="19" applyNumberFormat="1" applyFont="1" applyBorder="1" applyAlignment="1">
      <alignment horizontal="center" vertical="center"/>
    </xf>
    <xf numFmtId="0" fontId="0" fillId="0" borderId="37" xfId="0" applyBorder="1"/>
    <xf numFmtId="0" fontId="0" fillId="0" borderId="44" xfId="0" applyBorder="1"/>
    <xf numFmtId="0" fontId="0" fillId="0" borderId="23" xfId="0" applyBorder="1"/>
    <xf numFmtId="0" fontId="0" fillId="0" borderId="24" xfId="0" applyBorder="1"/>
    <xf numFmtId="0" fontId="0" fillId="0" borderId="13" xfId="0" applyBorder="1"/>
    <xf numFmtId="16" fontId="0" fillId="0" borderId="13" xfId="0" applyNumberFormat="1" applyBorder="1"/>
    <xf numFmtId="16" fontId="0" fillId="0" borderId="0" xfId="0" applyNumberFormat="1"/>
    <xf numFmtId="0" fontId="0" fillId="7" borderId="13" xfId="0" applyFill="1" applyBorder="1"/>
    <xf numFmtId="0" fontId="0" fillId="7" borderId="0" xfId="0" applyFill="1"/>
    <xf numFmtId="0" fontId="0" fillId="7" borderId="24" xfId="0" applyFill="1" applyBorder="1"/>
    <xf numFmtId="0" fontId="0" fillId="0" borderId="0" xfId="0" applyAlignment="1">
      <alignment vertical="top" wrapText="1"/>
    </xf>
    <xf numFmtId="0" fontId="54" fillId="4" borderId="12" xfId="0" applyFont="1" applyFill="1" applyBorder="1" applyAlignment="1">
      <alignment vertical="top" wrapText="1"/>
    </xf>
    <xf numFmtId="0" fontId="54" fillId="0" borderId="0" xfId="0" applyFont="1" applyAlignment="1">
      <alignment vertical="top" wrapText="1"/>
    </xf>
    <xf numFmtId="0" fontId="54" fillId="0" borderId="24" xfId="0" applyFont="1" applyBorder="1" applyAlignment="1">
      <alignment horizontal="center" vertical="top" wrapText="1"/>
    </xf>
    <xf numFmtId="0" fontId="0" fillId="0" borderId="0" xfId="0" applyAlignment="1">
      <alignment wrapText="1"/>
    </xf>
    <xf numFmtId="0" fontId="0" fillId="0" borderId="13" xfId="0" applyBorder="1" applyAlignment="1">
      <alignment wrapText="1"/>
    </xf>
    <xf numFmtId="0" fontId="0" fillId="0" borderId="24" xfId="0" applyBorder="1" applyAlignment="1">
      <alignment wrapText="1"/>
    </xf>
    <xf numFmtId="0" fontId="0" fillId="6" borderId="0" xfId="0" applyFill="1" applyAlignment="1">
      <alignment wrapText="1"/>
    </xf>
    <xf numFmtId="0" fontId="0" fillId="0" borderId="0" xfId="0" applyAlignment="1">
      <alignment horizontal="right" wrapText="1"/>
    </xf>
    <xf numFmtId="0" fontId="54" fillId="4" borderId="13" xfId="0" applyFont="1" applyFill="1" applyBorder="1" applyAlignment="1">
      <alignment horizontal="center" vertical="top" wrapText="1"/>
    </xf>
    <xf numFmtId="0" fontId="54" fillId="0" borderId="0" xfId="0" applyFont="1" applyAlignment="1">
      <alignment horizontal="center" vertical="top" wrapText="1"/>
    </xf>
    <xf numFmtId="0" fontId="54" fillId="0" borderId="13" xfId="0" applyFont="1" applyBorder="1" applyAlignment="1">
      <alignment horizontal="center" vertical="top" wrapText="1"/>
    </xf>
    <xf numFmtId="0" fontId="54" fillId="4" borderId="12" xfId="0" applyFont="1" applyFill="1" applyBorder="1" applyAlignment="1">
      <alignment horizontal="center" vertical="top" wrapText="1"/>
    </xf>
    <xf numFmtId="0" fontId="57" fillId="0" borderId="0" xfId="0" applyFont="1" applyAlignment="1">
      <alignment horizontal="center" vertical="top" wrapText="1"/>
    </xf>
    <xf numFmtId="2" fontId="32" fillId="3" borderId="0" xfId="0" applyNumberFormat="1" applyFont="1" applyFill="1" applyAlignment="1">
      <alignment horizontal="center"/>
    </xf>
    <xf numFmtId="165" fontId="58" fillId="3" borderId="1" xfId="0" applyNumberFormat="1" applyFont="1" applyFill="1" applyBorder="1" applyAlignment="1">
      <alignment horizontal="center" vertical="center"/>
    </xf>
    <xf numFmtId="2" fontId="32" fillId="3" borderId="15" xfId="0" applyNumberFormat="1" applyFont="1" applyFill="1" applyBorder="1" applyAlignment="1">
      <alignment horizontal="center"/>
    </xf>
    <xf numFmtId="165" fontId="59" fillId="3" borderId="1" xfId="0" applyNumberFormat="1" applyFont="1" applyFill="1" applyBorder="1" applyAlignment="1">
      <alignment horizontal="center" vertical="center"/>
    </xf>
    <xf numFmtId="2" fontId="59" fillId="3" borderId="1" xfId="0" applyNumberFormat="1" applyFont="1" applyFill="1" applyBorder="1" applyAlignment="1">
      <alignment horizontal="center" vertical="center"/>
    </xf>
    <xf numFmtId="165" fontId="32" fillId="3" borderId="0" xfId="0" applyNumberFormat="1" applyFont="1" applyFill="1" applyAlignment="1">
      <alignment horizontal="center" vertical="center"/>
    </xf>
    <xf numFmtId="0" fontId="30" fillId="0" borderId="0" xfId="0" applyFont="1"/>
    <xf numFmtId="165" fontId="60" fillId="3" borderId="1" xfId="0" applyNumberFormat="1" applyFont="1" applyFill="1" applyBorder="1" applyAlignment="1">
      <alignment horizontal="center" vertical="center"/>
    </xf>
    <xf numFmtId="165" fontId="32" fillId="6" borderId="0" xfId="0" applyNumberFormat="1" applyFont="1" applyFill="1" applyAlignment="1">
      <alignment horizontal="center" vertical="center"/>
    </xf>
    <xf numFmtId="165" fontId="36" fillId="6" borderId="0" xfId="0" applyNumberFormat="1" applyFont="1" applyFill="1" applyAlignment="1">
      <alignment horizontal="center" vertical="center"/>
    </xf>
    <xf numFmtId="2" fontId="32" fillId="6" borderId="1" xfId="0" applyNumberFormat="1" applyFont="1" applyFill="1" applyBorder="1" applyAlignment="1">
      <alignment horizontal="center"/>
    </xf>
    <xf numFmtId="165" fontId="61" fillId="3" borderId="1" xfId="0" applyNumberFormat="1" applyFont="1" applyFill="1" applyBorder="1" applyAlignment="1">
      <alignment horizontal="center" vertical="center"/>
    </xf>
    <xf numFmtId="2" fontId="36" fillId="3" borderId="0" xfId="0" applyNumberFormat="1" applyFont="1" applyFill="1" applyAlignment="1">
      <alignment horizontal="center"/>
    </xf>
    <xf numFmtId="2" fontId="32" fillId="6" borderId="0" xfId="0" applyNumberFormat="1" applyFont="1" applyFill="1" applyAlignment="1">
      <alignment horizontal="center"/>
    </xf>
    <xf numFmtId="17" fontId="0" fillId="0" borderId="0" xfId="0" applyNumberFormat="1"/>
    <xf numFmtId="165" fontId="60" fillId="0" borderId="1" xfId="0" applyNumberFormat="1" applyFont="1" applyBorder="1" applyAlignment="1">
      <alignment horizontal="center" vertical="center"/>
    </xf>
    <xf numFmtId="165" fontId="36" fillId="3" borderId="0" xfId="0" applyNumberFormat="1" applyFont="1" applyFill="1" applyAlignment="1">
      <alignment horizontal="center" vertical="center"/>
    </xf>
    <xf numFmtId="0" fontId="0" fillId="0" borderId="38" xfId="0" applyBorder="1"/>
    <xf numFmtId="0" fontId="0" fillId="0" borderId="14" xfId="0" applyBorder="1"/>
    <xf numFmtId="0" fontId="0" fillId="0" borderId="28" xfId="0" applyBorder="1"/>
    <xf numFmtId="0" fontId="31" fillId="0" borderId="0" xfId="0" applyFont="1"/>
    <xf numFmtId="0" fontId="58" fillId="0" borderId="0" xfId="0" applyFont="1"/>
    <xf numFmtId="0" fontId="62" fillId="0" borderId="0" xfId="0" applyFont="1"/>
    <xf numFmtId="2" fontId="62" fillId="0" borderId="0" xfId="0" applyNumberFormat="1" applyFont="1"/>
    <xf numFmtId="165" fontId="62" fillId="0" borderId="0" xfId="0" applyNumberFormat="1" applyFont="1"/>
    <xf numFmtId="2" fontId="31" fillId="0" borderId="0" xfId="0" applyNumberFormat="1" applyFont="1"/>
    <xf numFmtId="2" fontId="0" fillId="0" borderId="0" xfId="0" applyNumberFormat="1"/>
    <xf numFmtId="165" fontId="0" fillId="0" borderId="0" xfId="0" applyNumberFormat="1"/>
    <xf numFmtId="0" fontId="60" fillId="0" borderId="0" xfId="0" applyFont="1"/>
    <xf numFmtId="0" fontId="0" fillId="7" borderId="0" xfId="0" applyFill="1" applyAlignment="1">
      <alignment wrapText="1"/>
    </xf>
    <xf numFmtId="0" fontId="0" fillId="6" borderId="0" xfId="0" applyFill="1"/>
    <xf numFmtId="0" fontId="0" fillId="4" borderId="0" xfId="0" applyFill="1"/>
    <xf numFmtId="0" fontId="0" fillId="8" borderId="0" xfId="0" applyFill="1"/>
    <xf numFmtId="49" fontId="46" fillId="0" borderId="45" xfId="0" applyNumberFormat="1" applyFont="1" applyBorder="1" applyAlignment="1">
      <alignment horizontal="center" vertical="center"/>
    </xf>
    <xf numFmtId="0" fontId="46" fillId="0" borderId="5" xfId="0" applyFont="1" applyBorder="1" applyAlignment="1">
      <alignment horizontal="center" vertical="center"/>
    </xf>
    <xf numFmtId="1" fontId="46" fillId="0" borderId="38" xfId="0" applyNumberFormat="1" applyFont="1" applyBorder="1" applyAlignment="1">
      <alignment horizontal="center" vertical="center"/>
    </xf>
    <xf numFmtId="0" fontId="57" fillId="0" borderId="0" xfId="0" applyFont="1"/>
    <xf numFmtId="1" fontId="46" fillId="0" borderId="15" xfId="0" applyNumberFormat="1" applyFont="1" applyBorder="1" applyAlignment="1">
      <alignment horizontal="center" vertical="center"/>
    </xf>
    <xf numFmtId="0" fontId="0" fillId="6" borderId="1" xfId="0" applyFill="1" applyBorder="1"/>
    <xf numFmtId="0" fontId="0" fillId="9" borderId="1" xfId="0" applyFill="1" applyBorder="1"/>
    <xf numFmtId="0" fontId="0" fillId="0" borderId="3" xfId="0" applyBorder="1"/>
    <xf numFmtId="0" fontId="31" fillId="0" borderId="2" xfId="0" applyFont="1" applyBorder="1" applyAlignment="1">
      <alignment horizontal="center"/>
    </xf>
    <xf numFmtId="0" fontId="31" fillId="0" borderId="4" xfId="0" applyFont="1" applyBorder="1" applyAlignment="1">
      <alignment horizont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9" fontId="0" fillId="6" borderId="1" xfId="0" applyNumberFormat="1" applyFill="1" applyBorder="1" applyAlignment="1">
      <alignment horizontal="center" vertical="center"/>
    </xf>
    <xf numFmtId="0" fontId="31" fillId="0" borderId="9" xfId="0" applyFont="1" applyBorder="1" applyAlignment="1">
      <alignment horizontal="center"/>
    </xf>
    <xf numFmtId="1" fontId="0" fillId="0" borderId="1" xfId="0" applyNumberFormat="1" applyBorder="1" applyAlignment="1">
      <alignment horizontal="center" vertical="center"/>
    </xf>
    <xf numFmtId="1" fontId="0" fillId="9" borderId="1" xfId="0" applyNumberFormat="1" applyFill="1" applyBorder="1" applyAlignment="1">
      <alignment horizontal="right"/>
    </xf>
    <xf numFmtId="0" fontId="46" fillId="0" borderId="1" xfId="0" applyFont="1" applyBorder="1" applyAlignment="1">
      <alignment horizontal="center" vertical="center"/>
    </xf>
    <xf numFmtId="0" fontId="0" fillId="9" borderId="1" xfId="0" applyFill="1" applyBorder="1" applyAlignment="1">
      <alignment horizontal="center" vertical="center"/>
    </xf>
    <xf numFmtId="9" fontId="0" fillId="9" borderId="1" xfId="0" applyNumberFormat="1" applyFill="1" applyBorder="1" applyAlignment="1">
      <alignment horizontal="center" vertical="center"/>
    </xf>
    <xf numFmtId="1" fontId="0" fillId="9" borderId="27" xfId="0" applyNumberFormat="1" applyFill="1" applyBorder="1" applyAlignment="1">
      <alignment horizontal="right"/>
    </xf>
    <xf numFmtId="1" fontId="0" fillId="0" borderId="27" xfId="0" applyNumberFormat="1" applyBorder="1" applyAlignment="1">
      <alignment horizontal="center" vertical="center"/>
    </xf>
    <xf numFmtId="1" fontId="0" fillId="0" borderId="27" xfId="0" applyNumberFormat="1" applyBorder="1" applyAlignment="1">
      <alignment horizontal="right"/>
    </xf>
    <xf numFmtId="0" fontId="46" fillId="0" borderId="49" xfId="0" applyFont="1" applyBorder="1" applyAlignment="1">
      <alignment horizontal="center" vertical="center"/>
    </xf>
    <xf numFmtId="1" fontId="46" fillId="0" borderId="50" xfId="0" applyNumberFormat="1" applyFont="1" applyBorder="1" applyAlignment="1">
      <alignment horizontal="center" vertical="center"/>
    </xf>
    <xf numFmtId="49" fontId="46" fillId="0" borderId="51" xfId="0" applyNumberFormat="1" applyFont="1" applyBorder="1" applyAlignment="1">
      <alignment horizontal="center" vertical="center"/>
    </xf>
    <xf numFmtId="9" fontId="0" fillId="9" borderId="1" xfId="0" applyNumberFormat="1" applyFill="1" applyBorder="1"/>
    <xf numFmtId="9" fontId="0" fillId="0" borderId="1" xfId="0" applyNumberFormat="1" applyBorder="1"/>
    <xf numFmtId="0" fontId="31" fillId="0" borderId="32" xfId="0" applyFont="1" applyBorder="1" applyAlignment="1">
      <alignment horizontal="center"/>
    </xf>
    <xf numFmtId="49" fontId="46" fillId="0" borderId="55" xfId="0" applyNumberFormat="1" applyFont="1" applyBorder="1" applyAlignment="1">
      <alignment horizontal="center" vertical="center"/>
    </xf>
    <xf numFmtId="0" fontId="46" fillId="10" borderId="1" xfId="0" applyFont="1" applyFill="1" applyBorder="1" applyAlignment="1">
      <alignment horizontal="center" vertical="center"/>
    </xf>
    <xf numFmtId="1" fontId="46" fillId="10" borderId="15" xfId="0" applyNumberFormat="1" applyFont="1" applyFill="1" applyBorder="1" applyAlignment="1">
      <alignment horizontal="center" vertical="center"/>
    </xf>
    <xf numFmtId="49" fontId="46" fillId="10" borderId="45" xfId="0" applyNumberFormat="1" applyFont="1" applyFill="1" applyBorder="1" applyAlignment="1">
      <alignment horizontal="center" vertical="center"/>
    </xf>
    <xf numFmtId="0" fontId="46" fillId="10" borderId="25" xfId="0" applyFont="1" applyFill="1" applyBorder="1" applyAlignment="1">
      <alignment horizontal="center" vertical="center"/>
    </xf>
    <xf numFmtId="1" fontId="46" fillId="10" borderId="52" xfId="0" applyNumberFormat="1" applyFont="1" applyFill="1" applyBorder="1" applyAlignment="1">
      <alignment horizontal="center" vertical="center"/>
    </xf>
    <xf numFmtId="49" fontId="46" fillId="10" borderId="56" xfId="0" applyNumberFormat="1" applyFont="1" applyFill="1" applyBorder="1" applyAlignment="1">
      <alignment horizontal="center" vertical="center"/>
    </xf>
    <xf numFmtId="0" fontId="46" fillId="10" borderId="0" xfId="0" applyFont="1" applyFill="1" applyAlignment="1">
      <alignment horizontal="center" vertical="center"/>
    </xf>
    <xf numFmtId="49" fontId="0" fillId="0" borderId="1" xfId="0" applyNumberFormat="1" applyBorder="1"/>
    <xf numFmtId="0" fontId="68" fillId="0" borderId="39" xfId="0" applyFont="1" applyFill="1" applyBorder="1" applyAlignment="1">
      <alignment horizontal="left" vertical="center" wrapText="1" readingOrder="1"/>
    </xf>
    <xf numFmtId="0" fontId="70" fillId="0" borderId="39" xfId="0" applyFont="1" applyFill="1" applyBorder="1" applyAlignment="1">
      <alignment horizontal="left" vertical="center" wrapText="1" readingOrder="1"/>
    </xf>
    <xf numFmtId="0" fontId="47" fillId="0" borderId="57" xfId="0" applyFont="1" applyFill="1" applyBorder="1" applyAlignment="1">
      <alignment horizontal="left"/>
    </xf>
    <xf numFmtId="0" fontId="71" fillId="0" borderId="57" xfId="0" applyFont="1" applyFill="1" applyBorder="1" applyAlignment="1">
      <alignment horizontal="left" vertical="center" wrapText="1" readingOrder="1"/>
    </xf>
    <xf numFmtId="0" fontId="0" fillId="0" borderId="39" xfId="0" applyBorder="1"/>
    <xf numFmtId="0" fontId="0" fillId="0" borderId="39" xfId="0" applyBorder="1" applyAlignment="1">
      <alignment horizontal="left"/>
    </xf>
    <xf numFmtId="0" fontId="14" fillId="0" borderId="39" xfId="0" applyFont="1" applyFill="1" applyBorder="1" applyAlignment="1">
      <alignment horizontal="left"/>
    </xf>
    <xf numFmtId="0" fontId="73" fillId="0" borderId="39" xfId="0" applyFont="1" applyFill="1" applyBorder="1" applyAlignment="1">
      <alignment horizontal="left" vertical="center" wrapText="1" readingOrder="1"/>
    </xf>
    <xf numFmtId="0" fontId="14" fillId="0" borderId="39" xfId="0" applyFont="1" applyBorder="1" applyAlignment="1">
      <alignment horizontal="left"/>
    </xf>
    <xf numFmtId="0" fontId="74" fillId="0" borderId="39" xfId="0" applyFont="1" applyFill="1" applyBorder="1" applyAlignment="1">
      <alignment horizontal="left" vertical="center" wrapText="1" readingOrder="1"/>
    </xf>
    <xf numFmtId="0" fontId="75" fillId="0" borderId="39" xfId="0" applyFont="1" applyFill="1" applyBorder="1" applyAlignment="1">
      <alignment horizontal="left" vertical="center" wrapText="1" readingOrder="1"/>
    </xf>
    <xf numFmtId="0" fontId="76" fillId="0" borderId="57" xfId="0" applyFont="1" applyFill="1" applyBorder="1" applyAlignment="1">
      <alignment horizontal="left" vertical="center" wrapText="1" readingOrder="1"/>
    </xf>
    <xf numFmtId="0" fontId="14" fillId="0" borderId="57" xfId="0" applyFont="1" applyFill="1" applyBorder="1"/>
    <xf numFmtId="0" fontId="14" fillId="0" borderId="58" xfId="0" applyFont="1" applyFill="1" applyBorder="1"/>
    <xf numFmtId="0" fontId="14" fillId="0" borderId="59" xfId="0" applyFont="1" applyFill="1" applyBorder="1" applyAlignment="1">
      <alignment horizontal="left"/>
    </xf>
    <xf numFmtId="0" fontId="14" fillId="0" borderId="0" xfId="0" applyFont="1" applyBorder="1"/>
    <xf numFmtId="0" fontId="14" fillId="0" borderId="0" xfId="0" applyFont="1" applyBorder="1" applyAlignment="1">
      <alignment horizontal="left"/>
    </xf>
    <xf numFmtId="3" fontId="19" fillId="0" borderId="1" xfId="19" applyNumberFormat="1" applyFont="1" applyBorder="1" applyAlignment="1">
      <alignment horizontal="center" vertical="center"/>
    </xf>
    <xf numFmtId="0" fontId="21" fillId="0" borderId="1" xfId="0" applyFont="1" applyBorder="1" applyAlignment="1">
      <alignment horizontal="center" vertical="center"/>
    </xf>
    <xf numFmtId="49" fontId="24" fillId="0" borderId="21" xfId="0" applyNumberFormat="1" applyFont="1" applyBorder="1" applyAlignment="1">
      <alignment horizontal="center" vertical="center"/>
    </xf>
    <xf numFmtId="0" fontId="21" fillId="0" borderId="0" xfId="0" applyFont="1"/>
    <xf numFmtId="0" fontId="72" fillId="0" borderId="0" xfId="0" applyFont="1"/>
    <xf numFmtId="0" fontId="20" fillId="0" borderId="0" xfId="0" applyFont="1" applyBorder="1" applyAlignment="1">
      <alignment horizontal="left"/>
    </xf>
    <xf numFmtId="0" fontId="14" fillId="0" borderId="39" xfId="0" applyFont="1" applyBorder="1"/>
    <xf numFmtId="0" fontId="61" fillId="0" borderId="0" xfId="0" applyFont="1" applyBorder="1"/>
    <xf numFmtId="0" fontId="77" fillId="0" borderId="0" xfId="0" applyFont="1" applyBorder="1"/>
    <xf numFmtId="0" fontId="77" fillId="0" borderId="0" xfId="0" applyFont="1"/>
    <xf numFmtId="3" fontId="19" fillId="0" borderId="10" xfId="19" applyNumberFormat="1" applyFont="1" applyBorder="1" applyAlignment="1">
      <alignment horizontal="center" vertical="center"/>
    </xf>
    <xf numFmtId="3" fontId="19" fillId="0" borderId="12" xfId="19" applyNumberFormat="1" applyFont="1" applyBorder="1" applyAlignment="1">
      <alignment horizontal="center" vertical="center"/>
    </xf>
    <xf numFmtId="3" fontId="19" fillId="0" borderId="5" xfId="19" applyNumberFormat="1" applyFont="1" applyBorder="1" applyAlignment="1">
      <alignment horizontal="center" vertical="center"/>
    </xf>
    <xf numFmtId="0" fontId="21" fillId="0" borderId="10" xfId="0" applyFont="1" applyBorder="1" applyAlignment="1">
      <alignment horizontal="center" vertical="center"/>
    </xf>
    <xf numFmtId="0" fontId="21" fillId="0" borderId="12" xfId="0" applyFont="1" applyBorder="1" applyAlignment="1">
      <alignment horizontal="center" vertical="center"/>
    </xf>
    <xf numFmtId="0" fontId="21" fillId="0" borderId="5" xfId="0" applyFont="1" applyBorder="1" applyAlignment="1">
      <alignment horizontal="center" vertical="center"/>
    </xf>
    <xf numFmtId="49" fontId="24" fillId="0" borderId="0" xfId="0" applyNumberFormat="1" applyFont="1" applyBorder="1" applyAlignment="1">
      <alignment horizontal="center" vertical="center"/>
    </xf>
    <xf numFmtId="0" fontId="34" fillId="0" borderId="39" xfId="0" applyFont="1" applyBorder="1" applyAlignment="1">
      <alignment horizontal="left" vertical="center"/>
    </xf>
    <xf numFmtId="0" fontId="35" fillId="0" borderId="39" xfId="0" applyFont="1" applyBorder="1" applyAlignment="1">
      <alignment horizontal="left" vertical="center"/>
    </xf>
    <xf numFmtId="0" fontId="72" fillId="0" borderId="39" xfId="0" applyFont="1" applyBorder="1" applyAlignment="1">
      <alignment horizontal="left" vertical="center"/>
    </xf>
    <xf numFmtId="0" fontId="72" fillId="0" borderId="0" xfId="0" applyFont="1" applyAlignment="1">
      <alignment horizontal="left" vertical="center"/>
    </xf>
    <xf numFmtId="0" fontId="80" fillId="0" borderId="0" xfId="0" applyFont="1"/>
    <xf numFmtId="0" fontId="81" fillId="0" borderId="39" xfId="0" applyFont="1" applyBorder="1" applyAlignment="1">
      <alignment horizontal="left" vertical="center"/>
    </xf>
    <xf numFmtId="49" fontId="83" fillId="0" borderId="39" xfId="2" applyNumberFormat="1" applyFont="1" applyBorder="1" applyAlignment="1">
      <alignment horizontal="left" vertical="center" wrapText="1"/>
    </xf>
    <xf numFmtId="0" fontId="80" fillId="0" borderId="39" xfId="0" applyFont="1" applyBorder="1"/>
    <xf numFmtId="49" fontId="0" fillId="0" borderId="39" xfId="0" applyNumberFormat="1" applyBorder="1" applyAlignment="1">
      <alignment horizontal="left"/>
    </xf>
    <xf numFmtId="49" fontId="46" fillId="0" borderId="39" xfId="0" applyNumberFormat="1" applyFont="1" applyBorder="1" applyAlignment="1">
      <alignment horizontal="left" vertical="center"/>
    </xf>
    <xf numFmtId="0" fontId="80" fillId="0" borderId="39" xfId="0" applyFont="1" applyBorder="1" applyAlignment="1">
      <alignment horizontal="left"/>
    </xf>
    <xf numFmtId="0" fontId="43" fillId="0" borderId="39" xfId="231" applyFont="1" applyBorder="1" applyAlignment="1">
      <alignment horizontal="left" vertical="center"/>
    </xf>
    <xf numFmtId="0" fontId="86" fillId="0" borderId="39" xfId="0" applyFont="1" applyBorder="1" applyAlignment="1">
      <alignment horizontal="left"/>
    </xf>
    <xf numFmtId="49" fontId="86" fillId="0" borderId="39" xfId="0" applyNumberFormat="1" applyFont="1" applyBorder="1" applyAlignment="1">
      <alignment horizontal="left"/>
    </xf>
    <xf numFmtId="0" fontId="87" fillId="0" borderId="39" xfId="231" applyFont="1" applyBorder="1" applyAlignment="1">
      <alignment horizontal="left" vertical="center"/>
    </xf>
    <xf numFmtId="1" fontId="43" fillId="0" borderId="39" xfId="0" applyNumberFormat="1" applyFont="1" applyBorder="1" applyAlignment="1">
      <alignment horizontal="left" vertical="center"/>
    </xf>
    <xf numFmtId="49" fontId="43" fillId="0" borderId="39" xfId="0" applyNumberFormat="1" applyFont="1" applyBorder="1" applyAlignment="1">
      <alignment horizontal="left" vertical="center"/>
    </xf>
    <xf numFmtId="0" fontId="43" fillId="0" borderId="39" xfId="0" applyFont="1" applyBorder="1" applyAlignment="1">
      <alignment horizontal="left" vertical="center"/>
    </xf>
    <xf numFmtId="0" fontId="87" fillId="0" borderId="39" xfId="0" applyFont="1" applyBorder="1" applyAlignment="1">
      <alignment horizontal="left" vertical="center"/>
    </xf>
    <xf numFmtId="49" fontId="34" fillId="0" borderId="39" xfId="2" applyNumberFormat="1" applyFont="1" applyBorder="1" applyAlignment="1">
      <alignment horizontal="left" vertical="center"/>
    </xf>
    <xf numFmtId="1" fontId="34" fillId="0" borderId="39" xfId="2" applyNumberFormat="1" applyFont="1" applyBorder="1" applyAlignment="1">
      <alignment horizontal="left" vertical="center"/>
    </xf>
    <xf numFmtId="0" fontId="34" fillId="0" borderId="39" xfId="0" applyFont="1" applyBorder="1" applyAlignment="1">
      <alignment horizontal="left"/>
    </xf>
    <xf numFmtId="1" fontId="82" fillId="0" borderId="39" xfId="2" applyNumberFormat="1" applyFont="1" applyBorder="1" applyAlignment="1">
      <alignment horizontal="left" vertical="center"/>
    </xf>
    <xf numFmtId="2" fontId="35" fillId="0" borderId="39" xfId="0" applyNumberFormat="1" applyFont="1" applyBorder="1" applyAlignment="1">
      <alignment horizontal="left" vertical="center"/>
    </xf>
    <xf numFmtId="164" fontId="35" fillId="0" borderId="39" xfId="0" applyNumberFormat="1" applyFont="1" applyBorder="1" applyAlignment="1">
      <alignment horizontal="left" vertical="center"/>
    </xf>
    <xf numFmtId="49" fontId="35" fillId="0" borderId="39" xfId="2" applyNumberFormat="1" applyFont="1" applyBorder="1" applyAlignment="1">
      <alignment horizontal="left" vertical="center"/>
    </xf>
    <xf numFmtId="2" fontId="32" fillId="3" borderId="39" xfId="0" applyNumberFormat="1" applyFont="1" applyFill="1" applyBorder="1" applyAlignment="1">
      <alignment horizontal="left" vertical="center"/>
    </xf>
    <xf numFmtId="164" fontId="32" fillId="0" borderId="39" xfId="0" applyNumberFormat="1" applyFont="1" applyBorder="1" applyAlignment="1">
      <alignment horizontal="left" vertical="center"/>
    </xf>
    <xf numFmtId="2" fontId="36" fillId="3" borderId="39" xfId="0" applyNumberFormat="1" applyFont="1" applyFill="1" applyBorder="1" applyAlignment="1">
      <alignment horizontal="left"/>
    </xf>
    <xf numFmtId="49" fontId="82" fillId="0" borderId="39" xfId="2" applyNumberFormat="1" applyFont="1" applyBorder="1" applyAlignment="1">
      <alignment horizontal="left" vertical="center"/>
    </xf>
    <xf numFmtId="0" fontId="82" fillId="0" borderId="39" xfId="0" applyFont="1" applyBorder="1" applyAlignment="1">
      <alignment horizontal="left" vertical="center"/>
    </xf>
    <xf numFmtId="2" fontId="34" fillId="0" borderId="39" xfId="0" applyNumberFormat="1" applyFont="1" applyBorder="1" applyAlignment="1">
      <alignment horizontal="left" vertical="center"/>
    </xf>
    <xf numFmtId="2" fontId="32" fillId="3" borderId="39" xfId="0" applyNumberFormat="1" applyFont="1" applyFill="1" applyBorder="1" applyAlignment="1">
      <alignment horizontal="left"/>
    </xf>
    <xf numFmtId="0" fontId="35" fillId="0" borderId="39" xfId="0" quotePrefix="1" applyFont="1" applyBorder="1" applyAlignment="1">
      <alignment horizontal="left" vertical="center"/>
    </xf>
    <xf numFmtId="1" fontId="35" fillId="0" borderId="39" xfId="0" applyNumberFormat="1" applyFont="1" applyBorder="1" applyAlignment="1">
      <alignment horizontal="left" vertical="center"/>
    </xf>
    <xf numFmtId="0" fontId="82" fillId="0" borderId="39" xfId="0" quotePrefix="1" applyFont="1" applyBorder="1" applyAlignment="1">
      <alignment horizontal="left" vertical="center"/>
    </xf>
    <xf numFmtId="2" fontId="36" fillId="3" borderId="39" xfId="0" applyNumberFormat="1" applyFont="1" applyFill="1" applyBorder="1" applyAlignment="1">
      <alignment horizontal="left" vertical="center"/>
    </xf>
    <xf numFmtId="2" fontId="38" fillId="3" borderId="39" xfId="0" applyNumberFormat="1" applyFont="1" applyFill="1" applyBorder="1" applyAlignment="1">
      <alignment horizontal="left" vertical="center"/>
    </xf>
    <xf numFmtId="2" fontId="38" fillId="3" borderId="39" xfId="0" applyNumberFormat="1" applyFont="1" applyFill="1" applyBorder="1" applyAlignment="1">
      <alignment horizontal="left"/>
    </xf>
    <xf numFmtId="0" fontId="88" fillId="6" borderId="1" xfId="0" applyFont="1" applyFill="1" applyBorder="1" applyAlignment="1">
      <alignment horizontal="center" vertical="center" wrapText="1"/>
    </xf>
    <xf numFmtId="0" fontId="62" fillId="0" borderId="0" xfId="0" applyFont="1" applyBorder="1" applyAlignment="1">
      <alignment horizontal="left"/>
    </xf>
    <xf numFmtId="0" fontId="77" fillId="0" borderId="0" xfId="0" applyFont="1" applyBorder="1" applyAlignment="1">
      <alignment horizontal="left"/>
    </xf>
    <xf numFmtId="0" fontId="77" fillId="6" borderId="0" xfId="0" applyFont="1" applyFill="1" applyBorder="1"/>
    <xf numFmtId="0" fontId="89" fillId="0" borderId="0" xfId="0" applyFont="1"/>
    <xf numFmtId="1" fontId="27" fillId="6" borderId="2" xfId="14" applyNumberFormat="1" applyFont="1" applyFill="1" applyBorder="1" applyAlignment="1">
      <alignment horizontal="center" wrapText="1"/>
    </xf>
    <xf numFmtId="0" fontId="92" fillId="0" borderId="0" xfId="0" applyFont="1" applyBorder="1" applyAlignment="1">
      <alignment horizontal="left"/>
    </xf>
    <xf numFmtId="0" fontId="20" fillId="0" borderId="0" xfId="0" applyFont="1" applyBorder="1"/>
    <xf numFmtId="0" fontId="93" fillId="0" borderId="0" xfId="0" applyFont="1" applyBorder="1" applyAlignment="1">
      <alignment horizontal="left"/>
    </xf>
    <xf numFmtId="0" fontId="20" fillId="0" borderId="61" xfId="0" applyFont="1" applyBorder="1"/>
    <xf numFmtId="0" fontId="20" fillId="0" borderId="0" xfId="0" applyFont="1" applyBorder="1" applyAlignment="1">
      <alignment vertical="center" wrapText="1"/>
    </xf>
    <xf numFmtId="0" fontId="20" fillId="0" borderId="0" xfId="0" applyFont="1" applyBorder="1" applyAlignment="1">
      <alignment horizontal="center" vertical="center" wrapText="1"/>
    </xf>
    <xf numFmtId="0" fontId="94" fillId="6" borderId="0" xfId="0" applyFont="1" applyFill="1"/>
    <xf numFmtId="0" fontId="77" fillId="0" borderId="0" xfId="0" applyFont="1" applyFill="1" applyBorder="1"/>
    <xf numFmtId="0" fontId="20" fillId="0" borderId="0" xfId="0" applyFont="1" applyFill="1" applyBorder="1" applyAlignment="1">
      <alignment horizontal="left"/>
    </xf>
    <xf numFmtId="0" fontId="93" fillId="0" borderId="0" xfId="0" applyFont="1" applyFill="1" applyBorder="1" applyAlignment="1">
      <alignment horizontal="left"/>
    </xf>
    <xf numFmtId="0" fontId="21" fillId="11" borderId="0" xfId="2" applyFont="1" applyFill="1" applyBorder="1" applyAlignment="1">
      <alignment horizontal="left" vertical="center" wrapText="1"/>
    </xf>
    <xf numFmtId="0" fontId="14" fillId="11" borderId="0" xfId="0" applyFont="1" applyFill="1" applyAlignment="1">
      <alignment vertical="center"/>
    </xf>
    <xf numFmtId="1" fontId="14" fillId="11" borderId="0" xfId="0" applyNumberFormat="1" applyFont="1" applyFill="1" applyAlignment="1">
      <alignment vertical="center"/>
    </xf>
    <xf numFmtId="0" fontId="51" fillId="11" borderId="0" xfId="0" applyFont="1" applyFill="1" applyAlignment="1">
      <alignment vertical="center"/>
    </xf>
    <xf numFmtId="0" fontId="51" fillId="11" borderId="0" xfId="0" applyFont="1" applyFill="1"/>
    <xf numFmtId="0" fontId="0" fillId="11" borderId="0" xfId="0" applyFill="1"/>
    <xf numFmtId="0" fontId="15" fillId="11" borderId="0" xfId="2" applyFont="1" applyFill="1" applyAlignment="1">
      <alignment vertical="center"/>
    </xf>
    <xf numFmtId="1" fontId="15" fillId="11" borderId="0" xfId="2" applyNumberFormat="1" applyFont="1" applyFill="1" applyAlignment="1">
      <alignment vertical="center"/>
    </xf>
    <xf numFmtId="0" fontId="52" fillId="11" borderId="0" xfId="8" applyFont="1" applyFill="1" applyAlignment="1">
      <alignment horizontal="center" vertical="center"/>
    </xf>
    <xf numFmtId="1" fontId="52" fillId="11" borderId="0" xfId="8" applyNumberFormat="1" applyFont="1" applyFill="1" applyAlignment="1">
      <alignment horizontal="center" vertical="center"/>
    </xf>
    <xf numFmtId="0" fontId="21" fillId="11" borderId="60" xfId="0" applyFont="1" applyFill="1" applyBorder="1" applyAlignment="1"/>
    <xf numFmtId="0" fontId="21" fillId="11" borderId="0" xfId="13" applyFont="1" applyFill="1" applyBorder="1" applyAlignment="1">
      <alignment vertical="center"/>
    </xf>
    <xf numFmtId="0" fontId="20" fillId="11" borderId="0" xfId="0" applyFont="1" applyFill="1"/>
    <xf numFmtId="0" fontId="21" fillId="11" borderId="0" xfId="13" applyFont="1" applyFill="1" applyBorder="1" applyAlignment="1">
      <alignment horizontal="center" vertical="center"/>
    </xf>
    <xf numFmtId="1" fontId="21" fillId="11" borderId="0" xfId="13" applyNumberFormat="1" applyFont="1" applyFill="1" applyBorder="1" applyAlignment="1">
      <alignment horizontal="center" vertical="center"/>
    </xf>
    <xf numFmtId="164" fontId="21" fillId="11" borderId="0" xfId="13" applyNumberFormat="1" applyFont="1" applyFill="1" applyBorder="1" applyAlignment="1">
      <alignment vertical="center"/>
    </xf>
    <xf numFmtId="1" fontId="21" fillId="11" borderId="0" xfId="13" applyNumberFormat="1" applyFont="1" applyFill="1" applyBorder="1" applyAlignment="1">
      <alignment vertical="center"/>
    </xf>
    <xf numFmtId="0" fontId="21" fillId="11" borderId="0" xfId="8" applyFont="1" applyFill="1" applyAlignment="1">
      <alignment horizontal="center" vertical="center"/>
    </xf>
    <xf numFmtId="1" fontId="48" fillId="11" borderId="0" xfId="8" applyNumberFormat="1" applyFont="1" applyFill="1" applyAlignment="1">
      <alignment horizontal="center" vertical="center"/>
    </xf>
    <xf numFmtId="0" fontId="49" fillId="11" borderId="0" xfId="0" applyFont="1" applyFill="1"/>
    <xf numFmtId="0" fontId="21" fillId="11" borderId="0" xfId="2" applyFont="1" applyFill="1" applyBorder="1" applyAlignment="1">
      <alignment vertical="center" wrapText="1"/>
    </xf>
    <xf numFmtId="0" fontId="21" fillId="11" borderId="0" xfId="2" applyFont="1" applyFill="1" applyBorder="1" applyAlignment="1">
      <alignment horizontal="left" vertical="top" wrapText="1"/>
    </xf>
    <xf numFmtId="1" fontId="0" fillId="11" borderId="0" xfId="0" applyNumberFormat="1" applyFill="1"/>
    <xf numFmtId="0" fontId="19" fillId="11" borderId="0" xfId="13" applyFont="1" applyFill="1" applyAlignment="1">
      <alignment vertical="center"/>
    </xf>
    <xf numFmtId="164" fontId="19" fillId="11" borderId="0" xfId="13" applyNumberFormat="1" applyFont="1" applyFill="1" applyAlignment="1">
      <alignment vertical="center"/>
    </xf>
    <xf numFmtId="1" fontId="19" fillId="11" borderId="0" xfId="13" applyNumberFormat="1" applyFont="1" applyFill="1" applyAlignment="1">
      <alignment vertical="center"/>
    </xf>
    <xf numFmtId="1" fontId="21" fillId="11" borderId="0" xfId="8" applyNumberFormat="1" applyFont="1" applyFill="1" applyAlignment="1">
      <alignment horizontal="center" vertical="center"/>
    </xf>
    <xf numFmtId="0" fontId="23" fillId="11" borderId="0" xfId="0" applyFont="1" applyFill="1"/>
    <xf numFmtId="0" fontId="21" fillId="11" borderId="0" xfId="2" applyFont="1" applyFill="1" applyAlignment="1">
      <alignment vertical="center"/>
    </xf>
    <xf numFmtId="0" fontId="21" fillId="11" borderId="0" xfId="0" applyFont="1" applyFill="1"/>
    <xf numFmtId="0" fontId="21" fillId="11" borderId="0" xfId="2" applyFont="1" applyFill="1" applyAlignment="1">
      <alignment vertical="center" wrapText="1"/>
    </xf>
    <xf numFmtId="0" fontId="79" fillId="11" borderId="0" xfId="0" applyFont="1" applyFill="1"/>
    <xf numFmtId="0" fontId="78" fillId="11" borderId="0" xfId="0" applyFont="1" applyFill="1"/>
    <xf numFmtId="0" fontId="90" fillId="11" borderId="0" xfId="0" applyFont="1" applyFill="1"/>
    <xf numFmtId="0" fontId="80" fillId="11" borderId="0" xfId="0" applyFont="1" applyFill="1"/>
    <xf numFmtId="0" fontId="79" fillId="11" borderId="0" xfId="0" applyFont="1" applyFill="1" applyBorder="1" applyAlignment="1"/>
    <xf numFmtId="0" fontId="91" fillId="11" borderId="0" xfId="0" applyFont="1" applyFill="1" applyBorder="1" applyAlignment="1"/>
    <xf numFmtId="0" fontId="0" fillId="11" borderId="0" xfId="0" applyFill="1" applyBorder="1"/>
    <xf numFmtId="0" fontId="79" fillId="11" borderId="60" xfId="0" applyFont="1" applyFill="1" applyBorder="1" applyAlignment="1"/>
    <xf numFmtId="0" fontId="32" fillId="11" borderId="0" xfId="0" applyFont="1" applyFill="1" applyAlignment="1">
      <alignment horizontal="left" vertical="center"/>
    </xf>
    <xf numFmtId="0" fontId="72" fillId="11" borderId="0" xfId="0" applyFont="1" applyFill="1" applyAlignment="1">
      <alignment horizontal="left" vertical="center"/>
    </xf>
    <xf numFmtId="0" fontId="37" fillId="11" borderId="0" xfId="0" applyFont="1" applyFill="1"/>
    <xf numFmtId="0" fontId="34" fillId="11" borderId="0" xfId="0" applyFont="1" applyFill="1"/>
    <xf numFmtId="0" fontId="32" fillId="11" borderId="0" xfId="0" applyFont="1" applyFill="1"/>
    <xf numFmtId="0" fontId="57" fillId="0" borderId="61" xfId="0" applyFont="1" applyFill="1" applyBorder="1" applyAlignment="1">
      <alignment horizontal="left" vertical="center" wrapText="1"/>
    </xf>
    <xf numFmtId="0" fontId="85" fillId="0" borderId="61" xfId="0" applyFont="1" applyFill="1" applyBorder="1" applyAlignment="1">
      <alignment horizontal="left" vertical="center"/>
    </xf>
    <xf numFmtId="49" fontId="85" fillId="0" borderId="61" xfId="0" applyNumberFormat="1" applyFont="1" applyFill="1" applyBorder="1" applyAlignment="1">
      <alignment horizontal="left" vertical="center"/>
    </xf>
    <xf numFmtId="0" fontId="84" fillId="0" borderId="61" xfId="0" applyFont="1" applyFill="1" applyBorder="1" applyAlignment="1">
      <alignment horizontal="left" vertical="center" wrapText="1"/>
    </xf>
    <xf numFmtId="0" fontId="57" fillId="0" borderId="61" xfId="0" applyFont="1" applyFill="1" applyBorder="1" applyAlignment="1">
      <alignment horizontal="left" vertical="center"/>
    </xf>
    <xf numFmtId="49" fontId="57" fillId="0" borderId="61" xfId="0" applyNumberFormat="1" applyFont="1" applyFill="1" applyBorder="1" applyAlignment="1">
      <alignment horizontal="left" vertical="center"/>
    </xf>
    <xf numFmtId="0" fontId="85" fillId="0" borderId="62" xfId="0" applyFont="1" applyFill="1" applyBorder="1" applyAlignment="1">
      <alignment vertical="center"/>
    </xf>
    <xf numFmtId="0" fontId="57" fillId="0" borderId="61" xfId="0" applyFont="1" applyFill="1" applyBorder="1" applyAlignment="1">
      <alignment vertical="center"/>
    </xf>
    <xf numFmtId="0" fontId="85" fillId="0" borderId="61" xfId="0" applyFont="1" applyFill="1" applyBorder="1" applyAlignment="1">
      <alignment vertical="center"/>
    </xf>
    <xf numFmtId="0" fontId="0" fillId="11" borderId="0" xfId="0" applyFill="1" applyBorder="1" applyAlignment="1">
      <alignment horizontal="left"/>
    </xf>
    <xf numFmtId="49" fontId="0" fillId="11" borderId="0" xfId="0" applyNumberFormat="1" applyFill="1" applyBorder="1" applyAlignment="1">
      <alignment horizontal="left"/>
    </xf>
    <xf numFmtId="0" fontId="80" fillId="11" borderId="0" xfId="0" applyFont="1" applyFill="1" applyBorder="1" applyAlignment="1">
      <alignment horizontal="left"/>
    </xf>
    <xf numFmtId="49" fontId="46" fillId="11" borderId="0" xfId="0" applyNumberFormat="1" applyFont="1" applyFill="1" applyBorder="1" applyAlignment="1">
      <alignment horizontal="left" vertical="center"/>
    </xf>
    <xf numFmtId="0" fontId="20" fillId="6" borderId="0" xfId="0" applyFont="1" applyFill="1" applyBorder="1"/>
    <xf numFmtId="0" fontId="20" fillId="0" borderId="0" xfId="0" applyFont="1" applyFill="1" applyBorder="1"/>
    <xf numFmtId="0" fontId="46" fillId="6" borderId="0" xfId="0" applyFont="1" applyFill="1" applyAlignment="1">
      <alignment horizontal="left"/>
    </xf>
    <xf numFmtId="0" fontId="23" fillId="0" borderId="10" xfId="14" applyFont="1" applyBorder="1" applyAlignment="1">
      <alignment horizontal="center" vertical="center" wrapText="1"/>
    </xf>
    <xf numFmtId="0" fontId="23" fillId="0" borderId="5" xfId="14" applyFont="1" applyBorder="1" applyAlignment="1">
      <alignment horizontal="center" vertical="center" wrapText="1"/>
    </xf>
    <xf numFmtId="3" fontId="50" fillId="0" borderId="10" xfId="19" applyNumberFormat="1" applyFont="1" applyFill="1" applyBorder="1" applyAlignment="1">
      <alignment horizontal="center" vertical="center"/>
    </xf>
    <xf numFmtId="3" fontId="50" fillId="0" borderId="12" xfId="19" applyNumberFormat="1" applyFont="1" applyFill="1" applyBorder="1" applyAlignment="1">
      <alignment horizontal="center" vertical="center"/>
    </xf>
    <xf numFmtId="0" fontId="23" fillId="0" borderId="10" xfId="0" applyFont="1" applyBorder="1" applyAlignment="1">
      <alignment horizontal="center" vertical="center"/>
    </xf>
    <xf numFmtId="0" fontId="23" fillId="0" borderId="12" xfId="0" applyFont="1" applyBorder="1" applyAlignment="1">
      <alignment horizontal="center" vertical="center"/>
    </xf>
    <xf numFmtId="0" fontId="23" fillId="0" borderId="5" xfId="0" applyFont="1" applyBorder="1" applyAlignment="1">
      <alignment horizontal="center" vertical="center"/>
    </xf>
    <xf numFmtId="3" fontId="50" fillId="0" borderId="37" xfId="19" applyNumberFormat="1" applyFont="1" applyFill="1" applyBorder="1" applyAlignment="1">
      <alignment horizontal="center" vertical="center"/>
    </xf>
    <xf numFmtId="3" fontId="50" fillId="0" borderId="13" xfId="19" applyNumberFormat="1" applyFont="1" applyFill="1" applyBorder="1" applyAlignment="1">
      <alignment horizontal="center" vertical="center"/>
    </xf>
    <xf numFmtId="49" fontId="23" fillId="0" borderId="10" xfId="0" applyNumberFormat="1" applyFont="1" applyBorder="1" applyAlignment="1">
      <alignment horizontal="center" vertical="center" wrapText="1"/>
    </xf>
    <xf numFmtId="49" fontId="23" fillId="0" borderId="12" xfId="0" applyNumberFormat="1" applyFont="1" applyBorder="1" applyAlignment="1">
      <alignment horizontal="center" vertical="center" wrapText="1"/>
    </xf>
    <xf numFmtId="49" fontId="23" fillId="0" borderId="5" xfId="0" applyNumberFormat="1" applyFont="1" applyBorder="1" applyAlignment="1">
      <alignment horizontal="center" vertical="center" wrapText="1"/>
    </xf>
    <xf numFmtId="0" fontId="23" fillId="0" borderId="1" xfId="0" applyFont="1" applyBorder="1" applyAlignment="1">
      <alignment horizontal="center" vertical="center"/>
    </xf>
    <xf numFmtId="0" fontId="23" fillId="0" borderId="1" xfId="14" applyFont="1" applyBorder="1" applyAlignment="1">
      <alignment horizontal="center" vertical="center" wrapText="1"/>
    </xf>
    <xf numFmtId="3" fontId="53" fillId="0" borderId="10" xfId="19" applyNumberFormat="1" applyFont="1" applyBorder="1" applyAlignment="1">
      <alignment horizontal="center" vertical="center"/>
    </xf>
    <xf numFmtId="3" fontId="53" fillId="0" borderId="12" xfId="19" applyNumberFormat="1" applyFont="1" applyBorder="1" applyAlignment="1">
      <alignment horizontal="center" vertical="center"/>
    </xf>
    <xf numFmtId="3" fontId="53" fillId="0" borderId="5" xfId="19" applyNumberFormat="1" applyFont="1" applyBorder="1" applyAlignment="1">
      <alignment horizontal="center" vertical="center"/>
    </xf>
    <xf numFmtId="0" fontId="23" fillId="0" borderId="1" xfId="0" applyFont="1" applyBorder="1" applyAlignment="1">
      <alignment horizontal="center" vertical="center" wrapText="1"/>
    </xf>
    <xf numFmtId="3" fontId="53" fillId="0" borderId="1" xfId="19" applyNumberFormat="1" applyFont="1" applyBorder="1" applyAlignment="1">
      <alignment horizontal="center" vertical="center"/>
    </xf>
    <xf numFmtId="3" fontId="53" fillId="0" borderId="15" xfId="19" applyNumberFormat="1" applyFont="1" applyBorder="1" applyAlignment="1">
      <alignment horizontal="center" vertical="center"/>
    </xf>
    <xf numFmtId="49" fontId="23" fillId="0" borderId="10" xfId="0" applyNumberFormat="1" applyFont="1" applyBorder="1" applyAlignment="1">
      <alignment horizontal="center" vertical="center"/>
    </xf>
    <xf numFmtId="49" fontId="23" fillId="0" borderId="12" xfId="0" applyNumberFormat="1" applyFont="1" applyBorder="1" applyAlignment="1">
      <alignment horizontal="center" vertical="center"/>
    </xf>
    <xf numFmtId="49" fontId="23" fillId="0" borderId="5" xfId="0" applyNumberFormat="1" applyFont="1" applyBorder="1" applyAlignment="1">
      <alignment horizontal="center" vertical="center"/>
    </xf>
    <xf numFmtId="3" fontId="53" fillId="0" borderId="37" xfId="19" applyNumberFormat="1" applyFont="1" applyBorder="1" applyAlignment="1">
      <alignment horizontal="center" vertical="center"/>
    </xf>
    <xf numFmtId="3" fontId="53" fillId="0" borderId="13" xfId="19" applyNumberFormat="1" applyFont="1" applyBorder="1" applyAlignment="1">
      <alignment horizontal="center" vertical="center"/>
    </xf>
    <xf numFmtId="3" fontId="53" fillId="0" borderId="38" xfId="19" applyNumberFormat="1" applyFont="1" applyBorder="1" applyAlignment="1">
      <alignment horizontal="center" vertical="center"/>
    </xf>
    <xf numFmtId="49" fontId="23" fillId="0" borderId="23" xfId="0" applyNumberFormat="1" applyFont="1" applyBorder="1" applyAlignment="1">
      <alignment horizontal="center" vertical="center"/>
    </xf>
    <xf numFmtId="49" fontId="23" fillId="0" borderId="24" xfId="0" applyNumberFormat="1" applyFont="1" applyBorder="1" applyAlignment="1">
      <alignment horizontal="center" vertical="center"/>
    </xf>
    <xf numFmtId="0" fontId="23" fillId="0" borderId="12" xfId="14" applyFont="1" applyBorder="1" applyAlignment="1">
      <alignment horizontal="center" vertical="center" wrapText="1"/>
    </xf>
    <xf numFmtId="0" fontId="23" fillId="0" borderId="10"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5" xfId="0" applyFont="1" applyBorder="1" applyAlignment="1">
      <alignment horizontal="center" vertical="center" wrapText="1"/>
    </xf>
    <xf numFmtId="0" fontId="21" fillId="11" borderId="0" xfId="2" applyFont="1" applyFill="1" applyBorder="1" applyAlignment="1">
      <alignment horizontal="left" vertical="center" wrapText="1"/>
    </xf>
    <xf numFmtId="3" fontId="50" fillId="0" borderId="1" xfId="19" applyNumberFormat="1" applyFont="1" applyFill="1" applyBorder="1" applyAlignment="1">
      <alignment horizontal="center" vertical="center"/>
    </xf>
    <xf numFmtId="3" fontId="50" fillId="0" borderId="15" xfId="19" applyNumberFormat="1" applyFont="1" applyFill="1" applyBorder="1" applyAlignment="1">
      <alignment horizontal="center" vertical="center"/>
    </xf>
    <xf numFmtId="0" fontId="23" fillId="0" borderId="1" xfId="0" applyFont="1" applyFill="1" applyBorder="1" applyAlignment="1">
      <alignment horizontal="center" vertical="center" wrapText="1"/>
    </xf>
    <xf numFmtId="0" fontId="23" fillId="0" borderId="10" xfId="0"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5" xfId="0" applyFont="1" applyFill="1" applyBorder="1" applyAlignment="1">
      <alignment horizontal="center" vertical="center" wrapText="1"/>
    </xf>
    <xf numFmtId="3" fontId="50" fillId="0" borderId="16" xfId="19" applyNumberFormat="1" applyFont="1" applyFill="1" applyBorder="1" applyAlignment="1">
      <alignment horizontal="center" vertical="center"/>
    </xf>
    <xf numFmtId="3" fontId="50" fillId="0" borderId="17" xfId="19" applyNumberFormat="1" applyFont="1" applyFill="1" applyBorder="1" applyAlignment="1">
      <alignment horizontal="center" vertical="center"/>
    </xf>
    <xf numFmtId="0" fontId="23" fillId="0" borderId="18" xfId="0" applyFont="1" applyFill="1" applyBorder="1" applyAlignment="1">
      <alignment horizontal="center" vertical="center" wrapText="1"/>
    </xf>
    <xf numFmtId="0" fontId="23" fillId="0" borderId="19" xfId="0" applyFont="1" applyFill="1" applyBorder="1" applyAlignment="1">
      <alignment horizontal="center" vertical="center" wrapText="1"/>
    </xf>
    <xf numFmtId="49" fontId="23" fillId="0" borderId="29" xfId="0" applyNumberFormat="1" applyFont="1" applyBorder="1" applyAlignment="1">
      <alignment horizontal="center" vertical="center" wrapText="1"/>
    </xf>
    <xf numFmtId="49" fontId="23" fillId="0" borderId="30" xfId="0" applyNumberFormat="1" applyFont="1" applyBorder="1" applyAlignment="1">
      <alignment horizontal="center" vertical="center" wrapText="1"/>
    </xf>
    <xf numFmtId="49" fontId="23" fillId="0" borderId="31" xfId="0" applyNumberFormat="1" applyFont="1" applyBorder="1" applyAlignment="1">
      <alignment horizontal="center" vertical="center" wrapText="1"/>
    </xf>
    <xf numFmtId="3" fontId="50" fillId="0" borderId="5" xfId="19" applyNumberFormat="1" applyFont="1" applyFill="1" applyBorder="1" applyAlignment="1">
      <alignment horizontal="center" vertical="center"/>
    </xf>
    <xf numFmtId="49" fontId="23" fillId="0" borderId="23" xfId="0" applyNumberFormat="1" applyFont="1" applyBorder="1" applyAlignment="1">
      <alignment horizontal="center" vertical="center" wrapText="1"/>
    </xf>
    <xf numFmtId="49" fontId="23" fillId="0" borderId="24" xfId="0" applyNumberFormat="1" applyFont="1" applyBorder="1" applyAlignment="1">
      <alignment horizontal="center" vertical="center" wrapText="1"/>
    </xf>
    <xf numFmtId="49" fontId="23" fillId="0" borderId="28" xfId="0" applyNumberFormat="1" applyFont="1" applyBorder="1" applyAlignment="1">
      <alignment horizontal="center" vertical="center" wrapText="1"/>
    </xf>
    <xf numFmtId="0" fontId="23" fillId="0" borderId="20" xfId="0" applyFont="1" applyFill="1" applyBorder="1" applyAlignment="1">
      <alignment horizontal="center" vertical="center" wrapText="1"/>
    </xf>
    <xf numFmtId="0" fontId="44" fillId="0" borderId="10" xfId="14" applyFont="1" applyBorder="1" applyAlignment="1">
      <alignment horizontal="center" vertical="center" wrapText="1"/>
    </xf>
    <xf numFmtId="0" fontId="44" fillId="0" borderId="12" xfId="14" applyFont="1" applyBorder="1" applyAlignment="1">
      <alignment horizontal="center" vertical="center" wrapText="1"/>
    </xf>
    <xf numFmtId="3" fontId="22" fillId="0" borderId="10" xfId="19" applyNumberFormat="1" applyFont="1" applyBorder="1" applyAlignment="1">
      <alignment horizontal="center" vertical="center"/>
    </xf>
    <xf numFmtId="3" fontId="22" fillId="0" borderId="5" xfId="19" applyNumberFormat="1" applyFont="1" applyBorder="1" applyAlignment="1">
      <alignment horizontal="center" vertical="center"/>
    </xf>
    <xf numFmtId="0" fontId="31" fillId="11" borderId="0" xfId="0" applyFont="1" applyFill="1" applyBorder="1" applyAlignment="1">
      <alignment horizontal="center" wrapText="1"/>
    </xf>
    <xf numFmtId="0" fontId="31" fillId="11" borderId="0" xfId="0" applyFont="1" applyFill="1" applyBorder="1" applyAlignment="1">
      <alignment horizontal="center"/>
    </xf>
    <xf numFmtId="0" fontId="21" fillId="11" borderId="0" xfId="13" applyFont="1" applyFill="1" applyAlignment="1">
      <alignment horizontal="left" vertical="center"/>
    </xf>
    <xf numFmtId="0" fontId="44" fillId="0" borderId="5" xfId="14" applyFont="1" applyBorder="1" applyAlignment="1">
      <alignment horizontal="center" vertical="center" wrapText="1"/>
    </xf>
    <xf numFmtId="3" fontId="22" fillId="0" borderId="12" xfId="19" applyNumberFormat="1" applyFont="1" applyBorder="1" applyAlignment="1">
      <alignment horizontal="center" vertical="center"/>
    </xf>
    <xf numFmtId="0" fontId="23" fillId="0" borderId="18"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20" xfId="0" applyFont="1" applyBorder="1" applyAlignment="1">
      <alignment horizontal="center" vertical="center" wrapText="1"/>
    </xf>
    <xf numFmtId="1" fontId="0" fillId="0" borderId="52" xfId="0" applyNumberFormat="1" applyBorder="1" applyAlignment="1">
      <alignment horizontal="center" vertical="center"/>
    </xf>
    <xf numFmtId="1" fontId="0" fillId="0" borderId="53" xfId="0" applyNumberFormat="1" applyBorder="1" applyAlignment="1">
      <alignment horizontal="center" vertical="center"/>
    </xf>
    <xf numFmtId="1" fontId="0" fillId="0" borderId="54" xfId="0" applyNumberFormat="1" applyBorder="1" applyAlignment="1">
      <alignment horizontal="center" vertical="center"/>
    </xf>
    <xf numFmtId="1" fontId="64" fillId="0" borderId="1" xfId="0" applyNumberFormat="1" applyFont="1" applyBorder="1" applyAlignment="1">
      <alignment horizontal="center" vertical="center"/>
    </xf>
    <xf numFmtId="1" fontId="0" fillId="0" borderId="1" xfId="0" applyNumberFormat="1" applyBorder="1" applyAlignment="1">
      <alignment horizontal="center" vertical="center"/>
    </xf>
    <xf numFmtId="1" fontId="46" fillId="0" borderId="37" xfId="0" applyNumberFormat="1" applyFont="1" applyBorder="1" applyAlignment="1">
      <alignment horizontal="center" vertical="center"/>
    </xf>
    <xf numFmtId="1" fontId="46" fillId="0" borderId="44" xfId="0" applyNumberFormat="1" applyFont="1" applyBorder="1" applyAlignment="1">
      <alignment horizontal="center" vertical="center"/>
    </xf>
    <xf numFmtId="1" fontId="46" fillId="0" borderId="23" xfId="0" applyNumberFormat="1" applyFont="1" applyBorder="1" applyAlignment="1">
      <alignment horizontal="center" vertical="center"/>
    </xf>
    <xf numFmtId="1" fontId="46" fillId="0" borderId="13" xfId="0" applyNumberFormat="1" applyFont="1" applyBorder="1" applyAlignment="1">
      <alignment horizontal="center" vertical="center"/>
    </xf>
    <xf numFmtId="1" fontId="46" fillId="0" borderId="0" xfId="0" applyNumberFormat="1" applyFont="1" applyAlignment="1">
      <alignment horizontal="center" vertical="center"/>
    </xf>
    <xf numFmtId="1" fontId="46" fillId="0" borderId="24" xfId="0" applyNumberFormat="1" applyFont="1" applyBorder="1" applyAlignment="1">
      <alignment horizontal="center" vertical="center"/>
    </xf>
    <xf numFmtId="1" fontId="46" fillId="0" borderId="38" xfId="0" applyNumberFormat="1" applyFont="1" applyBorder="1" applyAlignment="1">
      <alignment horizontal="center" vertical="center"/>
    </xf>
    <xf numFmtId="1" fontId="46" fillId="0" borderId="14" xfId="0" applyNumberFormat="1" applyFont="1" applyBorder="1" applyAlignment="1">
      <alignment horizontal="center" vertical="center"/>
    </xf>
    <xf numFmtId="1" fontId="46" fillId="0" borderId="28" xfId="0" applyNumberFormat="1" applyFont="1" applyBorder="1" applyAlignment="1">
      <alignment horizontal="center" vertical="center"/>
    </xf>
    <xf numFmtId="1" fontId="64" fillId="0" borderId="37" xfId="0" applyNumberFormat="1" applyFont="1" applyBorder="1" applyAlignment="1">
      <alignment horizontal="center" vertical="center"/>
    </xf>
    <xf numFmtId="1" fontId="64" fillId="0" borderId="44" xfId="0" applyNumberFormat="1" applyFont="1" applyBorder="1" applyAlignment="1">
      <alignment horizontal="center" vertical="center"/>
    </xf>
    <xf numFmtId="1" fontId="64" fillId="0" borderId="46" xfId="0" applyNumberFormat="1" applyFont="1" applyBorder="1" applyAlignment="1">
      <alignment horizontal="center" vertical="center"/>
    </xf>
    <xf numFmtId="1" fontId="64" fillId="0" borderId="13" xfId="0" applyNumberFormat="1" applyFont="1" applyBorder="1" applyAlignment="1">
      <alignment horizontal="center" vertical="center"/>
    </xf>
    <xf numFmtId="1" fontId="64" fillId="0" borderId="0" xfId="0" applyNumberFormat="1" applyFont="1" applyAlignment="1">
      <alignment horizontal="center" vertical="center"/>
    </xf>
    <xf numFmtId="1" fontId="64" fillId="0" borderId="47" xfId="0" applyNumberFormat="1" applyFont="1" applyBorder="1" applyAlignment="1">
      <alignment horizontal="center" vertical="center"/>
    </xf>
    <xf numFmtId="1" fontId="64" fillId="0" borderId="38" xfId="0" applyNumberFormat="1" applyFont="1" applyBorder="1" applyAlignment="1">
      <alignment horizontal="center" vertical="center"/>
    </xf>
    <xf numFmtId="1" fontId="64" fillId="0" borderId="14" xfId="0" applyNumberFormat="1" applyFont="1" applyBorder="1" applyAlignment="1">
      <alignment horizontal="center" vertical="center"/>
    </xf>
    <xf numFmtId="1" fontId="64" fillId="0" borderId="48" xfId="0" applyNumberFormat="1" applyFont="1" applyBorder="1" applyAlignment="1">
      <alignment horizontal="center" vertical="center"/>
    </xf>
    <xf numFmtId="1" fontId="64" fillId="0" borderId="23" xfId="0" applyNumberFormat="1" applyFont="1" applyBorder="1" applyAlignment="1">
      <alignment horizontal="center" vertical="center"/>
    </xf>
    <xf numFmtId="1" fontId="64" fillId="0" borderId="24" xfId="0" applyNumberFormat="1" applyFont="1" applyBorder="1" applyAlignment="1">
      <alignment horizontal="center" vertical="center"/>
    </xf>
    <xf numFmtId="1" fontId="64" fillId="0" borderId="28" xfId="0" applyNumberFormat="1" applyFont="1" applyBorder="1" applyAlignment="1">
      <alignment horizontal="center" vertical="center"/>
    </xf>
    <xf numFmtId="0" fontId="56" fillId="8" borderId="13" xfId="0" applyFont="1" applyFill="1" applyBorder="1" applyAlignment="1">
      <alignment horizontal="center" vertical="top" wrapText="1"/>
    </xf>
    <xf numFmtId="0" fontId="56" fillId="8" borderId="24" xfId="0" applyFont="1" applyFill="1" applyBorder="1" applyAlignment="1">
      <alignment horizontal="center" vertical="top" wrapText="1"/>
    </xf>
    <xf numFmtId="0" fontId="54" fillId="7" borderId="13" xfId="0" applyFont="1" applyFill="1" applyBorder="1" applyAlignment="1">
      <alignment horizontal="center" vertical="top" wrapText="1"/>
    </xf>
    <xf numFmtId="0" fontId="56" fillId="7" borderId="0" xfId="0" applyFont="1" applyFill="1" applyAlignment="1">
      <alignment horizontal="center" vertical="top" wrapText="1"/>
    </xf>
    <xf numFmtId="0" fontId="56" fillId="7" borderId="24" xfId="0" applyFont="1" applyFill="1" applyBorder="1" applyAlignment="1">
      <alignment horizontal="center" vertical="top" wrapText="1"/>
    </xf>
    <xf numFmtId="0" fontId="54" fillId="0" borderId="13" xfId="0" applyFont="1" applyBorder="1" applyAlignment="1">
      <alignment horizontal="center" vertical="top" wrapText="1"/>
    </xf>
    <xf numFmtId="0" fontId="54" fillId="0" borderId="24" xfId="0" applyFont="1" applyBorder="1" applyAlignment="1">
      <alignment horizontal="center" vertical="top" wrapText="1"/>
    </xf>
    <xf numFmtId="0" fontId="54" fillId="0" borderId="0" xfId="0" applyFont="1" applyAlignment="1">
      <alignment horizontal="center" vertical="top" wrapText="1"/>
    </xf>
    <xf numFmtId="0" fontId="31" fillId="0" borderId="13" xfId="0" applyFont="1" applyBorder="1" applyAlignment="1">
      <alignment horizontal="center"/>
    </xf>
    <xf numFmtId="0" fontId="31" fillId="0" borderId="0" xfId="0" applyFont="1" applyAlignment="1">
      <alignment horizontal="center"/>
    </xf>
    <xf numFmtId="0" fontId="31" fillId="0" borderId="24" xfId="0" applyFont="1" applyBorder="1" applyAlignment="1">
      <alignment horizontal="center"/>
    </xf>
    <xf numFmtId="0" fontId="54" fillId="4" borderId="13" xfId="0" applyFont="1" applyFill="1" applyBorder="1" applyAlignment="1">
      <alignment horizontal="center" vertical="top" wrapText="1"/>
    </xf>
    <xf numFmtId="0" fontId="54" fillId="4" borderId="0" xfId="0" applyFont="1" applyFill="1" applyAlignment="1">
      <alignment horizontal="center" vertical="top" wrapText="1"/>
    </xf>
    <xf numFmtId="0" fontId="54" fillId="4" borderId="24" xfId="0" applyFont="1" applyFill="1" applyBorder="1" applyAlignment="1">
      <alignment horizontal="center" vertical="top" wrapText="1"/>
    </xf>
    <xf numFmtId="16" fontId="54" fillId="4" borderId="13" xfId="0" applyNumberFormat="1" applyFont="1" applyFill="1" applyBorder="1" applyAlignment="1">
      <alignment horizontal="center" vertical="top" wrapText="1"/>
    </xf>
    <xf numFmtId="16" fontId="54" fillId="4" borderId="0" xfId="0" applyNumberFormat="1" applyFont="1" applyFill="1" applyAlignment="1">
      <alignment horizontal="center" vertical="top" wrapText="1"/>
    </xf>
    <xf numFmtId="16" fontId="54" fillId="4" borderId="24" xfId="0" applyNumberFormat="1" applyFont="1" applyFill="1" applyBorder="1" applyAlignment="1">
      <alignment horizontal="center" vertical="top" wrapText="1"/>
    </xf>
    <xf numFmtId="0" fontId="56" fillId="8" borderId="0" xfId="0" applyFont="1" applyFill="1" applyAlignment="1">
      <alignment horizontal="center" vertical="top" wrapText="1"/>
    </xf>
    <xf numFmtId="0" fontId="56" fillId="0" borderId="13" xfId="0" applyFont="1" applyBorder="1" applyAlignment="1">
      <alignment horizontal="center" vertical="top" wrapText="1"/>
    </xf>
    <xf numFmtId="0" fontId="56" fillId="0" borderId="24" xfId="0" applyFont="1" applyBorder="1" applyAlignment="1">
      <alignment horizontal="center" vertical="top" wrapText="1"/>
    </xf>
    <xf numFmtId="0" fontId="95" fillId="0" borderId="0" xfId="0" applyFont="1" applyAlignment="1">
      <alignment vertical="center"/>
    </xf>
    <xf numFmtId="0" fontId="95" fillId="12" borderId="0" xfId="0" applyFont="1" applyFill="1" applyAlignment="1">
      <alignment vertical="center"/>
    </xf>
    <xf numFmtId="0" fontId="96" fillId="0" borderId="0" xfId="0" applyFont="1" applyAlignment="1">
      <alignment vertical="center" wrapText="1"/>
    </xf>
    <xf numFmtId="0" fontId="97" fillId="0" borderId="0" xfId="0" applyFont="1" applyAlignment="1">
      <alignment vertical="center"/>
    </xf>
    <xf numFmtId="0" fontId="58" fillId="0" borderId="0" xfId="0" applyFont="1" applyBorder="1" applyAlignment="1">
      <alignment horizontal="left"/>
    </xf>
    <xf numFmtId="0" fontId="61" fillId="0" borderId="0" xfId="0" applyFont="1"/>
    <xf numFmtId="0" fontId="89" fillId="13" borderId="0" xfId="0" applyFont="1" applyFill="1" applyAlignment="1">
      <alignment vertical="center" wrapText="1"/>
    </xf>
    <xf numFmtId="0" fontId="96" fillId="13" borderId="0" xfId="0" applyFont="1" applyFill="1" applyAlignment="1">
      <alignment horizontal="left" vertical="center" wrapText="1"/>
    </xf>
    <xf numFmtId="0" fontId="95" fillId="6" borderId="0" xfId="0" applyFont="1" applyFill="1" applyAlignment="1">
      <alignment vertical="center"/>
    </xf>
    <xf numFmtId="0" fontId="98" fillId="6" borderId="0" xfId="0" applyFont="1" applyFill="1"/>
    <xf numFmtId="0" fontId="14" fillId="6" borderId="0" xfId="0" applyFont="1" applyFill="1"/>
    <xf numFmtId="0" fontId="99" fillId="0" borderId="0" xfId="0" applyFont="1" applyAlignment="1">
      <alignment vertical="center" wrapText="1"/>
    </xf>
    <xf numFmtId="0" fontId="0" fillId="0" borderId="0" xfId="0" applyAlignment="1">
      <alignment horizontal="left" vertical="center" wrapText="1" indent="1"/>
    </xf>
    <xf numFmtId="0" fontId="96" fillId="0" borderId="0" xfId="0" applyFont="1" applyAlignment="1">
      <alignment horizontal="left" vertical="center" wrapText="1" indent="1"/>
    </xf>
    <xf numFmtId="0" fontId="89" fillId="0" borderId="0" xfId="0" applyFont="1" applyAlignment="1">
      <alignment horizontal="left" vertical="center" wrapText="1" indent="2"/>
    </xf>
    <xf numFmtId="0" fontId="89" fillId="0" borderId="0" xfId="0" applyFont="1" applyAlignment="1">
      <alignment horizontal="left" vertical="center" wrapText="1" indent="3"/>
    </xf>
    <xf numFmtId="0" fontId="100" fillId="0" borderId="0" xfId="0" applyFont="1" applyAlignment="1">
      <alignment vertical="center" wrapText="1"/>
    </xf>
    <xf numFmtId="0" fontId="35" fillId="6" borderId="39" xfId="0" applyFont="1" applyFill="1" applyBorder="1" applyAlignment="1">
      <alignment horizontal="left" vertical="center"/>
    </xf>
    <xf numFmtId="0" fontId="34" fillId="6" borderId="39" xfId="0" applyFont="1" applyFill="1" applyBorder="1" applyAlignment="1">
      <alignment horizontal="left"/>
    </xf>
    <xf numFmtId="0" fontId="0" fillId="6" borderId="39" xfId="0" applyFill="1" applyBorder="1"/>
    <xf numFmtId="0" fontId="80" fillId="6" borderId="39" xfId="0" applyFont="1" applyFill="1" applyBorder="1"/>
    <xf numFmtId="0" fontId="82" fillId="6" borderId="39" xfId="0" applyFont="1" applyFill="1" applyBorder="1" applyAlignment="1">
      <alignment horizontal="left" vertical="center"/>
    </xf>
    <xf numFmtId="1" fontId="35" fillId="6" borderId="39" xfId="0" applyNumberFormat="1" applyFont="1" applyFill="1" applyBorder="1" applyAlignment="1">
      <alignment horizontal="left" vertical="center"/>
    </xf>
    <xf numFmtId="164" fontId="35" fillId="6" borderId="39" xfId="0" applyNumberFormat="1" applyFont="1" applyFill="1" applyBorder="1" applyAlignment="1">
      <alignment horizontal="left" vertical="center"/>
    </xf>
    <xf numFmtId="0" fontId="34" fillId="6" borderId="39" xfId="0" applyFont="1" applyFill="1" applyBorder="1" applyAlignment="1">
      <alignment horizontal="left" vertical="center"/>
    </xf>
    <xf numFmtId="2" fontId="32" fillId="6" borderId="39" xfId="0" applyNumberFormat="1" applyFont="1" applyFill="1" applyBorder="1" applyAlignment="1">
      <alignment horizontal="left" vertical="center"/>
    </xf>
    <xf numFmtId="164" fontId="32" fillId="6" borderId="39" xfId="0" applyNumberFormat="1" applyFont="1" applyFill="1" applyBorder="1" applyAlignment="1">
      <alignment horizontal="left" vertical="center"/>
    </xf>
    <xf numFmtId="2" fontId="32" fillId="6" borderId="39" xfId="0" applyNumberFormat="1" applyFont="1" applyFill="1" applyBorder="1" applyAlignment="1">
      <alignment horizontal="left"/>
    </xf>
    <xf numFmtId="0" fontId="34" fillId="6" borderId="0" xfId="0" applyFont="1" applyFill="1"/>
    <xf numFmtId="0" fontId="58" fillId="0" borderId="0" xfId="0" applyFont="1" applyFill="1" applyBorder="1" applyAlignment="1">
      <alignment horizontal="left"/>
    </xf>
  </cellXfs>
  <cellStyles count="232">
    <cellStyle name="Hyperlink" xfId="231" builtinId="8"/>
    <cellStyle name="Normal" xfId="0" builtinId="0"/>
    <cellStyle name="Normal 2" xfId="1" xr:uid="{00000000-0005-0000-0000-000001000000}"/>
    <cellStyle name="Normal 2 2" xfId="8" xr:uid="{00000000-0005-0000-0000-000002000000}"/>
    <cellStyle name="Normal 2 3" xfId="10" xr:uid="{00000000-0005-0000-0000-000003000000}"/>
    <cellStyle name="Normal 2 4" xfId="20" xr:uid="{90E93D29-CA04-4195-9536-1CCE6894C441}"/>
    <cellStyle name="Normal 2 4 2" xfId="47" xr:uid="{5E236279-1CD8-4541-8D19-EAB9D52D316A}"/>
    <cellStyle name="Normal 2 4 2 2" xfId="103" xr:uid="{4BCAAF2E-3682-4ED0-B370-8214992004AC}"/>
    <cellStyle name="Normal 2 4 2 2 2" xfId="215" xr:uid="{CFDDF588-6E72-49D1-9D93-1A99137F649C}"/>
    <cellStyle name="Normal 2 4 2 3" xfId="159" xr:uid="{F3AE4357-E77F-4159-92BA-D3EE3BA9CAB8}"/>
    <cellStyle name="Normal 2 4 3" xfId="76" xr:uid="{B66BFAA4-D512-4677-A97F-869E3DECA1AB}"/>
    <cellStyle name="Normal 2 4 3 2" xfId="188" xr:uid="{90669044-5993-4CC6-BCF8-356360ED31CD}"/>
    <cellStyle name="Normal 2 4 4" xfId="132" xr:uid="{D699C3A0-2352-463C-BC6B-CF89D2ABBA64}"/>
    <cellStyle name="Normal 2 5" xfId="34" xr:uid="{40A3DB99-ABB1-4E53-A283-14E9DA385067}"/>
    <cellStyle name="Normal 2 5 2" xfId="90" xr:uid="{AC406895-379B-4F97-8CBD-D70F0DEBFCFF}"/>
    <cellStyle name="Normal 2 5 2 2" xfId="202" xr:uid="{74521EE1-4831-4BFF-9177-1052D584EC50}"/>
    <cellStyle name="Normal 2 5 3" xfId="146" xr:uid="{C7E8AD4D-1475-4179-B838-4ECD6635F9C1}"/>
    <cellStyle name="Normal 2 6" xfId="62" xr:uid="{4F7607E8-3970-4011-9213-9E2608C1E43C}"/>
    <cellStyle name="Normal 2 6 2" xfId="118" xr:uid="{D944AE3A-7825-4CD8-8553-2F737D557AD9}"/>
    <cellStyle name="Normal 2 6 2 2" xfId="230" xr:uid="{B330F788-25AB-47EC-87CF-95BA9022C2AB}"/>
    <cellStyle name="Normal 2 6 3" xfId="174" xr:uid="{56EA8E03-2571-4834-9BDE-FEB8CD72D4D9}"/>
    <cellStyle name="Normal 2 7" xfId="63" xr:uid="{E17639DC-7A68-4F2D-A771-5393E5CE400E}"/>
    <cellStyle name="Normal 2 7 2" xfId="175" xr:uid="{D699155E-3EFB-4E33-B88A-10631E100863}"/>
    <cellStyle name="Normal 2 8" xfId="119" xr:uid="{B4675674-626E-458C-8C12-2B2E77547788}"/>
    <cellStyle name="Normal 3" xfId="2" xr:uid="{00000000-0005-0000-0000-000004000000}"/>
    <cellStyle name="Normal 3 2" xfId="14" xr:uid="{00000000-0005-0000-0000-000005000000}"/>
    <cellStyle name="Normal 4" xfId="3" xr:uid="{00000000-0005-0000-0000-000006000000}"/>
    <cellStyle name="Normal 4 2" xfId="4" xr:uid="{00000000-0005-0000-0000-000007000000}"/>
    <cellStyle name="Normal 4 2 2" xfId="22" xr:uid="{C11FF4BC-9FC7-43F5-B429-70FAF57115C1}"/>
    <cellStyle name="Normal 4 2 2 2" xfId="49" xr:uid="{03F67907-8848-4DD5-8778-83C87D5CB169}"/>
    <cellStyle name="Normal 4 2 2 2 2" xfId="105" xr:uid="{52096C88-DF40-47BB-9443-522BF1D2FC2B}"/>
    <cellStyle name="Normal 4 2 2 2 2 2" xfId="217" xr:uid="{591A2A40-7D4C-49B7-99DF-FCA078B59F8E}"/>
    <cellStyle name="Normal 4 2 2 2 3" xfId="161" xr:uid="{D75CB85B-CCD1-4A0E-B132-05EEFFE022A8}"/>
    <cellStyle name="Normal 4 2 2 3" xfId="78" xr:uid="{265CBCAA-5EC8-4AAB-B334-8A35D2F82725}"/>
    <cellStyle name="Normal 4 2 2 3 2" xfId="190" xr:uid="{FEE3D06D-A03D-4A17-B32F-9F844D893B01}"/>
    <cellStyle name="Normal 4 2 2 4" xfId="134" xr:uid="{EEF45EBA-2CC4-4A72-B35F-0EB9E267F4C2}"/>
    <cellStyle name="Normal 4 2 3" xfId="36" xr:uid="{3BEBF9E8-C34E-4F73-A563-561BE14AF37F}"/>
    <cellStyle name="Normal 4 2 3 2" xfId="92" xr:uid="{4D985973-9828-4547-81BB-927FEAB0C643}"/>
    <cellStyle name="Normal 4 2 3 2 2" xfId="204" xr:uid="{E60288FA-2CBB-4EDE-B70A-F24AEDE4FDB2}"/>
    <cellStyle name="Normal 4 2 3 3" xfId="148" xr:uid="{C7F4C19B-3039-4001-8253-8CB05F9DA9CD}"/>
    <cellStyle name="Normal 4 2 4" xfId="65" xr:uid="{8E5DDC2A-0BF9-43D7-8C91-7DA9C5AFADE8}"/>
    <cellStyle name="Normal 4 2 4 2" xfId="177" xr:uid="{E0C5FC1D-5D9A-4BF7-BDBD-57D33DA1C3EE}"/>
    <cellStyle name="Normal 4 2 5" xfId="121" xr:uid="{30F27186-8421-46BD-B1F6-D70241C820B5}"/>
    <cellStyle name="Normal 4 3" xfId="9" xr:uid="{00000000-0005-0000-0000-000008000000}"/>
    <cellStyle name="Normal 4 3 2" xfId="24" xr:uid="{97E41303-FA67-4A98-A183-80ECDD8C5EF5}"/>
    <cellStyle name="Normal 4 3 2 2" xfId="51" xr:uid="{4E72AC23-797E-45D7-9FF1-AF33EAFC3168}"/>
    <cellStyle name="Normal 4 3 2 2 2" xfId="107" xr:uid="{991C6715-2294-484C-A949-1328075A6A86}"/>
    <cellStyle name="Normal 4 3 2 2 2 2" xfId="219" xr:uid="{8C5AB674-4E1C-4D6E-B6C5-22756C85C2B7}"/>
    <cellStyle name="Normal 4 3 2 2 3" xfId="163" xr:uid="{26D566AE-D576-4DD1-8AE6-E9973232C9B8}"/>
    <cellStyle name="Normal 4 3 2 3" xfId="80" xr:uid="{24858575-1CBB-47A3-B545-C83CA0A2CE9D}"/>
    <cellStyle name="Normal 4 3 2 3 2" xfId="192" xr:uid="{DD37CA1C-B6FA-46C3-A1A3-4DC68D23E104}"/>
    <cellStyle name="Normal 4 3 2 4" xfId="136" xr:uid="{87DD8660-0503-4901-A17D-57BCE69D605C}"/>
    <cellStyle name="Normal 4 3 3" xfId="38" xr:uid="{9F9D27AB-5406-48B0-8B40-597055D84441}"/>
    <cellStyle name="Normal 4 3 3 2" xfId="94" xr:uid="{DB4D5EE8-79B9-4E3A-B9E6-501211A5F025}"/>
    <cellStyle name="Normal 4 3 3 2 2" xfId="206" xr:uid="{97ABB01E-AB58-459B-9D35-98972E0CE97B}"/>
    <cellStyle name="Normal 4 3 3 3" xfId="150" xr:uid="{58157DEB-0ED3-4C88-A43E-DF126C14E964}"/>
    <cellStyle name="Normal 4 3 4" xfId="67" xr:uid="{9691A0E7-0492-4D5C-BB37-8657D40E085E}"/>
    <cellStyle name="Normal 4 3 4 2" xfId="179" xr:uid="{A907E61A-D094-4B55-B5BD-DDF35D9BE79F}"/>
    <cellStyle name="Normal 4 3 5" xfId="123" xr:uid="{DCFAAB52-10FC-43AA-8099-0290D47A3208}"/>
    <cellStyle name="Normal 4 4" xfId="13" xr:uid="{00000000-0005-0000-0000-000009000000}"/>
    <cellStyle name="Normal 4 4 2" xfId="17" xr:uid="{00000000-0005-0000-0000-00000A000000}"/>
    <cellStyle name="Normal 4 4 2 2" xfId="30" xr:uid="{D2F26F1D-6BE2-47F3-B645-5E320F3FDF70}"/>
    <cellStyle name="Normal 4 4 2 2 2" xfId="57" xr:uid="{3716FC0D-CDCE-4AA7-A261-D4319C2A61B8}"/>
    <cellStyle name="Normal 4 4 2 2 2 2" xfId="113" xr:uid="{81822937-5723-49BC-9605-D820FA3FC7DE}"/>
    <cellStyle name="Normal 4 4 2 2 2 2 2" xfId="225" xr:uid="{F00BBA15-70EA-48BC-8F13-1EBA2B6F6AA9}"/>
    <cellStyle name="Normal 4 4 2 2 2 3" xfId="169" xr:uid="{29DBC1A9-7910-43B8-A1E2-13C066B5B312}"/>
    <cellStyle name="Normal 4 4 2 2 3" xfId="86" xr:uid="{E7840A97-DF4D-482E-9FF2-44490E97AF58}"/>
    <cellStyle name="Normal 4 4 2 2 3 2" xfId="198" xr:uid="{29B51BCF-D86A-40F7-8F64-2F1AF8AEA2F7}"/>
    <cellStyle name="Normal 4 4 2 2 4" xfId="142" xr:uid="{0D4C75D8-7C06-410B-81E4-5709A5CB89F0}"/>
    <cellStyle name="Normal 4 4 2 3" xfId="44" xr:uid="{C2E58670-67FC-41E7-A3F3-EDB307D7B774}"/>
    <cellStyle name="Normal 4 4 2 3 2" xfId="100" xr:uid="{246B8078-4708-44C5-BE8E-40E43BA85870}"/>
    <cellStyle name="Normal 4 4 2 3 2 2" xfId="212" xr:uid="{00296591-178F-478C-BE2F-BC429D102844}"/>
    <cellStyle name="Normal 4 4 2 3 3" xfId="156" xr:uid="{81806966-1BDC-4684-AD82-02E2ED05DC2B}"/>
    <cellStyle name="Normal 4 4 2 4" xfId="73" xr:uid="{8B3279E6-0E24-447D-96CB-CCF38024F082}"/>
    <cellStyle name="Normal 4 4 2 4 2" xfId="185" xr:uid="{349B4BD7-8ACD-4D26-936A-FCD9FD765A37}"/>
    <cellStyle name="Normal 4 4 2 5" xfId="129" xr:uid="{4BDA6D72-2A36-44C2-91E6-9C1ECC7AFB14}"/>
    <cellStyle name="Normal 4 4 3" xfId="18" xr:uid="{00000000-0005-0000-0000-00000B000000}"/>
    <cellStyle name="Normal 4 4 3 2" xfId="31" xr:uid="{F3EA369D-051D-4F61-B40C-CB4C09ED800F}"/>
    <cellStyle name="Normal 4 4 3 2 2" xfId="58" xr:uid="{1129FC5C-F8CA-49F3-B4C0-7D7AAE4582CD}"/>
    <cellStyle name="Normal 4 4 3 2 2 2" xfId="114" xr:uid="{BBB8F91D-B0C6-4A97-B7FB-0A3A8AF63A8D}"/>
    <cellStyle name="Normal 4 4 3 2 2 2 2" xfId="226" xr:uid="{5CFC3D51-68A0-4643-BDCD-D20C6F3D2348}"/>
    <cellStyle name="Normal 4 4 3 2 2 3" xfId="170" xr:uid="{57C7F9C6-7692-4C75-8C4A-A4E5DC9B36E1}"/>
    <cellStyle name="Normal 4 4 3 2 3" xfId="87" xr:uid="{3F6DC980-5F3B-4F31-8CA4-81ECFE5E33DE}"/>
    <cellStyle name="Normal 4 4 3 2 3 2" xfId="199" xr:uid="{0E69291E-198C-4281-876E-FBF5E0F0870C}"/>
    <cellStyle name="Normal 4 4 3 2 4" xfId="143" xr:uid="{0709BA80-188A-43DD-AEC5-CD167E04A631}"/>
    <cellStyle name="Normal 4 4 3 3" xfId="45" xr:uid="{B2CC1E50-DE9F-4A40-9C10-A787754EA171}"/>
    <cellStyle name="Normal 4 4 3 3 2" xfId="101" xr:uid="{EEF32E95-11A0-47BA-829E-03733151F17F}"/>
    <cellStyle name="Normal 4 4 3 3 2 2" xfId="213" xr:uid="{634762B0-C425-419E-9368-9C2A108DBF15}"/>
    <cellStyle name="Normal 4 4 3 3 3" xfId="157" xr:uid="{AB151390-5BC3-4492-A751-FB49FBE731A4}"/>
    <cellStyle name="Normal 4 4 3 4" xfId="74" xr:uid="{07E3EDB9-0192-45FB-A6DC-A8F1CA403AF0}"/>
    <cellStyle name="Normal 4 4 3 4 2" xfId="186" xr:uid="{D8CB4E64-4B0E-44F8-B1EA-DE4CD070A928}"/>
    <cellStyle name="Normal 4 4 3 5" xfId="130" xr:uid="{99904077-06E5-44E4-B6DB-DCD4565EB7CF}"/>
    <cellStyle name="Normal 4 4 4" xfId="27" xr:uid="{C2C77555-7058-467C-9C92-8552C14ECBA9}"/>
    <cellStyle name="Normal 4 4 4 2" xfId="54" xr:uid="{7DD59D1D-C657-46E4-8B36-403C261784E4}"/>
    <cellStyle name="Normal 4 4 4 2 2" xfId="110" xr:uid="{A28ADB42-2EC8-43D7-A558-169EDEA83F11}"/>
    <cellStyle name="Normal 4 4 4 2 2 2" xfId="222" xr:uid="{F555B786-651E-4481-ADD4-003FA3B65B8B}"/>
    <cellStyle name="Normal 4 4 4 2 3" xfId="166" xr:uid="{AB6D1E79-C512-48B8-8010-925BD05B2E6F}"/>
    <cellStyle name="Normal 4 4 4 3" xfId="83" xr:uid="{871BD65E-15DD-4114-A5B3-420DED265B1B}"/>
    <cellStyle name="Normal 4 4 4 3 2" xfId="195" xr:uid="{2548807E-1355-4675-8A0F-0D736DF1C227}"/>
    <cellStyle name="Normal 4 4 4 4" xfId="139" xr:uid="{3DE261B9-F0F8-43DC-993D-735F56C45F57}"/>
    <cellStyle name="Normal 4 4 5" xfId="41" xr:uid="{7E25C8B8-07B1-4AEB-9E8D-7D1B6A14B942}"/>
    <cellStyle name="Normal 4 4 5 2" xfId="97" xr:uid="{05A01911-EBF9-484F-882A-B67B04F4B398}"/>
    <cellStyle name="Normal 4 4 5 2 2" xfId="209" xr:uid="{E61CBFBF-7A84-49D3-B31F-6085EFB63807}"/>
    <cellStyle name="Normal 4 4 5 3" xfId="153" xr:uid="{25022DF8-F672-450C-A41C-C8A90474771A}"/>
    <cellStyle name="Normal 4 4 6" xfId="70" xr:uid="{4DCDE5F8-383C-40B7-811C-BB5F36D07040}"/>
    <cellStyle name="Normal 4 4 6 2" xfId="182" xr:uid="{2511452A-311A-4A8A-A037-9C023BC3C1D6}"/>
    <cellStyle name="Normal 4 4 7" xfId="126" xr:uid="{EE748BB6-C5B5-4F79-A6ED-D5A6E73F430A}"/>
    <cellStyle name="Normal 4 5" xfId="21" xr:uid="{0ED80DF7-13A3-4517-ACD6-D6F58603EBDD}"/>
    <cellStyle name="Normal 4 5 2" xfId="48" xr:uid="{53314982-7912-47D5-8678-CEB36C611E92}"/>
    <cellStyle name="Normal 4 5 2 2" xfId="104" xr:uid="{18EEA1B2-AE4A-41D1-B303-37505C6907AE}"/>
    <cellStyle name="Normal 4 5 2 2 2" xfId="216" xr:uid="{676D01E4-5349-4051-AC1D-C2B5639EAE68}"/>
    <cellStyle name="Normal 4 5 2 3" xfId="160" xr:uid="{229942F8-19C7-4810-B2CA-7627D935BC31}"/>
    <cellStyle name="Normal 4 5 3" xfId="77" xr:uid="{21FC2EBB-AAB4-4DB8-B997-99228F1A4B9D}"/>
    <cellStyle name="Normal 4 5 3 2" xfId="189" xr:uid="{F65AB854-3D8F-4DF0-A92F-88E592608BDA}"/>
    <cellStyle name="Normal 4 5 4" xfId="133" xr:uid="{E1B7496C-E19E-4554-9210-480B149F374A}"/>
    <cellStyle name="Normal 4 6" xfId="35" xr:uid="{34DEE177-A48E-43EE-AECD-7EAA0AF2272E}"/>
    <cellStyle name="Normal 4 6 2" xfId="91" xr:uid="{ECFD8BDB-7B45-40CF-993D-7136C964AA04}"/>
    <cellStyle name="Normal 4 6 2 2" xfId="203" xr:uid="{0B96B652-970A-4E18-8C19-9D533F3541CC}"/>
    <cellStyle name="Normal 4 6 3" xfId="147" xr:uid="{8A779579-44EF-4501-BFC5-F08C7DA74634}"/>
    <cellStyle name="Normal 4 7" xfId="61" xr:uid="{4F9AA2B9-7393-4DCB-B55D-AA0CD9ECA55D}"/>
    <cellStyle name="Normal 4 7 2" xfId="117" xr:uid="{A7B04503-BE2E-413F-8E79-20CD3E1C2DDB}"/>
    <cellStyle name="Normal 4 7 2 2" xfId="229" xr:uid="{DA85F897-06D0-4787-B4B8-B6CB9445FC05}"/>
    <cellStyle name="Normal 4 7 3" xfId="173" xr:uid="{3FA82F74-5772-40B3-8DE8-D060BEDB55F5}"/>
    <cellStyle name="Normal 4 8" xfId="64" xr:uid="{CC4575A5-F45C-4164-AB54-33FC18C8CAE6}"/>
    <cellStyle name="Normal 4 8 2" xfId="176" xr:uid="{DDCFB472-B253-4520-A8E0-E4CCDD2FDC19}"/>
    <cellStyle name="Normal 4 9" xfId="120" xr:uid="{2AB62722-D729-4E3C-90B3-50C9455347E4}"/>
    <cellStyle name="Normal 5" xfId="5" xr:uid="{00000000-0005-0000-0000-00000C000000}"/>
    <cellStyle name="Normal 5 2" xfId="6" xr:uid="{00000000-0005-0000-0000-00000D000000}"/>
    <cellStyle name="Normal 5 3" xfId="23" xr:uid="{6F788CC3-CC5C-47B3-A061-96E5704175C4}"/>
    <cellStyle name="Normal 5 3 2" xfId="50" xr:uid="{36F9BD71-A664-4289-856A-B9B9F3C13A07}"/>
    <cellStyle name="Normal 5 3 2 2" xfId="106" xr:uid="{20D21EFF-0CC1-491B-9887-55B1D9591BF1}"/>
    <cellStyle name="Normal 5 3 2 2 2" xfId="218" xr:uid="{92FF61CA-3FD8-47B2-AA74-CFEBA731520D}"/>
    <cellStyle name="Normal 5 3 2 3" xfId="162" xr:uid="{488AF197-37DA-46EB-B5AD-7BD4B0F2C599}"/>
    <cellStyle name="Normal 5 3 3" xfId="79" xr:uid="{57680D34-2464-4497-88AC-9379B226460C}"/>
    <cellStyle name="Normal 5 3 3 2" xfId="191" xr:uid="{B4EA4215-6706-4D34-88E0-4900E9DDCBC0}"/>
    <cellStyle name="Normal 5 3 4" xfId="135" xr:uid="{3BC00F87-665B-4D2C-A9C2-0F98F8432696}"/>
    <cellStyle name="Normal 5 4" xfId="37" xr:uid="{965959B6-E2AF-4622-9CAE-A53FAE3A1C29}"/>
    <cellStyle name="Normal 5 4 2" xfId="93" xr:uid="{37BB0E4C-41C5-41B0-BA7E-DAFCE0F88DA5}"/>
    <cellStyle name="Normal 5 4 2 2" xfId="205" xr:uid="{D82551CC-29EA-4057-BC60-2A1F7CF155CC}"/>
    <cellStyle name="Normal 5 4 3" xfId="149" xr:uid="{26C67712-22D5-4E24-9987-460294BAD919}"/>
    <cellStyle name="Normal 5 5" xfId="66" xr:uid="{49030F8F-5E9D-4151-9A28-88404DF1D515}"/>
    <cellStyle name="Normal 5 5 2" xfId="178" xr:uid="{C1183629-6D40-4D4B-8BB4-18A4CD887AC1}"/>
    <cellStyle name="Normal 5 6" xfId="122" xr:uid="{E9574314-2B98-418B-A0B4-2355FF73A31A}"/>
    <cellStyle name="Normal 6" xfId="11" xr:uid="{00000000-0005-0000-0000-00000E000000}"/>
    <cellStyle name="Normal 6 2" xfId="25" xr:uid="{0B722B2B-A9D3-4A91-B34D-32B5D2EA86AB}"/>
    <cellStyle name="Normal 6 2 2" xfId="52" xr:uid="{7B0A4831-AB8C-42E0-B81A-BE8DB299C408}"/>
    <cellStyle name="Normal 6 2 2 2" xfId="108" xr:uid="{B2D775ED-7911-4A53-AB15-2199E52B0FB6}"/>
    <cellStyle name="Normal 6 2 2 2 2" xfId="220" xr:uid="{F124627A-B054-4A1B-B0DC-7AAD0C6340CF}"/>
    <cellStyle name="Normal 6 2 2 3" xfId="164" xr:uid="{C0FE5BC0-A2A9-48FC-B880-D815CBA8B715}"/>
    <cellStyle name="Normal 6 2 3" xfId="81" xr:uid="{761AFDB5-DDA0-4E48-80B2-0DFA5E7672FE}"/>
    <cellStyle name="Normal 6 2 3 2" xfId="193" xr:uid="{97703D7D-3C6C-433E-BDCB-E9A3428CD9D4}"/>
    <cellStyle name="Normal 6 2 4" xfId="137" xr:uid="{DFE41264-97B2-46C7-864A-6B049ADF7065}"/>
    <cellStyle name="Normal 6 3" xfId="39" xr:uid="{9E22D608-44B9-4276-AEF9-63746A47D2C9}"/>
    <cellStyle name="Normal 6 3 2" xfId="95" xr:uid="{CC7CA907-6674-4F12-B875-32856E4BFFB1}"/>
    <cellStyle name="Normal 6 3 2 2" xfId="207" xr:uid="{C41C7D2A-F684-4CEC-AA86-13692B14AEC5}"/>
    <cellStyle name="Normal 6 3 3" xfId="151" xr:uid="{BB796D54-024D-4E25-BA8C-F6220DAC2CC6}"/>
    <cellStyle name="Normal 6 4" xfId="68" xr:uid="{82DFF079-8D48-486B-A090-1212E06F7C3A}"/>
    <cellStyle name="Normal 6 4 2" xfId="180" xr:uid="{DF1B18C9-3321-4462-80B3-0CB84B4AB232}"/>
    <cellStyle name="Normal 6 5" xfId="124" xr:uid="{41747E82-4C95-4281-8259-B4EB1018E435}"/>
    <cellStyle name="Normal 7" xfId="12" xr:uid="{00000000-0005-0000-0000-00000F000000}"/>
    <cellStyle name="Normal 7 2" xfId="26" xr:uid="{E187DA05-CB67-4226-88DD-B8B3A667F2DF}"/>
    <cellStyle name="Normal 7 2 2" xfId="53" xr:uid="{D82DFCE4-707B-46DC-A6A4-87F3F9899F76}"/>
    <cellStyle name="Normal 7 2 2 2" xfId="109" xr:uid="{B801C821-54EB-4333-831B-FBC0761EEC43}"/>
    <cellStyle name="Normal 7 2 2 2 2" xfId="221" xr:uid="{DDA3CF4A-39E2-48B0-9AED-3DD4B05B6E10}"/>
    <cellStyle name="Normal 7 2 2 3" xfId="165" xr:uid="{ADE2AD53-1B33-420C-AB92-6D3B148240B8}"/>
    <cellStyle name="Normal 7 2 3" xfId="82" xr:uid="{51F27F42-F502-492F-9E01-4F656719D03C}"/>
    <cellStyle name="Normal 7 2 3 2" xfId="194" xr:uid="{A0D82329-2A97-4E20-817D-552F1E24A6A6}"/>
    <cellStyle name="Normal 7 2 4" xfId="138" xr:uid="{CCA8956B-E8FB-4052-99DC-C4BB7CF7574D}"/>
    <cellStyle name="Normal 7 3" xfId="40" xr:uid="{504AD9F9-AFE6-4BDB-8526-EFA1F687F669}"/>
    <cellStyle name="Normal 7 3 2" xfId="96" xr:uid="{89F6E1FE-C90E-48BC-87E0-30DCFE7C7AC4}"/>
    <cellStyle name="Normal 7 3 2 2" xfId="208" xr:uid="{E5012476-5ED5-4DC1-B348-484600E594AA}"/>
    <cellStyle name="Normal 7 3 3" xfId="152" xr:uid="{DB99D8C2-FD34-49D7-A0E7-040A53B510F4}"/>
    <cellStyle name="Normal 7 4" xfId="69" xr:uid="{D7757516-A7D7-41CD-9476-5A39691D4052}"/>
    <cellStyle name="Normal 7 4 2" xfId="181" xr:uid="{1445747D-44BC-4ABB-9543-E4488FBE2B55}"/>
    <cellStyle name="Normal 7 5" xfId="125" xr:uid="{D265D662-937F-4483-B324-148FB922DF82}"/>
    <cellStyle name="Normal 8" xfId="15" xr:uid="{00000000-0005-0000-0000-000010000000}"/>
    <cellStyle name="Normal 8 2" xfId="16" xr:uid="{00000000-0005-0000-0000-000011000000}"/>
    <cellStyle name="Normal 8 2 2" xfId="29" xr:uid="{6EC06C13-EEFF-431F-A591-C1313A1893CD}"/>
    <cellStyle name="Normal 8 2 2 2" xfId="56" xr:uid="{E51260A5-4CEB-4AB0-ABDD-9E9198B99500}"/>
    <cellStyle name="Normal 8 2 2 2 2" xfId="112" xr:uid="{B0E2568C-B767-4DEA-B6A1-5532D292B1FC}"/>
    <cellStyle name="Normal 8 2 2 2 2 2" xfId="224" xr:uid="{A28C10C2-A319-478B-A5E7-40B20214F845}"/>
    <cellStyle name="Normal 8 2 2 2 3" xfId="168" xr:uid="{7FD346E6-5206-4373-81D8-DEC51C3D9126}"/>
    <cellStyle name="Normal 8 2 2 3" xfId="85" xr:uid="{C91BC427-EEE2-45F2-B800-66F122139CBA}"/>
    <cellStyle name="Normal 8 2 2 3 2" xfId="197" xr:uid="{474DD05C-6FA3-4E89-94B1-A387C9ED7746}"/>
    <cellStyle name="Normal 8 2 2 4" xfId="141" xr:uid="{C5EDAD31-76F0-48E8-8CB7-8D3BBA4E2B32}"/>
    <cellStyle name="Normal 8 2 3" xfId="43" xr:uid="{C55E669C-65C1-4FB1-A2F3-714C28F46544}"/>
    <cellStyle name="Normal 8 2 3 2" xfId="99" xr:uid="{41F6C703-FC01-467A-8F1A-22A9C07EEF88}"/>
    <cellStyle name="Normal 8 2 3 2 2" xfId="211" xr:uid="{F47AFB0F-D51B-48F4-A0EC-72AF9024605C}"/>
    <cellStyle name="Normal 8 2 3 3" xfId="155" xr:uid="{164D7250-90F4-4D06-AB04-0CC6DC69B5F2}"/>
    <cellStyle name="Normal 8 2 4" xfId="72" xr:uid="{7FAF22D1-6448-47E7-AE75-47E71ABE3E53}"/>
    <cellStyle name="Normal 8 2 4 2" xfId="184" xr:uid="{E8A5256D-14F3-409F-8643-4B698F593385}"/>
    <cellStyle name="Normal 8 2 5" xfId="128" xr:uid="{18E6CC92-045D-418A-882D-09D83887C0A6}"/>
    <cellStyle name="Normal 8 3" xfId="19" xr:uid="{00000000-0005-0000-0000-000012000000}"/>
    <cellStyle name="Normal 8 3 2" xfId="32" xr:uid="{8DAA904A-CBFF-4B3F-953B-1B7A6F7C5498}"/>
    <cellStyle name="Normal 8 3 2 2" xfId="59" xr:uid="{B1A731CC-2DFF-4625-AA6A-2583E224892C}"/>
    <cellStyle name="Normal 8 3 2 2 2" xfId="115" xr:uid="{57D45D5B-4270-423B-BFA7-0CEF044ABDDC}"/>
    <cellStyle name="Normal 8 3 2 2 2 2" xfId="227" xr:uid="{9570D0E3-5B67-441D-8080-3511C02B0B23}"/>
    <cellStyle name="Normal 8 3 2 2 3" xfId="171" xr:uid="{E8B43838-8D87-492A-A77C-FE5B0995E25D}"/>
    <cellStyle name="Normal 8 3 2 3" xfId="88" xr:uid="{CC9C677B-E38C-4494-BEA3-CDD96F369C7A}"/>
    <cellStyle name="Normal 8 3 2 3 2" xfId="200" xr:uid="{F8946619-8D37-4B69-813B-530C281ACD08}"/>
    <cellStyle name="Normal 8 3 2 4" xfId="144" xr:uid="{B25B25C4-F650-4522-8934-B39E238989BD}"/>
    <cellStyle name="Normal 8 3 3" xfId="46" xr:uid="{1B6244A9-93C4-4F23-B594-668937791C6D}"/>
    <cellStyle name="Normal 8 3 3 2" xfId="102" xr:uid="{C565E407-A9BC-4DE4-94E2-10E77CB42527}"/>
    <cellStyle name="Normal 8 3 3 2 2" xfId="214" xr:uid="{67724D2E-5463-4ED1-B30B-1760E8A8A31A}"/>
    <cellStyle name="Normal 8 3 3 3" xfId="158" xr:uid="{3F0361D9-AF66-4213-BEB0-F62B99E77FA4}"/>
    <cellStyle name="Normal 8 3 4" xfId="75" xr:uid="{09B72AFF-E462-44FA-B0D8-5AFE4A613965}"/>
    <cellStyle name="Normal 8 3 4 2" xfId="187" xr:uid="{BA350939-D26B-4087-97A6-42269B6C7E14}"/>
    <cellStyle name="Normal 8 3 5" xfId="131" xr:uid="{B942FD80-02C5-42C7-9074-91C065254CCD}"/>
    <cellStyle name="Normal 8 4" xfId="28" xr:uid="{EEB89956-4DB3-48BD-A93A-24D89ADABC5B}"/>
    <cellStyle name="Normal 8 4 2" xfId="55" xr:uid="{F1CD1E4D-85E6-458E-B5A3-E3DA9AA17176}"/>
    <cellStyle name="Normal 8 4 2 2" xfId="111" xr:uid="{FEBE4B56-F529-410E-A605-3285F497AF90}"/>
    <cellStyle name="Normal 8 4 2 2 2" xfId="223" xr:uid="{26DD081A-0230-459F-92E7-F2BB591F8F0B}"/>
    <cellStyle name="Normal 8 4 2 3" xfId="167" xr:uid="{4C0A234D-F749-44CF-BAA6-FA909F9F92FB}"/>
    <cellStyle name="Normal 8 4 3" xfId="84" xr:uid="{C7F7BC1C-4716-439E-BF6D-3F1F7ACA5B86}"/>
    <cellStyle name="Normal 8 4 3 2" xfId="196" xr:uid="{48DFF035-8BC4-4631-B0B9-6FE87588B8BF}"/>
    <cellStyle name="Normal 8 4 4" xfId="140" xr:uid="{DD05A7E9-2B79-446E-81C3-AFE52E206A9E}"/>
    <cellStyle name="Normal 8 5" xfId="42" xr:uid="{1BF686D7-9103-4D8B-B12C-1A0612FF2476}"/>
    <cellStyle name="Normal 8 5 2" xfId="98" xr:uid="{852DA063-6DA4-419E-9392-D3975426DEE5}"/>
    <cellStyle name="Normal 8 5 2 2" xfId="210" xr:uid="{553D5479-8A18-4F7C-A07C-A252F8593D32}"/>
    <cellStyle name="Normal 8 5 3" xfId="154" xr:uid="{0F1A7DFA-2DDC-49F6-97F6-F3DBC6FCF5A2}"/>
    <cellStyle name="Normal 8 6" xfId="71" xr:uid="{EEEF6FDF-B957-4B28-B53E-8A0A1CF9DE51}"/>
    <cellStyle name="Normal 8 6 2" xfId="183" xr:uid="{825433EE-1DB0-4F3F-A73C-4380841D4BE0}"/>
    <cellStyle name="Normal 8 7" xfId="127" xr:uid="{48435104-CB63-4837-8DD2-F250FB4BFECE}"/>
    <cellStyle name="Normal 9" xfId="33" xr:uid="{08E2841B-75F0-4C82-A208-1D298BCA8192}"/>
    <cellStyle name="Normal 9 2" xfId="60" xr:uid="{754D8A46-F0AC-4D9C-9238-447E79B52C1F}"/>
    <cellStyle name="Normal 9 2 2" xfId="116" xr:uid="{46A6BFFA-4041-423D-95BC-A4852A9E665F}"/>
    <cellStyle name="Normal 9 2 2 2" xfId="228" xr:uid="{3F35D9A4-E3B9-4794-B18E-0C2AC3D35203}"/>
    <cellStyle name="Normal 9 2 3" xfId="172" xr:uid="{A36B030A-C8A6-48DC-A53C-0F4AFCC8782C}"/>
    <cellStyle name="Normal 9 3" xfId="89" xr:uid="{CF60A5B6-ACE6-4D5C-9447-E1D08027AB72}"/>
    <cellStyle name="Normal 9 3 2" xfId="201" xr:uid="{1B55D011-B474-4EEA-A7A9-66CA603E2331}"/>
    <cellStyle name="Normal 9 4" xfId="145" xr:uid="{0090003D-4201-4744-ABD2-1FC4089DE0AA}"/>
    <cellStyle name="Percent 2" xfId="7" xr:uid="{00000000-0005-0000-0000-00001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AE61-CDC6-4507-86B7-A618389224BA}">
  <dimension ref="A2:B80"/>
  <sheetViews>
    <sheetView workbookViewId="0">
      <selection activeCell="A49" sqref="A49"/>
    </sheetView>
  </sheetViews>
  <sheetFormatPr defaultRowHeight="12.75"/>
  <cols>
    <col min="1" max="1" width="236" customWidth="1"/>
    <col min="2" max="2" width="69.140625" customWidth="1"/>
  </cols>
  <sheetData>
    <row r="2" spans="1:1" ht="17.25">
      <c r="A2" s="499" t="s">
        <v>6049</v>
      </c>
    </row>
    <row r="4" spans="1:1" ht="15.75">
      <c r="A4" s="490" t="s">
        <v>6050</v>
      </c>
    </row>
    <row r="5" spans="1:1">
      <c r="A5" s="500"/>
    </row>
    <row r="6" spans="1:1" ht="15.75">
      <c r="A6" s="501" t="s">
        <v>6051</v>
      </c>
    </row>
    <row r="7" spans="1:1" ht="15">
      <c r="A7" s="502" t="s">
        <v>6052</v>
      </c>
    </row>
    <row r="8" spans="1:1" ht="15.75">
      <c r="A8" s="501" t="s">
        <v>6053</v>
      </c>
    </row>
    <row r="9" spans="1:1" ht="15">
      <c r="A9" s="502" t="s">
        <v>6054</v>
      </c>
    </row>
    <row r="10" spans="1:1" ht="15.75">
      <c r="A10" s="501" t="s">
        <v>6055</v>
      </c>
    </row>
    <row r="11" spans="1:1" ht="15">
      <c r="A11" s="502" t="s">
        <v>6056</v>
      </c>
    </row>
    <row r="12" spans="1:1" ht="15.75">
      <c r="A12" s="501" t="s">
        <v>6057</v>
      </c>
    </row>
    <row r="13" spans="1:1" ht="15">
      <c r="A13" s="502" t="s">
        <v>6058</v>
      </c>
    </row>
    <row r="14" spans="1:1" ht="15.75">
      <c r="A14" s="501" t="s">
        <v>6059</v>
      </c>
    </row>
    <row r="15" spans="1:1" ht="15">
      <c r="A15" s="502" t="s">
        <v>6060</v>
      </c>
    </row>
    <row r="19" spans="1:1" ht="17.25">
      <c r="A19" s="499" t="s">
        <v>6061</v>
      </c>
    </row>
    <row r="21" spans="1:1" ht="15.75">
      <c r="A21" s="490" t="s">
        <v>6050</v>
      </c>
    </row>
    <row r="22" spans="1:1">
      <c r="A22" s="500"/>
    </row>
    <row r="23" spans="1:1" ht="15.75">
      <c r="A23" s="501" t="s">
        <v>6062</v>
      </c>
    </row>
    <row r="24" spans="1:1" ht="15.75">
      <c r="A24" s="502" t="s">
        <v>6063</v>
      </c>
    </row>
    <row r="25" spans="1:1" ht="15.75">
      <c r="A25" s="501" t="s">
        <v>6064</v>
      </c>
    </row>
    <row r="26" spans="1:1" ht="15">
      <c r="A26" s="502" t="s">
        <v>6065</v>
      </c>
    </row>
    <row r="27" spans="1:1" ht="15.75">
      <c r="A27" s="503" t="s">
        <v>6066</v>
      </c>
    </row>
    <row r="28" spans="1:1" ht="15.75">
      <c r="A28" s="503" t="s">
        <v>6067</v>
      </c>
    </row>
    <row r="29" spans="1:1" ht="15.75">
      <c r="A29" s="503" t="s">
        <v>6068</v>
      </c>
    </row>
    <row r="30" spans="1:1" ht="15.75">
      <c r="A30" s="501" t="s">
        <v>6069</v>
      </c>
    </row>
    <row r="31" spans="1:1" ht="15.75">
      <c r="A31" s="502" t="s">
        <v>6070</v>
      </c>
    </row>
    <row r="32" spans="1:1" ht="15.75">
      <c r="A32" s="501" t="s">
        <v>6071</v>
      </c>
    </row>
    <row r="33" spans="1:1" ht="15">
      <c r="A33" s="502" t="s">
        <v>6072</v>
      </c>
    </row>
    <row r="34" spans="1:1" ht="15.75">
      <c r="A34" s="503" t="s">
        <v>6073</v>
      </c>
    </row>
    <row r="35" spans="1:1" ht="15.75">
      <c r="A35" s="503" t="s">
        <v>6074</v>
      </c>
    </row>
    <row r="36" spans="1:1" ht="15.75">
      <c r="A36" s="503" t="s">
        <v>6075</v>
      </c>
    </row>
    <row r="37" spans="1:1" ht="15.75">
      <c r="A37" s="503" t="s">
        <v>6076</v>
      </c>
    </row>
    <row r="38" spans="1:1" ht="15.75">
      <c r="A38" s="502" t="s">
        <v>6077</v>
      </c>
    </row>
    <row r="39" spans="1:1" ht="15.75">
      <c r="A39" s="501" t="s">
        <v>6078</v>
      </c>
    </row>
    <row r="40" spans="1:1" ht="15.75">
      <c r="A40" s="502" t="s">
        <v>6079</v>
      </c>
    </row>
    <row r="41" spans="1:1" ht="15.75">
      <c r="A41" s="501" t="s">
        <v>6080</v>
      </c>
    </row>
    <row r="42" spans="1:1" ht="15">
      <c r="A42" s="502" t="s">
        <v>6081</v>
      </c>
    </row>
    <row r="46" spans="1:1" ht="17.25">
      <c r="A46" s="499" t="s">
        <v>6082</v>
      </c>
    </row>
    <row r="48" spans="1:1" ht="15.75">
      <c r="A48" s="490" t="s">
        <v>6083</v>
      </c>
    </row>
    <row r="49" spans="1:2">
      <c r="A49" s="500"/>
    </row>
    <row r="50" spans="1:2" ht="15.75">
      <c r="A50" s="501" t="s">
        <v>6084</v>
      </c>
    </row>
    <row r="51" spans="1:2" ht="15.75">
      <c r="A51" s="502" t="s">
        <v>6085</v>
      </c>
    </row>
    <row r="52" spans="1:2" ht="15.75">
      <c r="A52" s="501" t="s">
        <v>6086</v>
      </c>
    </row>
    <row r="53" spans="1:2" ht="15.75">
      <c r="A53" s="502" t="s">
        <v>6087</v>
      </c>
    </row>
    <row r="54" spans="1:2" ht="15.75">
      <c r="A54" s="501" t="s">
        <v>6088</v>
      </c>
    </row>
    <row r="55" spans="1:2" ht="15.75">
      <c r="A55" s="502" t="s">
        <v>6089</v>
      </c>
    </row>
    <row r="57" spans="1:2">
      <c r="A57" s="504" t="s">
        <v>6090</v>
      </c>
    </row>
    <row r="59" spans="1:2" ht="15.75">
      <c r="A59" s="495" t="s">
        <v>6091</v>
      </c>
      <c r="B59" s="495" t="s">
        <v>6092</v>
      </c>
    </row>
    <row r="60" spans="1:2" ht="15">
      <c r="A60" s="494" t="s">
        <v>5919</v>
      </c>
      <c r="B60" s="494" t="s">
        <v>5921</v>
      </c>
    </row>
    <row r="61" spans="1:2" ht="15">
      <c r="A61" s="494" t="s">
        <v>5800</v>
      </c>
      <c r="B61" s="494" t="s">
        <v>6035</v>
      </c>
    </row>
    <row r="62" spans="1:2" ht="15">
      <c r="A62" s="494" t="s">
        <v>5789</v>
      </c>
      <c r="B62" s="494" t="s">
        <v>5940</v>
      </c>
    </row>
    <row r="63" spans="1:2" ht="15">
      <c r="A63" s="494" t="s">
        <v>5688</v>
      </c>
      <c r="B63" s="494" t="s">
        <v>5883</v>
      </c>
    </row>
    <row r="64" spans="1:2" ht="15">
      <c r="A64" s="494" t="s">
        <v>5689</v>
      </c>
      <c r="B64" s="494" t="s">
        <v>3199</v>
      </c>
    </row>
    <row r="67" spans="1:1" ht="17.25">
      <c r="A67" s="499" t="s">
        <v>6093</v>
      </c>
    </row>
    <row r="69" spans="1:1" ht="15.75">
      <c r="A69" s="490" t="s">
        <v>6094</v>
      </c>
    </row>
    <row r="70" spans="1:1">
      <c r="A70" s="500"/>
    </row>
    <row r="71" spans="1:1" ht="15.75">
      <c r="A71" s="501" t="s">
        <v>6095</v>
      </c>
    </row>
    <row r="72" spans="1:1" ht="15">
      <c r="A72" s="502" t="s">
        <v>6096</v>
      </c>
    </row>
    <row r="73" spans="1:1" ht="15">
      <c r="A73" s="502" t="s">
        <v>6065</v>
      </c>
    </row>
    <row r="74" spans="1:1" ht="15.75">
      <c r="A74" s="503" t="s">
        <v>6097</v>
      </c>
    </row>
    <row r="75" spans="1:1" ht="15.75">
      <c r="A75" s="503" t="s">
        <v>6098</v>
      </c>
    </row>
    <row r="76" spans="1:1" ht="15.75">
      <c r="A76" s="501" t="s">
        <v>6099</v>
      </c>
    </row>
    <row r="77" spans="1:1" ht="15">
      <c r="A77" s="502" t="s">
        <v>6100</v>
      </c>
    </row>
    <row r="78" spans="1:1" ht="15">
      <c r="A78" s="502" t="s">
        <v>6065</v>
      </c>
    </row>
    <row r="79" spans="1:1" ht="15.75">
      <c r="A79" s="503" t="s">
        <v>6101</v>
      </c>
    </row>
    <row r="80" spans="1:1" ht="15">
      <c r="A80" s="5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E23CE-FFD3-4E1A-A67E-8453F4965261}">
  <dimension ref="A1:AD10"/>
  <sheetViews>
    <sheetView workbookViewId="0">
      <selection activeCell="B4" sqref="B4:B9"/>
    </sheetView>
  </sheetViews>
  <sheetFormatPr defaultRowHeight="12.75"/>
  <cols>
    <col min="1" max="1" width="9" bestFit="1" customWidth="1"/>
    <col min="2" max="2" width="33.7109375" customWidth="1"/>
    <col min="3" max="3" width="18.85546875" customWidth="1"/>
    <col min="8" max="8" width="20.140625" customWidth="1"/>
    <col min="10" max="10" width="51" customWidth="1"/>
  </cols>
  <sheetData>
    <row r="1" spans="1:30" ht="18.75">
      <c r="A1" s="378" t="s">
        <v>5575</v>
      </c>
      <c r="B1" s="378"/>
      <c r="C1" s="378"/>
      <c r="D1" s="378"/>
      <c r="E1" s="378"/>
      <c r="F1" s="378"/>
      <c r="G1" s="378"/>
      <c r="H1" s="378"/>
      <c r="I1" s="378"/>
      <c r="J1" s="378"/>
      <c r="K1" s="378"/>
      <c r="L1" s="378"/>
      <c r="M1" s="378"/>
      <c r="N1" s="378"/>
      <c r="O1" s="378"/>
      <c r="P1" s="378"/>
    </row>
    <row r="2" spans="1:30" ht="13.5" thickBot="1"/>
    <row r="3" spans="1:30" s="38" customFormat="1" ht="16.5" thickBot="1">
      <c r="A3" s="232" t="s">
        <v>5362</v>
      </c>
      <c r="B3" s="233" t="s">
        <v>5363</v>
      </c>
      <c r="C3" s="233" t="s">
        <v>5592</v>
      </c>
      <c r="D3" s="241" t="s">
        <v>5569</v>
      </c>
      <c r="E3" s="241" t="s">
        <v>5570</v>
      </c>
      <c r="F3" s="232"/>
      <c r="G3" s="242"/>
      <c r="H3" s="242"/>
      <c r="I3" s="243"/>
      <c r="J3" s="245"/>
      <c r="K3" s="245"/>
      <c r="L3" s="245"/>
      <c r="M3" s="245"/>
      <c r="N3" s="245"/>
      <c r="O3" s="245"/>
      <c r="P3" s="245"/>
      <c r="Q3" s="245"/>
      <c r="R3" s="245"/>
      <c r="S3" s="245"/>
      <c r="T3" s="245"/>
      <c r="U3" s="245"/>
      <c r="V3" s="245"/>
      <c r="W3" s="245"/>
      <c r="X3" s="245"/>
      <c r="Y3" s="245"/>
      <c r="Z3" s="245"/>
      <c r="AA3" s="245"/>
      <c r="AB3" s="245"/>
      <c r="AC3" s="245"/>
      <c r="AD3" s="245"/>
    </row>
    <row r="4" spans="1:30" s="238" customFormat="1" ht="19.5" thickBot="1">
      <c r="A4" s="236">
        <v>1</v>
      </c>
      <c r="B4" s="237" t="s">
        <v>5576</v>
      </c>
      <c r="C4" s="230">
        <v>0</v>
      </c>
      <c r="D4" s="230">
        <v>4</v>
      </c>
      <c r="E4" s="230">
        <v>4</v>
      </c>
      <c r="F4" s="236"/>
      <c r="G4" s="236"/>
      <c r="H4" s="236"/>
      <c r="I4" s="244"/>
      <c r="J4" s="246"/>
      <c r="K4" s="246"/>
      <c r="L4" s="246"/>
      <c r="M4" s="246"/>
      <c r="N4" s="246"/>
      <c r="O4" s="246"/>
      <c r="P4" s="246"/>
      <c r="Q4" s="246"/>
      <c r="R4" s="246"/>
      <c r="S4" s="246"/>
      <c r="T4" s="246"/>
      <c r="U4" s="246"/>
      <c r="V4" s="246"/>
      <c r="W4" s="246"/>
      <c r="X4" s="246"/>
      <c r="Y4" s="246"/>
      <c r="Z4" s="246"/>
      <c r="AA4" s="246"/>
      <c r="AB4" s="246"/>
      <c r="AC4" s="246"/>
      <c r="AD4" s="246"/>
    </row>
    <row r="5" spans="1:30" s="238" customFormat="1" ht="18" customHeight="1" thickBot="1">
      <c r="A5" s="236">
        <v>2</v>
      </c>
      <c r="B5" s="237" t="s">
        <v>5577</v>
      </c>
      <c r="C5" s="230">
        <v>0</v>
      </c>
      <c r="D5" s="230">
        <v>4</v>
      </c>
      <c r="E5" s="230">
        <v>4</v>
      </c>
      <c r="F5" s="236"/>
      <c r="G5" s="239" t="s">
        <v>5574</v>
      </c>
      <c r="H5" s="239"/>
      <c r="I5" s="244"/>
      <c r="J5" s="246"/>
      <c r="K5" s="246"/>
      <c r="L5" s="246"/>
      <c r="M5" s="246"/>
      <c r="N5" s="246"/>
      <c r="O5" s="246"/>
      <c r="P5" s="246"/>
      <c r="Q5" s="246"/>
      <c r="R5" s="246"/>
      <c r="S5" s="246"/>
      <c r="T5" s="246"/>
      <c r="U5" s="246"/>
      <c r="V5" s="246"/>
      <c r="W5" s="246"/>
      <c r="X5" s="246"/>
      <c r="Y5" s="246"/>
      <c r="Z5" s="246"/>
      <c r="AA5" s="246"/>
      <c r="AB5" s="246"/>
      <c r="AC5" s="246"/>
      <c r="AD5" s="246"/>
    </row>
    <row r="6" spans="1:30" s="238" customFormat="1" ht="19.5" customHeight="1" thickBot="1">
      <c r="A6" s="236">
        <v>3</v>
      </c>
      <c r="B6" s="237" t="s">
        <v>5581</v>
      </c>
      <c r="C6" s="230" t="s">
        <v>5571</v>
      </c>
      <c r="D6" s="230">
        <v>4</v>
      </c>
      <c r="E6" s="230">
        <v>4</v>
      </c>
      <c r="F6" s="240"/>
      <c r="G6" s="239"/>
      <c r="H6" s="239"/>
      <c r="I6" s="244"/>
      <c r="J6" s="246"/>
      <c r="K6" s="246"/>
      <c r="L6" s="246"/>
      <c r="M6" s="246"/>
      <c r="N6" s="246"/>
      <c r="O6" s="246"/>
      <c r="P6" s="246"/>
      <c r="Q6" s="246"/>
      <c r="R6" s="246"/>
      <c r="S6" s="246"/>
      <c r="T6" s="246"/>
      <c r="U6" s="246"/>
      <c r="V6" s="246"/>
      <c r="W6" s="246"/>
      <c r="X6" s="246"/>
      <c r="Y6" s="246"/>
      <c r="Z6" s="246"/>
      <c r="AA6" s="246"/>
      <c r="AB6" s="246"/>
      <c r="AC6" s="246"/>
      <c r="AD6" s="246"/>
    </row>
    <row r="7" spans="1:30" s="238" customFormat="1" ht="21.75" thickBot="1">
      <c r="A7" s="236">
        <v>4</v>
      </c>
      <c r="B7" s="237" t="s">
        <v>5578</v>
      </c>
      <c r="C7" s="230" t="s">
        <v>5572</v>
      </c>
      <c r="D7" s="230">
        <v>4</v>
      </c>
      <c r="E7" s="230">
        <v>4</v>
      </c>
      <c r="F7" s="236"/>
      <c r="G7" s="236"/>
      <c r="H7" s="236"/>
      <c r="I7" s="244"/>
      <c r="J7" s="246"/>
      <c r="K7" s="246"/>
      <c r="L7" s="246"/>
      <c r="M7" s="246"/>
      <c r="N7" s="246"/>
      <c r="O7" s="246"/>
      <c r="P7" s="246"/>
      <c r="Q7" s="246"/>
      <c r="R7" s="246"/>
      <c r="S7" s="246"/>
      <c r="T7" s="246"/>
      <c r="U7" s="246"/>
      <c r="V7" s="246"/>
      <c r="W7" s="246"/>
      <c r="X7" s="246"/>
      <c r="Y7" s="246"/>
      <c r="Z7" s="246"/>
      <c r="AA7" s="246"/>
      <c r="AB7" s="246"/>
      <c r="AC7" s="246"/>
      <c r="AD7" s="246"/>
    </row>
    <row r="8" spans="1:30" s="238" customFormat="1" ht="21.75" thickBot="1">
      <c r="A8" s="236">
        <v>5</v>
      </c>
      <c r="B8" s="237" t="s">
        <v>5579</v>
      </c>
      <c r="C8" s="230" t="s">
        <v>5572</v>
      </c>
      <c r="D8" s="231">
        <v>4</v>
      </c>
      <c r="E8" s="230">
        <v>4</v>
      </c>
      <c r="F8" s="236"/>
      <c r="G8" s="236"/>
      <c r="H8" s="236"/>
      <c r="I8" s="244"/>
      <c r="J8" s="246"/>
      <c r="K8" s="246"/>
      <c r="L8" s="246"/>
      <c r="M8" s="246"/>
      <c r="N8" s="246"/>
      <c r="O8" s="246"/>
      <c r="P8" s="246"/>
      <c r="Q8" s="246"/>
      <c r="R8" s="246"/>
      <c r="S8" s="246"/>
      <c r="T8" s="246"/>
      <c r="U8" s="246"/>
      <c r="V8" s="246"/>
      <c r="W8" s="246"/>
      <c r="X8" s="246"/>
      <c r="Y8" s="246"/>
      <c r="Z8" s="246"/>
      <c r="AA8" s="246"/>
      <c r="AB8" s="246"/>
      <c r="AC8" s="246"/>
      <c r="AD8" s="246"/>
    </row>
    <row r="9" spans="1:30" s="238" customFormat="1" ht="21.75" thickBot="1">
      <c r="A9" s="236">
        <v>6</v>
      </c>
      <c r="B9" s="237" t="s">
        <v>5580</v>
      </c>
      <c r="C9" s="230" t="s">
        <v>5573</v>
      </c>
      <c r="D9" s="230">
        <v>3</v>
      </c>
      <c r="E9" s="231">
        <v>5</v>
      </c>
      <c r="F9" s="236"/>
      <c r="G9" s="236"/>
      <c r="H9" s="236"/>
      <c r="I9" s="244"/>
      <c r="J9" s="246"/>
      <c r="K9" s="246"/>
      <c r="L9" s="246"/>
      <c r="M9" s="246"/>
      <c r="N9" s="246"/>
      <c r="O9" s="246"/>
      <c r="P9" s="246"/>
      <c r="Q9" s="246"/>
      <c r="R9" s="246"/>
      <c r="S9" s="246"/>
      <c r="T9" s="246"/>
      <c r="U9" s="246"/>
      <c r="V9" s="246"/>
      <c r="W9" s="246"/>
      <c r="X9" s="246"/>
      <c r="Y9" s="246"/>
      <c r="Z9" s="246"/>
      <c r="AA9" s="246"/>
      <c r="AB9" s="246"/>
      <c r="AC9" s="246"/>
      <c r="AD9" s="246"/>
    </row>
    <row r="10" spans="1:30">
      <c r="M10" s="38"/>
    </row>
  </sheetData>
  <mergeCells count="1">
    <mergeCell ref="A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7F54F-41B5-4071-9B22-5C4020DB4963}">
  <dimension ref="A1:AI593"/>
  <sheetViews>
    <sheetView topLeftCell="A534" zoomScaleNormal="100" zoomScaleSheetLayoutView="95" workbookViewId="0">
      <selection activeCell="N581" sqref="N581"/>
    </sheetView>
  </sheetViews>
  <sheetFormatPr defaultRowHeight="12.75"/>
  <cols>
    <col min="1" max="1" width="13" customWidth="1"/>
    <col min="5" max="5" width="16" bestFit="1" customWidth="1"/>
    <col min="6" max="6" width="31.5703125" bestFit="1" customWidth="1"/>
    <col min="8" max="9" width="12.140625" customWidth="1"/>
    <col min="11" max="11" width="10.7109375" bestFit="1" customWidth="1"/>
    <col min="12" max="12" width="13.140625" style="37" bestFit="1" customWidth="1"/>
    <col min="13" max="13" width="13.140625" customWidth="1"/>
    <col min="14" max="14" width="13.42578125" bestFit="1" customWidth="1"/>
    <col min="15" max="15" width="15.7109375" style="131" customWidth="1"/>
    <col min="16" max="16" width="15.85546875" style="131" customWidth="1"/>
    <col min="17" max="17" width="18.85546875" style="131" customWidth="1"/>
    <col min="18" max="18" width="17.42578125" style="131" customWidth="1"/>
    <col min="19" max="19" width="14.28515625" style="131" customWidth="1"/>
    <col min="20" max="20" width="14.85546875" style="131" customWidth="1"/>
    <col min="21" max="21" width="14.140625" style="131" customWidth="1"/>
    <col min="22" max="22" width="16" style="131" customWidth="1"/>
    <col min="24" max="35" width="9.140625" style="324"/>
  </cols>
  <sheetData>
    <row r="1" spans="1:22" s="324" customFormat="1" ht="15.75">
      <c r="A1" s="411" t="s">
        <v>1277</v>
      </c>
      <c r="B1" s="411"/>
      <c r="C1" s="411"/>
      <c r="D1" s="411"/>
      <c r="E1" s="411"/>
      <c r="F1" s="411"/>
      <c r="G1" s="411"/>
      <c r="H1" s="411"/>
      <c r="I1" s="411"/>
      <c r="J1" s="319"/>
      <c r="K1" s="320"/>
      <c r="L1" s="321"/>
      <c r="M1" s="320"/>
      <c r="O1" s="322"/>
      <c r="P1" s="322"/>
      <c r="Q1" s="323"/>
      <c r="R1" s="323"/>
      <c r="S1" s="323"/>
      <c r="T1" s="323"/>
      <c r="U1" s="323"/>
      <c r="V1" s="323"/>
    </row>
    <row r="2" spans="1:22" s="324" customFormat="1" ht="15.75">
      <c r="A2" s="411" t="s">
        <v>356</v>
      </c>
      <c r="B2" s="411"/>
      <c r="C2" s="411"/>
      <c r="D2" s="411"/>
      <c r="E2" s="411"/>
      <c r="F2" s="411"/>
      <c r="G2" s="411"/>
      <c r="H2" s="411"/>
      <c r="I2" s="411"/>
      <c r="J2" s="319"/>
      <c r="K2" s="320"/>
      <c r="L2" s="321"/>
      <c r="M2" s="320"/>
      <c r="O2" s="322"/>
      <c r="P2" s="322"/>
      <c r="Q2" s="323"/>
      <c r="R2" s="323"/>
      <c r="S2" s="323"/>
      <c r="T2" s="323"/>
      <c r="U2" s="323"/>
      <c r="V2" s="323"/>
    </row>
    <row r="3" spans="1:22" s="324" customFormat="1" ht="15.75">
      <c r="A3" s="411" t="s">
        <v>357</v>
      </c>
      <c r="B3" s="411"/>
      <c r="C3" s="411"/>
      <c r="D3" s="411"/>
      <c r="E3" s="411"/>
      <c r="F3" s="411"/>
      <c r="G3" s="411"/>
      <c r="H3" s="411"/>
      <c r="I3" s="411"/>
      <c r="J3" s="319"/>
      <c r="K3" s="325"/>
      <c r="L3" s="326"/>
      <c r="M3" s="325"/>
      <c r="O3" s="327"/>
      <c r="P3" s="328"/>
      <c r="Q3" s="323"/>
      <c r="R3" s="323"/>
      <c r="S3" s="323"/>
      <c r="T3" s="323"/>
      <c r="U3" s="323"/>
      <c r="V3" s="323"/>
    </row>
    <row r="4" spans="1:22" s="324" customFormat="1" ht="16.5" thickBot="1">
      <c r="A4" s="329" t="s">
        <v>5783</v>
      </c>
      <c r="B4" s="319"/>
      <c r="C4" s="319"/>
      <c r="D4" s="319"/>
      <c r="E4" s="319"/>
      <c r="F4" s="319"/>
      <c r="G4" s="319"/>
      <c r="H4" s="319"/>
      <c r="I4" s="319"/>
      <c r="J4" s="319"/>
      <c r="K4" s="325"/>
      <c r="L4" s="326"/>
      <c r="M4" s="325"/>
      <c r="O4" s="327"/>
      <c r="P4" s="328"/>
      <c r="Q4" s="323"/>
      <c r="R4" s="323"/>
      <c r="S4" s="323"/>
      <c r="T4" s="323"/>
      <c r="U4" s="323"/>
      <c r="V4" s="323"/>
    </row>
    <row r="5" spans="1:22" ht="78.75">
      <c r="A5" s="39" t="s">
        <v>1</v>
      </c>
      <c r="B5" s="40" t="s">
        <v>0</v>
      </c>
      <c r="C5" s="41" t="s">
        <v>6</v>
      </c>
      <c r="D5" s="41" t="s">
        <v>1835</v>
      </c>
      <c r="E5" s="41" t="s">
        <v>5</v>
      </c>
      <c r="F5" s="41" t="s">
        <v>1273</v>
      </c>
      <c r="G5" s="41" t="s">
        <v>358</v>
      </c>
      <c r="H5" s="42" t="s">
        <v>1834</v>
      </c>
      <c r="I5" s="42" t="s">
        <v>1274</v>
      </c>
      <c r="J5" s="42" t="s">
        <v>1374</v>
      </c>
      <c r="K5" s="43" t="s">
        <v>2</v>
      </c>
      <c r="L5" s="43" t="s">
        <v>1275</v>
      </c>
      <c r="M5" s="41" t="s">
        <v>1276</v>
      </c>
      <c r="N5" s="9" t="s">
        <v>1858</v>
      </c>
      <c r="O5" s="127" t="s">
        <v>1840</v>
      </c>
      <c r="P5" s="127" t="s">
        <v>1838</v>
      </c>
      <c r="Q5" s="127" t="s">
        <v>1841</v>
      </c>
      <c r="R5" s="127" t="s">
        <v>1839</v>
      </c>
      <c r="S5" s="127" t="s">
        <v>1842</v>
      </c>
      <c r="T5" s="127" t="s">
        <v>11</v>
      </c>
      <c r="U5" s="127" t="s">
        <v>1843</v>
      </c>
      <c r="V5" s="134" t="s">
        <v>12</v>
      </c>
    </row>
    <row r="6" spans="1:22" ht="15.75">
      <c r="A6" s="399" t="s">
        <v>1279</v>
      </c>
      <c r="B6" s="34" t="s">
        <v>18</v>
      </c>
      <c r="C6" s="391">
        <v>1</v>
      </c>
      <c r="D6" s="392" t="s">
        <v>4</v>
      </c>
      <c r="E6" s="29" t="s">
        <v>1280</v>
      </c>
      <c r="F6" s="396" t="s">
        <v>1278</v>
      </c>
      <c r="G6" s="12">
        <v>10</v>
      </c>
      <c r="H6" s="12">
        <v>200</v>
      </c>
      <c r="I6" s="12">
        <v>200</v>
      </c>
      <c r="J6" s="12">
        <v>5</v>
      </c>
      <c r="K6" s="12" t="s">
        <v>355</v>
      </c>
      <c r="L6" s="12" t="s">
        <v>355</v>
      </c>
      <c r="M6" s="13" t="s">
        <v>71</v>
      </c>
      <c r="N6" s="95" t="s">
        <v>390</v>
      </c>
      <c r="O6" s="397" t="s">
        <v>355</v>
      </c>
      <c r="P6" s="397" t="s">
        <v>355</v>
      </c>
      <c r="Q6" s="397" t="s">
        <v>354</v>
      </c>
      <c r="R6" s="397" t="s">
        <v>354</v>
      </c>
      <c r="S6" s="397" t="s">
        <v>355</v>
      </c>
      <c r="T6" s="397" t="s">
        <v>355</v>
      </c>
      <c r="U6" s="397" t="s">
        <v>355</v>
      </c>
      <c r="V6" s="398" t="s">
        <v>355</v>
      </c>
    </row>
    <row r="7" spans="1:22" ht="15.75">
      <c r="A7" s="400"/>
      <c r="B7" s="34" t="s">
        <v>19</v>
      </c>
      <c r="C7" s="391"/>
      <c r="D7" s="392"/>
      <c r="E7" s="29" t="s">
        <v>1281</v>
      </c>
      <c r="F7" s="396"/>
      <c r="G7" s="12">
        <v>10</v>
      </c>
      <c r="H7" s="12">
        <v>200</v>
      </c>
      <c r="I7" s="12">
        <v>200</v>
      </c>
      <c r="J7" s="12">
        <v>5</v>
      </c>
      <c r="K7" s="12" t="s">
        <v>355</v>
      </c>
      <c r="L7" s="12" t="s">
        <v>355</v>
      </c>
      <c r="M7" s="13" t="s">
        <v>71</v>
      </c>
      <c r="N7" s="95" t="s">
        <v>390</v>
      </c>
      <c r="O7" s="397"/>
      <c r="P7" s="397"/>
      <c r="Q7" s="397"/>
      <c r="R7" s="397"/>
      <c r="S7" s="397"/>
      <c r="T7" s="397"/>
      <c r="U7" s="397"/>
      <c r="V7" s="398"/>
    </row>
    <row r="8" spans="1:22" ht="15.75">
      <c r="A8" s="400"/>
      <c r="B8" s="34" t="s">
        <v>42</v>
      </c>
      <c r="C8" s="391"/>
      <c r="D8" s="392"/>
      <c r="E8" s="29" t="s">
        <v>1282</v>
      </c>
      <c r="F8" s="396"/>
      <c r="G8" s="12">
        <v>10</v>
      </c>
      <c r="H8" s="12">
        <v>200</v>
      </c>
      <c r="I8" s="12">
        <v>200</v>
      </c>
      <c r="J8" s="12">
        <v>5</v>
      </c>
      <c r="K8" s="12" t="s">
        <v>355</v>
      </c>
      <c r="L8" s="12" t="s">
        <v>355</v>
      </c>
      <c r="M8" s="13" t="s">
        <v>71</v>
      </c>
      <c r="N8" s="95" t="s">
        <v>390</v>
      </c>
      <c r="O8" s="397"/>
      <c r="P8" s="397"/>
      <c r="Q8" s="397"/>
      <c r="R8" s="397"/>
      <c r="S8" s="397"/>
      <c r="T8" s="397"/>
      <c r="U8" s="397"/>
      <c r="V8" s="398"/>
    </row>
    <row r="9" spans="1:22" ht="15.75">
      <c r="A9" s="400"/>
      <c r="B9" s="34" t="s">
        <v>20</v>
      </c>
      <c r="C9" s="391"/>
      <c r="D9" s="392" t="s">
        <v>3</v>
      </c>
      <c r="E9" s="29" t="s">
        <v>1283</v>
      </c>
      <c r="F9" s="396"/>
      <c r="G9" s="12">
        <v>10</v>
      </c>
      <c r="H9" s="12">
        <v>200</v>
      </c>
      <c r="I9" s="12">
        <v>200</v>
      </c>
      <c r="J9" s="12">
        <v>5</v>
      </c>
      <c r="K9" s="12" t="s">
        <v>355</v>
      </c>
      <c r="L9" s="12" t="s">
        <v>355</v>
      </c>
      <c r="M9" s="13" t="s">
        <v>71</v>
      </c>
      <c r="N9" s="95" t="s">
        <v>390</v>
      </c>
      <c r="O9" s="397" t="s">
        <v>355</v>
      </c>
      <c r="P9" s="397"/>
      <c r="Q9" s="397" t="s">
        <v>354</v>
      </c>
      <c r="R9" s="397"/>
      <c r="S9" s="397" t="s">
        <v>355</v>
      </c>
      <c r="T9" s="397"/>
      <c r="U9" s="397" t="s">
        <v>355</v>
      </c>
      <c r="V9" s="398"/>
    </row>
    <row r="10" spans="1:22" ht="15.75">
      <c r="A10" s="400"/>
      <c r="B10" s="34" t="s">
        <v>21</v>
      </c>
      <c r="C10" s="391"/>
      <c r="D10" s="392"/>
      <c r="E10" s="29" t="s">
        <v>1284</v>
      </c>
      <c r="F10" s="396"/>
      <c r="G10" s="12">
        <v>10</v>
      </c>
      <c r="H10" s="12">
        <v>200</v>
      </c>
      <c r="I10" s="12">
        <v>200</v>
      </c>
      <c r="J10" s="12">
        <v>5</v>
      </c>
      <c r="K10" s="12" t="s">
        <v>355</v>
      </c>
      <c r="L10" s="12" t="s">
        <v>355</v>
      </c>
      <c r="M10" s="13" t="s">
        <v>71</v>
      </c>
      <c r="N10" s="95" t="s">
        <v>390</v>
      </c>
      <c r="O10" s="397"/>
      <c r="P10" s="397"/>
      <c r="Q10" s="397"/>
      <c r="R10" s="397"/>
      <c r="S10" s="397"/>
      <c r="T10" s="397"/>
      <c r="U10" s="397"/>
      <c r="V10" s="398"/>
    </row>
    <row r="11" spans="1:22" ht="15.75">
      <c r="A11" s="400"/>
      <c r="B11" s="34" t="s">
        <v>43</v>
      </c>
      <c r="C11" s="391"/>
      <c r="D11" s="392"/>
      <c r="E11" s="29" t="s">
        <v>1285</v>
      </c>
      <c r="F11" s="396"/>
      <c r="G11" s="12">
        <v>10</v>
      </c>
      <c r="H11" s="12">
        <v>200</v>
      </c>
      <c r="I11" s="12">
        <v>200</v>
      </c>
      <c r="J11" s="12">
        <v>5</v>
      </c>
      <c r="K11" s="12" t="s">
        <v>355</v>
      </c>
      <c r="L11" s="12" t="s">
        <v>355</v>
      </c>
      <c r="M11" s="13" t="s">
        <v>71</v>
      </c>
      <c r="N11" s="95" t="s">
        <v>390</v>
      </c>
      <c r="O11" s="397"/>
      <c r="P11" s="397"/>
      <c r="Q11" s="397"/>
      <c r="R11" s="397"/>
      <c r="S11" s="397"/>
      <c r="T11" s="397"/>
      <c r="U11" s="397"/>
      <c r="V11" s="398"/>
    </row>
    <row r="12" spans="1:22" ht="15.75">
      <c r="A12" s="400"/>
      <c r="B12" s="34" t="s">
        <v>44</v>
      </c>
      <c r="C12" s="391"/>
      <c r="D12" s="392"/>
      <c r="E12" s="29" t="s">
        <v>1286</v>
      </c>
      <c r="F12" s="396"/>
      <c r="G12" s="12">
        <v>10</v>
      </c>
      <c r="H12" s="12">
        <v>200</v>
      </c>
      <c r="I12" s="12">
        <v>200</v>
      </c>
      <c r="J12" s="12">
        <v>5</v>
      </c>
      <c r="K12" s="12" t="s">
        <v>355</v>
      </c>
      <c r="L12" s="12" t="s">
        <v>355</v>
      </c>
      <c r="M12" s="13" t="s">
        <v>71</v>
      </c>
      <c r="N12" s="95" t="s">
        <v>390</v>
      </c>
      <c r="O12" s="397"/>
      <c r="P12" s="397"/>
      <c r="Q12" s="397"/>
      <c r="R12" s="397"/>
      <c r="S12" s="397"/>
      <c r="T12" s="397"/>
      <c r="U12" s="397"/>
      <c r="V12" s="398"/>
    </row>
    <row r="13" spans="1:22" ht="15.75">
      <c r="A13" s="400"/>
      <c r="B13" s="34" t="s">
        <v>22</v>
      </c>
      <c r="C13" s="391">
        <v>2</v>
      </c>
      <c r="D13" s="392" t="s">
        <v>4</v>
      </c>
      <c r="E13" s="29" t="s">
        <v>1287</v>
      </c>
      <c r="F13" s="396"/>
      <c r="G13" s="12">
        <v>10</v>
      </c>
      <c r="H13" s="12">
        <v>200</v>
      </c>
      <c r="I13" s="12">
        <v>200</v>
      </c>
      <c r="J13" s="12">
        <v>5</v>
      </c>
      <c r="K13" s="12" t="s">
        <v>355</v>
      </c>
      <c r="L13" s="12" t="s">
        <v>355</v>
      </c>
      <c r="M13" s="13" t="s">
        <v>71</v>
      </c>
      <c r="N13" s="95" t="s">
        <v>391</v>
      </c>
      <c r="O13" s="397" t="s">
        <v>355</v>
      </c>
      <c r="P13" s="397" t="s">
        <v>355</v>
      </c>
      <c r="Q13" s="397" t="s">
        <v>354</v>
      </c>
      <c r="R13" s="397" t="s">
        <v>354</v>
      </c>
      <c r="S13" s="397" t="s">
        <v>355</v>
      </c>
      <c r="T13" s="397" t="s">
        <v>355</v>
      </c>
      <c r="U13" s="397" t="s">
        <v>355</v>
      </c>
      <c r="V13" s="398" t="s">
        <v>355</v>
      </c>
    </row>
    <row r="14" spans="1:22" ht="15.75">
      <c r="A14" s="400"/>
      <c r="B14" s="34" t="s">
        <v>23</v>
      </c>
      <c r="C14" s="391"/>
      <c r="D14" s="392"/>
      <c r="E14" s="29" t="s">
        <v>1288</v>
      </c>
      <c r="F14" s="396"/>
      <c r="G14" s="12">
        <v>10</v>
      </c>
      <c r="H14" s="12">
        <v>200</v>
      </c>
      <c r="I14" s="12">
        <v>200</v>
      </c>
      <c r="J14" s="12">
        <v>5</v>
      </c>
      <c r="K14" s="12" t="s">
        <v>355</v>
      </c>
      <c r="L14" s="12" t="s">
        <v>355</v>
      </c>
      <c r="M14" s="13" t="s">
        <v>71</v>
      </c>
      <c r="N14" s="95" t="s">
        <v>391</v>
      </c>
      <c r="O14" s="397"/>
      <c r="P14" s="397"/>
      <c r="Q14" s="397"/>
      <c r="R14" s="397"/>
      <c r="S14" s="397"/>
      <c r="T14" s="397"/>
      <c r="U14" s="397"/>
      <c r="V14" s="398"/>
    </row>
    <row r="15" spans="1:22" ht="15.75">
      <c r="A15" s="400"/>
      <c r="B15" s="34" t="s">
        <v>45</v>
      </c>
      <c r="C15" s="391"/>
      <c r="D15" s="392"/>
      <c r="E15" s="29" t="s">
        <v>1289</v>
      </c>
      <c r="F15" s="396"/>
      <c r="G15" s="12">
        <v>10</v>
      </c>
      <c r="H15" s="12">
        <v>200</v>
      </c>
      <c r="I15" s="12">
        <v>200</v>
      </c>
      <c r="J15" s="12">
        <v>5</v>
      </c>
      <c r="K15" s="12" t="s">
        <v>355</v>
      </c>
      <c r="L15" s="12" t="s">
        <v>355</v>
      </c>
      <c r="M15" s="13" t="s">
        <v>71</v>
      </c>
      <c r="N15" s="95" t="s">
        <v>391</v>
      </c>
      <c r="O15" s="397"/>
      <c r="P15" s="397"/>
      <c r="Q15" s="397"/>
      <c r="R15" s="397"/>
      <c r="S15" s="397"/>
      <c r="T15" s="397"/>
      <c r="U15" s="397"/>
      <c r="V15" s="398"/>
    </row>
    <row r="16" spans="1:22" ht="15.75">
      <c r="A16" s="400"/>
      <c r="B16" s="34" t="s">
        <v>46</v>
      </c>
      <c r="C16" s="391"/>
      <c r="D16" s="392"/>
      <c r="E16" s="29" t="s">
        <v>1290</v>
      </c>
      <c r="F16" s="396"/>
      <c r="G16" s="12">
        <v>10</v>
      </c>
      <c r="H16" s="12">
        <v>200</v>
      </c>
      <c r="I16" s="12">
        <v>200</v>
      </c>
      <c r="J16" s="12">
        <v>5</v>
      </c>
      <c r="K16" s="12" t="s">
        <v>355</v>
      </c>
      <c r="L16" s="12" t="s">
        <v>355</v>
      </c>
      <c r="M16" s="13" t="s">
        <v>71</v>
      </c>
      <c r="N16" s="95" t="s">
        <v>391</v>
      </c>
      <c r="O16" s="397"/>
      <c r="P16" s="397"/>
      <c r="Q16" s="397"/>
      <c r="R16" s="397"/>
      <c r="S16" s="397"/>
      <c r="T16" s="397"/>
      <c r="U16" s="397"/>
      <c r="V16" s="398"/>
    </row>
    <row r="17" spans="1:23" ht="15.75">
      <c r="A17" s="400"/>
      <c r="B17" s="34" t="s">
        <v>24</v>
      </c>
      <c r="C17" s="391"/>
      <c r="D17" s="392" t="s">
        <v>3</v>
      </c>
      <c r="E17" s="29" t="s">
        <v>1291</v>
      </c>
      <c r="F17" s="396"/>
      <c r="G17" s="12">
        <v>10</v>
      </c>
      <c r="H17" s="12">
        <v>200</v>
      </c>
      <c r="I17" s="12">
        <v>200</v>
      </c>
      <c r="J17" s="12">
        <v>5</v>
      </c>
      <c r="K17" s="12" t="s">
        <v>355</v>
      </c>
      <c r="L17" s="12" t="s">
        <v>355</v>
      </c>
      <c r="M17" s="13" t="s">
        <v>71</v>
      </c>
      <c r="N17" s="95" t="s">
        <v>391</v>
      </c>
      <c r="O17" s="397" t="s">
        <v>355</v>
      </c>
      <c r="P17" s="397"/>
      <c r="Q17" s="397" t="s">
        <v>354</v>
      </c>
      <c r="R17" s="397"/>
      <c r="S17" s="397" t="s">
        <v>355</v>
      </c>
      <c r="T17" s="397"/>
      <c r="U17" s="397" t="s">
        <v>355</v>
      </c>
      <c r="V17" s="398"/>
    </row>
    <row r="18" spans="1:23" ht="15.75">
      <c r="A18" s="400"/>
      <c r="B18" s="34" t="s">
        <v>25</v>
      </c>
      <c r="C18" s="391"/>
      <c r="D18" s="392"/>
      <c r="E18" s="29" t="s">
        <v>1292</v>
      </c>
      <c r="F18" s="396"/>
      <c r="G18" s="12">
        <v>10</v>
      </c>
      <c r="H18" s="12">
        <v>200</v>
      </c>
      <c r="I18" s="12">
        <v>200</v>
      </c>
      <c r="J18" s="12">
        <v>5</v>
      </c>
      <c r="K18" s="12" t="s">
        <v>355</v>
      </c>
      <c r="L18" s="12" t="s">
        <v>355</v>
      </c>
      <c r="M18" s="13" t="s">
        <v>71</v>
      </c>
      <c r="N18" s="95" t="s">
        <v>391</v>
      </c>
      <c r="O18" s="397"/>
      <c r="P18" s="397"/>
      <c r="Q18" s="397"/>
      <c r="R18" s="397"/>
      <c r="S18" s="397"/>
      <c r="T18" s="397"/>
      <c r="U18" s="397"/>
      <c r="V18" s="398"/>
    </row>
    <row r="19" spans="1:23" ht="15.75">
      <c r="A19" s="400"/>
      <c r="B19" s="34" t="s">
        <v>47</v>
      </c>
      <c r="C19" s="391"/>
      <c r="D19" s="392"/>
      <c r="E19" s="29" t="s">
        <v>1293</v>
      </c>
      <c r="F19" s="396"/>
      <c r="G19" s="12">
        <v>10</v>
      </c>
      <c r="H19" s="12">
        <v>200</v>
      </c>
      <c r="I19" s="12">
        <v>200</v>
      </c>
      <c r="J19" s="12">
        <v>5</v>
      </c>
      <c r="K19" s="12" t="s">
        <v>355</v>
      </c>
      <c r="L19" s="12" t="s">
        <v>355</v>
      </c>
      <c r="M19" s="13" t="s">
        <v>71</v>
      </c>
      <c r="N19" s="95" t="s">
        <v>391</v>
      </c>
      <c r="O19" s="397"/>
      <c r="P19" s="397"/>
      <c r="Q19" s="397"/>
      <c r="R19" s="397"/>
      <c r="S19" s="397"/>
      <c r="T19" s="397"/>
      <c r="U19" s="397"/>
      <c r="V19" s="398"/>
    </row>
    <row r="20" spans="1:23" ht="15.75">
      <c r="A20" s="400"/>
      <c r="B20" s="34" t="s">
        <v>48</v>
      </c>
      <c r="C20" s="391"/>
      <c r="D20" s="392"/>
      <c r="E20" s="29" t="s">
        <v>1294</v>
      </c>
      <c r="F20" s="396"/>
      <c r="G20" s="12">
        <v>10</v>
      </c>
      <c r="H20" s="12">
        <v>200</v>
      </c>
      <c r="I20" s="12">
        <v>200</v>
      </c>
      <c r="J20" s="12">
        <v>5</v>
      </c>
      <c r="K20" s="12" t="s">
        <v>355</v>
      </c>
      <c r="L20" s="12" t="s">
        <v>355</v>
      </c>
      <c r="M20" s="13" t="s">
        <v>71</v>
      </c>
      <c r="N20" s="95" t="s">
        <v>391</v>
      </c>
      <c r="O20" s="397"/>
      <c r="P20" s="397"/>
      <c r="Q20" s="397"/>
      <c r="R20" s="397"/>
      <c r="S20" s="397"/>
      <c r="T20" s="397"/>
      <c r="U20" s="397"/>
      <c r="V20" s="398"/>
    </row>
    <row r="21" spans="1:23" ht="15.75">
      <c r="A21" s="400"/>
      <c r="B21" s="34" t="s">
        <v>26</v>
      </c>
      <c r="C21" s="391">
        <v>3</v>
      </c>
      <c r="D21" s="392" t="s">
        <v>4</v>
      </c>
      <c r="E21" s="29" t="s">
        <v>1295</v>
      </c>
      <c r="F21" s="396"/>
      <c r="G21" s="12">
        <v>10</v>
      </c>
      <c r="H21" s="12">
        <v>200</v>
      </c>
      <c r="I21" s="12">
        <v>200</v>
      </c>
      <c r="J21" s="12">
        <v>5</v>
      </c>
      <c r="K21" s="12" t="s">
        <v>355</v>
      </c>
      <c r="L21" s="12" t="s">
        <v>355</v>
      </c>
      <c r="M21" s="13" t="s">
        <v>71</v>
      </c>
      <c r="N21" s="95" t="s">
        <v>391</v>
      </c>
      <c r="O21" s="393" t="s">
        <v>355</v>
      </c>
      <c r="P21" s="393" t="s">
        <v>355</v>
      </c>
      <c r="Q21" s="393" t="s">
        <v>354</v>
      </c>
      <c r="R21" s="393" t="s">
        <v>354</v>
      </c>
      <c r="S21" s="393" t="s">
        <v>355</v>
      </c>
      <c r="T21" s="393" t="s">
        <v>355</v>
      </c>
      <c r="U21" s="393" t="s">
        <v>355</v>
      </c>
      <c r="V21" s="402" t="s">
        <v>355</v>
      </c>
    </row>
    <row r="22" spans="1:23" ht="15.75">
      <c r="A22" s="400"/>
      <c r="B22" s="34" t="s">
        <v>27</v>
      </c>
      <c r="C22" s="391"/>
      <c r="D22" s="392" t="s">
        <v>4</v>
      </c>
      <c r="E22" s="29" t="s">
        <v>1296</v>
      </c>
      <c r="F22" s="396"/>
      <c r="G22" s="12">
        <v>10</v>
      </c>
      <c r="H22" s="12">
        <v>200</v>
      </c>
      <c r="I22" s="12">
        <v>200</v>
      </c>
      <c r="J22" s="12">
        <v>5</v>
      </c>
      <c r="K22" s="12" t="s">
        <v>355</v>
      </c>
      <c r="L22" s="12" t="s">
        <v>355</v>
      </c>
      <c r="M22" s="13" t="s">
        <v>71</v>
      </c>
      <c r="N22" s="95" t="s">
        <v>391</v>
      </c>
      <c r="O22" s="394"/>
      <c r="P22" s="394"/>
      <c r="Q22" s="394"/>
      <c r="R22" s="394"/>
      <c r="S22" s="394"/>
      <c r="T22" s="394"/>
      <c r="U22" s="394"/>
      <c r="V22" s="403"/>
    </row>
    <row r="23" spans="1:23" ht="15.75">
      <c r="A23" s="400"/>
      <c r="B23" s="34" t="s">
        <v>49</v>
      </c>
      <c r="C23" s="391"/>
      <c r="D23" s="392" t="s">
        <v>4</v>
      </c>
      <c r="E23" s="29" t="s">
        <v>1297</v>
      </c>
      <c r="F23" s="396"/>
      <c r="G23" s="12">
        <v>10</v>
      </c>
      <c r="H23" s="12">
        <v>200</v>
      </c>
      <c r="I23" s="12">
        <v>200</v>
      </c>
      <c r="J23" s="12">
        <v>5</v>
      </c>
      <c r="K23" s="12" t="s">
        <v>355</v>
      </c>
      <c r="L23" s="12" t="s">
        <v>355</v>
      </c>
      <c r="M23" s="13" t="s">
        <v>71</v>
      </c>
      <c r="N23" s="95" t="s">
        <v>391</v>
      </c>
      <c r="O23" s="394"/>
      <c r="P23" s="394"/>
      <c r="Q23" s="394"/>
      <c r="R23" s="394"/>
      <c r="S23" s="394"/>
      <c r="T23" s="394"/>
      <c r="U23" s="394"/>
      <c r="V23" s="403"/>
    </row>
    <row r="24" spans="1:23" ht="15.75">
      <c r="A24" s="400"/>
      <c r="B24" s="34" t="s">
        <v>50</v>
      </c>
      <c r="C24" s="391"/>
      <c r="D24" s="392" t="s">
        <v>4</v>
      </c>
      <c r="E24" s="29" t="s">
        <v>1298</v>
      </c>
      <c r="F24" s="396"/>
      <c r="G24" s="12">
        <v>10</v>
      </c>
      <c r="H24" s="12">
        <v>200</v>
      </c>
      <c r="I24" s="12">
        <v>200</v>
      </c>
      <c r="J24" s="12">
        <v>5</v>
      </c>
      <c r="K24" s="12" t="s">
        <v>355</v>
      </c>
      <c r="L24" s="12" t="s">
        <v>355</v>
      </c>
      <c r="M24" s="13" t="s">
        <v>71</v>
      </c>
      <c r="N24" s="95" t="s">
        <v>391</v>
      </c>
      <c r="O24" s="395"/>
      <c r="P24" s="394"/>
      <c r="Q24" s="395"/>
      <c r="R24" s="394"/>
      <c r="S24" s="395"/>
      <c r="T24" s="394"/>
      <c r="U24" s="395"/>
      <c r="V24" s="403"/>
    </row>
    <row r="25" spans="1:23" ht="15.75">
      <c r="A25" s="400"/>
      <c r="B25" s="34" t="s">
        <v>28</v>
      </c>
      <c r="C25" s="391"/>
      <c r="D25" s="392" t="s">
        <v>3</v>
      </c>
      <c r="E25" s="29" t="s">
        <v>1299</v>
      </c>
      <c r="F25" s="396"/>
      <c r="G25" s="12">
        <v>10</v>
      </c>
      <c r="H25" s="12">
        <v>200</v>
      </c>
      <c r="I25" s="12">
        <v>200</v>
      </c>
      <c r="J25" s="12">
        <v>5</v>
      </c>
      <c r="K25" s="12" t="s">
        <v>355</v>
      </c>
      <c r="L25" s="12" t="s">
        <v>355</v>
      </c>
      <c r="M25" s="13" t="s">
        <v>71</v>
      </c>
      <c r="N25" s="95" t="s">
        <v>391</v>
      </c>
      <c r="O25" s="393" t="s">
        <v>355</v>
      </c>
      <c r="P25" s="394"/>
      <c r="Q25" s="393" t="s">
        <v>354</v>
      </c>
      <c r="R25" s="394"/>
      <c r="S25" s="393" t="s">
        <v>355</v>
      </c>
      <c r="T25" s="394"/>
      <c r="U25" s="393" t="s">
        <v>355</v>
      </c>
      <c r="V25" s="403"/>
    </row>
    <row r="26" spans="1:23" ht="15.75">
      <c r="A26" s="400"/>
      <c r="B26" s="34" t="s">
        <v>29</v>
      </c>
      <c r="C26" s="391"/>
      <c r="D26" s="392" t="s">
        <v>3</v>
      </c>
      <c r="E26" s="29" t="s">
        <v>1300</v>
      </c>
      <c r="F26" s="396"/>
      <c r="G26" s="12">
        <v>10</v>
      </c>
      <c r="H26" s="12">
        <v>200</v>
      </c>
      <c r="I26" s="12">
        <v>200</v>
      </c>
      <c r="J26" s="12">
        <v>5</v>
      </c>
      <c r="K26" s="12" t="s">
        <v>355</v>
      </c>
      <c r="L26" s="12" t="s">
        <v>355</v>
      </c>
      <c r="M26" s="13" t="s">
        <v>71</v>
      </c>
      <c r="N26" s="96" t="s">
        <v>404</v>
      </c>
      <c r="O26" s="394"/>
      <c r="P26" s="394"/>
      <c r="Q26" s="394"/>
      <c r="R26" s="394"/>
      <c r="S26" s="394"/>
      <c r="T26" s="394"/>
      <c r="U26" s="394"/>
      <c r="V26" s="403"/>
    </row>
    <row r="27" spans="1:23" ht="15.75">
      <c r="A27" s="400"/>
      <c r="B27" s="34" t="s">
        <v>51</v>
      </c>
      <c r="C27" s="391"/>
      <c r="D27" s="392" t="s">
        <v>3</v>
      </c>
      <c r="E27" s="29" t="s">
        <v>1301</v>
      </c>
      <c r="F27" s="396"/>
      <c r="G27" s="12">
        <v>10</v>
      </c>
      <c r="H27" s="12">
        <v>200</v>
      </c>
      <c r="I27" s="12">
        <v>200</v>
      </c>
      <c r="J27" s="12">
        <v>5</v>
      </c>
      <c r="K27" s="12" t="s">
        <v>355</v>
      </c>
      <c r="L27" s="12" t="s">
        <v>355</v>
      </c>
      <c r="M27" s="13" t="s">
        <v>71</v>
      </c>
      <c r="N27" s="95" t="s">
        <v>391</v>
      </c>
      <c r="O27" s="394"/>
      <c r="P27" s="394"/>
      <c r="Q27" s="394"/>
      <c r="R27" s="394"/>
      <c r="S27" s="394"/>
      <c r="T27" s="394"/>
      <c r="U27" s="394"/>
      <c r="V27" s="403"/>
    </row>
    <row r="28" spans="1:23" ht="15.75">
      <c r="A28" s="400"/>
      <c r="B28" s="34" t="s">
        <v>52</v>
      </c>
      <c r="C28" s="391"/>
      <c r="D28" s="392" t="s">
        <v>3</v>
      </c>
      <c r="E28" s="29" t="s">
        <v>1302</v>
      </c>
      <c r="F28" s="396"/>
      <c r="G28" s="12">
        <v>10</v>
      </c>
      <c r="H28" s="12">
        <v>200</v>
      </c>
      <c r="I28" s="12">
        <v>200</v>
      </c>
      <c r="J28" s="12">
        <v>5</v>
      </c>
      <c r="K28" s="12" t="s">
        <v>355</v>
      </c>
      <c r="L28" s="12" t="s">
        <v>355</v>
      </c>
      <c r="M28" s="13" t="s">
        <v>71</v>
      </c>
      <c r="N28" s="95" t="s">
        <v>391</v>
      </c>
      <c r="O28" s="395"/>
      <c r="P28" s="395"/>
      <c r="Q28" s="395"/>
      <c r="R28" s="395"/>
      <c r="S28" s="395"/>
      <c r="T28" s="395"/>
      <c r="U28" s="395"/>
      <c r="V28" s="404"/>
    </row>
    <row r="29" spans="1:23" ht="15.75">
      <c r="A29" s="400"/>
      <c r="B29" s="34" t="s">
        <v>30</v>
      </c>
      <c r="C29" s="391">
        <v>4</v>
      </c>
      <c r="D29" s="392" t="s">
        <v>4</v>
      </c>
      <c r="E29" s="29" t="s">
        <v>1303</v>
      </c>
      <c r="F29" s="396"/>
      <c r="G29" s="12">
        <v>10</v>
      </c>
      <c r="H29" s="12">
        <v>200</v>
      </c>
      <c r="I29" s="12">
        <v>200</v>
      </c>
      <c r="J29" s="12">
        <v>5</v>
      </c>
      <c r="K29" s="12" t="s">
        <v>355</v>
      </c>
      <c r="L29" s="12" t="s">
        <v>355</v>
      </c>
      <c r="M29" s="13" t="s">
        <v>71</v>
      </c>
      <c r="N29" s="95" t="s">
        <v>391</v>
      </c>
      <c r="O29" s="393" t="s">
        <v>355</v>
      </c>
      <c r="P29" s="393" t="s">
        <v>355</v>
      </c>
      <c r="Q29" s="393" t="s">
        <v>354</v>
      </c>
      <c r="R29" s="393" t="s">
        <v>354</v>
      </c>
      <c r="S29" s="393" t="s">
        <v>355</v>
      </c>
      <c r="T29" s="393" t="s">
        <v>355</v>
      </c>
      <c r="U29" s="393" t="s">
        <v>355</v>
      </c>
      <c r="V29" s="402" t="s">
        <v>355</v>
      </c>
    </row>
    <row r="30" spans="1:23" ht="15.75">
      <c r="A30" s="400"/>
      <c r="B30" s="34" t="s">
        <v>31</v>
      </c>
      <c r="C30" s="391"/>
      <c r="D30" s="392" t="s">
        <v>4</v>
      </c>
      <c r="E30" s="29" t="s">
        <v>1304</v>
      </c>
      <c r="F30" s="396"/>
      <c r="G30" s="12">
        <v>10</v>
      </c>
      <c r="H30" s="12">
        <v>200</v>
      </c>
      <c r="I30" s="12">
        <v>200</v>
      </c>
      <c r="J30" s="12">
        <v>5</v>
      </c>
      <c r="K30" s="12" t="s">
        <v>355</v>
      </c>
      <c r="L30" s="12" t="s">
        <v>355</v>
      </c>
      <c r="M30" s="13" t="s">
        <v>1832</v>
      </c>
      <c r="N30" s="95" t="s">
        <v>404</v>
      </c>
      <c r="O30" s="394"/>
      <c r="P30" s="394"/>
      <c r="Q30" s="394"/>
      <c r="R30" s="394"/>
      <c r="S30" s="394"/>
      <c r="T30" s="394"/>
      <c r="U30" s="394"/>
      <c r="V30" s="403"/>
      <c r="W30" s="38" t="s">
        <v>694</v>
      </c>
    </row>
    <row r="31" spans="1:23" ht="15.75">
      <c r="A31" s="400"/>
      <c r="B31" s="34" t="s">
        <v>53</v>
      </c>
      <c r="C31" s="391"/>
      <c r="D31" s="392" t="s">
        <v>4</v>
      </c>
      <c r="E31" s="29" t="s">
        <v>1305</v>
      </c>
      <c r="F31" s="396"/>
      <c r="G31" s="12">
        <v>10</v>
      </c>
      <c r="H31" s="12">
        <v>200</v>
      </c>
      <c r="I31" s="12">
        <v>200</v>
      </c>
      <c r="J31" s="12">
        <v>5</v>
      </c>
      <c r="K31" s="12" t="s">
        <v>355</v>
      </c>
      <c r="L31" s="12" t="s">
        <v>355</v>
      </c>
      <c r="M31" s="13" t="s">
        <v>71</v>
      </c>
      <c r="N31" s="95" t="s">
        <v>391</v>
      </c>
      <c r="O31" s="394"/>
      <c r="P31" s="394"/>
      <c r="Q31" s="394"/>
      <c r="R31" s="394"/>
      <c r="S31" s="394"/>
      <c r="T31" s="394"/>
      <c r="U31" s="394"/>
      <c r="V31" s="403"/>
    </row>
    <row r="32" spans="1:23" ht="15.75">
      <c r="A32" s="400"/>
      <c r="B32" s="34" t="s">
        <v>54</v>
      </c>
      <c r="C32" s="391"/>
      <c r="D32" s="392" t="s">
        <v>4</v>
      </c>
      <c r="E32" s="29" t="s">
        <v>1306</v>
      </c>
      <c r="F32" s="396"/>
      <c r="G32" s="12">
        <v>10</v>
      </c>
      <c r="H32" s="12">
        <v>200</v>
      </c>
      <c r="I32" s="12">
        <v>200</v>
      </c>
      <c r="J32" s="12">
        <v>5</v>
      </c>
      <c r="K32" s="12" t="s">
        <v>355</v>
      </c>
      <c r="L32" s="12" t="s">
        <v>355</v>
      </c>
      <c r="M32" s="13" t="s">
        <v>71</v>
      </c>
      <c r="N32" s="95" t="s">
        <v>391</v>
      </c>
      <c r="O32" s="395"/>
      <c r="P32" s="394"/>
      <c r="Q32" s="395"/>
      <c r="R32" s="394"/>
      <c r="S32" s="395"/>
      <c r="T32" s="394"/>
      <c r="U32" s="395"/>
      <c r="V32" s="403"/>
    </row>
    <row r="33" spans="1:23" ht="15.75">
      <c r="A33" s="400"/>
      <c r="B33" s="34" t="s">
        <v>32</v>
      </c>
      <c r="C33" s="391"/>
      <c r="D33" s="392" t="s">
        <v>3</v>
      </c>
      <c r="E33" s="29" t="s">
        <v>1307</v>
      </c>
      <c r="F33" s="396"/>
      <c r="G33" s="12">
        <v>10</v>
      </c>
      <c r="H33" s="12">
        <v>200</v>
      </c>
      <c r="I33" s="12">
        <v>200</v>
      </c>
      <c r="J33" s="12">
        <v>5</v>
      </c>
      <c r="K33" s="12" t="s">
        <v>355</v>
      </c>
      <c r="L33" s="12" t="s">
        <v>355</v>
      </c>
      <c r="M33" s="13" t="s">
        <v>71</v>
      </c>
      <c r="N33" s="96" t="s">
        <v>404</v>
      </c>
      <c r="O33" s="393" t="s">
        <v>355</v>
      </c>
      <c r="P33" s="394"/>
      <c r="Q33" s="393" t="s">
        <v>354</v>
      </c>
      <c r="R33" s="394"/>
      <c r="S33" s="393" t="s">
        <v>355</v>
      </c>
      <c r="T33" s="394"/>
      <c r="U33" s="393" t="s">
        <v>355</v>
      </c>
      <c r="V33" s="403"/>
    </row>
    <row r="34" spans="1:23" ht="15.75">
      <c r="A34" s="400"/>
      <c r="B34" s="34" t="s">
        <v>33</v>
      </c>
      <c r="C34" s="391"/>
      <c r="D34" s="392" t="s">
        <v>3</v>
      </c>
      <c r="E34" s="29" t="s">
        <v>1308</v>
      </c>
      <c r="F34" s="396"/>
      <c r="G34" s="12">
        <v>10</v>
      </c>
      <c r="H34" s="12">
        <v>200</v>
      </c>
      <c r="I34" s="12">
        <v>200</v>
      </c>
      <c r="J34" s="12">
        <v>5</v>
      </c>
      <c r="K34" s="12" t="s">
        <v>355</v>
      </c>
      <c r="L34" s="12" t="s">
        <v>355</v>
      </c>
      <c r="M34" s="13" t="s">
        <v>71</v>
      </c>
      <c r="N34" s="95" t="s">
        <v>391</v>
      </c>
      <c r="O34" s="394"/>
      <c r="P34" s="394"/>
      <c r="Q34" s="394"/>
      <c r="R34" s="394"/>
      <c r="S34" s="394"/>
      <c r="T34" s="394"/>
      <c r="U34" s="394"/>
      <c r="V34" s="403"/>
    </row>
    <row r="35" spans="1:23" ht="15.75">
      <c r="A35" s="400"/>
      <c r="B35" s="34" t="s">
        <v>55</v>
      </c>
      <c r="C35" s="391"/>
      <c r="D35" s="392" t="s">
        <v>3</v>
      </c>
      <c r="E35" s="29" t="s">
        <v>1309</v>
      </c>
      <c r="F35" s="396"/>
      <c r="G35" s="12">
        <v>10</v>
      </c>
      <c r="H35" s="12">
        <v>200</v>
      </c>
      <c r="I35" s="12">
        <v>200</v>
      </c>
      <c r="J35" s="12">
        <v>5</v>
      </c>
      <c r="K35" s="12" t="s">
        <v>355</v>
      </c>
      <c r="L35" s="12" t="s">
        <v>355</v>
      </c>
      <c r="M35" s="13" t="s">
        <v>71</v>
      </c>
      <c r="N35" s="95" t="s">
        <v>391</v>
      </c>
      <c r="O35" s="394"/>
      <c r="P35" s="394"/>
      <c r="Q35" s="394"/>
      <c r="R35" s="394"/>
      <c r="S35" s="394"/>
      <c r="T35" s="394"/>
      <c r="U35" s="394"/>
      <c r="V35" s="403"/>
    </row>
    <row r="36" spans="1:23" ht="15.75">
      <c r="A36" s="400"/>
      <c r="B36" s="34" t="s">
        <v>56</v>
      </c>
      <c r="C36" s="391"/>
      <c r="D36" s="392" t="s">
        <v>3</v>
      </c>
      <c r="E36" s="29" t="s">
        <v>1310</v>
      </c>
      <c r="F36" s="396"/>
      <c r="G36" s="12">
        <v>10</v>
      </c>
      <c r="H36" s="12">
        <v>200</v>
      </c>
      <c r="I36" s="12">
        <v>200</v>
      </c>
      <c r="J36" s="12">
        <v>5</v>
      </c>
      <c r="K36" s="12" t="s">
        <v>355</v>
      </c>
      <c r="L36" s="12" t="s">
        <v>355</v>
      </c>
      <c r="M36" s="13" t="s">
        <v>71</v>
      </c>
      <c r="N36" s="95" t="s">
        <v>391</v>
      </c>
      <c r="O36" s="395"/>
      <c r="P36" s="395"/>
      <c r="Q36" s="395"/>
      <c r="R36" s="395"/>
      <c r="S36" s="395"/>
      <c r="T36" s="395"/>
      <c r="U36" s="395"/>
      <c r="V36" s="404"/>
    </row>
    <row r="37" spans="1:23" ht="15.75">
      <c r="A37" s="400"/>
      <c r="B37" s="34" t="s">
        <v>34</v>
      </c>
      <c r="C37" s="391">
        <v>5</v>
      </c>
      <c r="D37" s="392" t="s">
        <v>4</v>
      </c>
      <c r="E37" s="29" t="s">
        <v>1311</v>
      </c>
      <c r="F37" s="396"/>
      <c r="G37" s="12">
        <v>10</v>
      </c>
      <c r="H37" s="12">
        <v>200</v>
      </c>
      <c r="I37" s="12">
        <v>200</v>
      </c>
      <c r="J37" s="12">
        <v>5</v>
      </c>
      <c r="K37" s="12" t="s">
        <v>355</v>
      </c>
      <c r="L37" s="12" t="s">
        <v>355</v>
      </c>
      <c r="M37" s="13" t="s">
        <v>71</v>
      </c>
      <c r="N37" s="95" t="s">
        <v>391</v>
      </c>
      <c r="O37" s="393" t="s">
        <v>355</v>
      </c>
      <c r="P37" s="393" t="s">
        <v>355</v>
      </c>
      <c r="Q37" s="393" t="s">
        <v>354</v>
      </c>
      <c r="R37" s="393" t="s">
        <v>354</v>
      </c>
      <c r="S37" s="393" t="s">
        <v>355</v>
      </c>
      <c r="T37" s="393" t="s">
        <v>355</v>
      </c>
      <c r="U37" s="393" t="s">
        <v>355</v>
      </c>
      <c r="V37" s="402" t="s">
        <v>355</v>
      </c>
    </row>
    <row r="38" spans="1:23" ht="15.75">
      <c r="A38" s="400"/>
      <c r="B38" s="34" t="s">
        <v>35</v>
      </c>
      <c r="C38" s="391"/>
      <c r="D38" s="392" t="s">
        <v>4</v>
      </c>
      <c r="E38" s="29" t="s">
        <v>1312</v>
      </c>
      <c r="F38" s="396"/>
      <c r="G38" s="12">
        <v>10</v>
      </c>
      <c r="H38" s="12">
        <v>200</v>
      </c>
      <c r="I38" s="12">
        <v>200</v>
      </c>
      <c r="J38" s="12">
        <v>5</v>
      </c>
      <c r="K38" s="12" t="s">
        <v>355</v>
      </c>
      <c r="L38" s="12" t="s">
        <v>355</v>
      </c>
      <c r="M38" s="13" t="s">
        <v>71</v>
      </c>
      <c r="N38" s="95" t="s">
        <v>391</v>
      </c>
      <c r="O38" s="394"/>
      <c r="P38" s="394"/>
      <c r="Q38" s="394"/>
      <c r="R38" s="394"/>
      <c r="S38" s="394"/>
      <c r="T38" s="394"/>
      <c r="U38" s="394"/>
      <c r="V38" s="403"/>
    </row>
    <row r="39" spans="1:23" ht="15.75">
      <c r="A39" s="400"/>
      <c r="B39" s="34" t="s">
        <v>57</v>
      </c>
      <c r="C39" s="391"/>
      <c r="D39" s="392" t="s">
        <v>4</v>
      </c>
      <c r="E39" s="29" t="s">
        <v>1313</v>
      </c>
      <c r="F39" s="396"/>
      <c r="G39" s="12">
        <v>10</v>
      </c>
      <c r="H39" s="12">
        <v>200</v>
      </c>
      <c r="I39" s="12">
        <v>200</v>
      </c>
      <c r="J39" s="12">
        <v>5</v>
      </c>
      <c r="K39" s="12" t="s">
        <v>355</v>
      </c>
      <c r="L39" s="12" t="s">
        <v>355</v>
      </c>
      <c r="M39" s="13" t="s">
        <v>71</v>
      </c>
      <c r="N39" s="95" t="s">
        <v>391</v>
      </c>
      <c r="O39" s="394"/>
      <c r="P39" s="394"/>
      <c r="Q39" s="394"/>
      <c r="R39" s="394"/>
      <c r="S39" s="394"/>
      <c r="T39" s="394"/>
      <c r="U39" s="394"/>
      <c r="V39" s="403"/>
    </row>
    <row r="40" spans="1:23" ht="15.75">
      <c r="A40" s="400"/>
      <c r="B40" s="34" t="s">
        <v>58</v>
      </c>
      <c r="C40" s="391"/>
      <c r="D40" s="392" t="s">
        <v>4</v>
      </c>
      <c r="E40" s="29" t="s">
        <v>1314</v>
      </c>
      <c r="F40" s="396"/>
      <c r="G40" s="12">
        <v>10</v>
      </c>
      <c r="H40" s="12">
        <v>200</v>
      </c>
      <c r="I40" s="12">
        <v>200</v>
      </c>
      <c r="J40" s="12">
        <v>5</v>
      </c>
      <c r="K40" s="12" t="s">
        <v>355</v>
      </c>
      <c r="L40" s="12" t="s">
        <v>355</v>
      </c>
      <c r="M40" s="13" t="s">
        <v>71</v>
      </c>
      <c r="N40" s="96" t="s">
        <v>404</v>
      </c>
      <c r="O40" s="395"/>
      <c r="P40" s="394"/>
      <c r="Q40" s="395"/>
      <c r="R40" s="394"/>
      <c r="S40" s="395"/>
      <c r="T40" s="394"/>
      <c r="U40" s="395"/>
      <c r="V40" s="403"/>
    </row>
    <row r="41" spans="1:23" ht="15.75">
      <c r="A41" s="400"/>
      <c r="B41" s="34" t="s">
        <v>36</v>
      </c>
      <c r="C41" s="391"/>
      <c r="D41" s="392" t="s">
        <v>3</v>
      </c>
      <c r="E41" s="29" t="s">
        <v>1315</v>
      </c>
      <c r="F41" s="396"/>
      <c r="G41" s="12">
        <v>10</v>
      </c>
      <c r="H41" s="12">
        <v>200</v>
      </c>
      <c r="I41" s="12">
        <v>200</v>
      </c>
      <c r="J41" s="12">
        <v>5</v>
      </c>
      <c r="K41" s="12" t="s">
        <v>355</v>
      </c>
      <c r="L41" s="12" t="s">
        <v>355</v>
      </c>
      <c r="M41" s="13" t="s">
        <v>71</v>
      </c>
      <c r="N41" s="95" t="s">
        <v>391</v>
      </c>
      <c r="O41" s="393" t="s">
        <v>355</v>
      </c>
      <c r="P41" s="394"/>
      <c r="Q41" s="393" t="s">
        <v>354</v>
      </c>
      <c r="R41" s="394"/>
      <c r="S41" s="393" t="s">
        <v>355</v>
      </c>
      <c r="T41" s="394"/>
      <c r="U41" s="393" t="s">
        <v>355</v>
      </c>
      <c r="V41" s="403"/>
    </row>
    <row r="42" spans="1:23" ht="15.75">
      <c r="A42" s="400"/>
      <c r="B42" s="34" t="s">
        <v>37</v>
      </c>
      <c r="C42" s="391"/>
      <c r="D42" s="392" t="s">
        <v>3</v>
      </c>
      <c r="E42" s="29" t="s">
        <v>1316</v>
      </c>
      <c r="F42" s="396"/>
      <c r="G42" s="12">
        <v>10</v>
      </c>
      <c r="H42" s="12">
        <v>200</v>
      </c>
      <c r="I42" s="12">
        <v>200</v>
      </c>
      <c r="J42" s="12">
        <v>5</v>
      </c>
      <c r="K42" s="12" t="s">
        <v>355</v>
      </c>
      <c r="L42" s="12" t="s">
        <v>355</v>
      </c>
      <c r="M42" s="13" t="s">
        <v>71</v>
      </c>
      <c r="N42" s="95" t="s">
        <v>391</v>
      </c>
      <c r="O42" s="394"/>
      <c r="P42" s="394"/>
      <c r="Q42" s="394"/>
      <c r="R42" s="394"/>
      <c r="S42" s="394"/>
      <c r="T42" s="394"/>
      <c r="U42" s="394"/>
      <c r="V42" s="403"/>
    </row>
    <row r="43" spans="1:23" ht="15.75">
      <c r="A43" s="400"/>
      <c r="B43" s="34" t="s">
        <v>59</v>
      </c>
      <c r="C43" s="391"/>
      <c r="D43" s="392" t="s">
        <v>3</v>
      </c>
      <c r="E43" s="29" t="s">
        <v>1317</v>
      </c>
      <c r="F43" s="396"/>
      <c r="G43" s="12">
        <v>10</v>
      </c>
      <c r="H43" s="12">
        <v>200</v>
      </c>
      <c r="I43" s="12">
        <v>200</v>
      </c>
      <c r="J43" s="12">
        <v>5</v>
      </c>
      <c r="K43" s="12" t="s">
        <v>355</v>
      </c>
      <c r="L43" s="12" t="s">
        <v>355</v>
      </c>
      <c r="M43" s="13" t="s">
        <v>1832</v>
      </c>
      <c r="N43" s="95" t="s">
        <v>404</v>
      </c>
      <c r="O43" s="394"/>
      <c r="P43" s="394"/>
      <c r="Q43" s="394"/>
      <c r="R43" s="394"/>
      <c r="S43" s="394"/>
      <c r="T43" s="394"/>
      <c r="U43" s="394"/>
      <c r="V43" s="403"/>
      <c r="W43" s="38" t="s">
        <v>694</v>
      </c>
    </row>
    <row r="44" spans="1:23" ht="15.75">
      <c r="A44" s="400"/>
      <c r="B44" s="34" t="s">
        <v>60</v>
      </c>
      <c r="C44" s="391"/>
      <c r="D44" s="392" t="s">
        <v>3</v>
      </c>
      <c r="E44" s="29" t="s">
        <v>1318</v>
      </c>
      <c r="F44" s="396"/>
      <c r="G44" s="12">
        <v>10</v>
      </c>
      <c r="H44" s="12">
        <v>200</v>
      </c>
      <c r="I44" s="12">
        <v>200</v>
      </c>
      <c r="J44" s="12">
        <v>5</v>
      </c>
      <c r="K44" s="12" t="s">
        <v>355</v>
      </c>
      <c r="L44" s="12" t="s">
        <v>355</v>
      </c>
      <c r="M44" s="13" t="s">
        <v>71</v>
      </c>
      <c r="N44" s="95" t="s">
        <v>391</v>
      </c>
      <c r="O44" s="395"/>
      <c r="P44" s="395"/>
      <c r="Q44" s="395"/>
      <c r="R44" s="395"/>
      <c r="S44" s="395"/>
      <c r="T44" s="395"/>
      <c r="U44" s="395"/>
      <c r="V44" s="404"/>
    </row>
    <row r="45" spans="1:23" ht="15.75">
      <c r="A45" s="400"/>
      <c r="B45" s="34" t="s">
        <v>38</v>
      </c>
      <c r="C45" s="391">
        <v>6</v>
      </c>
      <c r="D45" s="392" t="s">
        <v>4</v>
      </c>
      <c r="E45" s="29" t="s">
        <v>1319</v>
      </c>
      <c r="F45" s="396"/>
      <c r="G45" s="12">
        <v>10</v>
      </c>
      <c r="H45" s="12">
        <v>200</v>
      </c>
      <c r="I45" s="12">
        <v>200</v>
      </c>
      <c r="J45" s="12">
        <v>5</v>
      </c>
      <c r="K45" s="12" t="s">
        <v>355</v>
      </c>
      <c r="L45" s="12" t="s">
        <v>355</v>
      </c>
      <c r="M45" s="13" t="s">
        <v>1832</v>
      </c>
      <c r="N45" s="95" t="s">
        <v>404</v>
      </c>
      <c r="O45" s="393" t="s">
        <v>355</v>
      </c>
      <c r="P45" s="393" t="s">
        <v>355</v>
      </c>
      <c r="Q45" s="393" t="s">
        <v>354</v>
      </c>
      <c r="R45" s="393" t="s">
        <v>354</v>
      </c>
      <c r="S45" s="393" t="s">
        <v>355</v>
      </c>
      <c r="T45" s="393" t="s">
        <v>355</v>
      </c>
      <c r="U45" s="393" t="s">
        <v>355</v>
      </c>
      <c r="V45" s="402" t="s">
        <v>355</v>
      </c>
      <c r="W45" s="38" t="s">
        <v>694</v>
      </c>
    </row>
    <row r="46" spans="1:23" ht="15.75">
      <c r="A46" s="400"/>
      <c r="B46" s="34" t="s">
        <v>61</v>
      </c>
      <c r="C46" s="391"/>
      <c r="D46" s="392"/>
      <c r="E46" s="29" t="s">
        <v>1320</v>
      </c>
      <c r="F46" s="396"/>
      <c r="G46" s="12">
        <v>10</v>
      </c>
      <c r="H46" s="12">
        <v>200</v>
      </c>
      <c r="I46" s="12">
        <v>200</v>
      </c>
      <c r="J46" s="12">
        <v>5</v>
      </c>
      <c r="K46" s="12" t="s">
        <v>355</v>
      </c>
      <c r="L46" s="12" t="s">
        <v>355</v>
      </c>
      <c r="M46" s="13" t="s">
        <v>71</v>
      </c>
      <c r="N46" s="95" t="s">
        <v>391</v>
      </c>
      <c r="O46" s="394"/>
      <c r="P46" s="394"/>
      <c r="Q46" s="394"/>
      <c r="R46" s="394"/>
      <c r="S46" s="394"/>
      <c r="T46" s="394"/>
      <c r="U46" s="394"/>
      <c r="V46" s="403"/>
    </row>
    <row r="47" spans="1:23" ht="15.75">
      <c r="A47" s="400"/>
      <c r="B47" s="34" t="s">
        <v>62</v>
      </c>
      <c r="C47" s="391"/>
      <c r="D47" s="392"/>
      <c r="E47" s="29" t="s">
        <v>1321</v>
      </c>
      <c r="F47" s="396"/>
      <c r="G47" s="12">
        <v>10</v>
      </c>
      <c r="H47" s="12">
        <v>200</v>
      </c>
      <c r="I47" s="12">
        <v>200</v>
      </c>
      <c r="J47" s="12">
        <v>5</v>
      </c>
      <c r="K47" s="12" t="s">
        <v>355</v>
      </c>
      <c r="L47" s="12" t="s">
        <v>355</v>
      </c>
      <c r="M47" s="13" t="s">
        <v>71</v>
      </c>
      <c r="N47" s="95" t="s">
        <v>391</v>
      </c>
      <c r="O47" s="395"/>
      <c r="P47" s="394"/>
      <c r="Q47" s="395"/>
      <c r="R47" s="394"/>
      <c r="S47" s="395"/>
      <c r="T47" s="394"/>
      <c r="U47" s="395"/>
      <c r="V47" s="403"/>
    </row>
    <row r="48" spans="1:23" ht="15.75">
      <c r="A48" s="400"/>
      <c r="B48" s="34" t="s">
        <v>39</v>
      </c>
      <c r="C48" s="391"/>
      <c r="D48" s="392" t="s">
        <v>3</v>
      </c>
      <c r="E48" s="29" t="s">
        <v>1322</v>
      </c>
      <c r="F48" s="396"/>
      <c r="G48" s="12">
        <v>10</v>
      </c>
      <c r="H48" s="12">
        <v>200</v>
      </c>
      <c r="I48" s="12">
        <v>200</v>
      </c>
      <c r="J48" s="12">
        <v>5</v>
      </c>
      <c r="K48" s="12" t="s">
        <v>355</v>
      </c>
      <c r="L48" s="12" t="s">
        <v>355</v>
      </c>
      <c r="M48" s="13" t="s">
        <v>71</v>
      </c>
      <c r="N48" s="95" t="s">
        <v>391</v>
      </c>
      <c r="O48" s="393" t="s">
        <v>355</v>
      </c>
      <c r="P48" s="394"/>
      <c r="Q48" s="393" t="s">
        <v>354</v>
      </c>
      <c r="R48" s="394"/>
      <c r="S48" s="393" t="s">
        <v>355</v>
      </c>
      <c r="T48" s="394"/>
      <c r="U48" s="393" t="s">
        <v>355</v>
      </c>
      <c r="V48" s="403"/>
    </row>
    <row r="49" spans="1:23" ht="15.75">
      <c r="A49" s="400"/>
      <c r="B49" s="34" t="s">
        <v>63</v>
      </c>
      <c r="C49" s="391"/>
      <c r="D49" s="392"/>
      <c r="E49" s="29" t="s">
        <v>1323</v>
      </c>
      <c r="F49" s="396"/>
      <c r="G49" s="12">
        <v>10</v>
      </c>
      <c r="H49" s="12">
        <v>200</v>
      </c>
      <c r="I49" s="12">
        <v>200</v>
      </c>
      <c r="J49" s="12">
        <v>5</v>
      </c>
      <c r="K49" s="12" t="s">
        <v>355</v>
      </c>
      <c r="L49" s="12" t="s">
        <v>355</v>
      </c>
      <c r="M49" s="13" t="s">
        <v>71</v>
      </c>
      <c r="N49" s="95" t="s">
        <v>391</v>
      </c>
      <c r="O49" s="394"/>
      <c r="P49" s="394"/>
      <c r="Q49" s="394"/>
      <c r="R49" s="394"/>
      <c r="S49" s="394"/>
      <c r="T49" s="394"/>
      <c r="U49" s="394"/>
      <c r="V49" s="403"/>
    </row>
    <row r="50" spans="1:23" ht="15.75">
      <c r="A50" s="400"/>
      <c r="B50" s="34" t="s">
        <v>64</v>
      </c>
      <c r="C50" s="391"/>
      <c r="D50" s="392"/>
      <c r="E50" s="29" t="s">
        <v>1324</v>
      </c>
      <c r="F50" s="396"/>
      <c r="G50" s="12">
        <v>10</v>
      </c>
      <c r="H50" s="12">
        <v>200</v>
      </c>
      <c r="I50" s="12">
        <v>200</v>
      </c>
      <c r="J50" s="12">
        <v>5</v>
      </c>
      <c r="K50" s="12" t="s">
        <v>355</v>
      </c>
      <c r="L50" s="12" t="s">
        <v>355</v>
      </c>
      <c r="M50" s="13" t="s">
        <v>71</v>
      </c>
      <c r="N50" s="95" t="s">
        <v>391</v>
      </c>
      <c r="O50" s="394"/>
      <c r="P50" s="394"/>
      <c r="Q50" s="394"/>
      <c r="R50" s="394"/>
      <c r="S50" s="394"/>
      <c r="T50" s="394"/>
      <c r="U50" s="394"/>
      <c r="V50" s="403"/>
    </row>
    <row r="51" spans="1:23" ht="15.75">
      <c r="A51" s="400"/>
      <c r="B51" s="34" t="s">
        <v>40</v>
      </c>
      <c r="C51" s="391"/>
      <c r="D51" s="392"/>
      <c r="E51" s="29" t="s">
        <v>1325</v>
      </c>
      <c r="F51" s="396"/>
      <c r="G51" s="12">
        <v>10</v>
      </c>
      <c r="H51" s="12">
        <v>200</v>
      </c>
      <c r="I51" s="12">
        <v>200</v>
      </c>
      <c r="J51" s="12">
        <v>5</v>
      </c>
      <c r="K51" s="12" t="s">
        <v>355</v>
      </c>
      <c r="L51" s="12" t="s">
        <v>355</v>
      </c>
      <c r="M51" s="13" t="s">
        <v>71</v>
      </c>
      <c r="N51" s="95" t="s">
        <v>391</v>
      </c>
      <c r="O51" s="394"/>
      <c r="P51" s="394"/>
      <c r="Q51" s="394"/>
      <c r="R51" s="394"/>
      <c r="S51" s="394"/>
      <c r="T51" s="394"/>
      <c r="U51" s="394"/>
      <c r="V51" s="403"/>
    </row>
    <row r="52" spans="1:23" ht="15.75">
      <c r="A52" s="400"/>
      <c r="B52" s="34" t="s">
        <v>41</v>
      </c>
      <c r="C52" s="391"/>
      <c r="D52" s="392"/>
      <c r="E52" s="29" t="s">
        <v>1326</v>
      </c>
      <c r="F52" s="396"/>
      <c r="G52" s="12">
        <v>10</v>
      </c>
      <c r="H52" s="12">
        <v>200</v>
      </c>
      <c r="I52" s="12">
        <v>200</v>
      </c>
      <c r="J52" s="12">
        <v>5</v>
      </c>
      <c r="K52" s="12" t="s">
        <v>355</v>
      </c>
      <c r="L52" s="12" t="s">
        <v>355</v>
      </c>
      <c r="M52" s="13" t="s">
        <v>71</v>
      </c>
      <c r="N52" s="95" t="s">
        <v>391</v>
      </c>
      <c r="O52" s="395"/>
      <c r="P52" s="395"/>
      <c r="Q52" s="395"/>
      <c r="R52" s="395"/>
      <c r="S52" s="395"/>
      <c r="T52" s="395"/>
      <c r="U52" s="395"/>
      <c r="V52" s="404"/>
    </row>
    <row r="53" spans="1:23" ht="15.75">
      <c r="A53" s="400"/>
      <c r="B53" s="34" t="s">
        <v>18</v>
      </c>
      <c r="C53" s="391">
        <v>1</v>
      </c>
      <c r="D53" s="392" t="s">
        <v>4</v>
      </c>
      <c r="E53" s="29" t="s">
        <v>1327</v>
      </c>
      <c r="F53" s="396" t="s">
        <v>1844</v>
      </c>
      <c r="G53" s="12">
        <v>10</v>
      </c>
      <c r="H53" s="12">
        <v>200</v>
      </c>
      <c r="I53" s="12">
        <v>200</v>
      </c>
      <c r="J53" s="12">
        <v>5</v>
      </c>
      <c r="K53" s="12" t="s">
        <v>355</v>
      </c>
      <c r="L53" s="12" t="s">
        <v>355</v>
      </c>
      <c r="M53" s="13" t="s">
        <v>71</v>
      </c>
      <c r="N53" s="95" t="s">
        <v>391</v>
      </c>
      <c r="O53" s="381" t="s">
        <v>355</v>
      </c>
      <c r="P53" s="381" t="s">
        <v>355</v>
      </c>
      <c r="Q53" s="381" t="s">
        <v>354</v>
      </c>
      <c r="R53" s="381" t="s">
        <v>354</v>
      </c>
      <c r="S53" s="381" t="s">
        <v>355</v>
      </c>
      <c r="T53" s="381" t="s">
        <v>355</v>
      </c>
      <c r="U53" s="381" t="s">
        <v>355</v>
      </c>
      <c r="V53" s="386" t="s">
        <v>355</v>
      </c>
    </row>
    <row r="54" spans="1:23" ht="15.75">
      <c r="A54" s="400"/>
      <c r="B54" s="34" t="s">
        <v>19</v>
      </c>
      <c r="C54" s="391"/>
      <c r="D54" s="392"/>
      <c r="E54" s="29" t="s">
        <v>1328</v>
      </c>
      <c r="F54" s="396"/>
      <c r="G54" s="12">
        <v>10</v>
      </c>
      <c r="H54" s="12">
        <v>200</v>
      </c>
      <c r="I54" s="12">
        <v>200</v>
      </c>
      <c r="J54" s="12">
        <v>5</v>
      </c>
      <c r="K54" s="12" t="s">
        <v>355</v>
      </c>
      <c r="L54" s="12" t="s">
        <v>355</v>
      </c>
      <c r="M54" s="13" t="s">
        <v>71</v>
      </c>
      <c r="N54" s="95" t="s">
        <v>391</v>
      </c>
      <c r="O54" s="382">
        <f>MIN(O52:O53)</f>
        <v>0</v>
      </c>
      <c r="P54" s="382">
        <f>MIN(P52:P53)</f>
        <v>0</v>
      </c>
      <c r="Q54" s="382" t="e">
        <f>AVERAGE(Q52:Q53)</f>
        <v>#DIV/0!</v>
      </c>
      <c r="R54" s="382" t="e">
        <f>AVERAGE(R52:R53)</f>
        <v>#DIV/0!</v>
      </c>
      <c r="S54" s="382">
        <f>MIN(S52:S53)</f>
        <v>0</v>
      </c>
      <c r="T54" s="382">
        <f>MIN(T52:T53)</f>
        <v>0</v>
      </c>
      <c r="U54" s="382">
        <f>MIN(U52:U53)</f>
        <v>0</v>
      </c>
      <c r="V54" s="387">
        <f>MIN(V52:V53)</f>
        <v>0</v>
      </c>
    </row>
    <row r="55" spans="1:23" ht="15.75">
      <c r="A55" s="400"/>
      <c r="B55" s="34" t="s">
        <v>20</v>
      </c>
      <c r="C55" s="391"/>
      <c r="D55" s="392" t="s">
        <v>3</v>
      </c>
      <c r="E55" s="29" t="s">
        <v>1329</v>
      </c>
      <c r="F55" s="396"/>
      <c r="G55" s="12">
        <v>10</v>
      </c>
      <c r="H55" s="12">
        <v>200</v>
      </c>
      <c r="I55" s="12">
        <v>200</v>
      </c>
      <c r="J55" s="12">
        <v>5</v>
      </c>
      <c r="K55" s="12" t="s">
        <v>355</v>
      </c>
      <c r="L55" s="12" t="s">
        <v>355</v>
      </c>
      <c r="M55" s="13" t="s">
        <v>71</v>
      </c>
      <c r="N55" s="95" t="s">
        <v>391</v>
      </c>
      <c r="O55" s="381" t="s">
        <v>355</v>
      </c>
      <c r="P55" s="382" t="e">
        <f>MIN(#REF!)</f>
        <v>#REF!</v>
      </c>
      <c r="Q55" s="381" t="s">
        <v>354</v>
      </c>
      <c r="R55" s="382" t="e">
        <f>AVERAGE(#REF!)</f>
        <v>#REF!</v>
      </c>
      <c r="S55" s="381" t="s">
        <v>355</v>
      </c>
      <c r="T55" s="382" t="e">
        <f>MIN(#REF!)</f>
        <v>#REF!</v>
      </c>
      <c r="U55" s="381" t="s">
        <v>355</v>
      </c>
      <c r="V55" s="387" t="e">
        <f>MIN(#REF!)</f>
        <v>#REF!</v>
      </c>
    </row>
    <row r="56" spans="1:23" ht="15.75">
      <c r="A56" s="400"/>
      <c r="B56" s="34" t="s">
        <v>21</v>
      </c>
      <c r="C56" s="391"/>
      <c r="D56" s="392"/>
      <c r="E56" s="29" t="s">
        <v>1330</v>
      </c>
      <c r="F56" s="396"/>
      <c r="G56" s="12">
        <v>10</v>
      </c>
      <c r="H56" s="12">
        <v>200</v>
      </c>
      <c r="I56" s="12">
        <v>200</v>
      </c>
      <c r="J56" s="12">
        <v>5</v>
      </c>
      <c r="K56" s="12" t="s">
        <v>355</v>
      </c>
      <c r="L56" s="12" t="s">
        <v>355</v>
      </c>
      <c r="M56" s="13" t="s">
        <v>71</v>
      </c>
      <c r="N56" s="95" t="s">
        <v>391</v>
      </c>
      <c r="O56" s="382">
        <f>MIN(O54:O55)</f>
        <v>0</v>
      </c>
      <c r="P56" s="382" t="e">
        <f>MIN(P55:P55)</f>
        <v>#REF!</v>
      </c>
      <c r="Q56" s="382" t="e">
        <f>AVERAGE(Q54:Q55)</f>
        <v>#DIV/0!</v>
      </c>
      <c r="R56" s="382" t="e">
        <f>AVERAGE(R55:R55)</f>
        <v>#REF!</v>
      </c>
      <c r="S56" s="382">
        <f>MIN(S54:S55)</f>
        <v>0</v>
      </c>
      <c r="T56" s="382" t="e">
        <f>MIN(T55:T55)</f>
        <v>#REF!</v>
      </c>
      <c r="U56" s="382">
        <f>MIN(U54:U55)</f>
        <v>0</v>
      </c>
      <c r="V56" s="387" t="e">
        <f>MIN(V55:V55)</f>
        <v>#REF!</v>
      </c>
    </row>
    <row r="57" spans="1:23" ht="15.75">
      <c r="A57" s="400"/>
      <c r="B57" s="34" t="s">
        <v>22</v>
      </c>
      <c r="C57" s="391">
        <v>2</v>
      </c>
      <c r="D57" s="392" t="s">
        <v>4</v>
      </c>
      <c r="E57" s="29" t="s">
        <v>1331</v>
      </c>
      <c r="F57" s="396"/>
      <c r="G57" s="12">
        <v>10</v>
      </c>
      <c r="H57" s="12">
        <v>200</v>
      </c>
      <c r="I57" s="12">
        <v>200</v>
      </c>
      <c r="J57" s="12">
        <v>5</v>
      </c>
      <c r="K57" s="12" t="s">
        <v>355</v>
      </c>
      <c r="L57" s="12" t="s">
        <v>355</v>
      </c>
      <c r="M57" s="13" t="s">
        <v>71</v>
      </c>
      <c r="N57" s="95" t="s">
        <v>391</v>
      </c>
      <c r="O57" s="381" t="s">
        <v>355</v>
      </c>
      <c r="P57" s="381" t="s">
        <v>355</v>
      </c>
      <c r="Q57" s="381" t="s">
        <v>354</v>
      </c>
      <c r="R57" s="381" t="s">
        <v>354</v>
      </c>
      <c r="S57" s="381" t="s">
        <v>355</v>
      </c>
      <c r="T57" s="381" t="s">
        <v>355</v>
      </c>
      <c r="U57" s="381" t="s">
        <v>355</v>
      </c>
      <c r="V57" s="386" t="s">
        <v>355</v>
      </c>
    </row>
    <row r="58" spans="1:23" ht="15.75">
      <c r="A58" s="400"/>
      <c r="B58" s="34" t="s">
        <v>23</v>
      </c>
      <c r="C58" s="391"/>
      <c r="D58" s="392"/>
      <c r="E58" s="29" t="s">
        <v>1332</v>
      </c>
      <c r="F58" s="396"/>
      <c r="G58" s="12">
        <v>10</v>
      </c>
      <c r="H58" s="12">
        <v>200</v>
      </c>
      <c r="I58" s="12">
        <v>200</v>
      </c>
      <c r="J58" s="12">
        <v>5</v>
      </c>
      <c r="K58" s="12" t="s">
        <v>355</v>
      </c>
      <c r="L58" s="12" t="s">
        <v>355</v>
      </c>
      <c r="M58" s="13" t="s">
        <v>71</v>
      </c>
      <c r="N58" s="95" t="s">
        <v>391</v>
      </c>
      <c r="O58" s="382">
        <f>MIN(O56:O57)</f>
        <v>0</v>
      </c>
      <c r="P58" s="382" t="e">
        <f>MIN(P56:P57)</f>
        <v>#REF!</v>
      </c>
      <c r="Q58" s="382" t="e">
        <f>AVERAGE(Q56:Q57)</f>
        <v>#DIV/0!</v>
      </c>
      <c r="R58" s="382" t="e">
        <f>AVERAGE(R56:R57)</f>
        <v>#REF!</v>
      </c>
      <c r="S58" s="382">
        <f>MIN(S56:S57)</f>
        <v>0</v>
      </c>
      <c r="T58" s="382" t="e">
        <f>MIN(T56:T57)</f>
        <v>#REF!</v>
      </c>
      <c r="U58" s="382">
        <f>MIN(U56:U57)</f>
        <v>0</v>
      </c>
      <c r="V58" s="387" t="e">
        <f>MIN(V56:V57)</f>
        <v>#REF!</v>
      </c>
    </row>
    <row r="59" spans="1:23" ht="15.75">
      <c r="A59" s="400"/>
      <c r="B59" s="34" t="s">
        <v>24</v>
      </c>
      <c r="C59" s="391"/>
      <c r="D59" s="392" t="s">
        <v>3</v>
      </c>
      <c r="E59" s="29" t="s">
        <v>1333</v>
      </c>
      <c r="F59" s="396"/>
      <c r="G59" s="12">
        <v>10</v>
      </c>
      <c r="H59" s="12">
        <v>200</v>
      </c>
      <c r="I59" s="12">
        <v>200</v>
      </c>
      <c r="J59" s="12">
        <v>5</v>
      </c>
      <c r="K59" s="12" t="s">
        <v>355</v>
      </c>
      <c r="L59" s="12" t="s">
        <v>355</v>
      </c>
      <c r="M59" s="13" t="s">
        <v>71</v>
      </c>
      <c r="N59" s="95" t="s">
        <v>391</v>
      </c>
      <c r="O59" s="381" t="s">
        <v>355</v>
      </c>
      <c r="P59" s="382" t="e">
        <f>MIN(#REF!)</f>
        <v>#REF!</v>
      </c>
      <c r="Q59" s="381" t="s">
        <v>354</v>
      </c>
      <c r="R59" s="382" t="e">
        <f>AVERAGE(#REF!)</f>
        <v>#REF!</v>
      </c>
      <c r="S59" s="381" t="s">
        <v>355</v>
      </c>
      <c r="T59" s="382" t="e">
        <f>MIN(#REF!)</f>
        <v>#REF!</v>
      </c>
      <c r="U59" s="381" t="s">
        <v>355</v>
      </c>
      <c r="V59" s="387" t="e">
        <f>MIN(#REF!)</f>
        <v>#REF!</v>
      </c>
    </row>
    <row r="60" spans="1:23" ht="15.75">
      <c r="A60" s="400"/>
      <c r="B60" s="34" t="s">
        <v>25</v>
      </c>
      <c r="C60" s="391"/>
      <c r="D60" s="392"/>
      <c r="E60" s="29" t="s">
        <v>1334</v>
      </c>
      <c r="F60" s="396"/>
      <c r="G60" s="12">
        <v>10</v>
      </c>
      <c r="H60" s="12">
        <v>200</v>
      </c>
      <c r="I60" s="12">
        <v>200</v>
      </c>
      <c r="J60" s="12">
        <v>5</v>
      </c>
      <c r="K60" s="12" t="s">
        <v>355</v>
      </c>
      <c r="L60" s="12" t="s">
        <v>355</v>
      </c>
      <c r="M60" s="13" t="s">
        <v>71</v>
      </c>
      <c r="N60" s="95" t="s">
        <v>391</v>
      </c>
      <c r="O60" s="382">
        <f>MIN(O58:O59)</f>
        <v>0</v>
      </c>
      <c r="P60" s="382" t="e">
        <f>MIN(P59:P59)</f>
        <v>#REF!</v>
      </c>
      <c r="Q60" s="382" t="e">
        <f>AVERAGE(Q58:Q59)</f>
        <v>#DIV/0!</v>
      </c>
      <c r="R60" s="382" t="e">
        <f>AVERAGE(R59:R59)</f>
        <v>#REF!</v>
      </c>
      <c r="S60" s="382">
        <f>MIN(S58:S59)</f>
        <v>0</v>
      </c>
      <c r="T60" s="382" t="e">
        <f>MIN(T59:T59)</f>
        <v>#REF!</v>
      </c>
      <c r="U60" s="382">
        <f>MIN(U58:U59)</f>
        <v>0</v>
      </c>
      <c r="V60" s="387" t="e">
        <f>MIN(V59:V59)</f>
        <v>#REF!</v>
      </c>
    </row>
    <row r="61" spans="1:23" ht="15.75">
      <c r="A61" s="400"/>
      <c r="B61" s="34" t="s">
        <v>26</v>
      </c>
      <c r="C61" s="391">
        <v>3</v>
      </c>
      <c r="D61" s="392" t="s">
        <v>4</v>
      </c>
      <c r="E61" s="29" t="s">
        <v>1335</v>
      </c>
      <c r="F61" s="396"/>
      <c r="G61" s="12">
        <v>10</v>
      </c>
      <c r="H61" s="12">
        <v>200</v>
      </c>
      <c r="I61" s="12">
        <v>200</v>
      </c>
      <c r="J61" s="12">
        <v>5</v>
      </c>
      <c r="K61" s="12" t="s">
        <v>355</v>
      </c>
      <c r="L61" s="12" t="s">
        <v>355</v>
      </c>
      <c r="M61" s="13" t="s">
        <v>71</v>
      </c>
      <c r="N61" s="95" t="s">
        <v>392</v>
      </c>
      <c r="O61" s="381" t="s">
        <v>355</v>
      </c>
      <c r="P61" s="381" t="s">
        <v>355</v>
      </c>
      <c r="Q61" s="381" t="s">
        <v>354</v>
      </c>
      <c r="R61" s="381" t="s">
        <v>354</v>
      </c>
      <c r="S61" s="381" t="s">
        <v>355</v>
      </c>
      <c r="T61" s="381" t="s">
        <v>355</v>
      </c>
      <c r="U61" s="381" t="s">
        <v>355</v>
      </c>
      <c r="V61" s="386" t="s">
        <v>355</v>
      </c>
    </row>
    <row r="62" spans="1:23" ht="15.75">
      <c r="A62" s="400"/>
      <c r="B62" s="34" t="s">
        <v>27</v>
      </c>
      <c r="C62" s="391"/>
      <c r="D62" s="392"/>
      <c r="E62" s="29" t="s">
        <v>1336</v>
      </c>
      <c r="F62" s="396"/>
      <c r="G62" s="12">
        <v>10</v>
      </c>
      <c r="H62" s="12">
        <v>200</v>
      </c>
      <c r="I62" s="12">
        <v>200</v>
      </c>
      <c r="J62" s="12">
        <v>5</v>
      </c>
      <c r="K62" s="12" t="s">
        <v>355</v>
      </c>
      <c r="L62" s="12" t="s">
        <v>355</v>
      </c>
      <c r="M62" s="13" t="s">
        <v>1832</v>
      </c>
      <c r="N62" s="95" t="s">
        <v>404</v>
      </c>
      <c r="O62" s="382">
        <f>MIN(O60:O61)</f>
        <v>0</v>
      </c>
      <c r="P62" s="382" t="e">
        <f>MIN(P60:P61)</f>
        <v>#REF!</v>
      </c>
      <c r="Q62" s="382" t="e">
        <f>AVERAGE(Q60:Q61)</f>
        <v>#DIV/0!</v>
      </c>
      <c r="R62" s="382" t="e">
        <f>AVERAGE(R60:R61)</f>
        <v>#REF!</v>
      </c>
      <c r="S62" s="382">
        <f>MIN(S60:S61)</f>
        <v>0</v>
      </c>
      <c r="T62" s="382" t="e">
        <f>MIN(T60:T61)</f>
        <v>#REF!</v>
      </c>
      <c r="U62" s="382">
        <f>MIN(U60:U61)</f>
        <v>0</v>
      </c>
      <c r="V62" s="387" t="e">
        <f>MIN(V60:V61)</f>
        <v>#REF!</v>
      </c>
      <c r="W62" s="38" t="s">
        <v>694</v>
      </c>
    </row>
    <row r="63" spans="1:23" ht="15.75">
      <c r="A63" s="400"/>
      <c r="B63" s="34" t="s">
        <v>28</v>
      </c>
      <c r="C63" s="391"/>
      <c r="D63" s="392" t="s">
        <v>3</v>
      </c>
      <c r="E63" s="29" t="s">
        <v>1337</v>
      </c>
      <c r="F63" s="396"/>
      <c r="G63" s="12">
        <v>10</v>
      </c>
      <c r="H63" s="12">
        <v>200</v>
      </c>
      <c r="I63" s="12">
        <v>200</v>
      </c>
      <c r="J63" s="12">
        <v>5</v>
      </c>
      <c r="K63" s="12" t="s">
        <v>355</v>
      </c>
      <c r="L63" s="12" t="s">
        <v>355</v>
      </c>
      <c r="M63" s="13" t="s">
        <v>71</v>
      </c>
      <c r="N63" s="95" t="s">
        <v>392</v>
      </c>
      <c r="O63" s="381" t="s">
        <v>355</v>
      </c>
      <c r="P63" s="382" t="e">
        <f>MIN(#REF!)</f>
        <v>#REF!</v>
      </c>
      <c r="Q63" s="381" t="s">
        <v>354</v>
      </c>
      <c r="R63" s="382" t="e">
        <f>AVERAGE(#REF!)</f>
        <v>#REF!</v>
      </c>
      <c r="S63" s="381" t="s">
        <v>355</v>
      </c>
      <c r="T63" s="382" t="e">
        <f>MIN(#REF!)</f>
        <v>#REF!</v>
      </c>
      <c r="U63" s="381" t="s">
        <v>355</v>
      </c>
      <c r="V63" s="387" t="e">
        <f>MIN(#REF!)</f>
        <v>#REF!</v>
      </c>
    </row>
    <row r="64" spans="1:23" ht="15.75">
      <c r="A64" s="400"/>
      <c r="B64" s="34" t="s">
        <v>29</v>
      </c>
      <c r="C64" s="391"/>
      <c r="D64" s="392"/>
      <c r="E64" s="29" t="s">
        <v>1338</v>
      </c>
      <c r="F64" s="396"/>
      <c r="G64" s="12">
        <v>10</v>
      </c>
      <c r="H64" s="12">
        <v>200</v>
      </c>
      <c r="I64" s="12">
        <v>200</v>
      </c>
      <c r="J64" s="12">
        <v>5</v>
      </c>
      <c r="K64" s="12" t="s">
        <v>355</v>
      </c>
      <c r="L64" s="12" t="s">
        <v>355</v>
      </c>
      <c r="M64" s="13" t="s">
        <v>71</v>
      </c>
      <c r="N64" s="95" t="s">
        <v>392</v>
      </c>
      <c r="O64" s="382">
        <f>MIN(O62:O63)</f>
        <v>0</v>
      </c>
      <c r="P64" s="382" t="e">
        <f>MIN(P63:P63)</f>
        <v>#REF!</v>
      </c>
      <c r="Q64" s="382" t="e">
        <f>AVERAGE(Q62:Q63)</f>
        <v>#DIV/0!</v>
      </c>
      <c r="R64" s="382" t="e">
        <f>AVERAGE(R63:R63)</f>
        <v>#REF!</v>
      </c>
      <c r="S64" s="382">
        <f>MIN(S62:S63)</f>
        <v>0</v>
      </c>
      <c r="T64" s="382" t="e">
        <f>MIN(T63:T63)</f>
        <v>#REF!</v>
      </c>
      <c r="U64" s="382">
        <f>MIN(U62:U63)</f>
        <v>0</v>
      </c>
      <c r="V64" s="387" t="e">
        <f>MIN(V63:V63)</f>
        <v>#REF!</v>
      </c>
    </row>
    <row r="65" spans="1:23" ht="15.75">
      <c r="A65" s="400"/>
      <c r="B65" s="34" t="s">
        <v>30</v>
      </c>
      <c r="C65" s="391">
        <v>4</v>
      </c>
      <c r="D65" s="392" t="s">
        <v>4</v>
      </c>
      <c r="E65" s="29" t="s">
        <v>1339</v>
      </c>
      <c r="F65" s="396"/>
      <c r="G65" s="12">
        <v>10</v>
      </c>
      <c r="H65" s="12">
        <v>200</v>
      </c>
      <c r="I65" s="12">
        <v>200</v>
      </c>
      <c r="J65" s="12">
        <v>5</v>
      </c>
      <c r="K65" s="12" t="s">
        <v>355</v>
      </c>
      <c r="L65" s="12" t="s">
        <v>355</v>
      </c>
      <c r="M65" s="13" t="s">
        <v>71</v>
      </c>
      <c r="N65" s="95" t="s">
        <v>392</v>
      </c>
      <c r="O65" s="393" t="s">
        <v>355</v>
      </c>
      <c r="P65" s="393" t="s">
        <v>355</v>
      </c>
      <c r="Q65" s="393" t="s">
        <v>354</v>
      </c>
      <c r="R65" s="393" t="s">
        <v>354</v>
      </c>
      <c r="S65" s="393" t="s">
        <v>355</v>
      </c>
      <c r="T65" s="393" t="s">
        <v>355</v>
      </c>
      <c r="U65" s="393" t="s">
        <v>355</v>
      </c>
      <c r="V65" s="402" t="s">
        <v>355</v>
      </c>
    </row>
    <row r="66" spans="1:23" ht="15.75">
      <c r="A66" s="400"/>
      <c r="B66" s="34" t="s">
        <v>31</v>
      </c>
      <c r="C66" s="391"/>
      <c r="D66" s="392"/>
      <c r="E66" s="29" t="s">
        <v>1340</v>
      </c>
      <c r="F66" s="396"/>
      <c r="G66" s="12">
        <v>10</v>
      </c>
      <c r="H66" s="12">
        <v>200</v>
      </c>
      <c r="I66" s="12">
        <v>200</v>
      </c>
      <c r="J66" s="12">
        <v>5</v>
      </c>
      <c r="K66" s="12" t="s">
        <v>355</v>
      </c>
      <c r="L66" s="12" t="s">
        <v>355</v>
      </c>
      <c r="M66" s="13" t="s">
        <v>71</v>
      </c>
      <c r="N66" s="95" t="s">
        <v>392</v>
      </c>
      <c r="O66" s="394"/>
      <c r="P66" s="394"/>
      <c r="Q66" s="394"/>
      <c r="R66" s="394"/>
      <c r="S66" s="394"/>
      <c r="T66" s="394"/>
      <c r="U66" s="394"/>
      <c r="V66" s="403"/>
    </row>
    <row r="67" spans="1:23" ht="15.75">
      <c r="A67" s="400"/>
      <c r="B67" s="34" t="s">
        <v>54</v>
      </c>
      <c r="C67" s="391"/>
      <c r="D67" s="392"/>
      <c r="E67" s="29" t="s">
        <v>1341</v>
      </c>
      <c r="F67" s="396"/>
      <c r="G67" s="12">
        <v>10</v>
      </c>
      <c r="H67" s="12">
        <v>200</v>
      </c>
      <c r="I67" s="12">
        <v>200</v>
      </c>
      <c r="J67" s="12">
        <v>5</v>
      </c>
      <c r="K67" s="12" t="s">
        <v>355</v>
      </c>
      <c r="L67" s="12" t="s">
        <v>355</v>
      </c>
      <c r="M67" s="13" t="s">
        <v>71</v>
      </c>
      <c r="N67" s="95" t="s">
        <v>392</v>
      </c>
      <c r="O67" s="395"/>
      <c r="P67" s="394"/>
      <c r="Q67" s="395"/>
      <c r="R67" s="394"/>
      <c r="S67" s="395"/>
      <c r="T67" s="394"/>
      <c r="U67" s="395"/>
      <c r="V67" s="403"/>
    </row>
    <row r="68" spans="1:23" ht="15.75">
      <c r="A68" s="400"/>
      <c r="B68" s="34" t="s">
        <v>32</v>
      </c>
      <c r="C68" s="391"/>
      <c r="D68" s="392" t="s">
        <v>3</v>
      </c>
      <c r="E68" s="29" t="s">
        <v>1342</v>
      </c>
      <c r="F68" s="396"/>
      <c r="G68" s="12">
        <v>10</v>
      </c>
      <c r="H68" s="12">
        <v>200</v>
      </c>
      <c r="I68" s="12">
        <v>200</v>
      </c>
      <c r="J68" s="12">
        <v>5</v>
      </c>
      <c r="K68" s="12" t="s">
        <v>355</v>
      </c>
      <c r="L68" s="12" t="s">
        <v>355</v>
      </c>
      <c r="M68" s="13" t="s">
        <v>71</v>
      </c>
      <c r="N68" s="95" t="s">
        <v>392</v>
      </c>
      <c r="O68" s="381" t="s">
        <v>355</v>
      </c>
      <c r="P68" s="394"/>
      <c r="Q68" s="381" t="s">
        <v>354</v>
      </c>
      <c r="R68" s="394"/>
      <c r="S68" s="381" t="s">
        <v>355</v>
      </c>
      <c r="T68" s="394"/>
      <c r="U68" s="381" t="s">
        <v>355</v>
      </c>
      <c r="V68" s="403"/>
    </row>
    <row r="69" spans="1:23" ht="15.75">
      <c r="A69" s="400"/>
      <c r="B69" s="34" t="s">
        <v>33</v>
      </c>
      <c r="C69" s="391"/>
      <c r="D69" s="392"/>
      <c r="E69" s="29" t="s">
        <v>1343</v>
      </c>
      <c r="F69" s="396"/>
      <c r="G69" s="12">
        <v>10</v>
      </c>
      <c r="H69" s="12">
        <v>200</v>
      </c>
      <c r="I69" s="12">
        <v>200</v>
      </c>
      <c r="J69" s="12">
        <v>5</v>
      </c>
      <c r="K69" s="12" t="s">
        <v>355</v>
      </c>
      <c r="L69" s="12" t="s">
        <v>355</v>
      </c>
      <c r="M69" s="13" t="s">
        <v>71</v>
      </c>
      <c r="N69" s="95" t="s">
        <v>392</v>
      </c>
      <c r="O69" s="382">
        <f>MIN(O67:O68)</f>
        <v>0</v>
      </c>
      <c r="P69" s="395"/>
      <c r="Q69" s="382" t="e">
        <f>AVERAGE(Q67:Q68)</f>
        <v>#DIV/0!</v>
      </c>
      <c r="R69" s="395"/>
      <c r="S69" s="382">
        <f t="shared" ref="S69" si="0">MIN(S67:S68)</f>
        <v>0</v>
      </c>
      <c r="T69" s="395"/>
      <c r="U69" s="382">
        <f t="shared" ref="U69" si="1">MIN(U67:U68)</f>
        <v>0</v>
      </c>
      <c r="V69" s="404"/>
    </row>
    <row r="70" spans="1:23" ht="15.75">
      <c r="A70" s="400"/>
      <c r="B70" s="34" t="s">
        <v>34</v>
      </c>
      <c r="C70" s="391">
        <v>5</v>
      </c>
      <c r="D70" s="392" t="s">
        <v>4</v>
      </c>
      <c r="E70" s="29" t="s">
        <v>1344</v>
      </c>
      <c r="F70" s="396"/>
      <c r="G70" s="12">
        <v>10</v>
      </c>
      <c r="H70" s="12">
        <v>200</v>
      </c>
      <c r="I70" s="12">
        <v>200</v>
      </c>
      <c r="J70" s="12">
        <v>5</v>
      </c>
      <c r="K70" s="12" t="s">
        <v>355</v>
      </c>
      <c r="L70" s="12" t="s">
        <v>355</v>
      </c>
      <c r="M70" s="13" t="s">
        <v>71</v>
      </c>
      <c r="N70" s="95" t="s">
        <v>392</v>
      </c>
      <c r="O70" s="393">
        <f>AVERAGE(L70:L71)</f>
        <v>6.4</v>
      </c>
      <c r="P70" s="393">
        <f>AVERAGE(L70:L73)</f>
        <v>6.4</v>
      </c>
      <c r="Q70" s="381" t="s">
        <v>354</v>
      </c>
      <c r="R70" s="381" t="s">
        <v>354</v>
      </c>
      <c r="S70" s="393">
        <f>MAX(L70:L71)</f>
        <v>6.4</v>
      </c>
      <c r="T70" s="393">
        <f>MAX(L70:L73)</f>
        <v>6.4</v>
      </c>
      <c r="U70" s="393" t="s">
        <v>355</v>
      </c>
      <c r="V70" s="402" t="s">
        <v>355</v>
      </c>
    </row>
    <row r="71" spans="1:23" ht="15.75">
      <c r="A71" s="400"/>
      <c r="B71" s="34" t="s">
        <v>35</v>
      </c>
      <c r="C71" s="391"/>
      <c r="D71" s="392"/>
      <c r="E71" s="29" t="s">
        <v>1345</v>
      </c>
      <c r="F71" s="396"/>
      <c r="G71" s="12">
        <v>10</v>
      </c>
      <c r="H71" s="12">
        <v>200</v>
      </c>
      <c r="I71" s="12">
        <v>200</v>
      </c>
      <c r="J71" s="12">
        <v>5</v>
      </c>
      <c r="K71" s="12">
        <v>32</v>
      </c>
      <c r="L71" s="12">
        <f t="shared" ref="L71" si="2">(K71*I71/H71)/J71</f>
        <v>6.4</v>
      </c>
      <c r="M71" s="13" t="s">
        <v>71</v>
      </c>
      <c r="N71" s="95" t="s">
        <v>392</v>
      </c>
      <c r="O71" s="395"/>
      <c r="P71" s="394"/>
      <c r="Q71" s="382" t="e">
        <f>AVERAGE(Q69:Q70)</f>
        <v>#DIV/0!</v>
      </c>
      <c r="R71" s="382" t="e">
        <f>AVERAGE(R69:R70)</f>
        <v>#DIV/0!</v>
      </c>
      <c r="S71" s="395"/>
      <c r="T71" s="394"/>
      <c r="U71" s="395"/>
      <c r="V71" s="403"/>
    </row>
    <row r="72" spans="1:23" ht="15.75">
      <c r="A72" s="400"/>
      <c r="B72" s="34" t="s">
        <v>36</v>
      </c>
      <c r="C72" s="391"/>
      <c r="D72" s="392" t="s">
        <v>3</v>
      </c>
      <c r="E72" s="29" t="s">
        <v>1346</v>
      </c>
      <c r="F72" s="396"/>
      <c r="G72" s="12">
        <v>10</v>
      </c>
      <c r="H72" s="12">
        <v>200</v>
      </c>
      <c r="I72" s="12">
        <v>200</v>
      </c>
      <c r="J72" s="12">
        <v>5</v>
      </c>
      <c r="K72" s="12" t="s">
        <v>355</v>
      </c>
      <c r="L72" s="12" t="s">
        <v>355</v>
      </c>
      <c r="M72" s="13" t="s">
        <v>71</v>
      </c>
      <c r="N72" s="95" t="s">
        <v>392</v>
      </c>
      <c r="O72" s="381" t="s">
        <v>355</v>
      </c>
      <c r="P72" s="394"/>
      <c r="Q72" s="381" t="s">
        <v>354</v>
      </c>
      <c r="R72" s="382" t="e">
        <f>AVERAGE(#REF!)</f>
        <v>#REF!</v>
      </c>
      <c r="S72" s="381" t="s">
        <v>355</v>
      </c>
      <c r="T72" s="394"/>
      <c r="U72" s="381" t="s">
        <v>355</v>
      </c>
      <c r="V72" s="403"/>
    </row>
    <row r="73" spans="1:23" ht="15.75">
      <c r="A73" s="400"/>
      <c r="B73" s="34" t="s">
        <v>37</v>
      </c>
      <c r="C73" s="391"/>
      <c r="D73" s="392"/>
      <c r="E73" s="29" t="s">
        <v>1347</v>
      </c>
      <c r="F73" s="396"/>
      <c r="G73" s="12">
        <v>10</v>
      </c>
      <c r="H73" s="12">
        <v>200</v>
      </c>
      <c r="I73" s="12">
        <v>200</v>
      </c>
      <c r="J73" s="12">
        <v>5</v>
      </c>
      <c r="K73" s="12" t="s">
        <v>355</v>
      </c>
      <c r="L73" s="12" t="s">
        <v>355</v>
      </c>
      <c r="M73" s="13" t="s">
        <v>71</v>
      </c>
      <c r="N73" s="95" t="s">
        <v>392</v>
      </c>
      <c r="O73" s="382">
        <f>MIN(O71:O72)</f>
        <v>0</v>
      </c>
      <c r="P73" s="395"/>
      <c r="Q73" s="382" t="e">
        <f>AVERAGE(Q71:Q72)</f>
        <v>#DIV/0!</v>
      </c>
      <c r="R73" s="382" t="e">
        <f>AVERAGE(R72:R72)</f>
        <v>#REF!</v>
      </c>
      <c r="S73" s="382">
        <f t="shared" ref="S73" si="3">MIN(S71:S72)</f>
        <v>0</v>
      </c>
      <c r="T73" s="395"/>
      <c r="U73" s="382">
        <f t="shared" ref="U73" si="4">MIN(U71:U72)</f>
        <v>0</v>
      </c>
      <c r="V73" s="404"/>
      <c r="W73" t="s">
        <v>694</v>
      </c>
    </row>
    <row r="74" spans="1:23" ht="15.75">
      <c r="A74" s="400"/>
      <c r="B74" s="34" t="s">
        <v>38</v>
      </c>
      <c r="C74" s="391">
        <v>6</v>
      </c>
      <c r="D74" s="33" t="s">
        <v>4</v>
      </c>
      <c r="E74" s="29" t="s">
        <v>1348</v>
      </c>
      <c r="F74" s="396"/>
      <c r="G74" s="12">
        <v>10</v>
      </c>
      <c r="H74" s="12">
        <v>200</v>
      </c>
      <c r="I74" s="12">
        <v>200</v>
      </c>
      <c r="J74" s="12">
        <v>5</v>
      </c>
      <c r="K74" s="12" t="s">
        <v>355</v>
      </c>
      <c r="L74" s="12" t="s">
        <v>355</v>
      </c>
      <c r="M74" s="13" t="s">
        <v>71</v>
      </c>
      <c r="N74" s="95" t="s">
        <v>392</v>
      </c>
      <c r="O74" s="381" t="s">
        <v>355</v>
      </c>
      <c r="P74" s="381" t="s">
        <v>355</v>
      </c>
      <c r="Q74" s="381" t="s">
        <v>354</v>
      </c>
      <c r="R74" s="381" t="s">
        <v>354</v>
      </c>
      <c r="S74" s="381" t="s">
        <v>355</v>
      </c>
      <c r="T74" s="381" t="s">
        <v>355</v>
      </c>
      <c r="U74" s="381" t="s">
        <v>355</v>
      </c>
      <c r="V74" s="386" t="s">
        <v>355</v>
      </c>
    </row>
    <row r="75" spans="1:23" ht="15.75">
      <c r="A75" s="400"/>
      <c r="B75" s="34" t="s">
        <v>39</v>
      </c>
      <c r="C75" s="391"/>
      <c r="D75" s="392" t="s">
        <v>3</v>
      </c>
      <c r="E75" s="29" t="s">
        <v>1349</v>
      </c>
      <c r="F75" s="396"/>
      <c r="G75" s="12">
        <v>10</v>
      </c>
      <c r="H75" s="12">
        <v>200</v>
      </c>
      <c r="I75" s="12">
        <v>200</v>
      </c>
      <c r="J75" s="12">
        <v>5</v>
      </c>
      <c r="K75" s="12" t="s">
        <v>355</v>
      </c>
      <c r="L75" s="12" t="s">
        <v>355</v>
      </c>
      <c r="M75" s="13" t="s">
        <v>71</v>
      </c>
      <c r="N75" s="95" t="s">
        <v>392</v>
      </c>
      <c r="O75" s="382">
        <f>MIN(O73:O74)</f>
        <v>0</v>
      </c>
      <c r="P75" s="382">
        <f>MIN(P73:P74)</f>
        <v>0</v>
      </c>
      <c r="Q75" s="382" t="e">
        <f>AVERAGE(Q73:Q74)</f>
        <v>#DIV/0!</v>
      </c>
      <c r="R75" s="382" t="e">
        <f>AVERAGE(R73:R74)</f>
        <v>#REF!</v>
      </c>
      <c r="S75" s="382">
        <f>MIN(S73:S74)</f>
        <v>0</v>
      </c>
      <c r="T75" s="382">
        <f>MIN(T73:T74)</f>
        <v>0</v>
      </c>
      <c r="U75" s="382">
        <f>MIN(U73:U74)</f>
        <v>0</v>
      </c>
      <c r="V75" s="387">
        <f>MIN(V73:V74)</f>
        <v>0</v>
      </c>
    </row>
    <row r="76" spans="1:23" ht="15.75">
      <c r="A76" s="400"/>
      <c r="B76" s="34" t="s">
        <v>40</v>
      </c>
      <c r="C76" s="391"/>
      <c r="D76" s="392"/>
      <c r="E76" s="29" t="s">
        <v>1350</v>
      </c>
      <c r="F76" s="396"/>
      <c r="G76" s="12">
        <v>10</v>
      </c>
      <c r="H76" s="12">
        <v>200</v>
      </c>
      <c r="I76" s="12">
        <v>200</v>
      </c>
      <c r="J76" s="12">
        <v>5</v>
      </c>
      <c r="K76" s="12" t="s">
        <v>355</v>
      </c>
      <c r="L76" s="12" t="s">
        <v>355</v>
      </c>
      <c r="M76" s="13" t="s">
        <v>71</v>
      </c>
      <c r="N76" s="95" t="s">
        <v>392</v>
      </c>
      <c r="O76" s="381" t="s">
        <v>355</v>
      </c>
      <c r="P76" s="382" t="e">
        <f>MIN(#REF!)</f>
        <v>#REF!</v>
      </c>
      <c r="Q76" s="381" t="s">
        <v>354</v>
      </c>
      <c r="R76" s="382" t="e">
        <f>AVERAGE(#REF!)</f>
        <v>#REF!</v>
      </c>
      <c r="S76" s="381" t="s">
        <v>355</v>
      </c>
      <c r="T76" s="382" t="e">
        <f>MIN(#REF!)</f>
        <v>#REF!</v>
      </c>
      <c r="U76" s="381" t="s">
        <v>355</v>
      </c>
      <c r="V76" s="387" t="e">
        <f>MIN(#REF!)</f>
        <v>#REF!</v>
      </c>
    </row>
    <row r="77" spans="1:23" ht="15.75">
      <c r="A77" s="400"/>
      <c r="B77" s="34" t="s">
        <v>41</v>
      </c>
      <c r="C77" s="391"/>
      <c r="D77" s="392"/>
      <c r="E77" s="29" t="s">
        <v>1351</v>
      </c>
      <c r="F77" s="396"/>
      <c r="G77" s="12">
        <v>10</v>
      </c>
      <c r="H77" s="12">
        <v>200</v>
      </c>
      <c r="I77" s="12">
        <v>200</v>
      </c>
      <c r="J77" s="12">
        <v>5</v>
      </c>
      <c r="K77" s="12" t="s">
        <v>355</v>
      </c>
      <c r="L77" s="12" t="s">
        <v>355</v>
      </c>
      <c r="M77" s="13" t="s">
        <v>71</v>
      </c>
      <c r="N77" s="95" t="s">
        <v>392</v>
      </c>
      <c r="O77" s="382">
        <f>MIN(O75:O76)</f>
        <v>0</v>
      </c>
      <c r="P77" s="382" t="e">
        <f>MIN(P76:P76)</f>
        <v>#REF!</v>
      </c>
      <c r="Q77" s="382" t="e">
        <f>AVERAGE(Q75:Q76)</f>
        <v>#DIV/0!</v>
      </c>
      <c r="R77" s="382" t="e">
        <f>AVERAGE(R76:R76)</f>
        <v>#REF!</v>
      </c>
      <c r="S77" s="382">
        <f>MIN(S75:S76)</f>
        <v>0</v>
      </c>
      <c r="T77" s="382" t="e">
        <f>MIN(T76:T76)</f>
        <v>#REF!</v>
      </c>
      <c r="U77" s="382">
        <f>MIN(U75:U76)</f>
        <v>0</v>
      </c>
      <c r="V77" s="387" t="e">
        <f>MIN(V76:V76)</f>
        <v>#REF!</v>
      </c>
      <c r="W77" t="s">
        <v>694</v>
      </c>
    </row>
    <row r="78" spans="1:23" ht="15.75">
      <c r="A78" s="400"/>
      <c r="B78" s="25" t="s">
        <v>42</v>
      </c>
      <c r="C78" s="383">
        <v>1</v>
      </c>
      <c r="D78" s="23" t="s">
        <v>4</v>
      </c>
      <c r="E78" s="29" t="s">
        <v>1352</v>
      </c>
      <c r="F78" s="388" t="s">
        <v>1847</v>
      </c>
      <c r="G78" s="12">
        <v>10</v>
      </c>
      <c r="H78" s="12">
        <v>200</v>
      </c>
      <c r="I78" s="12">
        <v>200</v>
      </c>
      <c r="J78" s="12">
        <v>5</v>
      </c>
      <c r="K78" s="12" t="s">
        <v>355</v>
      </c>
      <c r="L78" s="12" t="s">
        <v>355</v>
      </c>
      <c r="M78" s="13" t="s">
        <v>71</v>
      </c>
      <c r="N78" s="95" t="s">
        <v>392</v>
      </c>
      <c r="O78" s="129" t="s">
        <v>355</v>
      </c>
      <c r="P78" s="381" t="s">
        <v>355</v>
      </c>
      <c r="Q78" s="129" t="s">
        <v>354</v>
      </c>
      <c r="R78" s="381" t="s">
        <v>354</v>
      </c>
      <c r="S78" s="129" t="s">
        <v>355</v>
      </c>
      <c r="T78" s="381" t="s">
        <v>355</v>
      </c>
      <c r="U78" s="129" t="s">
        <v>355</v>
      </c>
      <c r="V78" s="386" t="s">
        <v>355</v>
      </c>
    </row>
    <row r="79" spans="1:23" ht="15.75">
      <c r="A79" s="400"/>
      <c r="B79" s="25" t="s">
        <v>43</v>
      </c>
      <c r="C79" s="384"/>
      <c r="D79" s="379" t="s">
        <v>3</v>
      </c>
      <c r="E79" s="29" t="s">
        <v>1353</v>
      </c>
      <c r="F79" s="389"/>
      <c r="G79" s="12">
        <v>10</v>
      </c>
      <c r="H79" s="12">
        <v>200</v>
      </c>
      <c r="I79" s="12">
        <v>200</v>
      </c>
      <c r="J79" s="12">
        <v>5</v>
      </c>
      <c r="K79" s="12" t="s">
        <v>355</v>
      </c>
      <c r="L79" s="12" t="s">
        <v>355</v>
      </c>
      <c r="M79" s="13" t="s">
        <v>71</v>
      </c>
      <c r="N79" s="95" t="s">
        <v>392</v>
      </c>
      <c r="O79" s="381" t="s">
        <v>355</v>
      </c>
      <c r="P79" s="382" t="e">
        <f>MIN(#REF!)</f>
        <v>#REF!</v>
      </c>
      <c r="Q79" s="381" t="s">
        <v>354</v>
      </c>
      <c r="R79" s="382" t="e">
        <f>STDEV(#REF!)</f>
        <v>#REF!</v>
      </c>
      <c r="S79" s="381" t="s">
        <v>355</v>
      </c>
      <c r="T79" s="382" t="e">
        <f>MIN(#REF!)</f>
        <v>#REF!</v>
      </c>
      <c r="U79" s="381" t="s">
        <v>355</v>
      </c>
      <c r="V79" s="387">
        <f>MIN(M79:M80)</f>
        <v>0</v>
      </c>
    </row>
    <row r="80" spans="1:23" ht="15.75">
      <c r="A80" s="400"/>
      <c r="B80" s="25" t="s">
        <v>44</v>
      </c>
      <c r="C80" s="385"/>
      <c r="D80" s="380"/>
      <c r="E80" s="29" t="s">
        <v>1354</v>
      </c>
      <c r="F80" s="389"/>
      <c r="G80" s="12">
        <v>10</v>
      </c>
      <c r="H80" s="12">
        <v>200</v>
      </c>
      <c r="I80" s="12">
        <v>200</v>
      </c>
      <c r="J80" s="12">
        <v>5</v>
      </c>
      <c r="K80" s="12" t="s">
        <v>355</v>
      </c>
      <c r="L80" s="12" t="s">
        <v>355</v>
      </c>
      <c r="M80" s="13" t="s">
        <v>71</v>
      </c>
      <c r="N80" s="95" t="s">
        <v>392</v>
      </c>
      <c r="O80" s="382">
        <f>MIN(O78:O79)</f>
        <v>0</v>
      </c>
      <c r="P80" s="382" t="e">
        <f>MIN(P79:P79)</f>
        <v>#REF!</v>
      </c>
      <c r="Q80" s="382" t="e">
        <f>AVERAGE(Q78:Q79)</f>
        <v>#DIV/0!</v>
      </c>
      <c r="R80" s="382" t="e">
        <f>STDEV(#REF!)</f>
        <v>#REF!</v>
      </c>
      <c r="S80" s="382">
        <f>MIN(S78:S79)</f>
        <v>0</v>
      </c>
      <c r="T80" s="382" t="e">
        <f>MIN(T79:T79)</f>
        <v>#REF!</v>
      </c>
      <c r="U80" s="382">
        <f>MIN(U78:U79)</f>
        <v>0</v>
      </c>
      <c r="V80" s="387">
        <f>MIN(V79:V79)</f>
        <v>0</v>
      </c>
      <c r="W80" t="s">
        <v>694</v>
      </c>
    </row>
    <row r="81" spans="1:23" ht="15.75">
      <c r="A81" s="400"/>
      <c r="B81" s="25" t="s">
        <v>45</v>
      </c>
      <c r="C81" s="383">
        <v>2</v>
      </c>
      <c r="D81" s="379" t="s">
        <v>4</v>
      </c>
      <c r="E81" s="29" t="s">
        <v>1355</v>
      </c>
      <c r="F81" s="389"/>
      <c r="G81" s="12">
        <v>10</v>
      </c>
      <c r="H81" s="12">
        <v>200</v>
      </c>
      <c r="I81" s="12">
        <v>200</v>
      </c>
      <c r="J81" s="12">
        <v>5</v>
      </c>
      <c r="K81" s="12" t="s">
        <v>355</v>
      </c>
      <c r="L81" s="12" t="s">
        <v>355</v>
      </c>
      <c r="M81" s="13" t="s">
        <v>71</v>
      </c>
      <c r="N81" s="95" t="s">
        <v>392</v>
      </c>
      <c r="O81" s="381" t="s">
        <v>355</v>
      </c>
      <c r="P81" s="381" t="s">
        <v>355</v>
      </c>
      <c r="Q81" s="381" t="s">
        <v>354</v>
      </c>
      <c r="R81" s="381" t="s">
        <v>354</v>
      </c>
      <c r="S81" s="381" t="s">
        <v>355</v>
      </c>
      <c r="T81" s="381" t="s">
        <v>355</v>
      </c>
      <c r="U81" s="381" t="s">
        <v>355</v>
      </c>
      <c r="V81" s="386" t="s">
        <v>355</v>
      </c>
    </row>
    <row r="82" spans="1:23" ht="15.75">
      <c r="A82" s="400"/>
      <c r="B82" s="25" t="s">
        <v>46</v>
      </c>
      <c r="C82" s="384"/>
      <c r="D82" s="380"/>
      <c r="E82" s="29" t="s">
        <v>1356</v>
      </c>
      <c r="F82" s="389"/>
      <c r="G82" s="12">
        <v>10</v>
      </c>
      <c r="H82" s="12">
        <v>200</v>
      </c>
      <c r="I82" s="12">
        <v>200</v>
      </c>
      <c r="J82" s="12">
        <v>5</v>
      </c>
      <c r="K82" s="12" t="s">
        <v>355</v>
      </c>
      <c r="L82" s="12" t="s">
        <v>355</v>
      </c>
      <c r="M82" s="13" t="s">
        <v>71</v>
      </c>
      <c r="N82" s="95" t="s">
        <v>392</v>
      </c>
      <c r="O82" s="382">
        <f t="shared" ref="O82:P82" si="5">MIN(O80:O81)</f>
        <v>0</v>
      </c>
      <c r="P82" s="382" t="e">
        <f t="shared" si="5"/>
        <v>#REF!</v>
      </c>
      <c r="Q82" s="382" t="e">
        <f t="shared" ref="Q82:R82" si="6">AVERAGE(Q80:Q81)</f>
        <v>#DIV/0!</v>
      </c>
      <c r="R82" s="382" t="e">
        <f t="shared" si="6"/>
        <v>#REF!</v>
      </c>
      <c r="S82" s="382">
        <f t="shared" ref="S82:V82" si="7">MIN(S80:S81)</f>
        <v>0</v>
      </c>
      <c r="T82" s="382" t="e">
        <f t="shared" si="7"/>
        <v>#REF!</v>
      </c>
      <c r="U82" s="382">
        <f t="shared" si="7"/>
        <v>0</v>
      </c>
      <c r="V82" s="387">
        <f t="shared" si="7"/>
        <v>0</v>
      </c>
    </row>
    <row r="83" spans="1:23" ht="15.75">
      <c r="A83" s="400"/>
      <c r="B83" s="25" t="s">
        <v>47</v>
      </c>
      <c r="C83" s="384"/>
      <c r="D83" s="379" t="s">
        <v>3</v>
      </c>
      <c r="E83" s="29" t="s">
        <v>1357</v>
      </c>
      <c r="F83" s="389"/>
      <c r="G83" s="12">
        <v>10</v>
      </c>
      <c r="H83" s="12">
        <v>200</v>
      </c>
      <c r="I83" s="12">
        <v>200</v>
      </c>
      <c r="J83" s="12">
        <v>5</v>
      </c>
      <c r="K83" s="12" t="s">
        <v>355</v>
      </c>
      <c r="L83" s="12" t="s">
        <v>355</v>
      </c>
      <c r="M83" s="13" t="s">
        <v>71</v>
      </c>
      <c r="N83" s="95" t="s">
        <v>392</v>
      </c>
      <c r="O83" s="381" t="s">
        <v>355</v>
      </c>
      <c r="P83" s="382" t="e">
        <f>MIN(#REF!)</f>
        <v>#REF!</v>
      </c>
      <c r="Q83" s="381" t="s">
        <v>354</v>
      </c>
      <c r="R83" s="382" t="e">
        <f>AVERAGE(#REF!)</f>
        <v>#REF!</v>
      </c>
      <c r="S83" s="381" t="s">
        <v>355</v>
      </c>
      <c r="T83" s="382" t="e">
        <f>MIN(#REF!)</f>
        <v>#REF!</v>
      </c>
      <c r="U83" s="381" t="s">
        <v>355</v>
      </c>
      <c r="V83" s="387" t="e">
        <f>MIN(#REF!)</f>
        <v>#REF!</v>
      </c>
    </row>
    <row r="84" spans="1:23" ht="15.75">
      <c r="A84" s="400"/>
      <c r="B84" s="25" t="s">
        <v>48</v>
      </c>
      <c r="C84" s="385"/>
      <c r="D84" s="380"/>
      <c r="E84" s="29" t="s">
        <v>1358</v>
      </c>
      <c r="F84" s="389"/>
      <c r="G84" s="12">
        <v>10</v>
      </c>
      <c r="H84" s="12">
        <v>200</v>
      </c>
      <c r="I84" s="12">
        <v>200</v>
      </c>
      <c r="J84" s="12">
        <v>5</v>
      </c>
      <c r="K84" s="12" t="s">
        <v>355</v>
      </c>
      <c r="L84" s="12" t="s">
        <v>355</v>
      </c>
      <c r="M84" s="13" t="s">
        <v>71</v>
      </c>
      <c r="N84" s="95" t="s">
        <v>392</v>
      </c>
      <c r="O84" s="382">
        <f t="shared" ref="O84" si="8">MIN(O82:O83)</f>
        <v>0</v>
      </c>
      <c r="P84" s="382" t="e">
        <f t="shared" ref="P84" si="9">MIN(P83:P83)</f>
        <v>#REF!</v>
      </c>
      <c r="Q84" s="382" t="e">
        <f t="shared" ref="Q84" si="10">AVERAGE(Q82:Q83)</f>
        <v>#DIV/0!</v>
      </c>
      <c r="R84" s="382" t="e">
        <f t="shared" ref="R84" si="11">AVERAGE(R83:R83)</f>
        <v>#REF!</v>
      </c>
      <c r="S84" s="382">
        <f t="shared" ref="S84" si="12">MIN(S82:S83)</f>
        <v>0</v>
      </c>
      <c r="T84" s="382" t="e">
        <f t="shared" ref="T84" si="13">MIN(T83:T83)</f>
        <v>#REF!</v>
      </c>
      <c r="U84" s="382">
        <f t="shared" ref="U84" si="14">MIN(U82:U83)</f>
        <v>0</v>
      </c>
      <c r="V84" s="387" t="e">
        <f t="shared" ref="V84" si="15">MIN(V83:V83)</f>
        <v>#REF!</v>
      </c>
    </row>
    <row r="85" spans="1:23" ht="15.75">
      <c r="A85" s="400"/>
      <c r="B85" s="25" t="s">
        <v>49</v>
      </c>
      <c r="C85" s="383">
        <v>3</v>
      </c>
      <c r="D85" s="379" t="s">
        <v>4</v>
      </c>
      <c r="E85" s="29" t="s">
        <v>1359</v>
      </c>
      <c r="F85" s="389"/>
      <c r="G85" s="12">
        <v>10</v>
      </c>
      <c r="H85" s="12">
        <v>200</v>
      </c>
      <c r="I85" s="12">
        <v>200</v>
      </c>
      <c r="J85" s="12">
        <v>5</v>
      </c>
      <c r="K85" s="12" t="s">
        <v>355</v>
      </c>
      <c r="L85" s="12" t="s">
        <v>355</v>
      </c>
      <c r="M85" s="13" t="s">
        <v>71</v>
      </c>
      <c r="N85" s="95" t="s">
        <v>392</v>
      </c>
      <c r="O85" s="381" t="s">
        <v>355</v>
      </c>
      <c r="P85" s="381" t="s">
        <v>355</v>
      </c>
      <c r="Q85" s="381" t="s">
        <v>354</v>
      </c>
      <c r="R85" s="381" t="s">
        <v>354</v>
      </c>
      <c r="S85" s="381" t="s">
        <v>355</v>
      </c>
      <c r="T85" s="381" t="s">
        <v>355</v>
      </c>
      <c r="U85" s="381" t="s">
        <v>355</v>
      </c>
      <c r="V85" s="386" t="s">
        <v>355</v>
      </c>
    </row>
    <row r="86" spans="1:23" ht="15.75">
      <c r="A86" s="400"/>
      <c r="B86" s="25" t="s">
        <v>50</v>
      </c>
      <c r="C86" s="384"/>
      <c r="D86" s="380"/>
      <c r="E86" s="29" t="s">
        <v>1360</v>
      </c>
      <c r="F86" s="389"/>
      <c r="G86" s="12">
        <v>10</v>
      </c>
      <c r="H86" s="12">
        <v>200</v>
      </c>
      <c r="I86" s="12">
        <v>200</v>
      </c>
      <c r="J86" s="12">
        <v>5</v>
      </c>
      <c r="K86" s="12" t="s">
        <v>355</v>
      </c>
      <c r="L86" s="12" t="s">
        <v>355</v>
      </c>
      <c r="M86" s="13" t="s">
        <v>71</v>
      </c>
      <c r="N86" s="95" t="s">
        <v>392</v>
      </c>
      <c r="O86" s="382">
        <f t="shared" ref="O86:P86" si="16">MIN(O84:O85)</f>
        <v>0</v>
      </c>
      <c r="P86" s="382" t="e">
        <f t="shared" si="16"/>
        <v>#REF!</v>
      </c>
      <c r="Q86" s="382" t="e">
        <f t="shared" ref="Q86:R86" si="17">AVERAGE(Q84:Q85)</f>
        <v>#DIV/0!</v>
      </c>
      <c r="R86" s="382" t="e">
        <f t="shared" si="17"/>
        <v>#REF!</v>
      </c>
      <c r="S86" s="382">
        <f t="shared" ref="S86:V86" si="18">MIN(S84:S85)</f>
        <v>0</v>
      </c>
      <c r="T86" s="382" t="e">
        <f t="shared" si="18"/>
        <v>#REF!</v>
      </c>
      <c r="U86" s="382">
        <f t="shared" si="18"/>
        <v>0</v>
      </c>
      <c r="V86" s="387" t="e">
        <f t="shared" si="18"/>
        <v>#REF!</v>
      </c>
    </row>
    <row r="87" spans="1:23" ht="15.75">
      <c r="A87" s="400"/>
      <c r="B87" s="25" t="s">
        <v>51</v>
      </c>
      <c r="C87" s="384"/>
      <c r="D87" s="379" t="s">
        <v>3</v>
      </c>
      <c r="E87" s="29" t="s">
        <v>1361</v>
      </c>
      <c r="F87" s="389"/>
      <c r="G87" s="12">
        <v>10</v>
      </c>
      <c r="H87" s="12">
        <v>200</v>
      </c>
      <c r="I87" s="12">
        <v>200</v>
      </c>
      <c r="J87" s="12">
        <v>5</v>
      </c>
      <c r="K87" s="12" t="s">
        <v>355</v>
      </c>
      <c r="L87" s="12" t="s">
        <v>355</v>
      </c>
      <c r="M87" s="13" t="s">
        <v>71</v>
      </c>
      <c r="N87" s="95" t="s">
        <v>392</v>
      </c>
      <c r="O87" s="381" t="s">
        <v>355</v>
      </c>
      <c r="P87" s="382" t="e">
        <f>MIN(#REF!)</f>
        <v>#REF!</v>
      </c>
      <c r="Q87" s="381" t="s">
        <v>354</v>
      </c>
      <c r="R87" s="382" t="e">
        <f>AVERAGE(#REF!)</f>
        <v>#REF!</v>
      </c>
      <c r="S87" s="381" t="s">
        <v>355</v>
      </c>
      <c r="T87" s="382" t="e">
        <f>MIN(#REF!)</f>
        <v>#REF!</v>
      </c>
      <c r="U87" s="381" t="s">
        <v>355</v>
      </c>
      <c r="V87" s="387" t="e">
        <f>MIN(#REF!)</f>
        <v>#REF!</v>
      </c>
      <c r="W87" t="s">
        <v>694</v>
      </c>
    </row>
    <row r="88" spans="1:23" ht="15.75">
      <c r="A88" s="400"/>
      <c r="B88" s="25" t="s">
        <v>52</v>
      </c>
      <c r="C88" s="385"/>
      <c r="D88" s="380"/>
      <c r="E88" s="29" t="s">
        <v>1362</v>
      </c>
      <c r="F88" s="389"/>
      <c r="G88" s="12">
        <v>10</v>
      </c>
      <c r="H88" s="12">
        <v>200</v>
      </c>
      <c r="I88" s="12">
        <v>200</v>
      </c>
      <c r="J88" s="12">
        <v>5</v>
      </c>
      <c r="K88" s="12" t="s">
        <v>355</v>
      </c>
      <c r="L88" s="12" t="s">
        <v>355</v>
      </c>
      <c r="M88" s="13" t="s">
        <v>71</v>
      </c>
      <c r="N88" s="95" t="s">
        <v>392</v>
      </c>
      <c r="O88" s="382">
        <f t="shared" ref="O88" si="19">MIN(O86:O87)</f>
        <v>0</v>
      </c>
      <c r="P88" s="382" t="e">
        <f t="shared" ref="P88" si="20">MIN(P87:P87)</f>
        <v>#REF!</v>
      </c>
      <c r="Q88" s="382" t="e">
        <f t="shared" ref="Q88" si="21">AVERAGE(Q86:Q87)</f>
        <v>#DIV/0!</v>
      </c>
      <c r="R88" s="382" t="e">
        <f t="shared" ref="R88" si="22">AVERAGE(R87:R87)</f>
        <v>#REF!</v>
      </c>
      <c r="S88" s="382">
        <f t="shared" ref="S88" si="23">MIN(S86:S87)</f>
        <v>0</v>
      </c>
      <c r="T88" s="382" t="e">
        <f t="shared" ref="T88" si="24">MIN(T87:T87)</f>
        <v>#REF!</v>
      </c>
      <c r="U88" s="382">
        <f t="shared" ref="U88" si="25">MIN(U86:U87)</f>
        <v>0</v>
      </c>
      <c r="V88" s="387" t="e">
        <f t="shared" ref="V88" si="26">MIN(V87:V87)</f>
        <v>#REF!</v>
      </c>
    </row>
    <row r="89" spans="1:23" ht="15.75">
      <c r="A89" s="400"/>
      <c r="B89" s="25" t="s">
        <v>53</v>
      </c>
      <c r="C89" s="383">
        <v>4</v>
      </c>
      <c r="D89" s="26" t="s">
        <v>4</v>
      </c>
      <c r="E89" s="29" t="s">
        <v>1363</v>
      </c>
      <c r="F89" s="389"/>
      <c r="G89" s="12">
        <v>10</v>
      </c>
      <c r="H89" s="12">
        <v>200</v>
      </c>
      <c r="I89" s="12">
        <v>200</v>
      </c>
      <c r="J89" s="12">
        <v>5</v>
      </c>
      <c r="K89" s="12" t="s">
        <v>355</v>
      </c>
      <c r="L89" s="12" t="s">
        <v>355</v>
      </c>
      <c r="M89" s="13" t="s">
        <v>71</v>
      </c>
      <c r="N89" s="95" t="s">
        <v>392</v>
      </c>
      <c r="O89" s="129" t="s">
        <v>355</v>
      </c>
      <c r="P89" s="381" t="s">
        <v>355</v>
      </c>
      <c r="Q89" s="129" t="s">
        <v>354</v>
      </c>
      <c r="R89" s="381" t="s">
        <v>354</v>
      </c>
      <c r="S89" s="129" t="s">
        <v>355</v>
      </c>
      <c r="T89" s="381" t="s">
        <v>355</v>
      </c>
      <c r="U89" s="129" t="s">
        <v>355</v>
      </c>
      <c r="V89" s="386" t="s">
        <v>355</v>
      </c>
    </row>
    <row r="90" spans="1:23" ht="15.75">
      <c r="A90" s="400"/>
      <c r="B90" s="25" t="s">
        <v>55</v>
      </c>
      <c r="C90" s="384"/>
      <c r="D90" s="379" t="s">
        <v>3</v>
      </c>
      <c r="E90" s="29" t="s">
        <v>1364</v>
      </c>
      <c r="F90" s="389"/>
      <c r="G90" s="12">
        <v>10</v>
      </c>
      <c r="H90" s="12">
        <v>200</v>
      </c>
      <c r="I90" s="12">
        <v>200</v>
      </c>
      <c r="J90" s="12">
        <v>5</v>
      </c>
      <c r="K90" s="12" t="s">
        <v>355</v>
      </c>
      <c r="L90" s="12" t="s">
        <v>355</v>
      </c>
      <c r="M90" s="13" t="s">
        <v>71</v>
      </c>
      <c r="N90" s="95" t="s">
        <v>392</v>
      </c>
      <c r="O90" s="381" t="s">
        <v>355</v>
      </c>
      <c r="P90" s="382" t="e">
        <f>MIN(#REF!)</f>
        <v>#REF!</v>
      </c>
      <c r="Q90" s="381" t="s">
        <v>354</v>
      </c>
      <c r="R90" s="382" t="e">
        <f>STDEV(#REF!)</f>
        <v>#REF!</v>
      </c>
      <c r="S90" s="381" t="s">
        <v>355</v>
      </c>
      <c r="T90" s="382" t="e">
        <f>MIN(#REF!)</f>
        <v>#REF!</v>
      </c>
      <c r="U90" s="381" t="s">
        <v>355</v>
      </c>
      <c r="V90" s="387">
        <f>MIN(M90:M91)</f>
        <v>0</v>
      </c>
      <c r="W90" t="s">
        <v>694</v>
      </c>
    </row>
    <row r="91" spans="1:23" ht="15.75">
      <c r="A91" s="400"/>
      <c r="B91" s="25" t="s">
        <v>56</v>
      </c>
      <c r="C91" s="385"/>
      <c r="D91" s="380"/>
      <c r="E91" s="29" t="s">
        <v>1365</v>
      </c>
      <c r="F91" s="389"/>
      <c r="G91" s="12">
        <v>10</v>
      </c>
      <c r="H91" s="12">
        <v>200</v>
      </c>
      <c r="I91" s="12">
        <v>200</v>
      </c>
      <c r="J91" s="12">
        <v>5</v>
      </c>
      <c r="K91" s="12" t="s">
        <v>355</v>
      </c>
      <c r="L91" s="12" t="s">
        <v>355</v>
      </c>
      <c r="M91" s="13" t="s">
        <v>71</v>
      </c>
      <c r="N91" s="95" t="s">
        <v>392</v>
      </c>
      <c r="O91" s="382">
        <f>MIN(O89:O90)</f>
        <v>0</v>
      </c>
      <c r="P91" s="382" t="e">
        <f>MIN(P90:P90)</f>
        <v>#REF!</v>
      </c>
      <c r="Q91" s="382" t="e">
        <f>AVERAGE(Q89:Q90)</f>
        <v>#DIV/0!</v>
      </c>
      <c r="R91" s="382" t="e">
        <f>STDEV(#REF!)</f>
        <v>#REF!</v>
      </c>
      <c r="S91" s="382">
        <f>MIN(S89:S90)</f>
        <v>0</v>
      </c>
      <c r="T91" s="382" t="e">
        <f>MIN(T90:T90)</f>
        <v>#REF!</v>
      </c>
      <c r="U91" s="382">
        <f>MIN(U89:U90)</f>
        <v>0</v>
      </c>
      <c r="V91" s="387">
        <f>MIN(V90:V90)</f>
        <v>0</v>
      </c>
    </row>
    <row r="92" spans="1:23" ht="15.75">
      <c r="A92" s="400"/>
      <c r="B92" s="25" t="s">
        <v>57</v>
      </c>
      <c r="C92" s="383">
        <v>5</v>
      </c>
      <c r="D92" s="379" t="s">
        <v>4</v>
      </c>
      <c r="E92" s="29" t="s">
        <v>1366</v>
      </c>
      <c r="F92" s="389"/>
      <c r="G92" s="12">
        <v>10</v>
      </c>
      <c r="H92" s="12">
        <v>200</v>
      </c>
      <c r="I92" s="12">
        <v>200</v>
      </c>
      <c r="J92" s="12">
        <v>5</v>
      </c>
      <c r="K92" s="12" t="s">
        <v>355</v>
      </c>
      <c r="L92" s="12" t="s">
        <v>355</v>
      </c>
      <c r="M92" s="13" t="s">
        <v>71</v>
      </c>
      <c r="N92" s="95" t="s">
        <v>392</v>
      </c>
      <c r="O92" s="381" t="s">
        <v>355</v>
      </c>
      <c r="P92" s="381" t="s">
        <v>355</v>
      </c>
      <c r="Q92" s="381" t="s">
        <v>354</v>
      </c>
      <c r="R92" s="381" t="s">
        <v>354</v>
      </c>
      <c r="S92" s="381" t="s">
        <v>355</v>
      </c>
      <c r="T92" s="381" t="s">
        <v>355</v>
      </c>
      <c r="U92" s="381" t="s">
        <v>355</v>
      </c>
      <c r="V92" s="386" t="s">
        <v>355</v>
      </c>
      <c r="W92" t="s">
        <v>694</v>
      </c>
    </row>
    <row r="93" spans="1:23" ht="15.75">
      <c r="A93" s="400"/>
      <c r="B93" s="25" t="s">
        <v>58</v>
      </c>
      <c r="C93" s="384"/>
      <c r="D93" s="380"/>
      <c r="E93" s="29" t="s">
        <v>1367</v>
      </c>
      <c r="F93" s="389"/>
      <c r="G93" s="12">
        <v>10</v>
      </c>
      <c r="H93" s="12">
        <v>200</v>
      </c>
      <c r="I93" s="12">
        <v>200</v>
      </c>
      <c r="J93" s="12">
        <v>5</v>
      </c>
      <c r="K93" s="12" t="s">
        <v>355</v>
      </c>
      <c r="L93" s="12" t="s">
        <v>355</v>
      </c>
      <c r="M93" s="13" t="s">
        <v>71</v>
      </c>
      <c r="N93" s="95" t="s">
        <v>392</v>
      </c>
      <c r="O93" s="382">
        <f t="shared" ref="O93" si="27">MIN(O91:O92)</f>
        <v>0</v>
      </c>
      <c r="P93" s="382" t="e">
        <f t="shared" ref="P93" si="28">MIN(P91:P92)</f>
        <v>#REF!</v>
      </c>
      <c r="Q93" s="382" t="e">
        <f t="shared" ref="Q93" si="29">AVERAGE(Q91:Q92)</f>
        <v>#DIV/0!</v>
      </c>
      <c r="R93" s="382" t="e">
        <f t="shared" ref="R93" si="30">AVERAGE(R91:R92)</f>
        <v>#REF!</v>
      </c>
      <c r="S93" s="382">
        <f t="shared" ref="S93" si="31">MIN(S91:S92)</f>
        <v>0</v>
      </c>
      <c r="T93" s="382" t="e">
        <f t="shared" ref="T93" si="32">MIN(T91:T92)</f>
        <v>#REF!</v>
      </c>
      <c r="U93" s="382">
        <f t="shared" ref="U93" si="33">MIN(U91:U92)</f>
        <v>0</v>
      </c>
      <c r="V93" s="387">
        <f t="shared" ref="V93" si="34">MIN(V91:V92)</f>
        <v>0</v>
      </c>
    </row>
    <row r="94" spans="1:23" ht="15.75">
      <c r="A94" s="400"/>
      <c r="B94" s="25" t="s">
        <v>59</v>
      </c>
      <c r="C94" s="384"/>
      <c r="D94" s="379" t="s">
        <v>3</v>
      </c>
      <c r="E94" s="29" t="s">
        <v>1368</v>
      </c>
      <c r="F94" s="389"/>
      <c r="G94" s="12">
        <v>10</v>
      </c>
      <c r="H94" s="12">
        <v>200</v>
      </c>
      <c r="I94" s="12">
        <v>200</v>
      </c>
      <c r="J94" s="12">
        <v>5</v>
      </c>
      <c r="K94" s="12" t="s">
        <v>355</v>
      </c>
      <c r="L94" s="12" t="s">
        <v>355</v>
      </c>
      <c r="M94" s="13" t="s">
        <v>71</v>
      </c>
      <c r="N94" s="95" t="s">
        <v>392</v>
      </c>
      <c r="O94" s="381" t="s">
        <v>355</v>
      </c>
      <c r="P94" s="382" t="e">
        <f>MIN(#REF!)</f>
        <v>#REF!</v>
      </c>
      <c r="Q94" s="381" t="s">
        <v>354</v>
      </c>
      <c r="R94" s="382" t="e">
        <f>AVERAGE(#REF!)</f>
        <v>#REF!</v>
      </c>
      <c r="S94" s="381" t="s">
        <v>355</v>
      </c>
      <c r="T94" s="382" t="e">
        <f>MIN(#REF!)</f>
        <v>#REF!</v>
      </c>
      <c r="U94" s="381" t="s">
        <v>355</v>
      </c>
      <c r="V94" s="387" t="e">
        <f>MIN(#REF!)</f>
        <v>#REF!</v>
      </c>
    </row>
    <row r="95" spans="1:23" ht="15.75">
      <c r="A95" s="400"/>
      <c r="B95" s="25" t="s">
        <v>60</v>
      </c>
      <c r="C95" s="385"/>
      <c r="D95" s="380"/>
      <c r="E95" s="29" t="s">
        <v>1369</v>
      </c>
      <c r="F95" s="389"/>
      <c r="G95" s="12">
        <v>10</v>
      </c>
      <c r="H95" s="12">
        <v>200</v>
      </c>
      <c r="I95" s="12">
        <v>200</v>
      </c>
      <c r="J95" s="12">
        <v>5</v>
      </c>
      <c r="K95" s="12" t="s">
        <v>355</v>
      </c>
      <c r="L95" s="12" t="s">
        <v>355</v>
      </c>
      <c r="M95" s="13" t="s">
        <v>71</v>
      </c>
      <c r="N95" s="95" t="s">
        <v>392</v>
      </c>
      <c r="O95" s="382">
        <f t="shared" ref="O95" si="35">MIN(O93:O94)</f>
        <v>0</v>
      </c>
      <c r="P95" s="382" t="e">
        <f t="shared" ref="P95" si="36">MIN(P94:P94)</f>
        <v>#REF!</v>
      </c>
      <c r="Q95" s="382" t="e">
        <f t="shared" ref="Q95" si="37">AVERAGE(Q93:Q94)</f>
        <v>#DIV/0!</v>
      </c>
      <c r="R95" s="382" t="e">
        <f t="shared" ref="R95" si="38">AVERAGE(R94:R94)</f>
        <v>#REF!</v>
      </c>
      <c r="S95" s="382">
        <f t="shared" ref="S95" si="39">MIN(S93:S94)</f>
        <v>0</v>
      </c>
      <c r="T95" s="382" t="e">
        <f t="shared" ref="T95" si="40">MIN(T94:T94)</f>
        <v>#REF!</v>
      </c>
      <c r="U95" s="382">
        <f t="shared" ref="U95" si="41">MIN(U93:U94)</f>
        <v>0</v>
      </c>
      <c r="V95" s="387" t="e">
        <f t="shared" ref="V95" si="42">MIN(V94:V94)</f>
        <v>#REF!</v>
      </c>
    </row>
    <row r="96" spans="1:23" ht="15.75">
      <c r="A96" s="400"/>
      <c r="B96" s="25" t="s">
        <v>61</v>
      </c>
      <c r="C96" s="383">
        <v>6</v>
      </c>
      <c r="D96" s="379" t="s">
        <v>4</v>
      </c>
      <c r="E96" s="29" t="s">
        <v>1370</v>
      </c>
      <c r="F96" s="389"/>
      <c r="G96" s="12">
        <v>10</v>
      </c>
      <c r="H96" s="12">
        <v>200</v>
      </c>
      <c r="I96" s="12">
        <v>200</v>
      </c>
      <c r="J96" s="12">
        <v>5</v>
      </c>
      <c r="K96" s="12" t="s">
        <v>355</v>
      </c>
      <c r="L96" s="12" t="s">
        <v>355</v>
      </c>
      <c r="M96" s="13" t="s">
        <v>71</v>
      </c>
      <c r="N96" s="95" t="s">
        <v>392</v>
      </c>
      <c r="O96" s="381" t="s">
        <v>355</v>
      </c>
      <c r="P96" s="381" t="s">
        <v>355</v>
      </c>
      <c r="Q96" s="381" t="s">
        <v>354</v>
      </c>
      <c r="R96" s="381" t="s">
        <v>354</v>
      </c>
      <c r="S96" s="381" t="s">
        <v>355</v>
      </c>
      <c r="T96" s="381" t="s">
        <v>355</v>
      </c>
      <c r="U96" s="381" t="s">
        <v>355</v>
      </c>
      <c r="V96" s="386" t="s">
        <v>355</v>
      </c>
    </row>
    <row r="97" spans="1:22" ht="15.75">
      <c r="A97" s="400"/>
      <c r="B97" s="25" t="s">
        <v>62</v>
      </c>
      <c r="C97" s="384"/>
      <c r="D97" s="380"/>
      <c r="E97" s="29" t="s">
        <v>1371</v>
      </c>
      <c r="F97" s="389"/>
      <c r="G97" s="12">
        <v>10</v>
      </c>
      <c r="H97" s="12">
        <v>200</v>
      </c>
      <c r="I97" s="12">
        <v>200</v>
      </c>
      <c r="J97" s="12">
        <v>5</v>
      </c>
      <c r="K97" s="12" t="s">
        <v>355</v>
      </c>
      <c r="L97" s="12" t="s">
        <v>355</v>
      </c>
      <c r="M97" s="13" t="s">
        <v>71</v>
      </c>
      <c r="N97" s="95" t="s">
        <v>392</v>
      </c>
      <c r="O97" s="382">
        <f t="shared" ref="O97" si="43">MIN(O95:O96)</f>
        <v>0</v>
      </c>
      <c r="P97" s="382" t="e">
        <f t="shared" ref="P97" si="44">MIN(P95:P96)</f>
        <v>#REF!</v>
      </c>
      <c r="Q97" s="382" t="e">
        <f t="shared" ref="Q97" si="45">AVERAGE(Q95:Q96)</f>
        <v>#DIV/0!</v>
      </c>
      <c r="R97" s="382" t="e">
        <f t="shared" ref="R97" si="46">AVERAGE(R95:R96)</f>
        <v>#REF!</v>
      </c>
      <c r="S97" s="382">
        <f t="shared" ref="S97" si="47">MIN(S95:S96)</f>
        <v>0</v>
      </c>
      <c r="T97" s="382" t="e">
        <f t="shared" ref="T97" si="48">MIN(T95:T96)</f>
        <v>#REF!</v>
      </c>
      <c r="U97" s="382">
        <f t="shared" ref="U97" si="49">MIN(U95:U96)</f>
        <v>0</v>
      </c>
      <c r="V97" s="387" t="e">
        <f t="shared" ref="V97" si="50">MIN(V95:V96)</f>
        <v>#REF!</v>
      </c>
    </row>
    <row r="98" spans="1:22" ht="15.75">
      <c r="A98" s="400"/>
      <c r="B98" s="25" t="s">
        <v>63</v>
      </c>
      <c r="C98" s="384"/>
      <c r="D98" s="379" t="s">
        <v>3</v>
      </c>
      <c r="E98" s="29" t="s">
        <v>1372</v>
      </c>
      <c r="F98" s="389"/>
      <c r="G98" s="12">
        <v>10</v>
      </c>
      <c r="H98" s="12">
        <v>200</v>
      </c>
      <c r="I98" s="12">
        <v>200</v>
      </c>
      <c r="J98" s="12">
        <v>5</v>
      </c>
      <c r="K98" s="12" t="s">
        <v>355</v>
      </c>
      <c r="L98" s="12" t="s">
        <v>355</v>
      </c>
      <c r="M98" s="13" t="s">
        <v>71</v>
      </c>
      <c r="N98" s="95" t="s">
        <v>392</v>
      </c>
      <c r="O98" s="381" t="s">
        <v>355</v>
      </c>
      <c r="P98" s="382" t="e">
        <f>MIN(#REF!)</f>
        <v>#REF!</v>
      </c>
      <c r="Q98" s="381" t="s">
        <v>354</v>
      </c>
      <c r="R98" s="382" t="e">
        <f>AVERAGE(#REF!)</f>
        <v>#REF!</v>
      </c>
      <c r="S98" s="381" t="s">
        <v>355</v>
      </c>
      <c r="T98" s="382" t="e">
        <f>MIN(#REF!)</f>
        <v>#REF!</v>
      </c>
      <c r="U98" s="381" t="s">
        <v>355</v>
      </c>
      <c r="V98" s="387" t="e">
        <f>MIN(#REF!)</f>
        <v>#REF!</v>
      </c>
    </row>
    <row r="99" spans="1:22" ht="15.75">
      <c r="A99" s="401"/>
      <c r="B99" s="25" t="s">
        <v>64</v>
      </c>
      <c r="C99" s="385"/>
      <c r="D99" s="380"/>
      <c r="E99" s="29" t="s">
        <v>1373</v>
      </c>
      <c r="F99" s="390"/>
      <c r="G99" s="12">
        <v>10</v>
      </c>
      <c r="H99" s="12">
        <v>200</v>
      </c>
      <c r="I99" s="12">
        <v>200</v>
      </c>
      <c r="J99" s="12">
        <v>5</v>
      </c>
      <c r="K99" s="12" t="s">
        <v>355</v>
      </c>
      <c r="L99" s="12" t="s">
        <v>355</v>
      </c>
      <c r="M99" s="13" t="s">
        <v>71</v>
      </c>
      <c r="N99" s="95" t="s">
        <v>392</v>
      </c>
      <c r="O99" s="382">
        <f t="shared" ref="O99" si="51">MIN(O97:O98)</f>
        <v>0</v>
      </c>
      <c r="P99" s="382" t="e">
        <f t="shared" ref="P99" si="52">MIN(P98:P98)</f>
        <v>#REF!</v>
      </c>
      <c r="Q99" s="382" t="e">
        <f t="shared" ref="Q99" si="53">AVERAGE(Q97:Q98)</f>
        <v>#DIV/0!</v>
      </c>
      <c r="R99" s="382" t="e">
        <f t="shared" ref="R99" si="54">AVERAGE(R98:R98)</f>
        <v>#REF!</v>
      </c>
      <c r="S99" s="382">
        <f t="shared" ref="S99" si="55">MIN(S97:S98)</f>
        <v>0</v>
      </c>
      <c r="T99" s="382" t="e">
        <f t="shared" ref="T99" si="56">MIN(T98:T98)</f>
        <v>#REF!</v>
      </c>
      <c r="U99" s="382">
        <f t="shared" ref="U99" si="57">MIN(U97:U98)</f>
        <v>0</v>
      </c>
      <c r="V99" s="387" t="e">
        <f t="shared" ref="V99" si="58">MIN(V98:V98)</f>
        <v>#REF!</v>
      </c>
    </row>
    <row r="100" spans="1:22" ht="15.75">
      <c r="A100" s="400" t="s">
        <v>1566</v>
      </c>
      <c r="B100" s="28" t="s">
        <v>18</v>
      </c>
      <c r="C100" s="383">
        <v>1</v>
      </c>
      <c r="D100" s="379" t="s">
        <v>4</v>
      </c>
      <c r="E100" s="29">
        <v>471830034449</v>
      </c>
      <c r="F100" s="408" t="s">
        <v>1844</v>
      </c>
      <c r="G100" s="12">
        <v>10</v>
      </c>
      <c r="H100" s="12">
        <v>200</v>
      </c>
      <c r="I100" s="12">
        <v>100</v>
      </c>
      <c r="J100" s="12">
        <v>5</v>
      </c>
      <c r="K100" s="12" t="s">
        <v>355</v>
      </c>
      <c r="L100" s="12" t="s">
        <v>355</v>
      </c>
      <c r="M100" s="13" t="s">
        <v>71</v>
      </c>
      <c r="N100" s="95" t="s">
        <v>402</v>
      </c>
      <c r="O100" s="381" t="s">
        <v>355</v>
      </c>
      <c r="P100" s="381" t="s">
        <v>355</v>
      </c>
      <c r="Q100" s="381" t="s">
        <v>354</v>
      </c>
      <c r="R100" s="381" t="s">
        <v>354</v>
      </c>
      <c r="S100" s="381" t="s">
        <v>355</v>
      </c>
      <c r="T100" s="381" t="s">
        <v>355</v>
      </c>
      <c r="U100" s="381" t="s">
        <v>355</v>
      </c>
      <c r="V100" s="386" t="s">
        <v>355</v>
      </c>
    </row>
    <row r="101" spans="1:22" ht="15.75">
      <c r="A101" s="400"/>
      <c r="B101" s="28" t="s">
        <v>19</v>
      </c>
      <c r="C101" s="384"/>
      <c r="D101" s="380"/>
      <c r="E101" s="29">
        <v>471830034462</v>
      </c>
      <c r="F101" s="409"/>
      <c r="G101" s="12">
        <v>10</v>
      </c>
      <c r="H101" s="12">
        <v>200</v>
      </c>
      <c r="I101" s="12">
        <v>100</v>
      </c>
      <c r="J101" s="12">
        <v>5</v>
      </c>
      <c r="K101" s="12" t="s">
        <v>355</v>
      </c>
      <c r="L101" s="12" t="s">
        <v>355</v>
      </c>
      <c r="M101" s="13" t="s">
        <v>71</v>
      </c>
      <c r="N101" s="95" t="s">
        <v>402</v>
      </c>
      <c r="O101" s="382">
        <f t="shared" ref="O101" si="59">MIN(O99:O100)</f>
        <v>0</v>
      </c>
      <c r="P101" s="382" t="e">
        <f t="shared" ref="P101" si="60">MIN(P99:P100)</f>
        <v>#REF!</v>
      </c>
      <c r="Q101" s="382" t="e">
        <f t="shared" ref="Q101" si="61">AVERAGE(Q99:Q100)</f>
        <v>#DIV/0!</v>
      </c>
      <c r="R101" s="382" t="e">
        <f t="shared" ref="R101" si="62">AVERAGE(R99:R100)</f>
        <v>#REF!</v>
      </c>
      <c r="S101" s="382">
        <f t="shared" ref="S101" si="63">MIN(S99:S100)</f>
        <v>0</v>
      </c>
      <c r="T101" s="382" t="e">
        <f t="shared" ref="T101" si="64">MIN(T99:T100)</f>
        <v>#REF!</v>
      </c>
      <c r="U101" s="382">
        <f t="shared" ref="U101" si="65">MIN(U99:U100)</f>
        <v>0</v>
      </c>
      <c r="V101" s="387" t="e">
        <f t="shared" ref="V101" si="66">MIN(V99:V100)</f>
        <v>#REF!</v>
      </c>
    </row>
    <row r="102" spans="1:22" ht="15.75">
      <c r="A102" s="400"/>
      <c r="B102" s="28" t="s">
        <v>20</v>
      </c>
      <c r="C102" s="384"/>
      <c r="D102" s="379" t="s">
        <v>3</v>
      </c>
      <c r="E102" s="29">
        <v>471830034501</v>
      </c>
      <c r="F102" s="409"/>
      <c r="G102" s="12">
        <v>10</v>
      </c>
      <c r="H102" s="12">
        <v>200</v>
      </c>
      <c r="I102" s="12">
        <v>100</v>
      </c>
      <c r="J102" s="12">
        <v>5</v>
      </c>
      <c r="K102" s="12" t="s">
        <v>355</v>
      </c>
      <c r="L102" s="12" t="s">
        <v>355</v>
      </c>
      <c r="M102" s="13" t="s">
        <v>71</v>
      </c>
      <c r="N102" s="95" t="s">
        <v>402</v>
      </c>
      <c r="O102" s="381" t="s">
        <v>355</v>
      </c>
      <c r="P102" s="382" t="e">
        <f>MIN(#REF!)</f>
        <v>#REF!</v>
      </c>
      <c r="Q102" s="381" t="s">
        <v>354</v>
      </c>
      <c r="R102" s="382" t="e">
        <f>AVERAGE(#REF!)</f>
        <v>#REF!</v>
      </c>
      <c r="S102" s="381" t="s">
        <v>355</v>
      </c>
      <c r="T102" s="382" t="e">
        <f>MIN(#REF!)</f>
        <v>#REF!</v>
      </c>
      <c r="U102" s="381" t="s">
        <v>355</v>
      </c>
      <c r="V102" s="387" t="e">
        <f>MIN(#REF!)</f>
        <v>#REF!</v>
      </c>
    </row>
    <row r="103" spans="1:22" ht="15.75">
      <c r="A103" s="400"/>
      <c r="B103" s="28" t="s">
        <v>21</v>
      </c>
      <c r="C103" s="385"/>
      <c r="D103" s="380"/>
      <c r="E103" s="29">
        <v>471830034514</v>
      </c>
      <c r="F103" s="409"/>
      <c r="G103" s="12">
        <v>10</v>
      </c>
      <c r="H103" s="12">
        <v>200</v>
      </c>
      <c r="I103" s="12">
        <v>100</v>
      </c>
      <c r="J103" s="12">
        <v>5</v>
      </c>
      <c r="K103" s="12" t="s">
        <v>355</v>
      </c>
      <c r="L103" s="12" t="s">
        <v>355</v>
      </c>
      <c r="M103" s="13" t="s">
        <v>71</v>
      </c>
      <c r="N103" s="95" t="s">
        <v>402</v>
      </c>
      <c r="O103" s="382">
        <f t="shared" ref="O103" si="67">MIN(O101:O102)</f>
        <v>0</v>
      </c>
      <c r="P103" s="382" t="e">
        <f t="shared" ref="P103" si="68">MIN(P102:P102)</f>
        <v>#REF!</v>
      </c>
      <c r="Q103" s="382" t="e">
        <f t="shared" ref="Q103" si="69">AVERAGE(Q101:Q102)</f>
        <v>#DIV/0!</v>
      </c>
      <c r="R103" s="382" t="e">
        <f t="shared" ref="R103" si="70">AVERAGE(R102:R102)</f>
        <v>#REF!</v>
      </c>
      <c r="S103" s="382">
        <f t="shared" ref="S103" si="71">MIN(S101:S102)</f>
        <v>0</v>
      </c>
      <c r="T103" s="382" t="e">
        <f t="shared" ref="T103" si="72">MIN(T102:T102)</f>
        <v>#REF!</v>
      </c>
      <c r="U103" s="382">
        <f t="shared" ref="U103" si="73">MIN(U101:U102)</f>
        <v>0</v>
      </c>
      <c r="V103" s="387" t="e">
        <f t="shared" ref="V103" si="74">MIN(V102:V102)</f>
        <v>#REF!</v>
      </c>
    </row>
    <row r="104" spans="1:22" ht="15.75">
      <c r="A104" s="400"/>
      <c r="B104" s="28" t="s">
        <v>22</v>
      </c>
      <c r="C104" s="383">
        <v>2</v>
      </c>
      <c r="D104" s="379" t="s">
        <v>4</v>
      </c>
      <c r="E104" s="29">
        <v>471830034553</v>
      </c>
      <c r="F104" s="409"/>
      <c r="G104" s="12">
        <v>10</v>
      </c>
      <c r="H104" s="12">
        <v>200</v>
      </c>
      <c r="I104" s="12">
        <v>100</v>
      </c>
      <c r="J104" s="12">
        <v>5</v>
      </c>
      <c r="K104" s="12" t="s">
        <v>355</v>
      </c>
      <c r="L104" s="12" t="s">
        <v>355</v>
      </c>
      <c r="M104" s="13" t="s">
        <v>71</v>
      </c>
      <c r="N104" s="95" t="s">
        <v>402</v>
      </c>
      <c r="O104" s="381" t="s">
        <v>355</v>
      </c>
      <c r="P104" s="381" t="s">
        <v>355</v>
      </c>
      <c r="Q104" s="381" t="s">
        <v>354</v>
      </c>
      <c r="R104" s="381" t="s">
        <v>354</v>
      </c>
      <c r="S104" s="381" t="s">
        <v>355</v>
      </c>
      <c r="T104" s="381" t="s">
        <v>355</v>
      </c>
      <c r="U104" s="381" t="s">
        <v>355</v>
      </c>
      <c r="V104" s="386" t="s">
        <v>355</v>
      </c>
    </row>
    <row r="105" spans="1:22" ht="15.75">
      <c r="A105" s="400"/>
      <c r="B105" s="28" t="s">
        <v>23</v>
      </c>
      <c r="C105" s="384"/>
      <c r="D105" s="380"/>
      <c r="E105" s="29">
        <v>471830034566</v>
      </c>
      <c r="F105" s="409"/>
      <c r="G105" s="12">
        <v>10</v>
      </c>
      <c r="H105" s="12">
        <v>200</v>
      </c>
      <c r="I105" s="12">
        <v>100</v>
      </c>
      <c r="J105" s="12">
        <v>5</v>
      </c>
      <c r="K105" s="12" t="s">
        <v>355</v>
      </c>
      <c r="L105" s="12" t="s">
        <v>355</v>
      </c>
      <c r="M105" s="13" t="s">
        <v>71</v>
      </c>
      <c r="N105" s="95" t="s">
        <v>402</v>
      </c>
      <c r="O105" s="382">
        <f t="shared" ref="O105" si="75">MIN(O103:O104)</f>
        <v>0</v>
      </c>
      <c r="P105" s="382" t="e">
        <f t="shared" ref="P105" si="76">MIN(P103:P104)</f>
        <v>#REF!</v>
      </c>
      <c r="Q105" s="382" t="e">
        <f t="shared" ref="Q105" si="77">AVERAGE(Q103:Q104)</f>
        <v>#DIV/0!</v>
      </c>
      <c r="R105" s="382" t="e">
        <f t="shared" ref="R105" si="78">AVERAGE(R103:R104)</f>
        <v>#REF!</v>
      </c>
      <c r="S105" s="382">
        <f t="shared" ref="S105" si="79">MIN(S103:S104)</f>
        <v>0</v>
      </c>
      <c r="T105" s="382" t="e">
        <f t="shared" ref="T105" si="80">MIN(T103:T104)</f>
        <v>#REF!</v>
      </c>
      <c r="U105" s="382">
        <f t="shared" ref="U105" si="81">MIN(U103:U104)</f>
        <v>0</v>
      </c>
      <c r="V105" s="387" t="e">
        <f t="shared" ref="V105" si="82">MIN(V103:V104)</f>
        <v>#REF!</v>
      </c>
    </row>
    <row r="106" spans="1:22" ht="15.75">
      <c r="A106" s="400"/>
      <c r="B106" s="28" t="s">
        <v>24</v>
      </c>
      <c r="C106" s="384"/>
      <c r="D106" s="379" t="s">
        <v>3</v>
      </c>
      <c r="E106" s="29">
        <v>471830034605</v>
      </c>
      <c r="F106" s="409"/>
      <c r="G106" s="12">
        <v>10</v>
      </c>
      <c r="H106" s="12">
        <v>200</v>
      </c>
      <c r="I106" s="12">
        <v>100</v>
      </c>
      <c r="J106" s="12">
        <v>5</v>
      </c>
      <c r="K106" s="12" t="s">
        <v>355</v>
      </c>
      <c r="L106" s="12" t="s">
        <v>355</v>
      </c>
      <c r="M106" s="13" t="s">
        <v>71</v>
      </c>
      <c r="N106" s="95" t="s">
        <v>402</v>
      </c>
      <c r="O106" s="381" t="s">
        <v>355</v>
      </c>
      <c r="P106" s="382" t="e">
        <f>MIN(#REF!)</f>
        <v>#REF!</v>
      </c>
      <c r="Q106" s="381" t="s">
        <v>354</v>
      </c>
      <c r="R106" s="382" t="e">
        <f>AVERAGE(#REF!)</f>
        <v>#REF!</v>
      </c>
      <c r="S106" s="381" t="s">
        <v>355</v>
      </c>
      <c r="T106" s="382" t="e">
        <f>MIN(#REF!)</f>
        <v>#REF!</v>
      </c>
      <c r="U106" s="381" t="s">
        <v>355</v>
      </c>
      <c r="V106" s="387" t="e">
        <f>MIN(#REF!)</f>
        <v>#REF!</v>
      </c>
    </row>
    <row r="107" spans="1:22" ht="15.75">
      <c r="A107" s="400"/>
      <c r="B107" s="28" t="s">
        <v>25</v>
      </c>
      <c r="C107" s="385"/>
      <c r="D107" s="380"/>
      <c r="E107" s="29">
        <v>471830034618</v>
      </c>
      <c r="F107" s="409"/>
      <c r="G107" s="12">
        <v>10</v>
      </c>
      <c r="H107" s="12">
        <v>200</v>
      </c>
      <c r="I107" s="12">
        <v>100</v>
      </c>
      <c r="J107" s="12">
        <v>5</v>
      </c>
      <c r="K107" s="12" t="s">
        <v>355</v>
      </c>
      <c r="L107" s="12" t="s">
        <v>355</v>
      </c>
      <c r="M107" s="13" t="s">
        <v>71</v>
      </c>
      <c r="N107" s="95" t="s">
        <v>402</v>
      </c>
      <c r="O107" s="382">
        <f t="shared" ref="O107" si="83">MIN(O105:O106)</f>
        <v>0</v>
      </c>
      <c r="P107" s="382" t="e">
        <f t="shared" ref="P107" si="84">MIN(P106:P106)</f>
        <v>#REF!</v>
      </c>
      <c r="Q107" s="382" t="e">
        <f t="shared" ref="Q107" si="85">AVERAGE(Q105:Q106)</f>
        <v>#DIV/0!</v>
      </c>
      <c r="R107" s="382" t="e">
        <f t="shared" ref="R107" si="86">AVERAGE(R106:R106)</f>
        <v>#REF!</v>
      </c>
      <c r="S107" s="382">
        <f t="shared" ref="S107" si="87">MIN(S105:S106)</f>
        <v>0</v>
      </c>
      <c r="T107" s="382" t="e">
        <f t="shared" ref="T107" si="88">MIN(T106:T106)</f>
        <v>#REF!</v>
      </c>
      <c r="U107" s="382">
        <f t="shared" ref="U107" si="89">MIN(U105:U106)</f>
        <v>0</v>
      </c>
      <c r="V107" s="387" t="e">
        <f t="shared" ref="V107" si="90">MIN(V106:V106)</f>
        <v>#REF!</v>
      </c>
    </row>
    <row r="108" spans="1:22" ht="15.75">
      <c r="A108" s="400"/>
      <c r="B108" s="28" t="s">
        <v>26</v>
      </c>
      <c r="C108" s="383">
        <v>3</v>
      </c>
      <c r="D108" s="36" t="s">
        <v>4</v>
      </c>
      <c r="E108" s="29">
        <v>471830034657</v>
      </c>
      <c r="F108" s="409"/>
      <c r="G108" s="12">
        <v>10</v>
      </c>
      <c r="H108" s="12">
        <v>200</v>
      </c>
      <c r="I108" s="12">
        <v>100</v>
      </c>
      <c r="J108" s="12">
        <v>5</v>
      </c>
      <c r="K108" s="12">
        <v>13</v>
      </c>
      <c r="L108" s="12">
        <f t="shared" ref="L108:L115" si="91">(K108*I108/H108)/J108</f>
        <v>1.3</v>
      </c>
      <c r="M108" s="13" t="s">
        <v>71</v>
      </c>
      <c r="N108" s="95" t="s">
        <v>402</v>
      </c>
      <c r="O108" s="135">
        <f>AVERAGE(L108:L108)</f>
        <v>1.3</v>
      </c>
      <c r="P108" s="393">
        <f>AVERAGE(L108:L110)</f>
        <v>1.1499999999999999</v>
      </c>
      <c r="Q108" s="129" t="s">
        <v>354</v>
      </c>
      <c r="R108" s="381" t="s">
        <v>354</v>
      </c>
      <c r="S108" s="135">
        <f>MAX(L108:L108)</f>
        <v>1.3</v>
      </c>
      <c r="T108" s="393">
        <f>MAX(L108:L110)</f>
        <v>1.3</v>
      </c>
      <c r="U108" s="135">
        <f>MIN(L108:L108)</f>
        <v>1.3</v>
      </c>
      <c r="V108" s="386" t="s">
        <v>355</v>
      </c>
    </row>
    <row r="109" spans="1:22" ht="15.75">
      <c r="A109" s="400"/>
      <c r="B109" s="28" t="s">
        <v>28</v>
      </c>
      <c r="C109" s="384"/>
      <c r="D109" s="379" t="s">
        <v>3</v>
      </c>
      <c r="E109" s="29">
        <v>471830034709</v>
      </c>
      <c r="F109" s="409"/>
      <c r="G109" s="12">
        <v>10</v>
      </c>
      <c r="H109" s="12">
        <v>200</v>
      </c>
      <c r="I109" s="12">
        <v>100</v>
      </c>
      <c r="J109" s="12">
        <v>5</v>
      </c>
      <c r="K109" s="12" t="s">
        <v>355</v>
      </c>
      <c r="L109" s="12" t="s">
        <v>355</v>
      </c>
      <c r="M109" s="13" t="s">
        <v>71</v>
      </c>
      <c r="N109" s="95" t="s">
        <v>402</v>
      </c>
      <c r="O109" s="393">
        <f>AVERAGE(L109:L110)</f>
        <v>1</v>
      </c>
      <c r="P109" s="394"/>
      <c r="Q109" s="381" t="s">
        <v>354</v>
      </c>
      <c r="R109" s="382" t="e">
        <f>STDEV(#REF!)</f>
        <v>#REF!</v>
      </c>
      <c r="S109" s="393">
        <f>MIN(L109:L110)</f>
        <v>1</v>
      </c>
      <c r="T109" s="394"/>
      <c r="U109" s="381" t="s">
        <v>355</v>
      </c>
      <c r="V109" s="387">
        <f>MIN(M109:M110)</f>
        <v>0</v>
      </c>
    </row>
    <row r="110" spans="1:22" ht="15.75">
      <c r="A110" s="400"/>
      <c r="B110" s="28" t="s">
        <v>29</v>
      </c>
      <c r="C110" s="385"/>
      <c r="D110" s="380"/>
      <c r="E110" s="29">
        <v>471830034722</v>
      </c>
      <c r="F110" s="409"/>
      <c r="G110" s="12">
        <v>10</v>
      </c>
      <c r="H110" s="12">
        <v>200</v>
      </c>
      <c r="I110" s="12">
        <v>100</v>
      </c>
      <c r="J110" s="12">
        <v>5</v>
      </c>
      <c r="K110" s="12">
        <v>10</v>
      </c>
      <c r="L110" s="12">
        <f t="shared" si="91"/>
        <v>1</v>
      </c>
      <c r="M110" s="13" t="s">
        <v>71</v>
      </c>
      <c r="N110" s="95" t="s">
        <v>402</v>
      </c>
      <c r="O110" s="395"/>
      <c r="P110" s="395"/>
      <c r="Q110" s="382" t="e">
        <f>AVERAGE(Q108:Q109)</f>
        <v>#DIV/0!</v>
      </c>
      <c r="R110" s="382" t="e">
        <f>STDEV(#REF!)</f>
        <v>#REF!</v>
      </c>
      <c r="S110" s="395"/>
      <c r="T110" s="395"/>
      <c r="U110" s="382">
        <f t="shared" ref="U110" si="92">MIN(U108:U109)</f>
        <v>1.3</v>
      </c>
      <c r="V110" s="387">
        <f>MIN(V109:V109)</f>
        <v>0</v>
      </c>
    </row>
    <row r="111" spans="1:22" ht="15.75">
      <c r="A111" s="400"/>
      <c r="B111" s="28" t="s">
        <v>30</v>
      </c>
      <c r="C111" s="383">
        <v>4</v>
      </c>
      <c r="D111" s="379" t="s">
        <v>4</v>
      </c>
      <c r="E111" s="29">
        <v>471830034761</v>
      </c>
      <c r="F111" s="409"/>
      <c r="G111" s="12">
        <v>10</v>
      </c>
      <c r="H111" s="12">
        <v>200</v>
      </c>
      <c r="I111" s="12">
        <v>100</v>
      </c>
      <c r="J111" s="12">
        <v>5</v>
      </c>
      <c r="K111" s="12">
        <v>64</v>
      </c>
      <c r="L111" s="12">
        <f t="shared" si="91"/>
        <v>6.4</v>
      </c>
      <c r="M111" s="13" t="s">
        <v>71</v>
      </c>
      <c r="N111" s="95" t="s">
        <v>402</v>
      </c>
      <c r="O111" s="393">
        <f>AVERAGE(L111:L112)</f>
        <v>5.15</v>
      </c>
      <c r="P111" s="393">
        <f>AVERAGE(L111:L114)</f>
        <v>4.0250000000000004</v>
      </c>
      <c r="Q111" s="393">
        <f>STDEV(L111:L112)</f>
        <v>1.7677669529663689</v>
      </c>
      <c r="R111" s="393">
        <f>STDEV(L111:L114)</f>
        <v>1.8427786989579984</v>
      </c>
      <c r="S111" s="393">
        <f>MAX(L111:L112)</f>
        <v>6.4</v>
      </c>
      <c r="T111" s="393">
        <f>MAX(L111:L114)</f>
        <v>6.4</v>
      </c>
      <c r="U111" s="393">
        <f>MIN(L111:L112)</f>
        <v>3.9</v>
      </c>
      <c r="V111" s="402">
        <f>MIN(L111:L114)</f>
        <v>1.9</v>
      </c>
    </row>
    <row r="112" spans="1:22" ht="15.75">
      <c r="A112" s="400"/>
      <c r="B112" s="28" t="s">
        <v>31</v>
      </c>
      <c r="C112" s="384"/>
      <c r="D112" s="407"/>
      <c r="E112" s="29">
        <v>471830034774</v>
      </c>
      <c r="F112" s="409"/>
      <c r="G112" s="12">
        <v>10</v>
      </c>
      <c r="H112" s="12">
        <v>200</v>
      </c>
      <c r="I112" s="12">
        <v>100</v>
      </c>
      <c r="J112" s="12">
        <v>5</v>
      </c>
      <c r="K112" s="12">
        <v>39</v>
      </c>
      <c r="L112" s="12">
        <f t="shared" si="91"/>
        <v>3.9</v>
      </c>
      <c r="M112" s="13" t="s">
        <v>71</v>
      </c>
      <c r="N112" s="95" t="s">
        <v>402</v>
      </c>
      <c r="O112" s="394"/>
      <c r="P112" s="394"/>
      <c r="Q112" s="394"/>
      <c r="R112" s="394"/>
      <c r="S112" s="394"/>
      <c r="T112" s="394"/>
      <c r="U112" s="394"/>
      <c r="V112" s="403"/>
    </row>
    <row r="113" spans="1:22" ht="15.75">
      <c r="A113" s="400"/>
      <c r="B113" s="28" t="s">
        <v>32</v>
      </c>
      <c r="C113" s="384"/>
      <c r="D113" s="379" t="s">
        <v>3</v>
      </c>
      <c r="E113" s="29">
        <v>471830034813</v>
      </c>
      <c r="F113" s="409"/>
      <c r="G113" s="12">
        <v>10</v>
      </c>
      <c r="H113" s="12">
        <v>200</v>
      </c>
      <c r="I113" s="12">
        <v>100</v>
      </c>
      <c r="J113" s="12">
        <v>5</v>
      </c>
      <c r="K113" s="12">
        <v>19</v>
      </c>
      <c r="L113" s="12">
        <f t="shared" si="91"/>
        <v>1.9</v>
      </c>
      <c r="M113" s="13" t="s">
        <v>71</v>
      </c>
      <c r="N113" s="95" t="s">
        <v>402</v>
      </c>
      <c r="O113" s="393">
        <f>AVERAGE(L113:L114)</f>
        <v>2.9</v>
      </c>
      <c r="P113" s="394"/>
      <c r="Q113" s="393">
        <f>STDEV(L113:L114)</f>
        <v>1.4142135623730951</v>
      </c>
      <c r="R113" s="394"/>
      <c r="S113" s="393">
        <f>MIN(L113:L114)</f>
        <v>1.9</v>
      </c>
      <c r="T113" s="394"/>
      <c r="U113" s="393">
        <f>MIN(L113:L114)</f>
        <v>1.9</v>
      </c>
      <c r="V113" s="403"/>
    </row>
    <row r="114" spans="1:22" ht="15.75">
      <c r="A114" s="400"/>
      <c r="B114" s="28" t="s">
        <v>33</v>
      </c>
      <c r="C114" s="385"/>
      <c r="D114" s="380"/>
      <c r="E114" s="29">
        <v>471830034826</v>
      </c>
      <c r="F114" s="409"/>
      <c r="G114" s="12">
        <v>10</v>
      </c>
      <c r="H114" s="12">
        <v>200</v>
      </c>
      <c r="I114" s="12">
        <v>100</v>
      </c>
      <c r="J114" s="12">
        <v>5</v>
      </c>
      <c r="K114" s="12">
        <v>39</v>
      </c>
      <c r="L114" s="12">
        <f t="shared" si="91"/>
        <v>3.9</v>
      </c>
      <c r="M114" s="13" t="s">
        <v>71</v>
      </c>
      <c r="N114" s="95" t="s">
        <v>402</v>
      </c>
      <c r="O114" s="395"/>
      <c r="P114" s="395"/>
      <c r="Q114" s="395"/>
      <c r="R114" s="395"/>
      <c r="S114" s="395"/>
      <c r="T114" s="395"/>
      <c r="U114" s="395"/>
      <c r="V114" s="404"/>
    </row>
    <row r="115" spans="1:22" ht="15.75">
      <c r="A115" s="400"/>
      <c r="B115" s="28" t="s">
        <v>34</v>
      </c>
      <c r="C115" s="383">
        <v>5</v>
      </c>
      <c r="D115" s="379" t="s">
        <v>4</v>
      </c>
      <c r="E115" s="29">
        <v>471830034865</v>
      </c>
      <c r="F115" s="409"/>
      <c r="G115" s="12">
        <v>10</v>
      </c>
      <c r="H115" s="12">
        <v>200</v>
      </c>
      <c r="I115" s="12">
        <v>100</v>
      </c>
      <c r="J115" s="12">
        <v>5</v>
      </c>
      <c r="K115" s="12">
        <v>56</v>
      </c>
      <c r="L115" s="12">
        <f t="shared" si="91"/>
        <v>5.6</v>
      </c>
      <c r="M115" s="13" t="s">
        <v>71</v>
      </c>
      <c r="N115" s="95" t="s">
        <v>402</v>
      </c>
      <c r="O115" s="393">
        <f>AVERAGE(L115:L116)</f>
        <v>4</v>
      </c>
      <c r="P115" s="393">
        <f>AVERAGE(L115:L118)</f>
        <v>3.5333333333333332</v>
      </c>
      <c r="Q115" s="393">
        <f>STDEV(L115:L116)</f>
        <v>2.2627416997969516</v>
      </c>
      <c r="R115" s="393">
        <f>STDEV(L115:L118)</f>
        <v>1.7925772879664996</v>
      </c>
      <c r="S115" s="393">
        <f>MAX(L115:L116)</f>
        <v>5.6</v>
      </c>
      <c r="T115" s="393">
        <f>MAX(L115:L118)</f>
        <v>5.6</v>
      </c>
      <c r="U115" s="393">
        <f>MIN(L115:L116)</f>
        <v>2.4</v>
      </c>
      <c r="V115" s="402">
        <f>MIN(L115:L118)</f>
        <v>2.4</v>
      </c>
    </row>
    <row r="116" spans="1:22" ht="15.75">
      <c r="A116" s="400"/>
      <c r="B116" s="28" t="s">
        <v>35</v>
      </c>
      <c r="C116" s="384"/>
      <c r="D116" s="380"/>
      <c r="E116" s="29">
        <v>471830034878</v>
      </c>
      <c r="F116" s="409"/>
      <c r="G116" s="12">
        <v>10</v>
      </c>
      <c r="H116" s="12">
        <v>200</v>
      </c>
      <c r="I116" s="12">
        <v>100</v>
      </c>
      <c r="J116" s="12">
        <v>5</v>
      </c>
      <c r="K116" s="12">
        <v>24</v>
      </c>
      <c r="L116" s="12">
        <f t="shared" ref="L116:L122" si="93">(K116*I116/H116)/J116</f>
        <v>2.4</v>
      </c>
      <c r="M116" s="13" t="s">
        <v>71</v>
      </c>
      <c r="N116" s="95" t="s">
        <v>402</v>
      </c>
      <c r="O116" s="395"/>
      <c r="P116" s="394"/>
      <c r="Q116" s="395"/>
      <c r="R116" s="394"/>
      <c r="S116" s="395"/>
      <c r="T116" s="394"/>
      <c r="U116" s="395"/>
      <c r="V116" s="403"/>
    </row>
    <row r="117" spans="1:22" ht="15.75">
      <c r="A117" s="400"/>
      <c r="B117" s="28" t="s">
        <v>36</v>
      </c>
      <c r="C117" s="384"/>
      <c r="D117" s="379" t="s">
        <v>3</v>
      </c>
      <c r="E117" s="29">
        <v>471830034917</v>
      </c>
      <c r="F117" s="409"/>
      <c r="G117" s="12">
        <v>10</v>
      </c>
      <c r="H117" s="12">
        <v>200</v>
      </c>
      <c r="I117" s="12">
        <v>100</v>
      </c>
      <c r="J117" s="12">
        <v>5</v>
      </c>
      <c r="K117" s="12" t="s">
        <v>355</v>
      </c>
      <c r="L117" s="12" t="s">
        <v>355</v>
      </c>
      <c r="M117" s="13" t="s">
        <v>71</v>
      </c>
      <c r="N117" s="95" t="s">
        <v>402</v>
      </c>
      <c r="O117" s="393">
        <f>AVERAGE(L117:L118)</f>
        <v>2.6</v>
      </c>
      <c r="P117" s="394"/>
      <c r="Q117" s="381" t="s">
        <v>354</v>
      </c>
      <c r="R117" s="394"/>
      <c r="S117" s="393">
        <f>MIN(L117:L118)</f>
        <v>2.6</v>
      </c>
      <c r="T117" s="394"/>
      <c r="U117" s="393">
        <f>MIN(L117:L118)</f>
        <v>2.6</v>
      </c>
      <c r="V117" s="403"/>
    </row>
    <row r="118" spans="1:22" ht="15.75">
      <c r="A118" s="400"/>
      <c r="B118" s="28" t="s">
        <v>37</v>
      </c>
      <c r="C118" s="385"/>
      <c r="D118" s="380"/>
      <c r="E118" s="29">
        <v>471830034930</v>
      </c>
      <c r="F118" s="409"/>
      <c r="G118" s="12">
        <v>10</v>
      </c>
      <c r="H118" s="12">
        <v>200</v>
      </c>
      <c r="I118" s="12">
        <v>100</v>
      </c>
      <c r="J118" s="12">
        <v>5</v>
      </c>
      <c r="K118" s="12">
        <v>26</v>
      </c>
      <c r="L118" s="12">
        <f t="shared" si="93"/>
        <v>2.6</v>
      </c>
      <c r="M118" s="13" t="s">
        <v>71</v>
      </c>
      <c r="N118" s="95" t="s">
        <v>402</v>
      </c>
      <c r="O118" s="395"/>
      <c r="P118" s="395"/>
      <c r="Q118" s="382" t="e">
        <f>AVERAGE(Q116:Q117)</f>
        <v>#DIV/0!</v>
      </c>
      <c r="R118" s="395"/>
      <c r="S118" s="395"/>
      <c r="T118" s="395"/>
      <c r="U118" s="395"/>
      <c r="V118" s="404"/>
    </row>
    <row r="119" spans="1:22" ht="15.75">
      <c r="A119" s="400"/>
      <c r="B119" s="28" t="s">
        <v>38</v>
      </c>
      <c r="C119" s="383">
        <v>6</v>
      </c>
      <c r="D119" s="27" t="s">
        <v>4</v>
      </c>
      <c r="E119" s="29">
        <v>471830034969</v>
      </c>
      <c r="F119" s="409"/>
      <c r="G119" s="12">
        <v>10</v>
      </c>
      <c r="H119" s="12">
        <v>200</v>
      </c>
      <c r="I119" s="12">
        <v>100</v>
      </c>
      <c r="J119" s="12">
        <v>5</v>
      </c>
      <c r="K119" s="12" t="s">
        <v>355</v>
      </c>
      <c r="L119" s="12" t="s">
        <v>355</v>
      </c>
      <c r="M119" s="13" t="s">
        <v>71</v>
      </c>
      <c r="N119" s="95" t="s">
        <v>402</v>
      </c>
      <c r="O119" s="393">
        <f>AVERAGE(L119:L120)</f>
        <v>9.1</v>
      </c>
      <c r="P119" s="393">
        <f>AVERAGE(L119:L122)</f>
        <v>5.8</v>
      </c>
      <c r="Q119" s="381" t="s">
        <v>354</v>
      </c>
      <c r="R119" s="393">
        <f>STDEV(L119:L122)</f>
        <v>2.8687976575562111</v>
      </c>
      <c r="S119" s="393">
        <f>MAX(L119:L120)</f>
        <v>9.1</v>
      </c>
      <c r="T119" s="393">
        <f>MAX(L119:L122)</f>
        <v>9.1</v>
      </c>
      <c r="U119" s="381" t="s">
        <v>355</v>
      </c>
      <c r="V119" s="386" t="s">
        <v>355</v>
      </c>
    </row>
    <row r="120" spans="1:22" ht="15.75">
      <c r="A120" s="400"/>
      <c r="B120" s="28" t="s">
        <v>39</v>
      </c>
      <c r="C120" s="384"/>
      <c r="D120" s="379" t="s">
        <v>3</v>
      </c>
      <c r="E120" s="29">
        <v>471830035008</v>
      </c>
      <c r="F120" s="409"/>
      <c r="G120" s="12">
        <v>10</v>
      </c>
      <c r="H120" s="12">
        <v>200</v>
      </c>
      <c r="I120" s="12">
        <v>100</v>
      </c>
      <c r="J120" s="12">
        <v>5</v>
      </c>
      <c r="K120" s="12">
        <v>91</v>
      </c>
      <c r="L120" s="12">
        <f t="shared" si="93"/>
        <v>9.1</v>
      </c>
      <c r="M120" s="13" t="s">
        <v>71</v>
      </c>
      <c r="N120" s="95" t="s">
        <v>402</v>
      </c>
      <c r="O120" s="395"/>
      <c r="P120" s="394"/>
      <c r="Q120" s="382" t="e">
        <f>AVERAGE(Q118:Q119)</f>
        <v>#DIV/0!</v>
      </c>
      <c r="R120" s="394"/>
      <c r="S120" s="395"/>
      <c r="T120" s="394"/>
      <c r="U120" s="382">
        <f t="shared" ref="U120:V120" si="94">MIN(U118:U119)</f>
        <v>0</v>
      </c>
      <c r="V120" s="387">
        <f t="shared" si="94"/>
        <v>0</v>
      </c>
    </row>
    <row r="121" spans="1:22" ht="15.75">
      <c r="A121" s="400"/>
      <c r="B121" s="28" t="s">
        <v>40</v>
      </c>
      <c r="C121" s="384"/>
      <c r="D121" s="407"/>
      <c r="E121" s="29">
        <v>471830035060</v>
      </c>
      <c r="F121" s="409"/>
      <c r="G121" s="12">
        <v>10</v>
      </c>
      <c r="H121" s="12">
        <v>200</v>
      </c>
      <c r="I121" s="12">
        <v>100</v>
      </c>
      <c r="J121" s="12">
        <v>5</v>
      </c>
      <c r="K121" s="12">
        <v>44</v>
      </c>
      <c r="L121" s="12">
        <f t="shared" si="93"/>
        <v>4.4000000000000004</v>
      </c>
      <c r="M121" s="13" t="s">
        <v>71</v>
      </c>
      <c r="N121" s="95" t="s">
        <v>402</v>
      </c>
      <c r="O121" s="393">
        <f>AVERAGE(L121:L122)</f>
        <v>4.1500000000000004</v>
      </c>
      <c r="P121" s="394"/>
      <c r="Q121" s="393">
        <f>STDEV(L121:L122)</f>
        <v>0.35355339059327406</v>
      </c>
      <c r="R121" s="394"/>
      <c r="S121" s="393">
        <f>MIN(L121:L122)</f>
        <v>3.9</v>
      </c>
      <c r="T121" s="394"/>
      <c r="U121" s="393">
        <f>MIN(L121:L122)</f>
        <v>3.9</v>
      </c>
      <c r="V121" s="387" t="e">
        <f>MIN(#REF!)</f>
        <v>#REF!</v>
      </c>
    </row>
    <row r="122" spans="1:22" ht="15.75">
      <c r="A122" s="400"/>
      <c r="B122" s="28" t="s">
        <v>41</v>
      </c>
      <c r="C122" s="385"/>
      <c r="D122" s="380"/>
      <c r="E122" s="29">
        <v>471830035021</v>
      </c>
      <c r="F122" s="410"/>
      <c r="G122" s="12">
        <v>10</v>
      </c>
      <c r="H122" s="12">
        <v>200</v>
      </c>
      <c r="I122" s="12">
        <v>100</v>
      </c>
      <c r="J122" s="12">
        <v>5</v>
      </c>
      <c r="K122" s="12">
        <v>39</v>
      </c>
      <c r="L122" s="12">
        <f t="shared" si="93"/>
        <v>3.9</v>
      </c>
      <c r="M122" s="13" t="s">
        <v>71</v>
      </c>
      <c r="N122" s="95" t="s">
        <v>402</v>
      </c>
      <c r="O122" s="395"/>
      <c r="P122" s="395"/>
      <c r="Q122" s="395"/>
      <c r="R122" s="395"/>
      <c r="S122" s="395"/>
      <c r="T122" s="395"/>
      <c r="U122" s="395"/>
      <c r="V122" s="387" t="e">
        <f t="shared" ref="V122" si="95">MIN(V121:V121)</f>
        <v>#REF!</v>
      </c>
    </row>
    <row r="123" spans="1:22" ht="15.75">
      <c r="A123" s="400"/>
      <c r="B123" s="28" t="s">
        <v>42</v>
      </c>
      <c r="C123" s="383">
        <v>1</v>
      </c>
      <c r="D123" s="27" t="s">
        <v>4</v>
      </c>
      <c r="E123" s="29">
        <v>471830034476</v>
      </c>
      <c r="F123" s="388" t="s">
        <v>1847</v>
      </c>
      <c r="G123" s="12">
        <v>10</v>
      </c>
      <c r="H123" s="12">
        <v>200</v>
      </c>
      <c r="I123" s="12">
        <v>100</v>
      </c>
      <c r="J123" s="12">
        <v>5</v>
      </c>
      <c r="K123" s="12" t="s">
        <v>355</v>
      </c>
      <c r="L123" s="12" t="s">
        <v>355</v>
      </c>
      <c r="M123" s="13" t="s">
        <v>71</v>
      </c>
      <c r="N123" s="95" t="s">
        <v>402</v>
      </c>
      <c r="O123" s="129" t="s">
        <v>355</v>
      </c>
      <c r="P123" s="381" t="s">
        <v>355</v>
      </c>
      <c r="Q123" s="129" t="s">
        <v>354</v>
      </c>
      <c r="R123" s="381" t="s">
        <v>354</v>
      </c>
      <c r="S123" s="129" t="s">
        <v>355</v>
      </c>
      <c r="T123" s="381" t="s">
        <v>355</v>
      </c>
      <c r="U123" s="129" t="s">
        <v>355</v>
      </c>
      <c r="V123" s="386" t="s">
        <v>355</v>
      </c>
    </row>
    <row r="124" spans="1:22" ht="15.75">
      <c r="A124" s="400"/>
      <c r="B124" s="28" t="s">
        <v>43</v>
      </c>
      <c r="C124" s="384"/>
      <c r="D124" s="379" t="s">
        <v>3</v>
      </c>
      <c r="E124" s="29">
        <v>471830034528</v>
      </c>
      <c r="F124" s="389"/>
      <c r="G124" s="12">
        <v>10</v>
      </c>
      <c r="H124" s="12">
        <v>200</v>
      </c>
      <c r="I124" s="12">
        <v>100</v>
      </c>
      <c r="J124" s="12">
        <v>5</v>
      </c>
      <c r="K124" s="12" t="s">
        <v>355</v>
      </c>
      <c r="L124" s="12" t="s">
        <v>355</v>
      </c>
      <c r="M124" s="13" t="s">
        <v>71</v>
      </c>
      <c r="N124" s="95" t="s">
        <v>402</v>
      </c>
      <c r="O124" s="381" t="s">
        <v>355</v>
      </c>
      <c r="P124" s="382" t="e">
        <f>MIN(#REF!)</f>
        <v>#REF!</v>
      </c>
      <c r="Q124" s="381" t="s">
        <v>354</v>
      </c>
      <c r="R124" s="382" t="e">
        <f>STDEV(#REF!)</f>
        <v>#REF!</v>
      </c>
      <c r="S124" s="381" t="s">
        <v>355</v>
      </c>
      <c r="T124" s="382" t="e">
        <f>MIN(#REF!)</f>
        <v>#REF!</v>
      </c>
      <c r="U124" s="381" t="s">
        <v>355</v>
      </c>
      <c r="V124" s="387">
        <f>MIN(M124:M125)</f>
        <v>0</v>
      </c>
    </row>
    <row r="125" spans="1:22" ht="15.75">
      <c r="A125" s="400"/>
      <c r="B125" s="28" t="s">
        <v>44</v>
      </c>
      <c r="C125" s="385"/>
      <c r="D125" s="380"/>
      <c r="E125" s="29">
        <v>471830034541</v>
      </c>
      <c r="F125" s="389"/>
      <c r="G125" s="12">
        <v>10</v>
      </c>
      <c r="H125" s="12">
        <v>200</v>
      </c>
      <c r="I125" s="12">
        <v>100</v>
      </c>
      <c r="J125" s="12">
        <v>5</v>
      </c>
      <c r="K125" s="12" t="s">
        <v>355</v>
      </c>
      <c r="L125" s="12" t="s">
        <v>355</v>
      </c>
      <c r="M125" s="13" t="s">
        <v>71</v>
      </c>
      <c r="N125" s="95" t="s">
        <v>402</v>
      </c>
      <c r="O125" s="382">
        <f>MIN(O123:O124)</f>
        <v>0</v>
      </c>
      <c r="P125" s="382" t="e">
        <f>MIN(P124:P124)</f>
        <v>#REF!</v>
      </c>
      <c r="Q125" s="382" t="e">
        <f>AVERAGE(Q123:Q124)</f>
        <v>#DIV/0!</v>
      </c>
      <c r="R125" s="382" t="e">
        <f>STDEV(#REF!)</f>
        <v>#REF!</v>
      </c>
      <c r="S125" s="382">
        <f>MIN(S123:S124)</f>
        <v>0</v>
      </c>
      <c r="T125" s="382" t="e">
        <f>MIN(T124:T124)</f>
        <v>#REF!</v>
      </c>
      <c r="U125" s="382">
        <f>MIN(U123:U124)</f>
        <v>0</v>
      </c>
      <c r="V125" s="387">
        <f>MIN(V124:V124)</f>
        <v>0</v>
      </c>
    </row>
    <row r="126" spans="1:22" ht="15.75">
      <c r="A126" s="400"/>
      <c r="B126" s="28" t="s">
        <v>45</v>
      </c>
      <c r="C126" s="383">
        <v>2</v>
      </c>
      <c r="D126" s="379" t="s">
        <v>4</v>
      </c>
      <c r="E126" s="29">
        <v>471830034580</v>
      </c>
      <c r="F126" s="389"/>
      <c r="G126" s="12">
        <v>10</v>
      </c>
      <c r="H126" s="12">
        <v>200</v>
      </c>
      <c r="I126" s="12">
        <v>100</v>
      </c>
      <c r="J126" s="12">
        <v>5</v>
      </c>
      <c r="K126" s="12" t="s">
        <v>355</v>
      </c>
      <c r="L126" s="12" t="s">
        <v>355</v>
      </c>
      <c r="M126" s="13" t="s">
        <v>71</v>
      </c>
      <c r="N126" s="95" t="s">
        <v>402</v>
      </c>
      <c r="O126" s="381" t="s">
        <v>355</v>
      </c>
      <c r="P126" s="381" t="s">
        <v>355</v>
      </c>
      <c r="Q126" s="381" t="s">
        <v>354</v>
      </c>
      <c r="R126" s="381" t="s">
        <v>354</v>
      </c>
      <c r="S126" s="381" t="s">
        <v>355</v>
      </c>
      <c r="T126" s="381" t="s">
        <v>355</v>
      </c>
      <c r="U126" s="381" t="s">
        <v>355</v>
      </c>
      <c r="V126" s="386" t="s">
        <v>355</v>
      </c>
    </row>
    <row r="127" spans="1:22" ht="15.75">
      <c r="A127" s="400"/>
      <c r="B127" s="28" t="s">
        <v>46</v>
      </c>
      <c r="C127" s="384"/>
      <c r="D127" s="380"/>
      <c r="E127" s="29">
        <v>471830034593</v>
      </c>
      <c r="F127" s="389"/>
      <c r="G127" s="12">
        <v>10</v>
      </c>
      <c r="H127" s="12">
        <v>200</v>
      </c>
      <c r="I127" s="12">
        <v>100</v>
      </c>
      <c r="J127" s="12">
        <v>5</v>
      </c>
      <c r="K127" s="12" t="s">
        <v>355</v>
      </c>
      <c r="L127" s="12" t="s">
        <v>355</v>
      </c>
      <c r="M127" s="13" t="s">
        <v>71</v>
      </c>
      <c r="N127" s="95" t="s">
        <v>402</v>
      </c>
      <c r="O127" s="382">
        <f t="shared" ref="O127" si="96">MIN(O125:O126)</f>
        <v>0</v>
      </c>
      <c r="P127" s="382" t="e">
        <f t="shared" ref="P127" si="97">MIN(P125:P126)</f>
        <v>#REF!</v>
      </c>
      <c r="Q127" s="382" t="e">
        <f t="shared" ref="Q127" si="98">AVERAGE(Q125:Q126)</f>
        <v>#DIV/0!</v>
      </c>
      <c r="R127" s="382" t="e">
        <f t="shared" ref="R127" si="99">AVERAGE(R125:R126)</f>
        <v>#REF!</v>
      </c>
      <c r="S127" s="382">
        <f t="shared" ref="S127" si="100">MIN(S125:S126)</f>
        <v>0</v>
      </c>
      <c r="T127" s="382" t="e">
        <f t="shared" ref="T127" si="101">MIN(T125:T126)</f>
        <v>#REF!</v>
      </c>
      <c r="U127" s="382">
        <f t="shared" ref="U127" si="102">MIN(U125:U126)</f>
        <v>0</v>
      </c>
      <c r="V127" s="387">
        <f t="shared" ref="V127" si="103">MIN(V125:V126)</f>
        <v>0</v>
      </c>
    </row>
    <row r="128" spans="1:22" ht="15.75">
      <c r="A128" s="400"/>
      <c r="B128" s="28" t="s">
        <v>47</v>
      </c>
      <c r="C128" s="384"/>
      <c r="D128" s="379" t="s">
        <v>3</v>
      </c>
      <c r="E128" s="29">
        <v>471830034632</v>
      </c>
      <c r="F128" s="389"/>
      <c r="G128" s="12">
        <v>10</v>
      </c>
      <c r="H128" s="12">
        <v>200</v>
      </c>
      <c r="I128" s="12">
        <v>100</v>
      </c>
      <c r="J128" s="12">
        <v>5</v>
      </c>
      <c r="K128" s="12" t="s">
        <v>355</v>
      </c>
      <c r="L128" s="12" t="s">
        <v>355</v>
      </c>
      <c r="M128" s="13" t="s">
        <v>71</v>
      </c>
      <c r="N128" s="95" t="s">
        <v>402</v>
      </c>
      <c r="O128" s="381" t="s">
        <v>355</v>
      </c>
      <c r="P128" s="382" t="e">
        <f>MIN(#REF!)</f>
        <v>#REF!</v>
      </c>
      <c r="Q128" s="381" t="s">
        <v>354</v>
      </c>
      <c r="R128" s="382" t="e">
        <f>AVERAGE(#REF!)</f>
        <v>#REF!</v>
      </c>
      <c r="S128" s="381" t="s">
        <v>355</v>
      </c>
      <c r="T128" s="382" t="e">
        <f>MIN(#REF!)</f>
        <v>#REF!</v>
      </c>
      <c r="U128" s="381" t="s">
        <v>355</v>
      </c>
      <c r="V128" s="387" t="e">
        <f>MIN(#REF!)</f>
        <v>#REF!</v>
      </c>
    </row>
    <row r="129" spans="1:22" ht="15.75">
      <c r="A129" s="400"/>
      <c r="B129" s="28" t="s">
        <v>48</v>
      </c>
      <c r="C129" s="385"/>
      <c r="D129" s="380"/>
      <c r="E129" s="29">
        <v>471830034645</v>
      </c>
      <c r="F129" s="389"/>
      <c r="G129" s="12">
        <v>10</v>
      </c>
      <c r="H129" s="12">
        <v>200</v>
      </c>
      <c r="I129" s="12">
        <v>100</v>
      </c>
      <c r="J129" s="12">
        <v>5</v>
      </c>
      <c r="K129" s="12" t="s">
        <v>355</v>
      </c>
      <c r="L129" s="12" t="s">
        <v>355</v>
      </c>
      <c r="M129" s="13" t="s">
        <v>71</v>
      </c>
      <c r="N129" s="95" t="s">
        <v>402</v>
      </c>
      <c r="O129" s="382">
        <f t="shared" ref="O129" si="104">MIN(O127:O128)</f>
        <v>0</v>
      </c>
      <c r="P129" s="382" t="e">
        <f t="shared" ref="P129" si="105">MIN(P128:P128)</f>
        <v>#REF!</v>
      </c>
      <c r="Q129" s="382" t="e">
        <f t="shared" ref="Q129" si="106">AVERAGE(Q127:Q128)</f>
        <v>#DIV/0!</v>
      </c>
      <c r="R129" s="382" t="e">
        <f t="shared" ref="R129" si="107">AVERAGE(R128:R128)</f>
        <v>#REF!</v>
      </c>
      <c r="S129" s="382">
        <f t="shared" ref="S129" si="108">MIN(S127:S128)</f>
        <v>0</v>
      </c>
      <c r="T129" s="382" t="e">
        <f t="shared" ref="T129" si="109">MIN(T128:T128)</f>
        <v>#REF!</v>
      </c>
      <c r="U129" s="382">
        <f t="shared" ref="U129" si="110">MIN(U127:U128)</f>
        <v>0</v>
      </c>
      <c r="V129" s="387" t="e">
        <f t="shared" ref="V129" si="111">MIN(V128:V128)</f>
        <v>#REF!</v>
      </c>
    </row>
    <row r="130" spans="1:22" ht="15.75">
      <c r="A130" s="400"/>
      <c r="B130" s="28" t="s">
        <v>49</v>
      </c>
      <c r="C130" s="383">
        <v>3</v>
      </c>
      <c r="D130" s="379" t="s">
        <v>4</v>
      </c>
      <c r="E130" s="29">
        <v>471830034684</v>
      </c>
      <c r="F130" s="389"/>
      <c r="G130" s="12">
        <v>10</v>
      </c>
      <c r="H130" s="12">
        <v>200</v>
      </c>
      <c r="I130" s="12">
        <v>100</v>
      </c>
      <c r="J130" s="12">
        <v>5</v>
      </c>
      <c r="K130" s="12" t="s">
        <v>355</v>
      </c>
      <c r="L130" s="12" t="s">
        <v>355</v>
      </c>
      <c r="M130" s="13" t="s">
        <v>71</v>
      </c>
      <c r="N130" s="95" t="s">
        <v>402</v>
      </c>
      <c r="O130" s="381" t="s">
        <v>355</v>
      </c>
      <c r="P130" s="381" t="s">
        <v>355</v>
      </c>
      <c r="Q130" s="381" t="s">
        <v>354</v>
      </c>
      <c r="R130" s="381" t="s">
        <v>354</v>
      </c>
      <c r="S130" s="381" t="s">
        <v>355</v>
      </c>
      <c r="T130" s="381" t="s">
        <v>355</v>
      </c>
      <c r="U130" s="381" t="s">
        <v>355</v>
      </c>
      <c r="V130" s="386" t="s">
        <v>355</v>
      </c>
    </row>
    <row r="131" spans="1:22" ht="15.75">
      <c r="A131" s="400"/>
      <c r="B131" s="28" t="s">
        <v>50</v>
      </c>
      <c r="C131" s="384"/>
      <c r="D131" s="380"/>
      <c r="E131" s="29">
        <v>471830034697</v>
      </c>
      <c r="F131" s="389"/>
      <c r="G131" s="12">
        <v>10</v>
      </c>
      <c r="H131" s="12">
        <v>200</v>
      </c>
      <c r="I131" s="12">
        <v>100</v>
      </c>
      <c r="J131" s="12">
        <v>5</v>
      </c>
      <c r="K131" s="12" t="s">
        <v>355</v>
      </c>
      <c r="L131" s="12" t="s">
        <v>355</v>
      </c>
      <c r="M131" s="13" t="s">
        <v>71</v>
      </c>
      <c r="N131" s="95" t="s">
        <v>402</v>
      </c>
      <c r="O131" s="382">
        <f t="shared" ref="O131" si="112">MIN(O129:O130)</f>
        <v>0</v>
      </c>
      <c r="P131" s="382" t="e">
        <f t="shared" ref="P131" si="113">MIN(P129:P130)</f>
        <v>#REF!</v>
      </c>
      <c r="Q131" s="382" t="e">
        <f t="shared" ref="Q131" si="114">AVERAGE(Q129:Q130)</f>
        <v>#DIV/0!</v>
      </c>
      <c r="R131" s="382" t="e">
        <f t="shared" ref="R131" si="115">AVERAGE(R129:R130)</f>
        <v>#REF!</v>
      </c>
      <c r="S131" s="382">
        <f t="shared" ref="S131" si="116">MIN(S129:S130)</f>
        <v>0</v>
      </c>
      <c r="T131" s="382" t="e">
        <f t="shared" ref="T131" si="117">MIN(T129:T130)</f>
        <v>#REF!</v>
      </c>
      <c r="U131" s="382">
        <f t="shared" ref="U131" si="118">MIN(U129:U130)</f>
        <v>0</v>
      </c>
      <c r="V131" s="387" t="e">
        <f t="shared" ref="V131" si="119">MIN(V129:V130)</f>
        <v>#REF!</v>
      </c>
    </row>
    <row r="132" spans="1:22" ht="15.75">
      <c r="A132" s="400"/>
      <c r="B132" s="28" t="s">
        <v>51</v>
      </c>
      <c r="C132" s="384"/>
      <c r="D132" s="379" t="s">
        <v>3</v>
      </c>
      <c r="E132" s="29">
        <v>471830034736</v>
      </c>
      <c r="F132" s="389"/>
      <c r="G132" s="12">
        <v>10</v>
      </c>
      <c r="H132" s="12">
        <v>200</v>
      </c>
      <c r="I132" s="12">
        <v>100</v>
      </c>
      <c r="J132" s="12">
        <v>5</v>
      </c>
      <c r="K132" s="12" t="s">
        <v>355</v>
      </c>
      <c r="L132" s="12" t="s">
        <v>355</v>
      </c>
      <c r="M132" s="13" t="s">
        <v>71</v>
      </c>
      <c r="N132" s="95" t="s">
        <v>402</v>
      </c>
      <c r="O132" s="381" t="s">
        <v>355</v>
      </c>
      <c r="P132" s="382" t="e">
        <f>MIN(#REF!)</f>
        <v>#REF!</v>
      </c>
      <c r="Q132" s="381" t="s">
        <v>354</v>
      </c>
      <c r="R132" s="382" t="e">
        <f>AVERAGE(#REF!)</f>
        <v>#REF!</v>
      </c>
      <c r="S132" s="381" t="s">
        <v>355</v>
      </c>
      <c r="T132" s="382" t="e">
        <f>MIN(#REF!)</f>
        <v>#REF!</v>
      </c>
      <c r="U132" s="381" t="s">
        <v>355</v>
      </c>
      <c r="V132" s="387" t="e">
        <f>MIN(#REF!)</f>
        <v>#REF!</v>
      </c>
    </row>
    <row r="133" spans="1:22" ht="15.75">
      <c r="A133" s="400"/>
      <c r="B133" s="28" t="s">
        <v>52</v>
      </c>
      <c r="C133" s="385"/>
      <c r="D133" s="380"/>
      <c r="E133" s="29">
        <v>471830034749</v>
      </c>
      <c r="F133" s="389"/>
      <c r="G133" s="12">
        <v>10</v>
      </c>
      <c r="H133" s="12">
        <v>200</v>
      </c>
      <c r="I133" s="12">
        <v>100</v>
      </c>
      <c r="J133" s="12">
        <v>5</v>
      </c>
      <c r="K133" s="12" t="s">
        <v>355</v>
      </c>
      <c r="L133" s="12" t="s">
        <v>355</v>
      </c>
      <c r="M133" s="13" t="s">
        <v>71</v>
      </c>
      <c r="N133" s="95" t="s">
        <v>402</v>
      </c>
      <c r="O133" s="382">
        <f t="shared" ref="O133" si="120">MIN(O131:O132)</f>
        <v>0</v>
      </c>
      <c r="P133" s="382" t="e">
        <f t="shared" ref="P133" si="121">MIN(P132:P132)</f>
        <v>#REF!</v>
      </c>
      <c r="Q133" s="382" t="e">
        <f t="shared" ref="Q133" si="122">AVERAGE(Q131:Q132)</f>
        <v>#DIV/0!</v>
      </c>
      <c r="R133" s="382" t="e">
        <f t="shared" ref="R133" si="123">AVERAGE(R132:R132)</f>
        <v>#REF!</v>
      </c>
      <c r="S133" s="382">
        <f t="shared" ref="S133" si="124">MIN(S131:S132)</f>
        <v>0</v>
      </c>
      <c r="T133" s="382" t="e">
        <f t="shared" ref="T133" si="125">MIN(T132:T132)</f>
        <v>#REF!</v>
      </c>
      <c r="U133" s="382">
        <f t="shared" ref="U133" si="126">MIN(U131:U132)</f>
        <v>0</v>
      </c>
      <c r="V133" s="387" t="e">
        <f t="shared" ref="V133" si="127">MIN(V132:V132)</f>
        <v>#REF!</v>
      </c>
    </row>
    <row r="134" spans="1:22" ht="15.75">
      <c r="A134" s="400"/>
      <c r="B134" s="28" t="s">
        <v>53</v>
      </c>
      <c r="C134" s="383">
        <v>4</v>
      </c>
      <c r="D134" s="379" t="s">
        <v>4</v>
      </c>
      <c r="E134" s="29">
        <v>471830034788</v>
      </c>
      <c r="F134" s="389"/>
      <c r="G134" s="12">
        <v>10</v>
      </c>
      <c r="H134" s="12">
        <v>200</v>
      </c>
      <c r="I134" s="12">
        <v>100</v>
      </c>
      <c r="J134" s="12">
        <v>5</v>
      </c>
      <c r="K134" s="12" t="s">
        <v>355</v>
      </c>
      <c r="L134" s="12" t="s">
        <v>355</v>
      </c>
      <c r="M134" s="13" t="s">
        <v>71</v>
      </c>
      <c r="N134" s="95" t="s">
        <v>402</v>
      </c>
      <c r="O134" s="381" t="s">
        <v>355</v>
      </c>
      <c r="P134" s="381" t="s">
        <v>355</v>
      </c>
      <c r="Q134" s="381" t="s">
        <v>354</v>
      </c>
      <c r="R134" s="381" t="s">
        <v>354</v>
      </c>
      <c r="S134" s="381" t="s">
        <v>355</v>
      </c>
      <c r="T134" s="381" t="s">
        <v>355</v>
      </c>
      <c r="U134" s="381" t="s">
        <v>355</v>
      </c>
      <c r="V134" s="386" t="s">
        <v>355</v>
      </c>
    </row>
    <row r="135" spans="1:22" ht="15.75">
      <c r="A135" s="400"/>
      <c r="B135" s="28" t="s">
        <v>54</v>
      </c>
      <c r="C135" s="384"/>
      <c r="D135" s="380"/>
      <c r="E135" s="29">
        <v>471830034801</v>
      </c>
      <c r="F135" s="389"/>
      <c r="G135" s="12">
        <v>10</v>
      </c>
      <c r="H135" s="12">
        <v>200</v>
      </c>
      <c r="I135" s="12">
        <v>100</v>
      </c>
      <c r="J135" s="12">
        <v>5</v>
      </c>
      <c r="K135" s="12" t="s">
        <v>355</v>
      </c>
      <c r="L135" s="12" t="s">
        <v>355</v>
      </c>
      <c r="M135" s="13" t="s">
        <v>71</v>
      </c>
      <c r="N135" s="95" t="s">
        <v>402</v>
      </c>
      <c r="O135" s="382">
        <f t="shared" ref="O135" si="128">MIN(O133:O134)</f>
        <v>0</v>
      </c>
      <c r="P135" s="382" t="e">
        <f t="shared" ref="P135" si="129">MIN(P133:P134)</f>
        <v>#REF!</v>
      </c>
      <c r="Q135" s="382" t="e">
        <f t="shared" ref="Q135" si="130">AVERAGE(Q133:Q134)</f>
        <v>#DIV/0!</v>
      </c>
      <c r="R135" s="382" t="e">
        <f t="shared" ref="R135" si="131">AVERAGE(R133:R134)</f>
        <v>#REF!</v>
      </c>
      <c r="S135" s="382">
        <f t="shared" ref="S135" si="132">MIN(S133:S134)</f>
        <v>0</v>
      </c>
      <c r="T135" s="382" t="e">
        <f t="shared" ref="T135" si="133">MIN(T133:T134)</f>
        <v>#REF!</v>
      </c>
      <c r="U135" s="382">
        <f t="shared" ref="U135" si="134">MIN(U133:U134)</f>
        <v>0</v>
      </c>
      <c r="V135" s="387" t="e">
        <f t="shared" ref="V135" si="135">MIN(V133:V134)</f>
        <v>#REF!</v>
      </c>
    </row>
    <row r="136" spans="1:22" ht="15.75">
      <c r="A136" s="400"/>
      <c r="B136" s="28" t="s">
        <v>55</v>
      </c>
      <c r="C136" s="384"/>
      <c r="D136" s="379" t="s">
        <v>3</v>
      </c>
      <c r="E136" s="29">
        <v>471830034840</v>
      </c>
      <c r="F136" s="389"/>
      <c r="G136" s="12">
        <v>10</v>
      </c>
      <c r="H136" s="12">
        <v>200</v>
      </c>
      <c r="I136" s="12">
        <v>100</v>
      </c>
      <c r="J136" s="12">
        <v>5</v>
      </c>
      <c r="K136" s="12" t="s">
        <v>355</v>
      </c>
      <c r="L136" s="12" t="s">
        <v>355</v>
      </c>
      <c r="M136" s="13" t="s">
        <v>71</v>
      </c>
      <c r="N136" s="95" t="s">
        <v>402</v>
      </c>
      <c r="O136" s="381" t="s">
        <v>355</v>
      </c>
      <c r="P136" s="382" t="e">
        <f>MIN(#REF!)</f>
        <v>#REF!</v>
      </c>
      <c r="Q136" s="381" t="s">
        <v>354</v>
      </c>
      <c r="R136" s="382" t="e">
        <f>AVERAGE(#REF!)</f>
        <v>#REF!</v>
      </c>
      <c r="S136" s="381" t="s">
        <v>355</v>
      </c>
      <c r="T136" s="382" t="e">
        <f>MIN(#REF!)</f>
        <v>#REF!</v>
      </c>
      <c r="U136" s="381" t="s">
        <v>355</v>
      </c>
      <c r="V136" s="387" t="e">
        <f>MIN(#REF!)</f>
        <v>#REF!</v>
      </c>
    </row>
    <row r="137" spans="1:22" ht="15.75">
      <c r="A137" s="400"/>
      <c r="B137" s="28" t="s">
        <v>56</v>
      </c>
      <c r="C137" s="385"/>
      <c r="D137" s="380"/>
      <c r="E137" s="29">
        <v>471830034853</v>
      </c>
      <c r="F137" s="389"/>
      <c r="G137" s="12">
        <v>10</v>
      </c>
      <c r="H137" s="12">
        <v>200</v>
      </c>
      <c r="I137" s="12">
        <v>100</v>
      </c>
      <c r="J137" s="12">
        <v>5</v>
      </c>
      <c r="K137" s="12" t="s">
        <v>355</v>
      </c>
      <c r="L137" s="12" t="s">
        <v>355</v>
      </c>
      <c r="M137" s="13" t="s">
        <v>71</v>
      </c>
      <c r="N137" s="95" t="s">
        <v>402</v>
      </c>
      <c r="O137" s="382">
        <f t="shared" ref="O137" si="136">MIN(O135:O136)</f>
        <v>0</v>
      </c>
      <c r="P137" s="382" t="e">
        <f t="shared" ref="P137" si="137">MIN(P136:P136)</f>
        <v>#REF!</v>
      </c>
      <c r="Q137" s="382" t="e">
        <f t="shared" ref="Q137" si="138">AVERAGE(Q135:Q136)</f>
        <v>#DIV/0!</v>
      </c>
      <c r="R137" s="382" t="e">
        <f t="shared" ref="R137" si="139">AVERAGE(R136:R136)</f>
        <v>#REF!</v>
      </c>
      <c r="S137" s="382">
        <f t="shared" ref="S137" si="140">MIN(S135:S136)</f>
        <v>0</v>
      </c>
      <c r="T137" s="382" t="e">
        <f t="shared" ref="T137" si="141">MIN(T136:T136)</f>
        <v>#REF!</v>
      </c>
      <c r="U137" s="382">
        <f t="shared" ref="U137" si="142">MIN(U135:U136)</f>
        <v>0</v>
      </c>
      <c r="V137" s="387" t="e">
        <f t="shared" ref="V137" si="143">MIN(V136:V136)</f>
        <v>#REF!</v>
      </c>
    </row>
    <row r="138" spans="1:22" ht="15.75">
      <c r="A138" s="400"/>
      <c r="B138" s="28" t="s">
        <v>57</v>
      </c>
      <c r="C138" s="383">
        <v>5</v>
      </c>
      <c r="D138" s="379" t="s">
        <v>4</v>
      </c>
      <c r="E138" s="29">
        <v>471830034892</v>
      </c>
      <c r="F138" s="389"/>
      <c r="G138" s="12">
        <v>10</v>
      </c>
      <c r="H138" s="12">
        <v>200</v>
      </c>
      <c r="I138" s="12">
        <v>100</v>
      </c>
      <c r="J138" s="12">
        <v>5</v>
      </c>
      <c r="K138" s="12" t="s">
        <v>355</v>
      </c>
      <c r="L138" s="12" t="s">
        <v>355</v>
      </c>
      <c r="M138" s="13" t="s">
        <v>71</v>
      </c>
      <c r="N138" s="95" t="s">
        <v>402</v>
      </c>
      <c r="O138" s="381" t="s">
        <v>355</v>
      </c>
      <c r="P138" s="381" t="s">
        <v>355</v>
      </c>
      <c r="Q138" s="381" t="s">
        <v>354</v>
      </c>
      <c r="R138" s="381" t="s">
        <v>354</v>
      </c>
      <c r="S138" s="381" t="s">
        <v>355</v>
      </c>
      <c r="T138" s="381" t="s">
        <v>355</v>
      </c>
      <c r="U138" s="381" t="s">
        <v>355</v>
      </c>
      <c r="V138" s="386" t="s">
        <v>355</v>
      </c>
    </row>
    <row r="139" spans="1:22" ht="15.75">
      <c r="A139" s="400"/>
      <c r="B139" s="28" t="s">
        <v>58</v>
      </c>
      <c r="C139" s="384"/>
      <c r="D139" s="380"/>
      <c r="E139" s="29">
        <v>471830034905</v>
      </c>
      <c r="F139" s="389"/>
      <c r="G139" s="12">
        <v>10</v>
      </c>
      <c r="H139" s="12">
        <v>200</v>
      </c>
      <c r="I139" s="12">
        <v>100</v>
      </c>
      <c r="J139" s="12">
        <v>5</v>
      </c>
      <c r="K139" s="12" t="s">
        <v>355</v>
      </c>
      <c r="L139" s="12" t="s">
        <v>355</v>
      </c>
      <c r="M139" s="13" t="s">
        <v>71</v>
      </c>
      <c r="N139" s="95" t="s">
        <v>402</v>
      </c>
      <c r="O139" s="382">
        <f t="shared" ref="O139" si="144">MIN(O137:O138)</f>
        <v>0</v>
      </c>
      <c r="P139" s="382" t="e">
        <f t="shared" ref="P139" si="145">MIN(P137:P138)</f>
        <v>#REF!</v>
      </c>
      <c r="Q139" s="382" t="e">
        <f t="shared" ref="Q139" si="146">AVERAGE(Q137:Q138)</f>
        <v>#DIV/0!</v>
      </c>
      <c r="R139" s="382" t="e">
        <f t="shared" ref="R139" si="147">AVERAGE(R137:R138)</f>
        <v>#REF!</v>
      </c>
      <c r="S139" s="382">
        <f t="shared" ref="S139" si="148">MIN(S137:S138)</f>
        <v>0</v>
      </c>
      <c r="T139" s="382" t="e">
        <f t="shared" ref="T139" si="149">MIN(T137:T138)</f>
        <v>#REF!</v>
      </c>
      <c r="U139" s="382">
        <f t="shared" ref="U139" si="150">MIN(U137:U138)</f>
        <v>0</v>
      </c>
      <c r="V139" s="387" t="e">
        <f t="shared" ref="V139" si="151">MIN(V137:V138)</f>
        <v>#REF!</v>
      </c>
    </row>
    <row r="140" spans="1:22" ht="15.75">
      <c r="A140" s="400"/>
      <c r="B140" s="28" t="s">
        <v>59</v>
      </c>
      <c r="C140" s="384"/>
      <c r="D140" s="379" t="s">
        <v>3</v>
      </c>
      <c r="E140" s="29">
        <v>471830034944</v>
      </c>
      <c r="F140" s="389"/>
      <c r="G140" s="12">
        <v>10</v>
      </c>
      <c r="H140" s="12">
        <v>200</v>
      </c>
      <c r="I140" s="12">
        <v>100</v>
      </c>
      <c r="J140" s="12">
        <v>5</v>
      </c>
      <c r="K140" s="12" t="s">
        <v>355</v>
      </c>
      <c r="L140" s="12" t="s">
        <v>355</v>
      </c>
      <c r="M140" s="13" t="s">
        <v>71</v>
      </c>
      <c r="N140" s="95" t="s">
        <v>402</v>
      </c>
      <c r="O140" s="381" t="s">
        <v>355</v>
      </c>
      <c r="P140" s="382" t="e">
        <f>MIN(#REF!)</f>
        <v>#REF!</v>
      </c>
      <c r="Q140" s="381" t="s">
        <v>354</v>
      </c>
      <c r="R140" s="382" t="e">
        <f>AVERAGE(#REF!)</f>
        <v>#REF!</v>
      </c>
      <c r="S140" s="381" t="s">
        <v>355</v>
      </c>
      <c r="T140" s="382" t="e">
        <f>MIN(#REF!)</f>
        <v>#REF!</v>
      </c>
      <c r="U140" s="381" t="s">
        <v>355</v>
      </c>
      <c r="V140" s="387" t="e">
        <f>MIN(#REF!)</f>
        <v>#REF!</v>
      </c>
    </row>
    <row r="141" spans="1:22" ht="15.75">
      <c r="A141" s="400"/>
      <c r="B141" s="28" t="s">
        <v>60</v>
      </c>
      <c r="C141" s="385"/>
      <c r="D141" s="380"/>
      <c r="E141" s="29">
        <v>471830034957</v>
      </c>
      <c r="F141" s="389"/>
      <c r="G141" s="12">
        <v>10</v>
      </c>
      <c r="H141" s="12">
        <v>200</v>
      </c>
      <c r="I141" s="12">
        <v>100</v>
      </c>
      <c r="J141" s="12">
        <v>5</v>
      </c>
      <c r="K141" s="12" t="s">
        <v>355</v>
      </c>
      <c r="L141" s="12" t="s">
        <v>355</v>
      </c>
      <c r="M141" s="13" t="s">
        <v>71</v>
      </c>
      <c r="N141" s="95" t="s">
        <v>402</v>
      </c>
      <c r="O141" s="382">
        <f t="shared" ref="O141" si="152">MIN(O139:O140)</f>
        <v>0</v>
      </c>
      <c r="P141" s="382" t="e">
        <f t="shared" ref="P141" si="153">MIN(P140:P140)</f>
        <v>#REF!</v>
      </c>
      <c r="Q141" s="382" t="e">
        <f t="shared" ref="Q141" si="154">AVERAGE(Q139:Q140)</f>
        <v>#DIV/0!</v>
      </c>
      <c r="R141" s="382" t="e">
        <f t="shared" ref="R141" si="155">AVERAGE(R140:R140)</f>
        <v>#REF!</v>
      </c>
      <c r="S141" s="382">
        <f t="shared" ref="S141" si="156">MIN(S139:S140)</f>
        <v>0</v>
      </c>
      <c r="T141" s="382" t="e">
        <f t="shared" ref="T141" si="157">MIN(T140:T140)</f>
        <v>#REF!</v>
      </c>
      <c r="U141" s="382">
        <f t="shared" ref="U141" si="158">MIN(U139:U140)</f>
        <v>0</v>
      </c>
      <c r="V141" s="387" t="e">
        <f t="shared" ref="V141" si="159">MIN(V140:V140)</f>
        <v>#REF!</v>
      </c>
    </row>
    <row r="142" spans="1:22" ht="15.75">
      <c r="A142" s="400"/>
      <c r="B142" s="28" t="s">
        <v>61</v>
      </c>
      <c r="C142" s="383">
        <v>6</v>
      </c>
      <c r="D142" s="379" t="s">
        <v>4</v>
      </c>
      <c r="E142" s="29">
        <v>471830034996</v>
      </c>
      <c r="F142" s="389"/>
      <c r="G142" s="12">
        <v>10</v>
      </c>
      <c r="H142" s="12">
        <v>200</v>
      </c>
      <c r="I142" s="12">
        <v>100</v>
      </c>
      <c r="J142" s="12">
        <v>5</v>
      </c>
      <c r="K142" s="12" t="s">
        <v>355</v>
      </c>
      <c r="L142" s="12" t="s">
        <v>355</v>
      </c>
      <c r="M142" s="13" t="s">
        <v>71</v>
      </c>
      <c r="N142" s="95" t="s">
        <v>402</v>
      </c>
      <c r="O142" s="381" t="s">
        <v>355</v>
      </c>
      <c r="P142" s="381" t="s">
        <v>355</v>
      </c>
      <c r="Q142" s="381" t="s">
        <v>354</v>
      </c>
      <c r="R142" s="381" t="s">
        <v>354</v>
      </c>
      <c r="S142" s="381" t="s">
        <v>355</v>
      </c>
      <c r="T142" s="381" t="s">
        <v>355</v>
      </c>
      <c r="U142" s="381" t="s">
        <v>355</v>
      </c>
      <c r="V142" s="386" t="s">
        <v>355</v>
      </c>
    </row>
    <row r="143" spans="1:22" ht="15.75">
      <c r="A143" s="400"/>
      <c r="B143" s="28" t="s">
        <v>62</v>
      </c>
      <c r="C143" s="384"/>
      <c r="D143" s="380"/>
      <c r="E143" s="29">
        <v>471830034983</v>
      </c>
      <c r="F143" s="389"/>
      <c r="G143" s="12">
        <v>10</v>
      </c>
      <c r="H143" s="12">
        <v>200</v>
      </c>
      <c r="I143" s="12">
        <v>100</v>
      </c>
      <c r="J143" s="12">
        <v>5</v>
      </c>
      <c r="K143" s="12" t="s">
        <v>355</v>
      </c>
      <c r="L143" s="12" t="s">
        <v>355</v>
      </c>
      <c r="M143" s="13" t="s">
        <v>71</v>
      </c>
      <c r="N143" s="95" t="s">
        <v>402</v>
      </c>
      <c r="O143" s="382">
        <f t="shared" ref="O143" si="160">MIN(O141:O142)</f>
        <v>0</v>
      </c>
      <c r="P143" s="382" t="e">
        <f t="shared" ref="P143" si="161">MIN(P141:P142)</f>
        <v>#REF!</v>
      </c>
      <c r="Q143" s="382" t="e">
        <f t="shared" ref="Q143" si="162">AVERAGE(Q141:Q142)</f>
        <v>#DIV/0!</v>
      </c>
      <c r="R143" s="382" t="e">
        <f t="shared" ref="R143" si="163">AVERAGE(R141:R142)</f>
        <v>#REF!</v>
      </c>
      <c r="S143" s="382">
        <f t="shared" ref="S143" si="164">MIN(S141:S142)</f>
        <v>0</v>
      </c>
      <c r="T143" s="382" t="e">
        <f t="shared" ref="T143" si="165">MIN(T141:T142)</f>
        <v>#REF!</v>
      </c>
      <c r="U143" s="382">
        <f t="shared" ref="U143" si="166">MIN(U141:U142)</f>
        <v>0</v>
      </c>
      <c r="V143" s="387" t="e">
        <f t="shared" ref="V143" si="167">MIN(V141:V142)</f>
        <v>#REF!</v>
      </c>
    </row>
    <row r="144" spans="1:22" ht="15.75">
      <c r="A144" s="400"/>
      <c r="B144" s="28" t="s">
        <v>63</v>
      </c>
      <c r="C144" s="384"/>
      <c r="D144" s="379" t="s">
        <v>3</v>
      </c>
      <c r="E144" s="29">
        <v>471830035035</v>
      </c>
      <c r="F144" s="389"/>
      <c r="G144" s="12">
        <v>10</v>
      </c>
      <c r="H144" s="12">
        <v>200</v>
      </c>
      <c r="I144" s="12">
        <v>100</v>
      </c>
      <c r="J144" s="12">
        <v>5</v>
      </c>
      <c r="K144" s="12" t="s">
        <v>355</v>
      </c>
      <c r="L144" s="12" t="s">
        <v>355</v>
      </c>
      <c r="M144" s="13" t="s">
        <v>71</v>
      </c>
      <c r="N144" s="95" t="s">
        <v>402</v>
      </c>
      <c r="O144" s="381" t="s">
        <v>355</v>
      </c>
      <c r="P144" s="382" t="e">
        <f>MIN(#REF!)</f>
        <v>#REF!</v>
      </c>
      <c r="Q144" s="381" t="s">
        <v>354</v>
      </c>
      <c r="R144" s="382" t="e">
        <f>AVERAGE(#REF!)</f>
        <v>#REF!</v>
      </c>
      <c r="S144" s="381" t="s">
        <v>355</v>
      </c>
      <c r="T144" s="382" t="e">
        <f>MIN(#REF!)</f>
        <v>#REF!</v>
      </c>
      <c r="U144" s="381" t="s">
        <v>355</v>
      </c>
      <c r="V144" s="387" t="e">
        <f>MIN(#REF!)</f>
        <v>#REF!</v>
      </c>
    </row>
    <row r="145" spans="1:22" ht="15.75">
      <c r="A145" s="401"/>
      <c r="B145" s="28" t="s">
        <v>64</v>
      </c>
      <c r="C145" s="385"/>
      <c r="D145" s="380"/>
      <c r="E145" s="29">
        <v>471830035048</v>
      </c>
      <c r="F145" s="390"/>
      <c r="G145" s="12">
        <v>10</v>
      </c>
      <c r="H145" s="12">
        <v>200</v>
      </c>
      <c r="I145" s="12">
        <v>100</v>
      </c>
      <c r="J145" s="12">
        <v>5</v>
      </c>
      <c r="K145" s="12" t="s">
        <v>355</v>
      </c>
      <c r="L145" s="12" t="s">
        <v>355</v>
      </c>
      <c r="M145" s="13" t="s">
        <v>71</v>
      </c>
      <c r="N145" s="95" t="s">
        <v>402</v>
      </c>
      <c r="O145" s="382">
        <f t="shared" ref="O145" si="168">MIN(O143:O144)</f>
        <v>0</v>
      </c>
      <c r="P145" s="382" t="e">
        <f t="shared" ref="P145" si="169">MIN(P144:P144)</f>
        <v>#REF!</v>
      </c>
      <c r="Q145" s="382" t="e">
        <f t="shared" ref="Q145" si="170">AVERAGE(Q143:Q144)</f>
        <v>#DIV/0!</v>
      </c>
      <c r="R145" s="382" t="e">
        <f t="shared" ref="R145" si="171">AVERAGE(R144:R144)</f>
        <v>#REF!</v>
      </c>
      <c r="S145" s="382">
        <f t="shared" ref="S145" si="172">MIN(S143:S144)</f>
        <v>0</v>
      </c>
      <c r="T145" s="382" t="e">
        <f t="shared" ref="T145" si="173">MIN(T144:T144)</f>
        <v>#REF!</v>
      </c>
      <c r="U145" s="382">
        <f t="shared" ref="U145" si="174">MIN(U143:U144)</f>
        <v>0</v>
      </c>
      <c r="V145" s="387" t="e">
        <f t="shared" ref="V145" si="175">MIN(V144:V144)</f>
        <v>#REF!</v>
      </c>
    </row>
    <row r="146" spans="1:22" ht="15.75">
      <c r="A146" s="399" t="s">
        <v>1375</v>
      </c>
      <c r="B146" s="28" t="s">
        <v>18</v>
      </c>
      <c r="C146" s="383">
        <v>1</v>
      </c>
      <c r="D146" s="392" t="s">
        <v>4</v>
      </c>
      <c r="E146" s="29" t="s">
        <v>1423</v>
      </c>
      <c r="F146" s="408" t="s">
        <v>1278</v>
      </c>
      <c r="G146" s="12">
        <v>10</v>
      </c>
      <c r="H146" s="12">
        <v>200</v>
      </c>
      <c r="I146" s="12">
        <v>100</v>
      </c>
      <c r="J146" s="12">
        <v>5</v>
      </c>
      <c r="K146" s="12">
        <v>794</v>
      </c>
      <c r="L146" s="12">
        <f>(K146*I146/H146)/J146</f>
        <v>79.400000000000006</v>
      </c>
      <c r="M146" s="13" t="s">
        <v>71</v>
      </c>
      <c r="N146" s="95" t="s">
        <v>393</v>
      </c>
      <c r="O146" s="397">
        <f>AVERAGE(L146:L148)</f>
        <v>62.333333333333336</v>
      </c>
      <c r="P146" s="397">
        <f>AVERAGE(L146:L152)</f>
        <v>58.828571428571429</v>
      </c>
      <c r="Q146" s="397">
        <f>STDEV(L146:L148)</f>
        <v>14.828800805639458</v>
      </c>
      <c r="R146" s="397">
        <f>STDEV(L146:L152)</f>
        <v>9.3346512674932605</v>
      </c>
      <c r="S146" s="397">
        <f>MAX(L146:L148)</f>
        <v>79.400000000000006</v>
      </c>
      <c r="T146" s="397">
        <f>MAX(L146:L152)</f>
        <v>79.400000000000006</v>
      </c>
      <c r="U146" s="397">
        <f>MIN(L146:L148)</f>
        <v>52.6</v>
      </c>
      <c r="V146" s="398">
        <f>MIN(L146:L152)</f>
        <v>52.6</v>
      </c>
    </row>
    <row r="147" spans="1:22" ht="15.75">
      <c r="A147" s="400"/>
      <c r="B147" s="28" t="s">
        <v>19</v>
      </c>
      <c r="C147" s="384"/>
      <c r="D147" s="392"/>
      <c r="E147" s="29" t="s">
        <v>1424</v>
      </c>
      <c r="F147" s="409"/>
      <c r="G147" s="12">
        <v>10</v>
      </c>
      <c r="H147" s="12">
        <v>200</v>
      </c>
      <c r="I147" s="12">
        <v>100</v>
      </c>
      <c r="J147" s="12">
        <v>5</v>
      </c>
      <c r="K147" s="12">
        <v>526</v>
      </c>
      <c r="L147" s="12">
        <f t="shared" ref="L147:L200" si="176">(K147*I147/H147)/J147</f>
        <v>52.6</v>
      </c>
      <c r="M147" s="13" t="s">
        <v>71</v>
      </c>
      <c r="N147" s="95" t="s">
        <v>393</v>
      </c>
      <c r="O147" s="397"/>
      <c r="P147" s="397"/>
      <c r="Q147" s="397"/>
      <c r="R147" s="397"/>
      <c r="S147" s="397"/>
      <c r="T147" s="397"/>
      <c r="U147" s="397"/>
      <c r="V147" s="398"/>
    </row>
    <row r="148" spans="1:22" ht="15.75">
      <c r="A148" s="400"/>
      <c r="B148" s="28" t="s">
        <v>42</v>
      </c>
      <c r="C148" s="384"/>
      <c r="D148" s="392"/>
      <c r="E148" s="29" t="s">
        <v>1425</v>
      </c>
      <c r="F148" s="409"/>
      <c r="G148" s="12">
        <v>10</v>
      </c>
      <c r="H148" s="12">
        <v>200</v>
      </c>
      <c r="I148" s="12">
        <v>100</v>
      </c>
      <c r="J148" s="12">
        <v>5</v>
      </c>
      <c r="K148" s="12">
        <v>550</v>
      </c>
      <c r="L148" s="12">
        <f t="shared" si="176"/>
        <v>55</v>
      </c>
      <c r="M148" s="13" t="s">
        <v>71</v>
      </c>
      <c r="N148" s="95" t="s">
        <v>393</v>
      </c>
      <c r="O148" s="397"/>
      <c r="P148" s="397"/>
      <c r="Q148" s="397"/>
      <c r="R148" s="397"/>
      <c r="S148" s="397"/>
      <c r="T148" s="397"/>
      <c r="U148" s="397"/>
      <c r="V148" s="398"/>
    </row>
    <row r="149" spans="1:22" ht="15.75">
      <c r="A149" s="400"/>
      <c r="B149" s="28" t="s">
        <v>20</v>
      </c>
      <c r="C149" s="384"/>
      <c r="D149" s="392" t="s">
        <v>3</v>
      </c>
      <c r="E149" s="29" t="s">
        <v>1426</v>
      </c>
      <c r="F149" s="409"/>
      <c r="G149" s="12">
        <v>10</v>
      </c>
      <c r="H149" s="12">
        <v>200</v>
      </c>
      <c r="I149" s="12">
        <v>100</v>
      </c>
      <c r="J149" s="12">
        <v>5</v>
      </c>
      <c r="K149" s="12">
        <v>591</v>
      </c>
      <c r="L149" s="12">
        <f t="shared" si="176"/>
        <v>59.1</v>
      </c>
      <c r="M149" s="13" t="s">
        <v>71</v>
      </c>
      <c r="N149" s="95" t="s">
        <v>393</v>
      </c>
      <c r="O149" s="397">
        <f>AVERAGE(L149:L152)</f>
        <v>56.2</v>
      </c>
      <c r="P149" s="397"/>
      <c r="Q149" s="397">
        <f>STDEV(L149:L152)</f>
        <v>2.4859605789312105</v>
      </c>
      <c r="R149" s="397"/>
      <c r="S149" s="397">
        <f>MAX(L149:L152)</f>
        <v>59.1</v>
      </c>
      <c r="T149" s="397"/>
      <c r="U149" s="397">
        <f>MIN(L149:L152)</f>
        <v>53.1</v>
      </c>
      <c r="V149" s="398"/>
    </row>
    <row r="150" spans="1:22" ht="15.75">
      <c r="A150" s="400"/>
      <c r="B150" s="28" t="s">
        <v>21</v>
      </c>
      <c r="C150" s="384"/>
      <c r="D150" s="392"/>
      <c r="E150" s="29" t="s">
        <v>1427</v>
      </c>
      <c r="F150" s="409"/>
      <c r="G150" s="12">
        <v>10</v>
      </c>
      <c r="H150" s="12">
        <v>200</v>
      </c>
      <c r="I150" s="12">
        <v>100</v>
      </c>
      <c r="J150" s="12">
        <v>5</v>
      </c>
      <c r="K150" s="12">
        <v>558</v>
      </c>
      <c r="L150" s="12">
        <f t="shared" si="176"/>
        <v>55.8</v>
      </c>
      <c r="M150" s="13" t="s">
        <v>71</v>
      </c>
      <c r="N150" s="95" t="s">
        <v>393</v>
      </c>
      <c r="O150" s="397"/>
      <c r="P150" s="397"/>
      <c r="Q150" s="397"/>
      <c r="R150" s="397"/>
      <c r="S150" s="397"/>
      <c r="T150" s="397"/>
      <c r="U150" s="397"/>
      <c r="V150" s="398"/>
    </row>
    <row r="151" spans="1:22" ht="15.75">
      <c r="A151" s="400"/>
      <c r="B151" s="28" t="s">
        <v>43</v>
      </c>
      <c r="C151" s="384"/>
      <c r="D151" s="392"/>
      <c r="E151" s="29" t="s">
        <v>1428</v>
      </c>
      <c r="F151" s="409"/>
      <c r="G151" s="12">
        <v>10</v>
      </c>
      <c r="H151" s="12">
        <v>200</v>
      </c>
      <c r="I151" s="12">
        <v>100</v>
      </c>
      <c r="J151" s="12">
        <v>5</v>
      </c>
      <c r="K151" s="12">
        <v>531</v>
      </c>
      <c r="L151" s="12">
        <f t="shared" si="176"/>
        <v>53.1</v>
      </c>
      <c r="M151" s="13" t="s">
        <v>71</v>
      </c>
      <c r="N151" s="95" t="s">
        <v>393</v>
      </c>
      <c r="O151" s="397"/>
      <c r="P151" s="397"/>
      <c r="Q151" s="397"/>
      <c r="R151" s="397"/>
      <c r="S151" s="397"/>
      <c r="T151" s="397"/>
      <c r="U151" s="397"/>
      <c r="V151" s="398"/>
    </row>
    <row r="152" spans="1:22" ht="15.75">
      <c r="A152" s="400"/>
      <c r="B152" s="28" t="s">
        <v>44</v>
      </c>
      <c r="C152" s="384"/>
      <c r="D152" s="392"/>
      <c r="E152" s="29" t="s">
        <v>1429</v>
      </c>
      <c r="F152" s="409"/>
      <c r="G152" s="12">
        <v>10</v>
      </c>
      <c r="H152" s="12">
        <v>200</v>
      </c>
      <c r="I152" s="12">
        <v>100</v>
      </c>
      <c r="J152" s="12">
        <v>5</v>
      </c>
      <c r="K152" s="12">
        <v>568</v>
      </c>
      <c r="L152" s="12">
        <f t="shared" si="176"/>
        <v>56.8</v>
      </c>
      <c r="M152" s="13" t="s">
        <v>71</v>
      </c>
      <c r="N152" s="95" t="s">
        <v>393</v>
      </c>
      <c r="O152" s="397"/>
      <c r="P152" s="397"/>
      <c r="Q152" s="397"/>
      <c r="R152" s="397"/>
      <c r="S152" s="397"/>
      <c r="T152" s="397"/>
      <c r="U152" s="397"/>
      <c r="V152" s="398"/>
    </row>
    <row r="153" spans="1:22" ht="15.75">
      <c r="A153" s="400"/>
      <c r="B153" s="28" t="s">
        <v>22</v>
      </c>
      <c r="C153" s="384">
        <v>2</v>
      </c>
      <c r="D153" s="392" t="s">
        <v>4</v>
      </c>
      <c r="E153" s="29" t="s">
        <v>1430</v>
      </c>
      <c r="F153" s="409"/>
      <c r="G153" s="12">
        <v>10</v>
      </c>
      <c r="H153" s="12">
        <v>200</v>
      </c>
      <c r="I153" s="12">
        <v>100</v>
      </c>
      <c r="J153" s="12">
        <v>5</v>
      </c>
      <c r="K153" s="12">
        <v>381</v>
      </c>
      <c r="L153" s="12">
        <f t="shared" si="176"/>
        <v>38.1</v>
      </c>
      <c r="M153" s="13" t="s">
        <v>71</v>
      </c>
      <c r="N153" s="95" t="s">
        <v>393</v>
      </c>
      <c r="O153" s="397">
        <f>AVERAGE(L153:L156)</f>
        <v>57.175000000000004</v>
      </c>
      <c r="P153" s="397">
        <f>AVERAGE(L153:L160)</f>
        <v>68.125</v>
      </c>
      <c r="Q153" s="397">
        <f>STDEV(L153:L156)</f>
        <v>15.973806684694765</v>
      </c>
      <c r="R153" s="397">
        <f>STDEV(L153:L160)</f>
        <v>17.678215003622</v>
      </c>
      <c r="S153" s="397">
        <f>MAX(L153:L156)</f>
        <v>77.2</v>
      </c>
      <c r="T153" s="397">
        <f>MAX(L153:L160)</f>
        <v>92</v>
      </c>
      <c r="U153" s="397">
        <f>MIN(L153:L156)</f>
        <v>38.1</v>
      </c>
      <c r="V153" s="398">
        <f>MIN(L154:L160)</f>
        <v>56.4</v>
      </c>
    </row>
    <row r="154" spans="1:22" ht="15.75">
      <c r="A154" s="400"/>
      <c r="B154" s="28" t="s">
        <v>23</v>
      </c>
      <c r="C154" s="384"/>
      <c r="D154" s="392"/>
      <c r="E154" s="29" t="s">
        <v>1431</v>
      </c>
      <c r="F154" s="409"/>
      <c r="G154" s="12">
        <v>10</v>
      </c>
      <c r="H154" s="12">
        <v>200</v>
      </c>
      <c r="I154" s="12">
        <v>100</v>
      </c>
      <c r="J154" s="12">
        <v>5</v>
      </c>
      <c r="K154" s="12">
        <v>772</v>
      </c>
      <c r="L154" s="12">
        <f t="shared" si="176"/>
        <v>77.2</v>
      </c>
      <c r="M154" s="13" t="s">
        <v>71</v>
      </c>
      <c r="N154" s="95" t="s">
        <v>393</v>
      </c>
      <c r="O154" s="397"/>
      <c r="P154" s="397"/>
      <c r="Q154" s="397"/>
      <c r="R154" s="397"/>
      <c r="S154" s="397"/>
      <c r="T154" s="397"/>
      <c r="U154" s="397"/>
      <c r="V154" s="398"/>
    </row>
    <row r="155" spans="1:22" ht="15.75">
      <c r="A155" s="400"/>
      <c r="B155" s="28" t="s">
        <v>45</v>
      </c>
      <c r="C155" s="384"/>
      <c r="D155" s="392"/>
      <c r="E155" s="29" t="s">
        <v>1432</v>
      </c>
      <c r="F155" s="409"/>
      <c r="G155" s="12">
        <v>10</v>
      </c>
      <c r="H155" s="12">
        <v>200</v>
      </c>
      <c r="I155" s="12">
        <v>100</v>
      </c>
      <c r="J155" s="12">
        <v>5</v>
      </c>
      <c r="K155" s="12">
        <v>564</v>
      </c>
      <c r="L155" s="12">
        <f t="shared" si="176"/>
        <v>56.4</v>
      </c>
      <c r="M155" s="13" t="s">
        <v>71</v>
      </c>
      <c r="N155" s="95" t="s">
        <v>393</v>
      </c>
      <c r="O155" s="397"/>
      <c r="P155" s="397"/>
      <c r="Q155" s="397"/>
      <c r="R155" s="397"/>
      <c r="S155" s="397"/>
      <c r="T155" s="397"/>
      <c r="U155" s="397"/>
      <c r="V155" s="398"/>
    </row>
    <row r="156" spans="1:22" ht="15.75">
      <c r="A156" s="400"/>
      <c r="B156" s="28" t="s">
        <v>46</v>
      </c>
      <c r="C156" s="384"/>
      <c r="D156" s="392"/>
      <c r="E156" s="29" t="s">
        <v>1433</v>
      </c>
      <c r="F156" s="409"/>
      <c r="G156" s="12">
        <v>10</v>
      </c>
      <c r="H156" s="12">
        <v>200</v>
      </c>
      <c r="I156" s="12">
        <v>100</v>
      </c>
      <c r="J156" s="12">
        <v>5</v>
      </c>
      <c r="K156" s="12">
        <v>570</v>
      </c>
      <c r="L156" s="12">
        <f t="shared" si="176"/>
        <v>57</v>
      </c>
      <c r="M156" s="13" t="s">
        <v>71</v>
      </c>
      <c r="N156" s="95" t="s">
        <v>399</v>
      </c>
      <c r="O156" s="397"/>
      <c r="P156" s="397"/>
      <c r="Q156" s="397"/>
      <c r="R156" s="397"/>
      <c r="S156" s="397"/>
      <c r="T156" s="397"/>
      <c r="U156" s="397"/>
      <c r="V156" s="398"/>
    </row>
    <row r="157" spans="1:22" ht="15.75">
      <c r="A157" s="400"/>
      <c r="B157" s="28" t="s">
        <v>24</v>
      </c>
      <c r="C157" s="384"/>
      <c r="D157" s="392" t="s">
        <v>3</v>
      </c>
      <c r="E157" s="29" t="s">
        <v>1434</v>
      </c>
      <c r="F157" s="409"/>
      <c r="G157" s="12">
        <v>10</v>
      </c>
      <c r="H157" s="12">
        <v>200</v>
      </c>
      <c r="I157" s="12">
        <v>100</v>
      </c>
      <c r="J157" s="12">
        <v>5</v>
      </c>
      <c r="K157" s="12">
        <v>920</v>
      </c>
      <c r="L157" s="12">
        <f t="shared" si="176"/>
        <v>92</v>
      </c>
      <c r="M157" s="13" t="s">
        <v>71</v>
      </c>
      <c r="N157" s="95" t="s">
        <v>399</v>
      </c>
      <c r="O157" s="397">
        <f>AVERAGE(L157:L160)</f>
        <v>79.074999999999989</v>
      </c>
      <c r="P157" s="397"/>
      <c r="Q157" s="397">
        <f>STDEV(L157:L160)</f>
        <v>12.422124080312047</v>
      </c>
      <c r="R157" s="397"/>
      <c r="S157" s="397">
        <f>MAX(L157:L160)</f>
        <v>92</v>
      </c>
      <c r="T157" s="397"/>
      <c r="U157" s="397">
        <f>MIN(L157:L160)</f>
        <v>62.7</v>
      </c>
      <c r="V157" s="398"/>
    </row>
    <row r="158" spans="1:22" ht="15.75">
      <c r="A158" s="400"/>
      <c r="B158" s="28" t="s">
        <v>25</v>
      </c>
      <c r="C158" s="384"/>
      <c r="D158" s="392"/>
      <c r="E158" s="29" t="s">
        <v>1435</v>
      </c>
      <c r="F158" s="409"/>
      <c r="G158" s="12">
        <v>10</v>
      </c>
      <c r="H158" s="12">
        <v>200</v>
      </c>
      <c r="I158" s="12">
        <v>100</v>
      </c>
      <c r="J158" s="12">
        <v>5</v>
      </c>
      <c r="K158" s="12">
        <v>627</v>
      </c>
      <c r="L158" s="12">
        <f t="shared" si="176"/>
        <v>62.7</v>
      </c>
      <c r="M158" s="13" t="s">
        <v>71</v>
      </c>
      <c r="N158" s="95" t="s">
        <v>399</v>
      </c>
      <c r="O158" s="397"/>
      <c r="P158" s="397"/>
      <c r="Q158" s="397"/>
      <c r="R158" s="397"/>
      <c r="S158" s="397"/>
      <c r="T158" s="397"/>
      <c r="U158" s="397"/>
      <c r="V158" s="398"/>
    </row>
    <row r="159" spans="1:22" ht="15.75">
      <c r="A159" s="400"/>
      <c r="B159" s="28" t="s">
        <v>47</v>
      </c>
      <c r="C159" s="384"/>
      <c r="D159" s="392"/>
      <c r="E159" s="29" t="s">
        <v>1436</v>
      </c>
      <c r="F159" s="409"/>
      <c r="G159" s="12">
        <v>10</v>
      </c>
      <c r="H159" s="12">
        <v>200</v>
      </c>
      <c r="I159" s="12">
        <v>100</v>
      </c>
      <c r="J159" s="12">
        <v>5</v>
      </c>
      <c r="K159" s="12">
        <v>775</v>
      </c>
      <c r="L159" s="12">
        <f t="shared" si="176"/>
        <v>77.5</v>
      </c>
      <c r="M159" s="13" t="s">
        <v>71</v>
      </c>
      <c r="N159" s="95" t="s">
        <v>399</v>
      </c>
      <c r="O159" s="397"/>
      <c r="P159" s="397"/>
      <c r="Q159" s="397"/>
      <c r="R159" s="397"/>
      <c r="S159" s="397"/>
      <c r="T159" s="397"/>
      <c r="U159" s="397"/>
      <c r="V159" s="398"/>
    </row>
    <row r="160" spans="1:22" ht="15.75">
      <c r="A160" s="400"/>
      <c r="B160" s="28" t="s">
        <v>48</v>
      </c>
      <c r="C160" s="384"/>
      <c r="D160" s="392"/>
      <c r="E160" s="29" t="s">
        <v>1437</v>
      </c>
      <c r="F160" s="409"/>
      <c r="G160" s="12">
        <v>10</v>
      </c>
      <c r="H160" s="12">
        <v>200</v>
      </c>
      <c r="I160" s="12">
        <v>100</v>
      </c>
      <c r="J160" s="12">
        <v>5</v>
      </c>
      <c r="K160" s="12">
        <v>841</v>
      </c>
      <c r="L160" s="12">
        <f t="shared" si="176"/>
        <v>84.1</v>
      </c>
      <c r="M160" s="13" t="s">
        <v>71</v>
      </c>
      <c r="N160" s="95" t="s">
        <v>399</v>
      </c>
      <c r="O160" s="397"/>
      <c r="P160" s="397"/>
      <c r="Q160" s="397"/>
      <c r="R160" s="397"/>
      <c r="S160" s="397"/>
      <c r="T160" s="397"/>
      <c r="U160" s="397"/>
      <c r="V160" s="398"/>
    </row>
    <row r="161" spans="1:23" ht="15.75">
      <c r="A161" s="400"/>
      <c r="B161" s="28" t="s">
        <v>26</v>
      </c>
      <c r="C161" s="384">
        <v>3</v>
      </c>
      <c r="D161" s="392" t="s">
        <v>4</v>
      </c>
      <c r="E161" s="29" t="s">
        <v>1438</v>
      </c>
      <c r="F161" s="409"/>
      <c r="G161" s="12">
        <v>10</v>
      </c>
      <c r="H161" s="12">
        <v>200</v>
      </c>
      <c r="I161" s="12">
        <v>100</v>
      </c>
      <c r="J161" s="12">
        <v>5</v>
      </c>
      <c r="K161" s="12" t="s">
        <v>355</v>
      </c>
      <c r="L161" s="12" t="s">
        <v>355</v>
      </c>
      <c r="M161" s="13" t="s">
        <v>71</v>
      </c>
      <c r="N161" s="95" t="s">
        <v>399</v>
      </c>
      <c r="O161" s="393" t="s">
        <v>355</v>
      </c>
      <c r="P161" s="393" t="s">
        <v>355</v>
      </c>
      <c r="Q161" s="393" t="s">
        <v>354</v>
      </c>
      <c r="R161" s="393" t="s">
        <v>354</v>
      </c>
      <c r="S161" s="393" t="s">
        <v>355</v>
      </c>
      <c r="T161" s="393" t="s">
        <v>355</v>
      </c>
      <c r="U161" s="393" t="s">
        <v>355</v>
      </c>
      <c r="V161" s="402" t="s">
        <v>355</v>
      </c>
    </row>
    <row r="162" spans="1:23" ht="15.75">
      <c r="A162" s="400"/>
      <c r="B162" s="28" t="s">
        <v>27</v>
      </c>
      <c r="C162" s="384"/>
      <c r="D162" s="392" t="s">
        <v>4</v>
      </c>
      <c r="E162" s="29" t="s">
        <v>1439</v>
      </c>
      <c r="F162" s="409"/>
      <c r="G162" s="12">
        <v>10</v>
      </c>
      <c r="H162" s="12">
        <v>200</v>
      </c>
      <c r="I162" s="12">
        <v>100</v>
      </c>
      <c r="J162" s="12">
        <v>5</v>
      </c>
      <c r="K162" s="12" t="s">
        <v>355</v>
      </c>
      <c r="L162" s="12" t="s">
        <v>355</v>
      </c>
      <c r="M162" s="13" t="s">
        <v>71</v>
      </c>
      <c r="N162" s="95" t="s">
        <v>399</v>
      </c>
      <c r="O162" s="394"/>
      <c r="P162" s="394"/>
      <c r="Q162" s="394"/>
      <c r="R162" s="394"/>
      <c r="S162" s="394"/>
      <c r="T162" s="394"/>
      <c r="U162" s="394"/>
      <c r="V162" s="403"/>
    </row>
    <row r="163" spans="1:23" ht="15.75">
      <c r="A163" s="400"/>
      <c r="B163" s="28" t="s">
        <v>49</v>
      </c>
      <c r="C163" s="384"/>
      <c r="D163" s="392" t="s">
        <v>4</v>
      </c>
      <c r="E163" s="29" t="s">
        <v>1440</v>
      </c>
      <c r="F163" s="409"/>
      <c r="G163" s="12">
        <v>10</v>
      </c>
      <c r="H163" s="12">
        <v>200</v>
      </c>
      <c r="I163" s="12">
        <v>100</v>
      </c>
      <c r="J163" s="12">
        <v>5</v>
      </c>
      <c r="K163" s="12" t="s">
        <v>355</v>
      </c>
      <c r="L163" s="12" t="s">
        <v>355</v>
      </c>
      <c r="M163" s="13" t="s">
        <v>1832</v>
      </c>
      <c r="N163" s="95" t="s">
        <v>404</v>
      </c>
      <c r="O163" s="394"/>
      <c r="P163" s="394"/>
      <c r="Q163" s="394"/>
      <c r="R163" s="394"/>
      <c r="S163" s="394"/>
      <c r="T163" s="394"/>
      <c r="U163" s="394"/>
      <c r="V163" s="403"/>
      <c r="W163" t="s">
        <v>694</v>
      </c>
    </row>
    <row r="164" spans="1:23" ht="15.75">
      <c r="A164" s="400"/>
      <c r="B164" s="28" t="s">
        <v>50</v>
      </c>
      <c r="C164" s="384"/>
      <c r="D164" s="392" t="s">
        <v>4</v>
      </c>
      <c r="E164" s="29" t="s">
        <v>1441</v>
      </c>
      <c r="F164" s="409"/>
      <c r="G164" s="12">
        <v>10</v>
      </c>
      <c r="H164" s="12">
        <v>200</v>
      </c>
      <c r="I164" s="12">
        <v>100</v>
      </c>
      <c r="J164" s="12">
        <v>5</v>
      </c>
      <c r="K164" s="12" t="s">
        <v>355</v>
      </c>
      <c r="L164" s="12" t="s">
        <v>355</v>
      </c>
      <c r="M164" s="13" t="s">
        <v>71</v>
      </c>
      <c r="N164" s="95" t="s">
        <v>399</v>
      </c>
      <c r="O164" s="395"/>
      <c r="P164" s="394"/>
      <c r="Q164" s="395"/>
      <c r="R164" s="394"/>
      <c r="S164" s="395"/>
      <c r="T164" s="394"/>
      <c r="U164" s="395"/>
      <c r="V164" s="403"/>
    </row>
    <row r="165" spans="1:23" ht="15.75">
      <c r="A165" s="400"/>
      <c r="B165" s="28" t="s">
        <v>28</v>
      </c>
      <c r="C165" s="384"/>
      <c r="D165" s="392" t="s">
        <v>3</v>
      </c>
      <c r="E165" s="29" t="s">
        <v>1442</v>
      </c>
      <c r="F165" s="409"/>
      <c r="G165" s="12">
        <v>10</v>
      </c>
      <c r="H165" s="12">
        <v>200</v>
      </c>
      <c r="I165" s="12">
        <v>100</v>
      </c>
      <c r="J165" s="12">
        <v>5</v>
      </c>
      <c r="K165" s="12" t="s">
        <v>355</v>
      </c>
      <c r="L165" s="12" t="s">
        <v>355</v>
      </c>
      <c r="M165" s="13" t="s">
        <v>71</v>
      </c>
      <c r="N165" s="95" t="s">
        <v>399</v>
      </c>
      <c r="O165" s="393" t="s">
        <v>355</v>
      </c>
      <c r="P165" s="394"/>
      <c r="Q165" s="393" t="s">
        <v>354</v>
      </c>
      <c r="R165" s="394"/>
      <c r="S165" s="393" t="s">
        <v>355</v>
      </c>
      <c r="T165" s="394"/>
      <c r="U165" s="393" t="s">
        <v>355</v>
      </c>
      <c r="V165" s="403"/>
    </row>
    <row r="166" spans="1:23" ht="15.75">
      <c r="A166" s="400"/>
      <c r="B166" s="28" t="s">
        <v>29</v>
      </c>
      <c r="C166" s="384"/>
      <c r="D166" s="392" t="s">
        <v>3</v>
      </c>
      <c r="E166" s="29" t="s">
        <v>1443</v>
      </c>
      <c r="F166" s="409"/>
      <c r="G166" s="12">
        <v>10</v>
      </c>
      <c r="H166" s="12">
        <v>200</v>
      </c>
      <c r="I166" s="12">
        <v>100</v>
      </c>
      <c r="J166" s="12">
        <v>5</v>
      </c>
      <c r="K166" s="12" t="s">
        <v>355</v>
      </c>
      <c r="L166" s="12" t="s">
        <v>355</v>
      </c>
      <c r="M166" s="13" t="s">
        <v>71</v>
      </c>
      <c r="N166" s="95" t="s">
        <v>399</v>
      </c>
      <c r="O166" s="394"/>
      <c r="P166" s="394"/>
      <c r="Q166" s="394"/>
      <c r="R166" s="394"/>
      <c r="S166" s="394"/>
      <c r="T166" s="394"/>
      <c r="U166" s="394"/>
      <c r="V166" s="403"/>
    </row>
    <row r="167" spans="1:23" ht="15.75">
      <c r="A167" s="400"/>
      <c r="B167" s="28" t="s">
        <v>51</v>
      </c>
      <c r="C167" s="384"/>
      <c r="D167" s="392" t="s">
        <v>3</v>
      </c>
      <c r="E167" s="29" t="s">
        <v>1444</v>
      </c>
      <c r="F167" s="409"/>
      <c r="G167" s="12">
        <v>10</v>
      </c>
      <c r="H167" s="12">
        <v>200</v>
      </c>
      <c r="I167" s="12">
        <v>100</v>
      </c>
      <c r="J167" s="12">
        <v>5</v>
      </c>
      <c r="K167" s="12" t="s">
        <v>355</v>
      </c>
      <c r="L167" s="12" t="s">
        <v>355</v>
      </c>
      <c r="M167" s="13" t="s">
        <v>71</v>
      </c>
      <c r="N167" s="95" t="s">
        <v>399</v>
      </c>
      <c r="O167" s="394"/>
      <c r="P167" s="394"/>
      <c r="Q167" s="394"/>
      <c r="R167" s="394"/>
      <c r="S167" s="394"/>
      <c r="T167" s="394"/>
      <c r="U167" s="394"/>
      <c r="V167" s="403"/>
    </row>
    <row r="168" spans="1:23" ht="15.75">
      <c r="A168" s="400"/>
      <c r="B168" s="28" t="s">
        <v>52</v>
      </c>
      <c r="C168" s="384"/>
      <c r="D168" s="392" t="s">
        <v>3</v>
      </c>
      <c r="E168" s="29" t="s">
        <v>1445</v>
      </c>
      <c r="F168" s="409"/>
      <c r="G168" s="12">
        <v>10</v>
      </c>
      <c r="H168" s="12">
        <v>200</v>
      </c>
      <c r="I168" s="12">
        <v>100</v>
      </c>
      <c r="J168" s="12">
        <v>5</v>
      </c>
      <c r="K168" s="12" t="s">
        <v>355</v>
      </c>
      <c r="L168" s="12" t="s">
        <v>355</v>
      </c>
      <c r="M168" s="13" t="s">
        <v>71</v>
      </c>
      <c r="N168" s="95" t="s">
        <v>399</v>
      </c>
      <c r="O168" s="395"/>
      <c r="P168" s="395"/>
      <c r="Q168" s="395"/>
      <c r="R168" s="395"/>
      <c r="S168" s="395"/>
      <c r="T168" s="395"/>
      <c r="U168" s="395"/>
      <c r="V168" s="404"/>
    </row>
    <row r="169" spans="1:23" ht="15.75">
      <c r="A169" s="400"/>
      <c r="B169" s="28" t="s">
        <v>30</v>
      </c>
      <c r="C169" s="384">
        <v>4</v>
      </c>
      <c r="D169" s="392" t="s">
        <v>4</v>
      </c>
      <c r="E169" s="29" t="s">
        <v>1446</v>
      </c>
      <c r="F169" s="409"/>
      <c r="G169" s="12">
        <v>10</v>
      </c>
      <c r="H169" s="12">
        <v>200</v>
      </c>
      <c r="I169" s="12">
        <v>100</v>
      </c>
      <c r="J169" s="12">
        <v>5</v>
      </c>
      <c r="K169" s="12" t="s">
        <v>355</v>
      </c>
      <c r="L169" s="12" t="s">
        <v>355</v>
      </c>
      <c r="M169" s="13" t="s">
        <v>71</v>
      </c>
      <c r="N169" s="95" t="s">
        <v>399</v>
      </c>
      <c r="O169" s="393" t="s">
        <v>355</v>
      </c>
      <c r="P169" s="393" t="s">
        <v>355</v>
      </c>
      <c r="Q169" s="393" t="s">
        <v>354</v>
      </c>
      <c r="R169" s="393" t="s">
        <v>354</v>
      </c>
      <c r="S169" s="393" t="s">
        <v>355</v>
      </c>
      <c r="T169" s="393" t="s">
        <v>355</v>
      </c>
      <c r="U169" s="393" t="s">
        <v>355</v>
      </c>
      <c r="V169" s="402" t="s">
        <v>355</v>
      </c>
    </row>
    <row r="170" spans="1:23" ht="15.75">
      <c r="A170" s="400"/>
      <c r="B170" s="28" t="s">
        <v>31</v>
      </c>
      <c r="C170" s="384"/>
      <c r="D170" s="392" t="s">
        <v>4</v>
      </c>
      <c r="E170" s="29" t="s">
        <v>1447</v>
      </c>
      <c r="F170" s="409"/>
      <c r="G170" s="12">
        <v>10</v>
      </c>
      <c r="H170" s="12">
        <v>200</v>
      </c>
      <c r="I170" s="12">
        <v>100</v>
      </c>
      <c r="J170" s="12">
        <v>5</v>
      </c>
      <c r="K170" s="12" t="s">
        <v>355</v>
      </c>
      <c r="L170" s="12" t="s">
        <v>355</v>
      </c>
      <c r="M170" s="13" t="s">
        <v>71</v>
      </c>
      <c r="N170" s="95" t="s">
        <v>399</v>
      </c>
      <c r="O170" s="394"/>
      <c r="P170" s="394"/>
      <c r="Q170" s="394"/>
      <c r="R170" s="394"/>
      <c r="S170" s="394"/>
      <c r="T170" s="394"/>
      <c r="U170" s="394"/>
      <c r="V170" s="403"/>
    </row>
    <row r="171" spans="1:23" ht="15.75">
      <c r="A171" s="400"/>
      <c r="B171" s="28" t="s">
        <v>53</v>
      </c>
      <c r="C171" s="384"/>
      <c r="D171" s="392" t="s">
        <v>4</v>
      </c>
      <c r="E171" s="29" t="s">
        <v>1448</v>
      </c>
      <c r="F171" s="409"/>
      <c r="G171" s="12">
        <v>10</v>
      </c>
      <c r="H171" s="12">
        <v>200</v>
      </c>
      <c r="I171" s="12">
        <v>100</v>
      </c>
      <c r="J171" s="12">
        <v>5</v>
      </c>
      <c r="K171" s="12" t="s">
        <v>355</v>
      </c>
      <c r="L171" s="12" t="s">
        <v>355</v>
      </c>
      <c r="M171" s="13" t="s">
        <v>71</v>
      </c>
      <c r="N171" s="95" t="s">
        <v>399</v>
      </c>
      <c r="O171" s="394"/>
      <c r="P171" s="394"/>
      <c r="Q171" s="394"/>
      <c r="R171" s="394"/>
      <c r="S171" s="394"/>
      <c r="T171" s="394"/>
      <c r="U171" s="394"/>
      <c r="V171" s="403"/>
    </row>
    <row r="172" spans="1:23" ht="15.75">
      <c r="A172" s="400"/>
      <c r="B172" s="28" t="s">
        <v>54</v>
      </c>
      <c r="C172" s="384"/>
      <c r="D172" s="392" t="s">
        <v>4</v>
      </c>
      <c r="E172" s="29" t="s">
        <v>1449</v>
      </c>
      <c r="F172" s="409"/>
      <c r="G172" s="12">
        <v>10</v>
      </c>
      <c r="H172" s="12">
        <v>200</v>
      </c>
      <c r="I172" s="12">
        <v>100</v>
      </c>
      <c r="J172" s="12">
        <v>5</v>
      </c>
      <c r="K172" s="12" t="s">
        <v>355</v>
      </c>
      <c r="L172" s="12" t="s">
        <v>355</v>
      </c>
      <c r="M172" s="13" t="s">
        <v>71</v>
      </c>
      <c r="N172" s="95" t="s">
        <v>399</v>
      </c>
      <c r="O172" s="395"/>
      <c r="P172" s="394"/>
      <c r="Q172" s="395"/>
      <c r="R172" s="394"/>
      <c r="S172" s="395"/>
      <c r="T172" s="394"/>
      <c r="U172" s="395"/>
      <c r="V172" s="403"/>
    </row>
    <row r="173" spans="1:23" ht="15.75">
      <c r="A173" s="400"/>
      <c r="B173" s="28" t="s">
        <v>32</v>
      </c>
      <c r="C173" s="384"/>
      <c r="D173" s="392" t="s">
        <v>3</v>
      </c>
      <c r="E173" s="29" t="s">
        <v>1450</v>
      </c>
      <c r="F173" s="409"/>
      <c r="G173" s="12">
        <v>10</v>
      </c>
      <c r="H173" s="12">
        <v>200</v>
      </c>
      <c r="I173" s="12">
        <v>100</v>
      </c>
      <c r="J173" s="12">
        <v>5</v>
      </c>
      <c r="K173" s="12" t="s">
        <v>355</v>
      </c>
      <c r="L173" s="12" t="s">
        <v>355</v>
      </c>
      <c r="M173" s="13" t="s">
        <v>71</v>
      </c>
      <c r="N173" s="95" t="s">
        <v>399</v>
      </c>
      <c r="O173" s="393" t="s">
        <v>355</v>
      </c>
      <c r="P173" s="394"/>
      <c r="Q173" s="393" t="s">
        <v>354</v>
      </c>
      <c r="R173" s="394"/>
      <c r="S173" s="393" t="s">
        <v>355</v>
      </c>
      <c r="T173" s="394"/>
      <c r="U173" s="393" t="s">
        <v>355</v>
      </c>
      <c r="V173" s="403"/>
    </row>
    <row r="174" spans="1:23" ht="15.75">
      <c r="A174" s="400"/>
      <c r="B174" s="28" t="s">
        <v>33</v>
      </c>
      <c r="C174" s="384"/>
      <c r="D174" s="392" t="s">
        <v>3</v>
      </c>
      <c r="E174" s="29" t="s">
        <v>1451</v>
      </c>
      <c r="F174" s="409"/>
      <c r="G174" s="12">
        <v>10</v>
      </c>
      <c r="H174" s="12">
        <v>200</v>
      </c>
      <c r="I174" s="12">
        <v>100</v>
      </c>
      <c r="J174" s="12">
        <v>5</v>
      </c>
      <c r="K174" s="12" t="s">
        <v>355</v>
      </c>
      <c r="L174" s="12" t="s">
        <v>355</v>
      </c>
      <c r="M174" s="13" t="s">
        <v>71</v>
      </c>
      <c r="N174" s="95" t="s">
        <v>399</v>
      </c>
      <c r="O174" s="394"/>
      <c r="P174" s="394"/>
      <c r="Q174" s="394"/>
      <c r="R174" s="394"/>
      <c r="S174" s="394"/>
      <c r="T174" s="394"/>
      <c r="U174" s="394"/>
      <c r="V174" s="403"/>
    </row>
    <row r="175" spans="1:23" ht="15.75">
      <c r="A175" s="400"/>
      <c r="B175" s="28" t="s">
        <v>55</v>
      </c>
      <c r="C175" s="384"/>
      <c r="D175" s="392" t="s">
        <v>3</v>
      </c>
      <c r="E175" s="29" t="s">
        <v>1452</v>
      </c>
      <c r="F175" s="409"/>
      <c r="G175" s="12">
        <v>10</v>
      </c>
      <c r="H175" s="12">
        <v>200</v>
      </c>
      <c r="I175" s="12">
        <v>100</v>
      </c>
      <c r="J175" s="12">
        <v>5</v>
      </c>
      <c r="K175" s="12" t="s">
        <v>355</v>
      </c>
      <c r="L175" s="12" t="s">
        <v>355</v>
      </c>
      <c r="M175" s="13" t="s">
        <v>71</v>
      </c>
      <c r="N175" s="95" t="s">
        <v>399</v>
      </c>
      <c r="O175" s="394"/>
      <c r="P175" s="394"/>
      <c r="Q175" s="394"/>
      <c r="R175" s="394"/>
      <c r="S175" s="394"/>
      <c r="T175" s="394"/>
      <c r="U175" s="394"/>
      <c r="V175" s="403"/>
    </row>
    <row r="176" spans="1:23" ht="15.75">
      <c r="A176" s="400"/>
      <c r="B176" s="28" t="s">
        <v>56</v>
      </c>
      <c r="C176" s="385"/>
      <c r="D176" s="392" t="s">
        <v>3</v>
      </c>
      <c r="E176" s="29" t="s">
        <v>1453</v>
      </c>
      <c r="F176" s="409"/>
      <c r="G176" s="12">
        <v>10</v>
      </c>
      <c r="H176" s="12">
        <v>200</v>
      </c>
      <c r="I176" s="12">
        <v>100</v>
      </c>
      <c r="J176" s="12">
        <v>5</v>
      </c>
      <c r="K176" s="12" t="s">
        <v>355</v>
      </c>
      <c r="L176" s="12" t="s">
        <v>355</v>
      </c>
      <c r="M176" s="13" t="s">
        <v>71</v>
      </c>
      <c r="N176" s="95" t="s">
        <v>399</v>
      </c>
      <c r="O176" s="395"/>
      <c r="P176" s="395"/>
      <c r="Q176" s="395"/>
      <c r="R176" s="395"/>
      <c r="S176" s="395"/>
      <c r="T176" s="395"/>
      <c r="U176" s="395"/>
      <c r="V176" s="404"/>
    </row>
    <row r="177" spans="1:22" ht="15.75">
      <c r="A177" s="400"/>
      <c r="B177" s="28" t="s">
        <v>34</v>
      </c>
      <c r="C177" s="383">
        <v>5</v>
      </c>
      <c r="D177" s="392" t="s">
        <v>4</v>
      </c>
      <c r="E177" s="29" t="s">
        <v>1454</v>
      </c>
      <c r="F177" s="409"/>
      <c r="G177" s="12">
        <v>10</v>
      </c>
      <c r="H177" s="12">
        <v>200</v>
      </c>
      <c r="I177" s="12">
        <v>100</v>
      </c>
      <c r="J177" s="12">
        <v>5</v>
      </c>
      <c r="K177" s="12" t="s">
        <v>355</v>
      </c>
      <c r="L177" s="12" t="s">
        <v>355</v>
      </c>
      <c r="M177" s="13" t="s">
        <v>71</v>
      </c>
      <c r="N177" s="95" t="s">
        <v>399</v>
      </c>
      <c r="O177" s="393" t="s">
        <v>355</v>
      </c>
      <c r="P177" s="393" t="s">
        <v>355</v>
      </c>
      <c r="Q177" s="393" t="s">
        <v>354</v>
      </c>
      <c r="R177" s="393" t="s">
        <v>354</v>
      </c>
      <c r="S177" s="393" t="s">
        <v>355</v>
      </c>
      <c r="T177" s="393" t="s">
        <v>355</v>
      </c>
      <c r="U177" s="393" t="s">
        <v>355</v>
      </c>
      <c r="V177" s="402" t="s">
        <v>355</v>
      </c>
    </row>
    <row r="178" spans="1:22" ht="15.75">
      <c r="A178" s="400"/>
      <c r="B178" s="28" t="s">
        <v>35</v>
      </c>
      <c r="C178" s="384"/>
      <c r="D178" s="392" t="s">
        <v>4</v>
      </c>
      <c r="E178" s="29" t="s">
        <v>1455</v>
      </c>
      <c r="F178" s="409"/>
      <c r="G178" s="12">
        <v>10</v>
      </c>
      <c r="H178" s="12">
        <v>200</v>
      </c>
      <c r="I178" s="12">
        <v>100</v>
      </c>
      <c r="J178" s="12">
        <v>5</v>
      </c>
      <c r="K178" s="12" t="s">
        <v>355</v>
      </c>
      <c r="L178" s="12" t="s">
        <v>355</v>
      </c>
      <c r="M178" s="13" t="s">
        <v>71</v>
      </c>
      <c r="N178" s="95" t="s">
        <v>399</v>
      </c>
      <c r="O178" s="394"/>
      <c r="P178" s="394"/>
      <c r="Q178" s="394"/>
      <c r="R178" s="394"/>
      <c r="S178" s="394"/>
      <c r="T178" s="394"/>
      <c r="U178" s="394"/>
      <c r="V178" s="403"/>
    </row>
    <row r="179" spans="1:22" ht="15.75">
      <c r="A179" s="400"/>
      <c r="B179" s="28" t="s">
        <v>57</v>
      </c>
      <c r="C179" s="384"/>
      <c r="D179" s="392" t="s">
        <v>4</v>
      </c>
      <c r="E179" s="29" t="s">
        <v>1456</v>
      </c>
      <c r="F179" s="409"/>
      <c r="G179" s="12">
        <v>10</v>
      </c>
      <c r="H179" s="12">
        <v>200</v>
      </c>
      <c r="I179" s="12">
        <v>100</v>
      </c>
      <c r="J179" s="12">
        <v>5</v>
      </c>
      <c r="K179" s="12" t="s">
        <v>355</v>
      </c>
      <c r="L179" s="12" t="s">
        <v>355</v>
      </c>
      <c r="M179" s="13" t="s">
        <v>71</v>
      </c>
      <c r="N179" s="95" t="s">
        <v>399</v>
      </c>
      <c r="O179" s="394"/>
      <c r="P179" s="394"/>
      <c r="Q179" s="394"/>
      <c r="R179" s="394"/>
      <c r="S179" s="394"/>
      <c r="T179" s="394"/>
      <c r="U179" s="394"/>
      <c r="V179" s="403"/>
    </row>
    <row r="180" spans="1:22" ht="15.75">
      <c r="A180" s="400"/>
      <c r="B180" s="28" t="s">
        <v>58</v>
      </c>
      <c r="C180" s="384"/>
      <c r="D180" s="392" t="s">
        <v>4</v>
      </c>
      <c r="E180" s="29" t="s">
        <v>1457</v>
      </c>
      <c r="F180" s="409"/>
      <c r="G180" s="12">
        <v>10</v>
      </c>
      <c r="H180" s="12">
        <v>200</v>
      </c>
      <c r="I180" s="12">
        <v>100</v>
      </c>
      <c r="J180" s="12">
        <v>5</v>
      </c>
      <c r="K180" s="12" t="s">
        <v>355</v>
      </c>
      <c r="L180" s="12" t="s">
        <v>355</v>
      </c>
      <c r="M180" s="13" t="s">
        <v>71</v>
      </c>
      <c r="N180" s="95" t="s">
        <v>399</v>
      </c>
      <c r="O180" s="395"/>
      <c r="P180" s="394"/>
      <c r="Q180" s="395"/>
      <c r="R180" s="394"/>
      <c r="S180" s="395"/>
      <c r="T180" s="394"/>
      <c r="U180" s="395"/>
      <c r="V180" s="403"/>
    </row>
    <row r="181" spans="1:22" ht="15.75">
      <c r="A181" s="400"/>
      <c r="B181" s="28" t="s">
        <v>36</v>
      </c>
      <c r="C181" s="384"/>
      <c r="D181" s="392" t="s">
        <v>3</v>
      </c>
      <c r="E181" s="29" t="s">
        <v>1458</v>
      </c>
      <c r="F181" s="409"/>
      <c r="G181" s="12">
        <v>10</v>
      </c>
      <c r="H181" s="12">
        <v>200</v>
      </c>
      <c r="I181" s="12">
        <v>100</v>
      </c>
      <c r="J181" s="12">
        <v>5</v>
      </c>
      <c r="K181" s="12" t="s">
        <v>355</v>
      </c>
      <c r="L181" s="12" t="s">
        <v>355</v>
      </c>
      <c r="M181" s="13" t="s">
        <v>71</v>
      </c>
      <c r="N181" s="95" t="s">
        <v>399</v>
      </c>
      <c r="O181" s="393" t="s">
        <v>355</v>
      </c>
      <c r="P181" s="394"/>
      <c r="Q181" s="393" t="s">
        <v>354</v>
      </c>
      <c r="R181" s="394"/>
      <c r="S181" s="393" t="s">
        <v>355</v>
      </c>
      <c r="T181" s="394"/>
      <c r="U181" s="393" t="s">
        <v>355</v>
      </c>
      <c r="V181" s="403"/>
    </row>
    <row r="182" spans="1:22" ht="15.75">
      <c r="A182" s="400"/>
      <c r="B182" s="28" t="s">
        <v>37</v>
      </c>
      <c r="C182" s="384"/>
      <c r="D182" s="392" t="s">
        <v>3</v>
      </c>
      <c r="E182" s="29" t="s">
        <v>1459</v>
      </c>
      <c r="F182" s="409"/>
      <c r="G182" s="12">
        <v>10</v>
      </c>
      <c r="H182" s="12">
        <v>200</v>
      </c>
      <c r="I182" s="12">
        <v>100</v>
      </c>
      <c r="J182" s="12">
        <v>5</v>
      </c>
      <c r="K182" s="12" t="s">
        <v>355</v>
      </c>
      <c r="L182" s="12" t="s">
        <v>355</v>
      </c>
      <c r="M182" s="13" t="s">
        <v>71</v>
      </c>
      <c r="N182" s="95" t="s">
        <v>399</v>
      </c>
      <c r="O182" s="394"/>
      <c r="P182" s="394"/>
      <c r="Q182" s="394"/>
      <c r="R182" s="394"/>
      <c r="S182" s="394"/>
      <c r="T182" s="394"/>
      <c r="U182" s="394"/>
      <c r="V182" s="403"/>
    </row>
    <row r="183" spans="1:22" ht="15.75">
      <c r="A183" s="400"/>
      <c r="B183" s="28" t="s">
        <v>59</v>
      </c>
      <c r="C183" s="384"/>
      <c r="D183" s="392" t="s">
        <v>3</v>
      </c>
      <c r="E183" s="29" t="s">
        <v>1460</v>
      </c>
      <c r="F183" s="409"/>
      <c r="G183" s="12">
        <v>10</v>
      </c>
      <c r="H183" s="12">
        <v>200</v>
      </c>
      <c r="I183" s="12">
        <v>100</v>
      </c>
      <c r="J183" s="12">
        <v>5</v>
      </c>
      <c r="K183" s="12" t="s">
        <v>355</v>
      </c>
      <c r="L183" s="12" t="s">
        <v>355</v>
      </c>
      <c r="M183" s="13" t="s">
        <v>71</v>
      </c>
      <c r="N183" s="95" t="s">
        <v>399</v>
      </c>
      <c r="O183" s="394"/>
      <c r="P183" s="394"/>
      <c r="Q183" s="394"/>
      <c r="R183" s="394"/>
      <c r="S183" s="394"/>
      <c r="T183" s="394"/>
      <c r="U183" s="394"/>
      <c r="V183" s="403"/>
    </row>
    <row r="184" spans="1:22" ht="15.75">
      <c r="A184" s="400"/>
      <c r="B184" s="28" t="s">
        <v>60</v>
      </c>
      <c r="C184" s="385"/>
      <c r="D184" s="392" t="s">
        <v>3</v>
      </c>
      <c r="E184" s="29" t="s">
        <v>1461</v>
      </c>
      <c r="F184" s="409"/>
      <c r="G184" s="12">
        <v>10</v>
      </c>
      <c r="H184" s="12">
        <v>200</v>
      </c>
      <c r="I184" s="12">
        <v>100</v>
      </c>
      <c r="J184" s="12">
        <v>5</v>
      </c>
      <c r="K184" s="12" t="s">
        <v>355</v>
      </c>
      <c r="L184" s="12" t="s">
        <v>355</v>
      </c>
      <c r="M184" s="13" t="s">
        <v>71</v>
      </c>
      <c r="N184" s="95" t="s">
        <v>399</v>
      </c>
      <c r="O184" s="395"/>
      <c r="P184" s="395"/>
      <c r="Q184" s="395"/>
      <c r="R184" s="395"/>
      <c r="S184" s="395"/>
      <c r="T184" s="395"/>
      <c r="U184" s="395"/>
      <c r="V184" s="404"/>
    </row>
    <row r="185" spans="1:22" ht="15.75">
      <c r="A185" s="400"/>
      <c r="B185" s="28" t="s">
        <v>38</v>
      </c>
      <c r="C185" s="383">
        <v>6</v>
      </c>
      <c r="D185" s="392" t="s">
        <v>4</v>
      </c>
      <c r="E185" s="29" t="s">
        <v>1462</v>
      </c>
      <c r="F185" s="409"/>
      <c r="G185" s="12">
        <v>10</v>
      </c>
      <c r="H185" s="12">
        <v>200</v>
      </c>
      <c r="I185" s="12">
        <v>100</v>
      </c>
      <c r="J185" s="12">
        <v>5</v>
      </c>
      <c r="K185" s="12" t="s">
        <v>355</v>
      </c>
      <c r="L185" s="12" t="s">
        <v>355</v>
      </c>
      <c r="M185" s="13" t="s">
        <v>71</v>
      </c>
      <c r="N185" s="95" t="s">
        <v>399</v>
      </c>
      <c r="O185" s="393" t="s">
        <v>355</v>
      </c>
      <c r="P185" s="393" t="s">
        <v>355</v>
      </c>
      <c r="Q185" s="393" t="s">
        <v>354</v>
      </c>
      <c r="R185" s="393" t="s">
        <v>354</v>
      </c>
      <c r="S185" s="393" t="s">
        <v>355</v>
      </c>
      <c r="T185" s="393" t="s">
        <v>355</v>
      </c>
      <c r="U185" s="393" t="s">
        <v>355</v>
      </c>
      <c r="V185" s="402" t="s">
        <v>355</v>
      </c>
    </row>
    <row r="186" spans="1:22" ht="15.75">
      <c r="A186" s="400"/>
      <c r="B186" s="28" t="s">
        <v>61</v>
      </c>
      <c r="C186" s="384"/>
      <c r="D186" s="392"/>
      <c r="E186" s="29" t="s">
        <v>1463</v>
      </c>
      <c r="F186" s="409"/>
      <c r="G186" s="12">
        <v>10</v>
      </c>
      <c r="H186" s="12">
        <v>200</v>
      </c>
      <c r="I186" s="12">
        <v>100</v>
      </c>
      <c r="J186" s="12">
        <v>5</v>
      </c>
      <c r="K186" s="12" t="s">
        <v>355</v>
      </c>
      <c r="L186" s="12" t="s">
        <v>355</v>
      </c>
      <c r="M186" s="13" t="s">
        <v>71</v>
      </c>
      <c r="N186" s="95" t="s">
        <v>399</v>
      </c>
      <c r="O186" s="394"/>
      <c r="P186" s="394"/>
      <c r="Q186" s="394"/>
      <c r="R186" s="394"/>
      <c r="S186" s="394"/>
      <c r="T186" s="394"/>
      <c r="U186" s="394"/>
      <c r="V186" s="403"/>
    </row>
    <row r="187" spans="1:22" ht="15.75">
      <c r="A187" s="400"/>
      <c r="B187" s="28" t="s">
        <v>62</v>
      </c>
      <c r="C187" s="384"/>
      <c r="D187" s="392"/>
      <c r="E187" s="29" t="s">
        <v>1464</v>
      </c>
      <c r="F187" s="409"/>
      <c r="G187" s="12">
        <v>10</v>
      </c>
      <c r="H187" s="12">
        <v>200</v>
      </c>
      <c r="I187" s="12">
        <v>100</v>
      </c>
      <c r="J187" s="12">
        <v>5</v>
      </c>
      <c r="K187" s="12" t="s">
        <v>355</v>
      </c>
      <c r="L187" s="12" t="s">
        <v>355</v>
      </c>
      <c r="M187" s="13" t="s">
        <v>71</v>
      </c>
      <c r="N187" s="95" t="s">
        <v>399</v>
      </c>
      <c r="O187" s="394"/>
      <c r="P187" s="394"/>
      <c r="Q187" s="394"/>
      <c r="R187" s="394"/>
      <c r="S187" s="394"/>
      <c r="T187" s="394"/>
      <c r="U187" s="394"/>
      <c r="V187" s="403"/>
    </row>
    <row r="188" spans="1:22" ht="15.75">
      <c r="A188" s="400"/>
      <c r="B188" s="28" t="s">
        <v>39</v>
      </c>
      <c r="C188" s="384"/>
      <c r="D188" s="379" t="s">
        <v>3</v>
      </c>
      <c r="E188" s="29" t="s">
        <v>1465</v>
      </c>
      <c r="F188" s="409"/>
      <c r="G188" s="12">
        <v>10</v>
      </c>
      <c r="H188" s="12">
        <v>200</v>
      </c>
      <c r="I188" s="12">
        <v>100</v>
      </c>
      <c r="J188" s="12">
        <v>5</v>
      </c>
      <c r="K188" s="12" t="s">
        <v>355</v>
      </c>
      <c r="L188" s="12" t="s">
        <v>355</v>
      </c>
      <c r="M188" s="13" t="s">
        <v>71</v>
      </c>
      <c r="N188" s="95" t="s">
        <v>399</v>
      </c>
      <c r="O188" s="395"/>
      <c r="P188" s="394"/>
      <c r="Q188" s="395"/>
      <c r="R188" s="394"/>
      <c r="S188" s="395"/>
      <c r="T188" s="394"/>
      <c r="U188" s="395"/>
      <c r="V188" s="403"/>
    </row>
    <row r="189" spans="1:22" ht="15.75">
      <c r="A189" s="400"/>
      <c r="B189" s="28" t="s">
        <v>63</v>
      </c>
      <c r="C189" s="384"/>
      <c r="D189" s="407"/>
      <c r="E189" s="29" t="s">
        <v>1466</v>
      </c>
      <c r="F189" s="409"/>
      <c r="G189" s="12">
        <v>10</v>
      </c>
      <c r="H189" s="12">
        <v>200</v>
      </c>
      <c r="I189" s="12">
        <v>100</v>
      </c>
      <c r="J189" s="12">
        <v>5</v>
      </c>
      <c r="K189" s="12" t="s">
        <v>355</v>
      </c>
      <c r="L189" s="12" t="s">
        <v>355</v>
      </c>
      <c r="M189" s="13" t="s">
        <v>71</v>
      </c>
      <c r="N189" s="95" t="s">
        <v>399</v>
      </c>
      <c r="O189" s="393" t="s">
        <v>355</v>
      </c>
      <c r="P189" s="394"/>
      <c r="Q189" s="393" t="s">
        <v>354</v>
      </c>
      <c r="R189" s="394"/>
      <c r="S189" s="393" t="s">
        <v>355</v>
      </c>
      <c r="T189" s="394"/>
      <c r="U189" s="393" t="s">
        <v>355</v>
      </c>
      <c r="V189" s="403"/>
    </row>
    <row r="190" spans="1:22" ht="15.75">
      <c r="A190" s="400"/>
      <c r="B190" s="28" t="s">
        <v>64</v>
      </c>
      <c r="C190" s="384"/>
      <c r="D190" s="407"/>
      <c r="E190" s="29" t="s">
        <v>1467</v>
      </c>
      <c r="F190" s="409"/>
      <c r="G190" s="12">
        <v>10</v>
      </c>
      <c r="H190" s="12">
        <v>200</v>
      </c>
      <c r="I190" s="12">
        <v>100</v>
      </c>
      <c r="J190" s="12">
        <v>5</v>
      </c>
      <c r="K190" s="12" t="s">
        <v>355</v>
      </c>
      <c r="L190" s="12" t="s">
        <v>355</v>
      </c>
      <c r="M190" s="13" t="s">
        <v>71</v>
      </c>
      <c r="N190" s="95" t="s">
        <v>399</v>
      </c>
      <c r="O190" s="394"/>
      <c r="P190" s="394"/>
      <c r="Q190" s="394"/>
      <c r="R190" s="394"/>
      <c r="S190" s="394"/>
      <c r="T190" s="394"/>
      <c r="U190" s="394"/>
      <c r="V190" s="403"/>
    </row>
    <row r="191" spans="1:22" ht="15.75">
      <c r="A191" s="400"/>
      <c r="B191" s="28" t="s">
        <v>40</v>
      </c>
      <c r="C191" s="384"/>
      <c r="D191" s="407"/>
      <c r="E191" s="29" t="s">
        <v>1468</v>
      </c>
      <c r="F191" s="409"/>
      <c r="G191" s="12">
        <v>10</v>
      </c>
      <c r="H191" s="12">
        <v>200</v>
      </c>
      <c r="I191" s="12">
        <v>100</v>
      </c>
      <c r="J191" s="12">
        <v>5</v>
      </c>
      <c r="K191" s="12" t="s">
        <v>355</v>
      </c>
      <c r="L191" s="12" t="s">
        <v>355</v>
      </c>
      <c r="M191" s="13" t="s">
        <v>71</v>
      </c>
      <c r="N191" s="95" t="s">
        <v>399</v>
      </c>
      <c r="O191" s="394"/>
      <c r="P191" s="394"/>
      <c r="Q191" s="394"/>
      <c r="R191" s="394"/>
      <c r="S191" s="394"/>
      <c r="T191" s="394"/>
      <c r="U191" s="394"/>
      <c r="V191" s="403"/>
    </row>
    <row r="192" spans="1:22" ht="15.75">
      <c r="A192" s="400"/>
      <c r="B192" s="28" t="s">
        <v>41</v>
      </c>
      <c r="C192" s="385"/>
      <c r="D192" s="380"/>
      <c r="E192" s="29" t="s">
        <v>1469</v>
      </c>
      <c r="F192" s="410"/>
      <c r="G192" s="12">
        <v>10</v>
      </c>
      <c r="H192" s="12">
        <v>200</v>
      </c>
      <c r="I192" s="12">
        <v>100</v>
      </c>
      <c r="J192" s="12">
        <v>5</v>
      </c>
      <c r="K192" s="12" t="s">
        <v>355</v>
      </c>
      <c r="L192" s="12" t="s">
        <v>355</v>
      </c>
      <c r="M192" s="13" t="s">
        <v>71</v>
      </c>
      <c r="N192" s="95" t="s">
        <v>399</v>
      </c>
      <c r="O192" s="395"/>
      <c r="P192" s="395"/>
      <c r="Q192" s="395"/>
      <c r="R192" s="395"/>
      <c r="S192" s="395"/>
      <c r="T192" s="395"/>
      <c r="U192" s="395"/>
      <c r="V192" s="404"/>
    </row>
    <row r="193" spans="1:22" ht="15.75">
      <c r="A193" s="400"/>
      <c r="B193" s="28" t="s">
        <v>18</v>
      </c>
      <c r="C193" s="383">
        <v>1</v>
      </c>
      <c r="D193" s="379" t="s">
        <v>4</v>
      </c>
      <c r="E193" s="29" t="s">
        <v>1376</v>
      </c>
      <c r="F193" s="408" t="s">
        <v>1844</v>
      </c>
      <c r="G193" s="12">
        <v>10</v>
      </c>
      <c r="H193" s="12">
        <v>200</v>
      </c>
      <c r="I193" s="12">
        <v>100</v>
      </c>
      <c r="J193" s="12">
        <v>5</v>
      </c>
      <c r="K193" s="12">
        <v>705</v>
      </c>
      <c r="L193" s="12">
        <f t="shared" si="176"/>
        <v>70.5</v>
      </c>
      <c r="M193" s="13" t="s">
        <v>71</v>
      </c>
      <c r="N193" s="95" t="s">
        <v>392</v>
      </c>
      <c r="O193" s="393">
        <f>AVERAGE(L193:L194)</f>
        <v>76.900000000000006</v>
      </c>
      <c r="P193" s="393">
        <f>AVERAGE(L193:L196)</f>
        <v>75.025000000000006</v>
      </c>
      <c r="Q193" s="393">
        <f>STDEV(L193:L194)</f>
        <v>9.0509667991878064</v>
      </c>
      <c r="R193" s="393">
        <f>STDEV(L193:L196)</f>
        <v>17.552089144410484</v>
      </c>
      <c r="S193" s="393">
        <f>MAX(L193:L194)</f>
        <v>83.3</v>
      </c>
      <c r="T193" s="393">
        <f>MAX(L193:L196)</f>
        <v>93.5</v>
      </c>
      <c r="U193" s="393">
        <f>MIN(L193:L194)</f>
        <v>70.5</v>
      </c>
      <c r="V193" s="402">
        <f>MIN(L193:L196)</f>
        <v>52.8</v>
      </c>
    </row>
    <row r="194" spans="1:22" ht="15.75">
      <c r="A194" s="400"/>
      <c r="B194" s="28" t="s">
        <v>19</v>
      </c>
      <c r="C194" s="384"/>
      <c r="D194" s="380"/>
      <c r="E194" s="29" t="s">
        <v>1377</v>
      </c>
      <c r="F194" s="409"/>
      <c r="G194" s="12">
        <v>10</v>
      </c>
      <c r="H194" s="12">
        <v>200</v>
      </c>
      <c r="I194" s="12">
        <v>100</v>
      </c>
      <c r="J194" s="12">
        <v>5</v>
      </c>
      <c r="K194" s="12">
        <v>833</v>
      </c>
      <c r="L194" s="12">
        <f t="shared" si="176"/>
        <v>83.3</v>
      </c>
      <c r="M194" s="13" t="s">
        <v>71</v>
      </c>
      <c r="N194" s="95" t="s">
        <v>392</v>
      </c>
      <c r="O194" s="395"/>
      <c r="P194" s="394"/>
      <c r="Q194" s="395"/>
      <c r="R194" s="394"/>
      <c r="S194" s="395"/>
      <c r="T194" s="394"/>
      <c r="U194" s="395"/>
      <c r="V194" s="403"/>
    </row>
    <row r="195" spans="1:22" ht="15.75">
      <c r="A195" s="400"/>
      <c r="B195" s="28" t="s">
        <v>20</v>
      </c>
      <c r="C195" s="384"/>
      <c r="D195" s="379" t="s">
        <v>3</v>
      </c>
      <c r="E195" s="29" t="s">
        <v>1378</v>
      </c>
      <c r="F195" s="409"/>
      <c r="G195" s="12">
        <v>10</v>
      </c>
      <c r="H195" s="12">
        <v>200</v>
      </c>
      <c r="I195" s="12">
        <v>100</v>
      </c>
      <c r="J195" s="12">
        <v>5</v>
      </c>
      <c r="K195" s="12">
        <v>935</v>
      </c>
      <c r="L195" s="12">
        <f t="shared" si="176"/>
        <v>93.5</v>
      </c>
      <c r="M195" s="13" t="s">
        <v>71</v>
      </c>
      <c r="N195" s="95" t="s">
        <v>392</v>
      </c>
      <c r="O195" s="393">
        <f>AVERAGE(L195:L196)</f>
        <v>73.150000000000006</v>
      </c>
      <c r="P195" s="394"/>
      <c r="Q195" s="393">
        <f>STDEV(L195:L196)</f>
        <v>28.779245994292467</v>
      </c>
      <c r="R195" s="394"/>
      <c r="S195" s="393">
        <f>MIN(L195:L196)</f>
        <v>52.8</v>
      </c>
      <c r="T195" s="394"/>
      <c r="U195" s="393">
        <f>MIN(L195:L196)</f>
        <v>52.8</v>
      </c>
      <c r="V195" s="403"/>
    </row>
    <row r="196" spans="1:22" ht="15.75">
      <c r="A196" s="400"/>
      <c r="B196" s="28" t="s">
        <v>21</v>
      </c>
      <c r="C196" s="385"/>
      <c r="D196" s="380"/>
      <c r="E196" s="29" t="s">
        <v>1379</v>
      </c>
      <c r="F196" s="409"/>
      <c r="G196" s="12">
        <v>10</v>
      </c>
      <c r="H196" s="12">
        <v>200</v>
      </c>
      <c r="I196" s="12">
        <v>100</v>
      </c>
      <c r="J196" s="12">
        <v>5</v>
      </c>
      <c r="K196" s="12">
        <v>528</v>
      </c>
      <c r="L196" s="12">
        <f t="shared" si="176"/>
        <v>52.8</v>
      </c>
      <c r="M196" s="13" t="s">
        <v>71</v>
      </c>
      <c r="N196" s="95" t="s">
        <v>392</v>
      </c>
      <c r="O196" s="395"/>
      <c r="P196" s="395"/>
      <c r="Q196" s="395"/>
      <c r="R196" s="395"/>
      <c r="S196" s="395"/>
      <c r="T196" s="395"/>
      <c r="U196" s="395"/>
      <c r="V196" s="404"/>
    </row>
    <row r="197" spans="1:22" ht="15.75">
      <c r="A197" s="400"/>
      <c r="B197" s="28" t="s">
        <v>22</v>
      </c>
      <c r="C197" s="383">
        <v>2</v>
      </c>
      <c r="D197" s="379" t="s">
        <v>4</v>
      </c>
      <c r="E197" s="29" t="s">
        <v>1380</v>
      </c>
      <c r="F197" s="409"/>
      <c r="G197" s="12">
        <v>10</v>
      </c>
      <c r="H197" s="12">
        <v>200</v>
      </c>
      <c r="I197" s="12">
        <v>100</v>
      </c>
      <c r="J197" s="12">
        <v>5</v>
      </c>
      <c r="K197" s="12">
        <v>804</v>
      </c>
      <c r="L197" s="12">
        <f t="shared" si="176"/>
        <v>80.400000000000006</v>
      </c>
      <c r="M197" s="13" t="s">
        <v>71</v>
      </c>
      <c r="N197" s="95" t="s">
        <v>392</v>
      </c>
      <c r="O197" s="393">
        <f>AVERAGE(L197:L198)</f>
        <v>84.550000000000011</v>
      </c>
      <c r="P197" s="393">
        <f>AVERAGE(L197:L200)</f>
        <v>76.050000000000011</v>
      </c>
      <c r="Q197" s="393">
        <f>STDEV(L197:L198)</f>
        <v>5.8689862838483426</v>
      </c>
      <c r="R197" s="393">
        <f>STDEV(L197:L200)</f>
        <v>10.697195894251871</v>
      </c>
      <c r="S197" s="393">
        <f>MAX(L197:L198)</f>
        <v>88.7</v>
      </c>
      <c r="T197" s="393">
        <f>MAX(L197:L200)</f>
        <v>88.7</v>
      </c>
      <c r="U197" s="393">
        <f>MIN(L197:L198)</f>
        <v>80.400000000000006</v>
      </c>
      <c r="V197" s="402">
        <f>MIN(L197:L200)</f>
        <v>64.400000000000006</v>
      </c>
    </row>
    <row r="198" spans="1:22" ht="15.75">
      <c r="A198" s="400"/>
      <c r="B198" s="28" t="s">
        <v>23</v>
      </c>
      <c r="C198" s="384"/>
      <c r="D198" s="380"/>
      <c r="E198" s="29" t="s">
        <v>1381</v>
      </c>
      <c r="F198" s="409"/>
      <c r="G198" s="12">
        <v>10</v>
      </c>
      <c r="H198" s="12">
        <v>200</v>
      </c>
      <c r="I198" s="12">
        <v>100</v>
      </c>
      <c r="J198" s="12">
        <v>5</v>
      </c>
      <c r="K198" s="12">
        <v>887</v>
      </c>
      <c r="L198" s="12">
        <f t="shared" si="176"/>
        <v>88.7</v>
      </c>
      <c r="M198" s="13" t="s">
        <v>71</v>
      </c>
      <c r="N198" s="95" t="s">
        <v>392</v>
      </c>
      <c r="O198" s="395"/>
      <c r="P198" s="394"/>
      <c r="Q198" s="395"/>
      <c r="R198" s="394"/>
      <c r="S198" s="395"/>
      <c r="T198" s="394"/>
      <c r="U198" s="395"/>
      <c r="V198" s="403"/>
    </row>
    <row r="199" spans="1:22" ht="15.75">
      <c r="A199" s="400"/>
      <c r="B199" s="28" t="s">
        <v>24</v>
      </c>
      <c r="C199" s="384"/>
      <c r="D199" s="379" t="s">
        <v>3</v>
      </c>
      <c r="E199" s="29" t="s">
        <v>1382</v>
      </c>
      <c r="F199" s="409"/>
      <c r="G199" s="12">
        <v>10</v>
      </c>
      <c r="H199" s="12">
        <v>200</v>
      </c>
      <c r="I199" s="12">
        <v>100</v>
      </c>
      <c r="J199" s="12">
        <v>5</v>
      </c>
      <c r="K199" s="12">
        <v>644</v>
      </c>
      <c r="L199" s="12">
        <f t="shared" si="176"/>
        <v>64.400000000000006</v>
      </c>
      <c r="M199" s="13" t="s">
        <v>71</v>
      </c>
      <c r="N199" s="95" t="s">
        <v>392</v>
      </c>
      <c r="O199" s="393">
        <f>AVERAGE(L199:L200)</f>
        <v>67.550000000000011</v>
      </c>
      <c r="P199" s="394"/>
      <c r="Q199" s="393">
        <f>STDEV(L199:L200)</f>
        <v>4.4547727214752477</v>
      </c>
      <c r="R199" s="394"/>
      <c r="S199" s="393">
        <f>MIN(L199:L200)</f>
        <v>64.400000000000006</v>
      </c>
      <c r="T199" s="394"/>
      <c r="U199" s="393">
        <f>MIN(L199:L200)</f>
        <v>64.400000000000006</v>
      </c>
      <c r="V199" s="403"/>
    </row>
    <row r="200" spans="1:22" ht="15.75">
      <c r="A200" s="400"/>
      <c r="B200" s="28" t="s">
        <v>25</v>
      </c>
      <c r="C200" s="385"/>
      <c r="D200" s="380"/>
      <c r="E200" s="29" t="s">
        <v>1383</v>
      </c>
      <c r="F200" s="409"/>
      <c r="G200" s="12">
        <v>10</v>
      </c>
      <c r="H200" s="12">
        <v>200</v>
      </c>
      <c r="I200" s="12">
        <v>100</v>
      </c>
      <c r="J200" s="12">
        <v>5</v>
      </c>
      <c r="K200" s="12">
        <v>707</v>
      </c>
      <c r="L200" s="12">
        <f t="shared" si="176"/>
        <v>70.7</v>
      </c>
      <c r="M200" s="13" t="s">
        <v>71</v>
      </c>
      <c r="N200" s="95" t="s">
        <v>392</v>
      </c>
      <c r="O200" s="395"/>
      <c r="P200" s="395"/>
      <c r="Q200" s="395"/>
      <c r="R200" s="395"/>
      <c r="S200" s="395"/>
      <c r="T200" s="395"/>
      <c r="U200" s="395"/>
      <c r="V200" s="404"/>
    </row>
    <row r="201" spans="1:22" ht="15.75">
      <c r="A201" s="400"/>
      <c r="B201" s="28" t="s">
        <v>26</v>
      </c>
      <c r="C201" s="383">
        <v>3</v>
      </c>
      <c r="D201" s="379" t="s">
        <v>4</v>
      </c>
      <c r="E201" s="29" t="s">
        <v>1384</v>
      </c>
      <c r="F201" s="409"/>
      <c r="G201" s="12">
        <v>10</v>
      </c>
      <c r="H201" s="12">
        <v>200</v>
      </c>
      <c r="I201" s="12">
        <v>100</v>
      </c>
      <c r="J201" s="12">
        <v>5</v>
      </c>
      <c r="K201" s="12" t="s">
        <v>355</v>
      </c>
      <c r="L201" s="12" t="s">
        <v>355</v>
      </c>
      <c r="M201" s="13" t="s">
        <v>71</v>
      </c>
      <c r="N201" s="95" t="s">
        <v>392</v>
      </c>
      <c r="O201" s="381" t="s">
        <v>355</v>
      </c>
      <c r="P201" s="381" t="s">
        <v>355</v>
      </c>
      <c r="Q201" s="381" t="s">
        <v>354</v>
      </c>
      <c r="R201" s="381" t="s">
        <v>354</v>
      </c>
      <c r="S201" s="381" t="s">
        <v>355</v>
      </c>
      <c r="T201" s="381" t="s">
        <v>355</v>
      </c>
      <c r="U201" s="381" t="s">
        <v>355</v>
      </c>
      <c r="V201" s="386" t="s">
        <v>355</v>
      </c>
    </row>
    <row r="202" spans="1:22" ht="15.75">
      <c r="A202" s="400"/>
      <c r="B202" s="28" t="s">
        <v>27</v>
      </c>
      <c r="C202" s="384"/>
      <c r="D202" s="380"/>
      <c r="E202" s="29" t="s">
        <v>1385</v>
      </c>
      <c r="F202" s="409"/>
      <c r="G202" s="12">
        <v>10</v>
      </c>
      <c r="H202" s="12">
        <v>200</v>
      </c>
      <c r="I202" s="12">
        <v>100</v>
      </c>
      <c r="J202" s="12">
        <v>5</v>
      </c>
      <c r="K202" s="12" t="s">
        <v>355</v>
      </c>
      <c r="L202" s="12" t="s">
        <v>355</v>
      </c>
      <c r="M202" s="13" t="s">
        <v>71</v>
      </c>
      <c r="N202" s="95" t="s">
        <v>393</v>
      </c>
      <c r="O202" s="382">
        <f t="shared" ref="O202" si="177">MIN(O200:O201)</f>
        <v>0</v>
      </c>
      <c r="P202" s="382">
        <f t="shared" ref="P202" si="178">MIN(P200:P201)</f>
        <v>0</v>
      </c>
      <c r="Q202" s="382" t="e">
        <f t="shared" ref="Q202" si="179">AVERAGE(Q200:Q201)</f>
        <v>#DIV/0!</v>
      </c>
      <c r="R202" s="382" t="e">
        <f t="shared" ref="R202" si="180">AVERAGE(R200:R201)</f>
        <v>#DIV/0!</v>
      </c>
      <c r="S202" s="382">
        <f t="shared" ref="S202" si="181">MIN(S200:S201)</f>
        <v>0</v>
      </c>
      <c r="T202" s="382">
        <f t="shared" ref="T202" si="182">MIN(T200:T201)</f>
        <v>0</v>
      </c>
      <c r="U202" s="382">
        <f t="shared" ref="U202" si="183">MIN(U200:U201)</f>
        <v>0</v>
      </c>
      <c r="V202" s="387">
        <f t="shared" ref="V202" si="184">MIN(V200:V201)</f>
        <v>0</v>
      </c>
    </row>
    <row r="203" spans="1:22" ht="15.75">
      <c r="A203" s="400"/>
      <c r="B203" s="28" t="s">
        <v>28</v>
      </c>
      <c r="C203" s="384"/>
      <c r="D203" s="379" t="s">
        <v>3</v>
      </c>
      <c r="E203" s="29" t="s">
        <v>1386</v>
      </c>
      <c r="F203" s="409"/>
      <c r="G203" s="12">
        <v>10</v>
      </c>
      <c r="H203" s="12">
        <v>200</v>
      </c>
      <c r="I203" s="12">
        <v>100</v>
      </c>
      <c r="J203" s="12">
        <v>5</v>
      </c>
      <c r="K203" s="12" t="s">
        <v>355</v>
      </c>
      <c r="L203" s="12" t="s">
        <v>355</v>
      </c>
      <c r="M203" s="13" t="s">
        <v>71</v>
      </c>
      <c r="N203" s="95" t="s">
        <v>393</v>
      </c>
      <c r="O203" s="381" t="s">
        <v>355</v>
      </c>
      <c r="P203" s="382" t="e">
        <f>MIN(#REF!)</f>
        <v>#REF!</v>
      </c>
      <c r="Q203" s="381" t="s">
        <v>354</v>
      </c>
      <c r="R203" s="382" t="e">
        <f>AVERAGE(#REF!)</f>
        <v>#REF!</v>
      </c>
      <c r="S203" s="381" t="s">
        <v>355</v>
      </c>
      <c r="T203" s="382" t="e">
        <f>MIN(#REF!)</f>
        <v>#REF!</v>
      </c>
      <c r="U203" s="381" t="s">
        <v>355</v>
      </c>
      <c r="V203" s="387" t="e">
        <f>MIN(#REF!)</f>
        <v>#REF!</v>
      </c>
    </row>
    <row r="204" spans="1:22" ht="15.75">
      <c r="A204" s="400"/>
      <c r="B204" s="28" t="s">
        <v>29</v>
      </c>
      <c r="C204" s="385"/>
      <c r="D204" s="380"/>
      <c r="E204" s="29" t="s">
        <v>1387</v>
      </c>
      <c r="F204" s="409"/>
      <c r="G204" s="12">
        <v>10</v>
      </c>
      <c r="H204" s="12">
        <v>200</v>
      </c>
      <c r="I204" s="12">
        <v>100</v>
      </c>
      <c r="J204" s="12">
        <v>5</v>
      </c>
      <c r="K204" s="12" t="s">
        <v>355</v>
      </c>
      <c r="L204" s="12" t="s">
        <v>355</v>
      </c>
      <c r="M204" s="13" t="s">
        <v>71</v>
      </c>
      <c r="N204" s="95" t="s">
        <v>393</v>
      </c>
      <c r="O204" s="382">
        <f t="shared" ref="O204" si="185">MIN(O202:O203)</f>
        <v>0</v>
      </c>
      <c r="P204" s="382" t="e">
        <f t="shared" ref="P204" si="186">MIN(P203:P203)</f>
        <v>#REF!</v>
      </c>
      <c r="Q204" s="382" t="e">
        <f t="shared" ref="Q204" si="187">AVERAGE(Q202:Q203)</f>
        <v>#DIV/0!</v>
      </c>
      <c r="R204" s="382" t="e">
        <f t="shared" ref="R204" si="188">AVERAGE(R203:R203)</f>
        <v>#REF!</v>
      </c>
      <c r="S204" s="382">
        <f t="shared" ref="S204" si="189">MIN(S202:S203)</f>
        <v>0</v>
      </c>
      <c r="T204" s="382" t="e">
        <f t="shared" ref="T204" si="190">MIN(T203:T203)</f>
        <v>#REF!</v>
      </c>
      <c r="U204" s="382">
        <f t="shared" ref="U204" si="191">MIN(U202:U203)</f>
        <v>0</v>
      </c>
      <c r="V204" s="387" t="e">
        <f t="shared" ref="V204" si="192">MIN(V203:V203)</f>
        <v>#REF!</v>
      </c>
    </row>
    <row r="205" spans="1:22" ht="15.75">
      <c r="A205" s="400"/>
      <c r="B205" s="28" t="s">
        <v>30</v>
      </c>
      <c r="C205" s="383">
        <v>4</v>
      </c>
      <c r="D205" s="379" t="s">
        <v>4</v>
      </c>
      <c r="E205" s="29" t="s">
        <v>1388</v>
      </c>
      <c r="F205" s="409"/>
      <c r="G205" s="12">
        <v>10</v>
      </c>
      <c r="H205" s="12">
        <v>200</v>
      </c>
      <c r="I205" s="12">
        <v>100</v>
      </c>
      <c r="J205" s="12">
        <v>5</v>
      </c>
      <c r="K205" s="12" t="s">
        <v>355</v>
      </c>
      <c r="L205" s="12" t="s">
        <v>355</v>
      </c>
      <c r="M205" s="13" t="s">
        <v>71</v>
      </c>
      <c r="N205" s="95" t="s">
        <v>393</v>
      </c>
      <c r="O205" s="381" t="s">
        <v>355</v>
      </c>
      <c r="P205" s="381" t="s">
        <v>355</v>
      </c>
      <c r="Q205" s="381" t="s">
        <v>354</v>
      </c>
      <c r="R205" s="381" t="s">
        <v>354</v>
      </c>
      <c r="S205" s="381" t="s">
        <v>355</v>
      </c>
      <c r="T205" s="381" t="s">
        <v>355</v>
      </c>
      <c r="U205" s="381" t="s">
        <v>355</v>
      </c>
      <c r="V205" s="386" t="s">
        <v>355</v>
      </c>
    </row>
    <row r="206" spans="1:22" ht="15.75">
      <c r="A206" s="400"/>
      <c r="B206" s="28" t="s">
        <v>31</v>
      </c>
      <c r="C206" s="384"/>
      <c r="D206" s="407"/>
      <c r="E206" s="29" t="s">
        <v>1389</v>
      </c>
      <c r="F206" s="409"/>
      <c r="G206" s="12">
        <v>10</v>
      </c>
      <c r="H206" s="12">
        <v>200</v>
      </c>
      <c r="I206" s="12">
        <v>100</v>
      </c>
      <c r="J206" s="12">
        <v>5</v>
      </c>
      <c r="K206" s="12" t="s">
        <v>355</v>
      </c>
      <c r="L206" s="12" t="s">
        <v>355</v>
      </c>
      <c r="M206" s="13" t="s">
        <v>71</v>
      </c>
      <c r="N206" s="95" t="s">
        <v>393</v>
      </c>
      <c r="O206" s="382">
        <f t="shared" ref="O206" si="193">MIN(O204:O205)</f>
        <v>0</v>
      </c>
      <c r="P206" s="382" t="e">
        <f t="shared" ref="P206" si="194">MIN(P204:P205)</f>
        <v>#REF!</v>
      </c>
      <c r="Q206" s="382" t="e">
        <f t="shared" ref="Q206" si="195">AVERAGE(Q204:Q205)</f>
        <v>#DIV/0!</v>
      </c>
      <c r="R206" s="382" t="e">
        <f t="shared" ref="R206" si="196">AVERAGE(R204:R205)</f>
        <v>#REF!</v>
      </c>
      <c r="S206" s="382">
        <f t="shared" ref="S206" si="197">MIN(S204:S205)</f>
        <v>0</v>
      </c>
      <c r="T206" s="382" t="e">
        <f t="shared" ref="T206" si="198">MIN(T204:T205)</f>
        <v>#REF!</v>
      </c>
      <c r="U206" s="382">
        <f t="shared" ref="U206" si="199">MIN(U204:U205)</f>
        <v>0</v>
      </c>
      <c r="V206" s="387" t="e">
        <f t="shared" ref="V206" si="200">MIN(V204:V205)</f>
        <v>#REF!</v>
      </c>
    </row>
    <row r="207" spans="1:22" ht="15.75">
      <c r="A207" s="400"/>
      <c r="B207" s="28" t="s">
        <v>32</v>
      </c>
      <c r="C207" s="384"/>
      <c r="D207" s="379" t="s">
        <v>3</v>
      </c>
      <c r="E207" s="29" t="s">
        <v>1390</v>
      </c>
      <c r="F207" s="409"/>
      <c r="G207" s="12">
        <v>10</v>
      </c>
      <c r="H207" s="12">
        <v>200</v>
      </c>
      <c r="I207" s="12">
        <v>100</v>
      </c>
      <c r="J207" s="12">
        <v>5</v>
      </c>
      <c r="K207" s="12" t="s">
        <v>355</v>
      </c>
      <c r="L207" s="12" t="s">
        <v>355</v>
      </c>
      <c r="M207" s="13" t="s">
        <v>71</v>
      </c>
      <c r="N207" s="95" t="s">
        <v>393</v>
      </c>
      <c r="O207" s="381" t="s">
        <v>355</v>
      </c>
      <c r="P207" s="382" t="e">
        <f>MIN(#REF!)</f>
        <v>#REF!</v>
      </c>
      <c r="Q207" s="381" t="s">
        <v>354</v>
      </c>
      <c r="R207" s="382" t="e">
        <f>AVERAGE(#REF!)</f>
        <v>#REF!</v>
      </c>
      <c r="S207" s="381" t="s">
        <v>355</v>
      </c>
      <c r="T207" s="382" t="e">
        <f>MIN(#REF!)</f>
        <v>#REF!</v>
      </c>
      <c r="U207" s="381" t="s">
        <v>355</v>
      </c>
      <c r="V207" s="387" t="e">
        <f>MIN(#REF!)</f>
        <v>#REF!</v>
      </c>
    </row>
    <row r="208" spans="1:22" ht="15.75">
      <c r="A208" s="400"/>
      <c r="B208" s="28" t="s">
        <v>33</v>
      </c>
      <c r="C208" s="385"/>
      <c r="D208" s="380"/>
      <c r="E208" s="29" t="s">
        <v>1391</v>
      </c>
      <c r="F208" s="409"/>
      <c r="G208" s="12">
        <v>10</v>
      </c>
      <c r="H208" s="12">
        <v>200</v>
      </c>
      <c r="I208" s="12">
        <v>100</v>
      </c>
      <c r="J208" s="12">
        <v>5</v>
      </c>
      <c r="K208" s="12" t="s">
        <v>355</v>
      </c>
      <c r="L208" s="12" t="s">
        <v>355</v>
      </c>
      <c r="M208" s="13" t="s">
        <v>71</v>
      </c>
      <c r="N208" s="95" t="s">
        <v>393</v>
      </c>
      <c r="O208" s="382">
        <f t="shared" ref="O208" si="201">MIN(O206:O207)</f>
        <v>0</v>
      </c>
      <c r="P208" s="382" t="e">
        <f t="shared" ref="P208" si="202">MIN(P207:P207)</f>
        <v>#REF!</v>
      </c>
      <c r="Q208" s="382" t="e">
        <f t="shared" ref="Q208" si="203">AVERAGE(Q206:Q207)</f>
        <v>#DIV/0!</v>
      </c>
      <c r="R208" s="382" t="e">
        <f t="shared" ref="R208" si="204">AVERAGE(R207:R207)</f>
        <v>#REF!</v>
      </c>
      <c r="S208" s="382">
        <f t="shared" ref="S208" si="205">MIN(S206:S207)</f>
        <v>0</v>
      </c>
      <c r="T208" s="382" t="e">
        <f t="shared" ref="T208" si="206">MIN(T207:T207)</f>
        <v>#REF!</v>
      </c>
      <c r="U208" s="382">
        <f t="shared" ref="U208" si="207">MIN(U206:U207)</f>
        <v>0</v>
      </c>
      <c r="V208" s="387" t="e">
        <f t="shared" ref="V208" si="208">MIN(V207:V207)</f>
        <v>#REF!</v>
      </c>
    </row>
    <row r="209" spans="1:22" ht="15.75">
      <c r="A209" s="400"/>
      <c r="B209" s="28" t="s">
        <v>34</v>
      </c>
      <c r="C209" s="383">
        <v>5</v>
      </c>
      <c r="D209" s="379" t="s">
        <v>4</v>
      </c>
      <c r="E209" s="29" t="s">
        <v>1392</v>
      </c>
      <c r="F209" s="409"/>
      <c r="G209" s="12">
        <v>10</v>
      </c>
      <c r="H209" s="12">
        <v>200</v>
      </c>
      <c r="I209" s="12">
        <v>100</v>
      </c>
      <c r="J209" s="12">
        <v>5</v>
      </c>
      <c r="K209" s="12" t="s">
        <v>355</v>
      </c>
      <c r="L209" s="12" t="s">
        <v>355</v>
      </c>
      <c r="M209" s="13" t="s">
        <v>71</v>
      </c>
      <c r="N209" s="95" t="s">
        <v>393</v>
      </c>
      <c r="O209" s="381" t="s">
        <v>355</v>
      </c>
      <c r="P209" s="381" t="s">
        <v>355</v>
      </c>
      <c r="Q209" s="381" t="s">
        <v>354</v>
      </c>
      <c r="R209" s="381" t="s">
        <v>354</v>
      </c>
      <c r="S209" s="381" t="s">
        <v>355</v>
      </c>
      <c r="T209" s="381" t="s">
        <v>355</v>
      </c>
      <c r="U209" s="381" t="s">
        <v>355</v>
      </c>
      <c r="V209" s="386" t="s">
        <v>355</v>
      </c>
    </row>
    <row r="210" spans="1:22" ht="15.75">
      <c r="A210" s="400"/>
      <c r="B210" s="28" t="s">
        <v>35</v>
      </c>
      <c r="C210" s="384"/>
      <c r="D210" s="380"/>
      <c r="E210" s="29" t="s">
        <v>1393</v>
      </c>
      <c r="F210" s="409"/>
      <c r="G210" s="12">
        <v>10</v>
      </c>
      <c r="H210" s="12">
        <v>200</v>
      </c>
      <c r="I210" s="12">
        <v>100</v>
      </c>
      <c r="J210" s="12">
        <v>5</v>
      </c>
      <c r="K210" s="12" t="s">
        <v>355</v>
      </c>
      <c r="L210" s="12" t="s">
        <v>355</v>
      </c>
      <c r="M210" s="13" t="s">
        <v>71</v>
      </c>
      <c r="N210" s="95" t="s">
        <v>393</v>
      </c>
      <c r="O210" s="382">
        <f t="shared" ref="O210" si="209">MIN(O208:O209)</f>
        <v>0</v>
      </c>
      <c r="P210" s="382" t="e">
        <f t="shared" ref="P210" si="210">MIN(P208:P209)</f>
        <v>#REF!</v>
      </c>
      <c r="Q210" s="382" t="e">
        <f t="shared" ref="Q210" si="211">AVERAGE(Q208:Q209)</f>
        <v>#DIV/0!</v>
      </c>
      <c r="R210" s="382" t="e">
        <f t="shared" ref="R210" si="212">AVERAGE(R208:R209)</f>
        <v>#REF!</v>
      </c>
      <c r="S210" s="382">
        <f t="shared" ref="S210" si="213">MIN(S208:S209)</f>
        <v>0</v>
      </c>
      <c r="T210" s="382" t="e">
        <f t="shared" ref="T210" si="214">MIN(T208:T209)</f>
        <v>#REF!</v>
      </c>
      <c r="U210" s="382">
        <f t="shared" ref="U210" si="215">MIN(U208:U209)</f>
        <v>0</v>
      </c>
      <c r="V210" s="387" t="e">
        <f t="shared" ref="V210" si="216">MIN(V208:V209)</f>
        <v>#REF!</v>
      </c>
    </row>
    <row r="211" spans="1:22" ht="15.75">
      <c r="A211" s="400"/>
      <c r="B211" s="28" t="s">
        <v>36</v>
      </c>
      <c r="C211" s="384"/>
      <c r="D211" s="379" t="s">
        <v>3</v>
      </c>
      <c r="E211" s="29" t="s">
        <v>1394</v>
      </c>
      <c r="F211" s="409"/>
      <c r="G211" s="12">
        <v>10</v>
      </c>
      <c r="H211" s="12">
        <v>200</v>
      </c>
      <c r="I211" s="12">
        <v>100</v>
      </c>
      <c r="J211" s="12">
        <v>5</v>
      </c>
      <c r="K211" s="12" t="s">
        <v>355</v>
      </c>
      <c r="L211" s="12" t="s">
        <v>355</v>
      </c>
      <c r="M211" s="13" t="s">
        <v>71</v>
      </c>
      <c r="N211" s="95" t="s">
        <v>393</v>
      </c>
      <c r="O211" s="381" t="s">
        <v>355</v>
      </c>
      <c r="P211" s="382" t="e">
        <f>MIN(#REF!)</f>
        <v>#REF!</v>
      </c>
      <c r="Q211" s="381" t="s">
        <v>354</v>
      </c>
      <c r="R211" s="382" t="e">
        <f>AVERAGE(#REF!)</f>
        <v>#REF!</v>
      </c>
      <c r="S211" s="381" t="s">
        <v>355</v>
      </c>
      <c r="T211" s="382" t="e">
        <f>MIN(#REF!)</f>
        <v>#REF!</v>
      </c>
      <c r="U211" s="381" t="s">
        <v>355</v>
      </c>
      <c r="V211" s="387" t="e">
        <f>MIN(#REF!)</f>
        <v>#REF!</v>
      </c>
    </row>
    <row r="212" spans="1:22" ht="15.75">
      <c r="A212" s="400"/>
      <c r="B212" s="28" t="s">
        <v>37</v>
      </c>
      <c r="C212" s="385"/>
      <c r="D212" s="380"/>
      <c r="E212" s="29" t="s">
        <v>1395</v>
      </c>
      <c r="F212" s="409"/>
      <c r="G212" s="12">
        <v>10</v>
      </c>
      <c r="H212" s="12">
        <v>200</v>
      </c>
      <c r="I212" s="12">
        <v>100</v>
      </c>
      <c r="J212" s="12">
        <v>5</v>
      </c>
      <c r="K212" s="12" t="s">
        <v>355</v>
      </c>
      <c r="L212" s="12" t="s">
        <v>355</v>
      </c>
      <c r="M212" s="13" t="s">
        <v>71</v>
      </c>
      <c r="N212" s="95" t="s">
        <v>393</v>
      </c>
      <c r="O212" s="382">
        <f t="shared" ref="O212" si="217">MIN(O210:O211)</f>
        <v>0</v>
      </c>
      <c r="P212" s="382" t="e">
        <f t="shared" ref="P212" si="218">MIN(P211:P211)</f>
        <v>#REF!</v>
      </c>
      <c r="Q212" s="382" t="e">
        <f t="shared" ref="Q212" si="219">AVERAGE(Q210:Q211)</f>
        <v>#DIV/0!</v>
      </c>
      <c r="R212" s="382" t="e">
        <f t="shared" ref="R212" si="220">AVERAGE(R211:R211)</f>
        <v>#REF!</v>
      </c>
      <c r="S212" s="382">
        <f t="shared" ref="S212" si="221">MIN(S210:S211)</f>
        <v>0</v>
      </c>
      <c r="T212" s="382" t="e">
        <f t="shared" ref="T212" si="222">MIN(T211:T211)</f>
        <v>#REF!</v>
      </c>
      <c r="U212" s="382">
        <f t="shared" ref="U212" si="223">MIN(U210:U211)</f>
        <v>0</v>
      </c>
      <c r="V212" s="387" t="e">
        <f t="shared" ref="V212" si="224">MIN(V211:V211)</f>
        <v>#REF!</v>
      </c>
    </row>
    <row r="213" spans="1:22" ht="15.75">
      <c r="A213" s="400"/>
      <c r="B213" s="28" t="s">
        <v>38</v>
      </c>
      <c r="C213" s="383">
        <v>6</v>
      </c>
      <c r="D213" s="27" t="s">
        <v>4</v>
      </c>
      <c r="E213" s="29" t="s">
        <v>1396</v>
      </c>
      <c r="F213" s="409"/>
      <c r="G213" s="12">
        <v>10</v>
      </c>
      <c r="H213" s="12">
        <v>200</v>
      </c>
      <c r="I213" s="12">
        <v>100</v>
      </c>
      <c r="J213" s="12">
        <v>5</v>
      </c>
      <c r="K213" s="12" t="s">
        <v>355</v>
      </c>
      <c r="L213" s="12" t="s">
        <v>355</v>
      </c>
      <c r="M213" s="13" t="s">
        <v>71</v>
      </c>
      <c r="N213" s="95" t="s">
        <v>393</v>
      </c>
      <c r="O213" s="381" t="s">
        <v>355</v>
      </c>
      <c r="P213" s="381" t="s">
        <v>355</v>
      </c>
      <c r="Q213" s="381" t="s">
        <v>354</v>
      </c>
      <c r="R213" s="381" t="s">
        <v>354</v>
      </c>
      <c r="S213" s="381" t="s">
        <v>355</v>
      </c>
      <c r="T213" s="381" t="s">
        <v>355</v>
      </c>
      <c r="U213" s="381" t="s">
        <v>355</v>
      </c>
      <c r="V213" s="386" t="s">
        <v>355</v>
      </c>
    </row>
    <row r="214" spans="1:22" ht="15.75">
      <c r="A214" s="400"/>
      <c r="B214" s="28" t="s">
        <v>39</v>
      </c>
      <c r="C214" s="384"/>
      <c r="D214" s="379" t="s">
        <v>3</v>
      </c>
      <c r="E214" s="29" t="s">
        <v>1397</v>
      </c>
      <c r="F214" s="409"/>
      <c r="G214" s="12">
        <v>10</v>
      </c>
      <c r="H214" s="12">
        <v>200</v>
      </c>
      <c r="I214" s="12">
        <v>100</v>
      </c>
      <c r="J214" s="12">
        <v>5</v>
      </c>
      <c r="K214" s="12" t="s">
        <v>355</v>
      </c>
      <c r="L214" s="12" t="s">
        <v>355</v>
      </c>
      <c r="M214" s="13" t="s">
        <v>71</v>
      </c>
      <c r="N214" s="95" t="s">
        <v>393</v>
      </c>
      <c r="O214" s="382">
        <f t="shared" ref="O214" si="225">MIN(O212:O213)</f>
        <v>0</v>
      </c>
      <c r="P214" s="382" t="e">
        <f t="shared" ref="P214" si="226">MIN(P212:P213)</f>
        <v>#REF!</v>
      </c>
      <c r="Q214" s="382" t="e">
        <f t="shared" ref="Q214" si="227">AVERAGE(Q212:Q213)</f>
        <v>#DIV/0!</v>
      </c>
      <c r="R214" s="382" t="e">
        <f t="shared" ref="R214" si="228">AVERAGE(R212:R213)</f>
        <v>#REF!</v>
      </c>
      <c r="S214" s="382">
        <f t="shared" ref="S214" si="229">MIN(S212:S213)</f>
        <v>0</v>
      </c>
      <c r="T214" s="382" t="e">
        <f t="shared" ref="T214" si="230">MIN(T212:T213)</f>
        <v>#REF!</v>
      </c>
      <c r="U214" s="382">
        <f t="shared" ref="U214" si="231">MIN(U212:U213)</f>
        <v>0</v>
      </c>
      <c r="V214" s="387" t="e">
        <f t="shared" ref="V214" si="232">MIN(V212:V213)</f>
        <v>#REF!</v>
      </c>
    </row>
    <row r="215" spans="1:22" ht="15.75">
      <c r="A215" s="400"/>
      <c r="B215" s="28" t="s">
        <v>40</v>
      </c>
      <c r="C215" s="384"/>
      <c r="D215" s="407"/>
      <c r="E215" s="29" t="s">
        <v>1398</v>
      </c>
      <c r="F215" s="409"/>
      <c r="G215" s="12">
        <v>10</v>
      </c>
      <c r="H215" s="12">
        <v>200</v>
      </c>
      <c r="I215" s="12">
        <v>100</v>
      </c>
      <c r="J215" s="12">
        <v>5</v>
      </c>
      <c r="K215" s="12" t="s">
        <v>355</v>
      </c>
      <c r="L215" s="12" t="s">
        <v>355</v>
      </c>
      <c r="M215" s="13" t="s">
        <v>71</v>
      </c>
      <c r="N215" s="95" t="s">
        <v>393</v>
      </c>
      <c r="O215" s="381" t="s">
        <v>355</v>
      </c>
      <c r="P215" s="382" t="e">
        <f>MIN(#REF!)</f>
        <v>#REF!</v>
      </c>
      <c r="Q215" s="381" t="s">
        <v>354</v>
      </c>
      <c r="R215" s="382" t="e">
        <f>AVERAGE(#REF!)</f>
        <v>#REF!</v>
      </c>
      <c r="S215" s="381" t="s">
        <v>355</v>
      </c>
      <c r="T215" s="382" t="e">
        <f>MIN(#REF!)</f>
        <v>#REF!</v>
      </c>
      <c r="U215" s="381" t="s">
        <v>355</v>
      </c>
      <c r="V215" s="387" t="e">
        <f>MIN(#REF!)</f>
        <v>#REF!</v>
      </c>
    </row>
    <row r="216" spans="1:22" ht="15.75">
      <c r="A216" s="400"/>
      <c r="B216" s="28" t="s">
        <v>41</v>
      </c>
      <c r="C216" s="385"/>
      <c r="D216" s="380"/>
      <c r="E216" s="29" t="s">
        <v>1399</v>
      </c>
      <c r="F216" s="410"/>
      <c r="G216" s="12">
        <v>10</v>
      </c>
      <c r="H216" s="12">
        <v>200</v>
      </c>
      <c r="I216" s="12">
        <v>100</v>
      </c>
      <c r="J216" s="12">
        <v>5</v>
      </c>
      <c r="K216" s="12" t="s">
        <v>355</v>
      </c>
      <c r="L216" s="12" t="s">
        <v>355</v>
      </c>
      <c r="M216" s="13" t="s">
        <v>71</v>
      </c>
      <c r="N216" s="95" t="s">
        <v>393</v>
      </c>
      <c r="O216" s="382">
        <f t="shared" ref="O216" si="233">MIN(O214:O215)</f>
        <v>0</v>
      </c>
      <c r="P216" s="382" t="e">
        <f t="shared" ref="P216" si="234">MIN(P215:P215)</f>
        <v>#REF!</v>
      </c>
      <c r="Q216" s="382" t="e">
        <f t="shared" ref="Q216" si="235">AVERAGE(Q214:Q215)</f>
        <v>#DIV/0!</v>
      </c>
      <c r="R216" s="382" t="e">
        <f t="shared" ref="R216" si="236">AVERAGE(R215:R215)</f>
        <v>#REF!</v>
      </c>
      <c r="S216" s="382">
        <f t="shared" ref="S216" si="237">MIN(S214:S215)</f>
        <v>0</v>
      </c>
      <c r="T216" s="382" t="e">
        <f t="shared" ref="T216" si="238">MIN(T215:T215)</f>
        <v>#REF!</v>
      </c>
      <c r="U216" s="382">
        <f t="shared" ref="U216" si="239">MIN(U214:U215)</f>
        <v>0</v>
      </c>
      <c r="V216" s="387" t="e">
        <f t="shared" ref="V216" si="240">MIN(V215:V215)</f>
        <v>#REF!</v>
      </c>
    </row>
    <row r="217" spans="1:22" ht="15.75">
      <c r="A217" s="400"/>
      <c r="B217" s="28" t="s">
        <v>42</v>
      </c>
      <c r="C217" s="383">
        <v>1</v>
      </c>
      <c r="D217" s="27" t="s">
        <v>4</v>
      </c>
      <c r="E217" s="29" t="s">
        <v>1400</v>
      </c>
      <c r="F217" s="388" t="s">
        <v>1847</v>
      </c>
      <c r="G217" s="12">
        <v>10</v>
      </c>
      <c r="H217" s="12">
        <v>200</v>
      </c>
      <c r="I217" s="12">
        <v>100</v>
      </c>
      <c r="J217" s="12">
        <v>5</v>
      </c>
      <c r="K217" s="12">
        <v>614</v>
      </c>
      <c r="L217" s="12">
        <f t="shared" ref="L217:L223" si="241">(K217*I217/H217)/J217</f>
        <v>61.4</v>
      </c>
      <c r="M217" s="13" t="s">
        <v>71</v>
      </c>
      <c r="N217" s="95" t="s">
        <v>393</v>
      </c>
      <c r="O217" s="130">
        <f>AVERAGE(L217)</f>
        <v>61.4</v>
      </c>
      <c r="P217" s="381">
        <f>AVERAGE(L217:L219)</f>
        <v>62.033333333333331</v>
      </c>
      <c r="Q217" s="129" t="s">
        <v>354</v>
      </c>
      <c r="R217" s="381">
        <f>STDEV(L217:L219)</f>
        <v>0.65064070986477329</v>
      </c>
      <c r="S217" s="130">
        <f>MAX(L217)</f>
        <v>61.4</v>
      </c>
      <c r="T217" s="381">
        <f>MAX(L217:L219)</f>
        <v>62.7</v>
      </c>
      <c r="U217" s="129">
        <f>MIN(L217)</f>
        <v>61.4</v>
      </c>
      <c r="V217" s="386">
        <f>MIN(L217:L219)</f>
        <v>61.4</v>
      </c>
    </row>
    <row r="218" spans="1:22" ht="15.75">
      <c r="A218" s="400"/>
      <c r="B218" s="28" t="s">
        <v>43</v>
      </c>
      <c r="C218" s="384"/>
      <c r="D218" s="379" t="s">
        <v>3</v>
      </c>
      <c r="E218" s="29" t="s">
        <v>1401</v>
      </c>
      <c r="F218" s="389"/>
      <c r="G218" s="12">
        <v>10</v>
      </c>
      <c r="H218" s="12">
        <v>200</v>
      </c>
      <c r="I218" s="12">
        <v>100</v>
      </c>
      <c r="J218" s="12">
        <v>5</v>
      </c>
      <c r="K218" s="12">
        <v>627</v>
      </c>
      <c r="L218" s="12">
        <f t="shared" si="241"/>
        <v>62.7</v>
      </c>
      <c r="M218" s="13" t="s">
        <v>71</v>
      </c>
      <c r="N218" s="95" t="s">
        <v>393</v>
      </c>
      <c r="O218" s="412">
        <f>AVERAGE(L218:L219)</f>
        <v>62.35</v>
      </c>
      <c r="P218" s="382"/>
      <c r="Q218" s="381">
        <f>STDEV(L218:L219)</f>
        <v>0.49497474683058529</v>
      </c>
      <c r="R218" s="382"/>
      <c r="S218" s="381">
        <f>MAX(L218:L219)</f>
        <v>62.7</v>
      </c>
      <c r="T218" s="382"/>
      <c r="U218" s="381">
        <f>MIN(L218:L219)</f>
        <v>62</v>
      </c>
      <c r="V218" s="387"/>
    </row>
    <row r="219" spans="1:22" ht="15.75">
      <c r="A219" s="400"/>
      <c r="B219" s="28" t="s">
        <v>44</v>
      </c>
      <c r="C219" s="385"/>
      <c r="D219" s="380"/>
      <c r="E219" s="29" t="s">
        <v>1402</v>
      </c>
      <c r="F219" s="389"/>
      <c r="G219" s="12">
        <v>10</v>
      </c>
      <c r="H219" s="12">
        <v>200</v>
      </c>
      <c r="I219" s="12">
        <v>100</v>
      </c>
      <c r="J219" s="12">
        <v>5</v>
      </c>
      <c r="K219" s="12">
        <v>620</v>
      </c>
      <c r="L219" s="12">
        <f t="shared" si="241"/>
        <v>62</v>
      </c>
      <c r="M219" s="13" t="s">
        <v>71</v>
      </c>
      <c r="N219" s="95" t="s">
        <v>393</v>
      </c>
      <c r="O219" s="412">
        <f>AVERAGE(O218:O218)</f>
        <v>62.35</v>
      </c>
      <c r="P219" s="382"/>
      <c r="Q219" s="382"/>
      <c r="R219" s="382"/>
      <c r="S219" s="382"/>
      <c r="T219" s="382"/>
      <c r="U219" s="382"/>
      <c r="V219" s="387"/>
    </row>
    <row r="220" spans="1:22" ht="15.75">
      <c r="A220" s="400"/>
      <c r="B220" s="28" t="s">
        <v>45</v>
      </c>
      <c r="C220" s="383">
        <v>2</v>
      </c>
      <c r="D220" s="379" t="s">
        <v>4</v>
      </c>
      <c r="E220" s="29" t="s">
        <v>1403</v>
      </c>
      <c r="F220" s="389"/>
      <c r="G220" s="12">
        <v>10</v>
      </c>
      <c r="H220" s="12">
        <v>200</v>
      </c>
      <c r="I220" s="12">
        <v>100</v>
      </c>
      <c r="J220" s="12">
        <v>5</v>
      </c>
      <c r="K220" s="12">
        <v>608</v>
      </c>
      <c r="L220" s="12">
        <f t="shared" si="241"/>
        <v>60.8</v>
      </c>
      <c r="M220" s="13" t="s">
        <v>71</v>
      </c>
      <c r="N220" s="95" t="s">
        <v>393</v>
      </c>
      <c r="O220" s="412">
        <f>AVERAGE(L220:L221)</f>
        <v>64.849999999999994</v>
      </c>
      <c r="P220" s="412">
        <f>AVERAGE(L220:L223)</f>
        <v>65.699999999999989</v>
      </c>
      <c r="Q220" s="412">
        <f>STDEV(L220:L221)</f>
        <v>5.7275649276110414</v>
      </c>
      <c r="R220" s="412">
        <f>STDEV(L220:L223)</f>
        <v>4.7784237289438174</v>
      </c>
      <c r="S220" s="412">
        <f>MAX(L220:L221)</f>
        <v>68.900000000000006</v>
      </c>
      <c r="T220" s="412">
        <f>MAX(L220:L223)</f>
        <v>70.599999999999994</v>
      </c>
      <c r="U220" s="412">
        <f>MIN(L220:L221)</f>
        <v>60.8</v>
      </c>
      <c r="V220" s="413">
        <f>MIN(L220:L223)</f>
        <v>60.8</v>
      </c>
    </row>
    <row r="221" spans="1:22" ht="15.75">
      <c r="A221" s="400"/>
      <c r="B221" s="28" t="s">
        <v>46</v>
      </c>
      <c r="C221" s="384"/>
      <c r="D221" s="380"/>
      <c r="E221" s="29" t="s">
        <v>1404</v>
      </c>
      <c r="F221" s="389"/>
      <c r="G221" s="12">
        <v>10</v>
      </c>
      <c r="H221" s="12">
        <v>200</v>
      </c>
      <c r="I221" s="12">
        <v>100</v>
      </c>
      <c r="J221" s="12">
        <v>5</v>
      </c>
      <c r="K221" s="12">
        <v>689</v>
      </c>
      <c r="L221" s="12">
        <f t="shared" si="241"/>
        <v>68.900000000000006</v>
      </c>
      <c r="M221" s="13" t="s">
        <v>71</v>
      </c>
      <c r="N221" s="95" t="s">
        <v>393</v>
      </c>
      <c r="O221" s="412">
        <f>AVERAGE(O219:O220)</f>
        <v>63.599999999999994</v>
      </c>
      <c r="P221" s="412">
        <f>AVERAGE(P219:P220)</f>
        <v>65.699999999999989</v>
      </c>
      <c r="Q221" s="412" t="e">
        <f>STDEV(Q217:Q219)</f>
        <v>#DIV/0!</v>
      </c>
      <c r="R221" s="412" t="e">
        <f>STDEV(R217:R219)</f>
        <v>#DIV/0!</v>
      </c>
      <c r="S221" s="412">
        <f>MIN(S219:S220)</f>
        <v>68.900000000000006</v>
      </c>
      <c r="T221" s="412">
        <f>MIN(T219:T220)</f>
        <v>70.599999999999994</v>
      </c>
      <c r="U221" s="412">
        <f>MIN(U219:U220)</f>
        <v>60.8</v>
      </c>
      <c r="V221" s="413">
        <f>MIN(V219:V220)</f>
        <v>60.8</v>
      </c>
    </row>
    <row r="222" spans="1:22" ht="15.75">
      <c r="A222" s="400"/>
      <c r="B222" s="28" t="s">
        <v>47</v>
      </c>
      <c r="C222" s="384"/>
      <c r="D222" s="379" t="s">
        <v>3</v>
      </c>
      <c r="E222" s="29" t="s">
        <v>1405</v>
      </c>
      <c r="F222" s="389"/>
      <c r="G222" s="12">
        <v>10</v>
      </c>
      <c r="H222" s="12">
        <v>200</v>
      </c>
      <c r="I222" s="12">
        <v>100</v>
      </c>
      <c r="J222" s="12">
        <v>5</v>
      </c>
      <c r="K222" s="12">
        <v>706</v>
      </c>
      <c r="L222" s="12">
        <f t="shared" si="241"/>
        <v>70.599999999999994</v>
      </c>
      <c r="M222" s="13" t="s">
        <v>71</v>
      </c>
      <c r="N222" s="95" t="s">
        <v>393</v>
      </c>
      <c r="O222" s="412">
        <f>AVERAGE(L222:L223)</f>
        <v>66.55</v>
      </c>
      <c r="P222" s="412" t="e">
        <f>AVERAGE(#REF!)</f>
        <v>#REF!</v>
      </c>
      <c r="Q222" s="412">
        <f>STDEV(L222:L223)</f>
        <v>5.7275649276110316</v>
      </c>
      <c r="R222" s="412" t="e">
        <f>STDEV(#REF!)</f>
        <v>#REF!</v>
      </c>
      <c r="S222" s="412">
        <f>MAX(L222:L223)</f>
        <v>70.599999999999994</v>
      </c>
      <c r="T222" s="412" t="e">
        <f>MIN(#REF!)</f>
        <v>#REF!</v>
      </c>
      <c r="U222" s="412">
        <f>MIN(L222:L223)</f>
        <v>62.5</v>
      </c>
      <c r="V222" s="413">
        <f>MIN(M222:M223)</f>
        <v>0</v>
      </c>
    </row>
    <row r="223" spans="1:22" ht="15.75">
      <c r="A223" s="400"/>
      <c r="B223" s="28" t="s">
        <v>48</v>
      </c>
      <c r="C223" s="385"/>
      <c r="D223" s="380"/>
      <c r="E223" s="29" t="s">
        <v>1406</v>
      </c>
      <c r="F223" s="389"/>
      <c r="G223" s="12">
        <v>10</v>
      </c>
      <c r="H223" s="12">
        <v>200</v>
      </c>
      <c r="I223" s="12">
        <v>100</v>
      </c>
      <c r="J223" s="12">
        <v>5</v>
      </c>
      <c r="K223" s="12">
        <v>625</v>
      </c>
      <c r="L223" s="12">
        <f t="shared" si="241"/>
        <v>62.5</v>
      </c>
      <c r="M223" s="13" t="s">
        <v>71</v>
      </c>
      <c r="N223" s="95" t="s">
        <v>393</v>
      </c>
      <c r="O223" s="412">
        <f>AVERAGE(O222:O222)</f>
        <v>66.55</v>
      </c>
      <c r="P223" s="412" t="e">
        <f>AVERAGE(P222:P222)</f>
        <v>#REF!</v>
      </c>
      <c r="Q223" s="412" t="e">
        <f>STDEV(#REF!)</f>
        <v>#REF!</v>
      </c>
      <c r="R223" s="412" t="e">
        <f>STDEV(#REF!)</f>
        <v>#REF!</v>
      </c>
      <c r="S223" s="412">
        <f>MIN(S222:S222)</f>
        <v>70.599999999999994</v>
      </c>
      <c r="T223" s="412" t="e">
        <f>MIN(T222:T222)</f>
        <v>#REF!</v>
      </c>
      <c r="U223" s="412">
        <f>MIN(U222:U222)</f>
        <v>62.5</v>
      </c>
      <c r="V223" s="413">
        <f>MIN(V222:V222)</f>
        <v>0</v>
      </c>
    </row>
    <row r="224" spans="1:22" ht="15.75">
      <c r="A224" s="400"/>
      <c r="B224" s="28" t="s">
        <v>49</v>
      </c>
      <c r="C224" s="383">
        <v>3</v>
      </c>
      <c r="D224" s="379" t="s">
        <v>4</v>
      </c>
      <c r="E224" s="29" t="s">
        <v>1407</v>
      </c>
      <c r="F224" s="389"/>
      <c r="G224" s="12">
        <v>10</v>
      </c>
      <c r="H224" s="12">
        <v>200</v>
      </c>
      <c r="I224" s="12">
        <v>100</v>
      </c>
      <c r="J224" s="12">
        <v>5</v>
      </c>
      <c r="K224" s="12" t="s">
        <v>355</v>
      </c>
      <c r="L224" s="12" t="s">
        <v>355</v>
      </c>
      <c r="M224" s="13" t="s">
        <v>71</v>
      </c>
      <c r="N224" s="95" t="s">
        <v>393</v>
      </c>
      <c r="O224" s="381" t="s">
        <v>355</v>
      </c>
      <c r="P224" s="381" t="s">
        <v>355</v>
      </c>
      <c r="Q224" s="381" t="s">
        <v>354</v>
      </c>
      <c r="R224" s="381" t="s">
        <v>354</v>
      </c>
      <c r="S224" s="381" t="s">
        <v>355</v>
      </c>
      <c r="T224" s="381" t="s">
        <v>355</v>
      </c>
      <c r="U224" s="381" t="s">
        <v>355</v>
      </c>
      <c r="V224" s="386" t="s">
        <v>355</v>
      </c>
    </row>
    <row r="225" spans="1:22" ht="15.75">
      <c r="A225" s="400"/>
      <c r="B225" s="28" t="s">
        <v>50</v>
      </c>
      <c r="C225" s="384"/>
      <c r="D225" s="380"/>
      <c r="E225" s="29" t="s">
        <v>1408</v>
      </c>
      <c r="F225" s="389"/>
      <c r="G225" s="12">
        <v>10</v>
      </c>
      <c r="H225" s="12">
        <v>200</v>
      </c>
      <c r="I225" s="12">
        <v>100</v>
      </c>
      <c r="J225" s="12">
        <v>5</v>
      </c>
      <c r="K225" s="12" t="s">
        <v>355</v>
      </c>
      <c r="L225" s="12" t="s">
        <v>355</v>
      </c>
      <c r="M225" s="13" t="s">
        <v>71</v>
      </c>
      <c r="N225" s="95" t="s">
        <v>393</v>
      </c>
      <c r="O225" s="382">
        <f t="shared" ref="O225" si="242">MIN(O223:O224)</f>
        <v>66.55</v>
      </c>
      <c r="P225" s="382" t="e">
        <f t="shared" ref="P225" si="243">MIN(P223:P224)</f>
        <v>#REF!</v>
      </c>
      <c r="Q225" s="382" t="e">
        <f t="shared" ref="Q225" si="244">AVERAGE(Q223:Q224)</f>
        <v>#REF!</v>
      </c>
      <c r="R225" s="382" t="e">
        <f t="shared" ref="R225" si="245">AVERAGE(R223:R224)</f>
        <v>#REF!</v>
      </c>
      <c r="S225" s="382">
        <f t="shared" ref="S225" si="246">MIN(S223:S224)</f>
        <v>70.599999999999994</v>
      </c>
      <c r="T225" s="382" t="e">
        <f t="shared" ref="T225" si="247">MIN(T223:T224)</f>
        <v>#REF!</v>
      </c>
      <c r="U225" s="382">
        <f t="shared" ref="U225" si="248">MIN(U223:U224)</f>
        <v>62.5</v>
      </c>
      <c r="V225" s="387">
        <f t="shared" ref="V225" si="249">MIN(V223:V224)</f>
        <v>0</v>
      </c>
    </row>
    <row r="226" spans="1:22" ht="15.75">
      <c r="A226" s="400"/>
      <c r="B226" s="28" t="s">
        <v>51</v>
      </c>
      <c r="C226" s="384"/>
      <c r="D226" s="379" t="s">
        <v>3</v>
      </c>
      <c r="E226" s="29" t="s">
        <v>1409</v>
      </c>
      <c r="F226" s="389"/>
      <c r="G226" s="12">
        <v>10</v>
      </c>
      <c r="H226" s="12">
        <v>200</v>
      </c>
      <c r="I226" s="12">
        <v>100</v>
      </c>
      <c r="J226" s="12">
        <v>5</v>
      </c>
      <c r="K226" s="12" t="s">
        <v>355</v>
      </c>
      <c r="L226" s="12" t="s">
        <v>355</v>
      </c>
      <c r="M226" s="13" t="s">
        <v>71</v>
      </c>
      <c r="N226" s="95" t="s">
        <v>393</v>
      </c>
      <c r="O226" s="381" t="s">
        <v>355</v>
      </c>
      <c r="P226" s="382" t="e">
        <f>MIN(#REF!)</f>
        <v>#REF!</v>
      </c>
      <c r="Q226" s="381" t="s">
        <v>354</v>
      </c>
      <c r="R226" s="382" t="e">
        <f>AVERAGE(#REF!)</f>
        <v>#REF!</v>
      </c>
      <c r="S226" s="381" t="s">
        <v>355</v>
      </c>
      <c r="T226" s="382" t="e">
        <f>MIN(#REF!)</f>
        <v>#REF!</v>
      </c>
      <c r="U226" s="381" t="s">
        <v>355</v>
      </c>
      <c r="V226" s="387" t="e">
        <f>MIN(#REF!)</f>
        <v>#REF!</v>
      </c>
    </row>
    <row r="227" spans="1:22" ht="15.75">
      <c r="A227" s="400"/>
      <c r="B227" s="28" t="s">
        <v>52</v>
      </c>
      <c r="C227" s="385"/>
      <c r="D227" s="380"/>
      <c r="E227" s="29" t="s">
        <v>1410</v>
      </c>
      <c r="F227" s="389"/>
      <c r="G227" s="12">
        <v>10</v>
      </c>
      <c r="H227" s="12">
        <v>200</v>
      </c>
      <c r="I227" s="12">
        <v>100</v>
      </c>
      <c r="J227" s="12">
        <v>5</v>
      </c>
      <c r="K227" s="12" t="s">
        <v>355</v>
      </c>
      <c r="L227" s="12" t="s">
        <v>355</v>
      </c>
      <c r="M227" s="13" t="s">
        <v>71</v>
      </c>
      <c r="N227" s="95" t="s">
        <v>393</v>
      </c>
      <c r="O227" s="382">
        <f t="shared" ref="O227" si="250">MIN(O225:O226)</f>
        <v>66.55</v>
      </c>
      <c r="P227" s="382" t="e">
        <f t="shared" ref="P227" si="251">MIN(P226:P226)</f>
        <v>#REF!</v>
      </c>
      <c r="Q227" s="382" t="e">
        <f t="shared" ref="Q227" si="252">AVERAGE(Q225:Q226)</f>
        <v>#REF!</v>
      </c>
      <c r="R227" s="382" t="e">
        <f t="shared" ref="R227" si="253">AVERAGE(R226:R226)</f>
        <v>#REF!</v>
      </c>
      <c r="S227" s="382">
        <f t="shared" ref="S227" si="254">MIN(S225:S226)</f>
        <v>70.599999999999994</v>
      </c>
      <c r="T227" s="382" t="e">
        <f t="shared" ref="T227" si="255">MIN(T226:T226)</f>
        <v>#REF!</v>
      </c>
      <c r="U227" s="382">
        <f t="shared" ref="U227" si="256">MIN(U225:U226)</f>
        <v>62.5</v>
      </c>
      <c r="V227" s="387" t="e">
        <f t="shared" ref="V227" si="257">MIN(V226:V226)</f>
        <v>#REF!</v>
      </c>
    </row>
    <row r="228" spans="1:22" ht="15.75">
      <c r="A228" s="400"/>
      <c r="B228" s="28" t="s">
        <v>53</v>
      </c>
      <c r="C228" s="383">
        <v>4</v>
      </c>
      <c r="D228" s="379" t="s">
        <v>4</v>
      </c>
      <c r="E228" s="29" t="s">
        <v>1411</v>
      </c>
      <c r="F228" s="389"/>
      <c r="G228" s="12">
        <v>10</v>
      </c>
      <c r="H228" s="12">
        <v>200</v>
      </c>
      <c r="I228" s="12">
        <v>100</v>
      </c>
      <c r="J228" s="12">
        <v>5</v>
      </c>
      <c r="K228" s="12" t="s">
        <v>355</v>
      </c>
      <c r="L228" s="12" t="s">
        <v>355</v>
      </c>
      <c r="M228" s="13" t="s">
        <v>71</v>
      </c>
      <c r="N228" s="95" t="s">
        <v>393</v>
      </c>
      <c r="O228" s="381" t="s">
        <v>355</v>
      </c>
      <c r="P228" s="381" t="s">
        <v>355</v>
      </c>
      <c r="Q228" s="381" t="s">
        <v>354</v>
      </c>
      <c r="R228" s="381" t="s">
        <v>354</v>
      </c>
      <c r="S228" s="381" t="s">
        <v>355</v>
      </c>
      <c r="T228" s="381" t="s">
        <v>355</v>
      </c>
      <c r="U228" s="381" t="s">
        <v>355</v>
      </c>
      <c r="V228" s="386" t="s">
        <v>355</v>
      </c>
    </row>
    <row r="229" spans="1:22" ht="15.75">
      <c r="A229" s="400"/>
      <c r="B229" s="34" t="s">
        <v>54</v>
      </c>
      <c r="C229" s="384"/>
      <c r="D229" s="380"/>
      <c r="E229" s="29" t="s">
        <v>1412</v>
      </c>
      <c r="F229" s="389"/>
      <c r="G229" s="12">
        <v>10</v>
      </c>
      <c r="H229" s="12">
        <v>200</v>
      </c>
      <c r="I229" s="12">
        <v>100</v>
      </c>
      <c r="J229" s="12">
        <v>5</v>
      </c>
      <c r="K229" s="12" t="s">
        <v>355</v>
      </c>
      <c r="L229" s="12" t="s">
        <v>355</v>
      </c>
      <c r="M229" s="13" t="s">
        <v>71</v>
      </c>
      <c r="N229" s="95" t="s">
        <v>393</v>
      </c>
      <c r="O229" s="382">
        <f t="shared" ref="O229" si="258">MIN(O227:O228)</f>
        <v>66.55</v>
      </c>
      <c r="P229" s="382" t="e">
        <f t="shared" ref="P229" si="259">MIN(P227:P228)</f>
        <v>#REF!</v>
      </c>
      <c r="Q229" s="382" t="e">
        <f t="shared" ref="Q229" si="260">AVERAGE(Q227:Q228)</f>
        <v>#REF!</v>
      </c>
      <c r="R229" s="382" t="e">
        <f t="shared" ref="R229" si="261">AVERAGE(R227:R228)</f>
        <v>#REF!</v>
      </c>
      <c r="S229" s="382">
        <f t="shared" ref="S229" si="262">MIN(S227:S228)</f>
        <v>70.599999999999994</v>
      </c>
      <c r="T229" s="382" t="e">
        <f t="shared" ref="T229" si="263">MIN(T227:T228)</f>
        <v>#REF!</v>
      </c>
      <c r="U229" s="382">
        <f t="shared" ref="U229" si="264">MIN(U227:U228)</f>
        <v>62.5</v>
      </c>
      <c r="V229" s="387" t="e">
        <f t="shared" ref="V229" si="265">MIN(V227:V228)</f>
        <v>#REF!</v>
      </c>
    </row>
    <row r="230" spans="1:22" ht="15.75">
      <c r="A230" s="400"/>
      <c r="B230" s="28" t="s">
        <v>55</v>
      </c>
      <c r="C230" s="384"/>
      <c r="D230" s="379" t="s">
        <v>3</v>
      </c>
      <c r="E230" s="29" t="s">
        <v>1413</v>
      </c>
      <c r="F230" s="389"/>
      <c r="G230" s="12">
        <v>10</v>
      </c>
      <c r="H230" s="12">
        <v>200</v>
      </c>
      <c r="I230" s="12">
        <v>100</v>
      </c>
      <c r="J230" s="12">
        <v>5</v>
      </c>
      <c r="K230" s="12" t="s">
        <v>355</v>
      </c>
      <c r="L230" s="12" t="s">
        <v>355</v>
      </c>
      <c r="M230" s="13" t="s">
        <v>71</v>
      </c>
      <c r="N230" s="95" t="s">
        <v>393</v>
      </c>
      <c r="O230" s="381" t="s">
        <v>355</v>
      </c>
      <c r="P230" s="382" t="e">
        <f>MIN(#REF!)</f>
        <v>#REF!</v>
      </c>
      <c r="Q230" s="381" t="s">
        <v>354</v>
      </c>
      <c r="R230" s="382" t="e">
        <f>AVERAGE(#REF!)</f>
        <v>#REF!</v>
      </c>
      <c r="S230" s="381" t="s">
        <v>355</v>
      </c>
      <c r="T230" s="382" t="e">
        <f>MIN(#REF!)</f>
        <v>#REF!</v>
      </c>
      <c r="U230" s="381" t="s">
        <v>355</v>
      </c>
      <c r="V230" s="387" t="e">
        <f>MIN(#REF!)</f>
        <v>#REF!</v>
      </c>
    </row>
    <row r="231" spans="1:22" ht="15.75">
      <c r="A231" s="400"/>
      <c r="B231" s="28" t="s">
        <v>56</v>
      </c>
      <c r="C231" s="385"/>
      <c r="D231" s="380"/>
      <c r="E231" s="29" t="s">
        <v>1414</v>
      </c>
      <c r="F231" s="389"/>
      <c r="G231" s="12">
        <v>10</v>
      </c>
      <c r="H231" s="12">
        <v>200</v>
      </c>
      <c r="I231" s="12">
        <v>100</v>
      </c>
      <c r="J231" s="12">
        <v>5</v>
      </c>
      <c r="K231" s="12" t="s">
        <v>355</v>
      </c>
      <c r="L231" s="12" t="s">
        <v>355</v>
      </c>
      <c r="M231" s="13" t="s">
        <v>71</v>
      </c>
      <c r="N231" s="95" t="s">
        <v>393</v>
      </c>
      <c r="O231" s="382">
        <f t="shared" ref="O231" si="266">MIN(O229:O230)</f>
        <v>66.55</v>
      </c>
      <c r="P231" s="382" t="e">
        <f t="shared" ref="P231" si="267">MIN(P230:P230)</f>
        <v>#REF!</v>
      </c>
      <c r="Q231" s="382" t="e">
        <f t="shared" ref="Q231" si="268">AVERAGE(Q229:Q230)</f>
        <v>#REF!</v>
      </c>
      <c r="R231" s="382" t="e">
        <f t="shared" ref="R231" si="269">AVERAGE(R230:R230)</f>
        <v>#REF!</v>
      </c>
      <c r="S231" s="382">
        <f t="shared" ref="S231" si="270">MIN(S229:S230)</f>
        <v>70.599999999999994</v>
      </c>
      <c r="T231" s="382" t="e">
        <f t="shared" ref="T231" si="271">MIN(T230:T230)</f>
        <v>#REF!</v>
      </c>
      <c r="U231" s="382">
        <f t="shared" ref="U231" si="272">MIN(U229:U230)</f>
        <v>62.5</v>
      </c>
      <c r="V231" s="387" t="e">
        <f t="shared" ref="V231" si="273">MIN(V230:V230)</f>
        <v>#REF!</v>
      </c>
    </row>
    <row r="232" spans="1:22" ht="15.75">
      <c r="A232" s="400"/>
      <c r="B232" s="28" t="s">
        <v>57</v>
      </c>
      <c r="C232" s="383">
        <v>5</v>
      </c>
      <c r="D232" s="379" t="s">
        <v>4</v>
      </c>
      <c r="E232" s="29" t="s">
        <v>1415</v>
      </c>
      <c r="F232" s="389"/>
      <c r="G232" s="12">
        <v>10</v>
      </c>
      <c r="H232" s="12">
        <v>200</v>
      </c>
      <c r="I232" s="12">
        <v>100</v>
      </c>
      <c r="J232" s="12">
        <v>5</v>
      </c>
      <c r="K232" s="12" t="s">
        <v>355</v>
      </c>
      <c r="L232" s="12" t="s">
        <v>355</v>
      </c>
      <c r="M232" s="13" t="s">
        <v>71</v>
      </c>
      <c r="N232" s="95" t="s">
        <v>393</v>
      </c>
      <c r="O232" s="381" t="s">
        <v>355</v>
      </c>
      <c r="P232" s="381" t="s">
        <v>355</v>
      </c>
      <c r="Q232" s="381" t="s">
        <v>354</v>
      </c>
      <c r="R232" s="381" t="s">
        <v>354</v>
      </c>
      <c r="S232" s="381" t="s">
        <v>355</v>
      </c>
      <c r="T232" s="381" t="s">
        <v>355</v>
      </c>
      <c r="U232" s="381" t="s">
        <v>355</v>
      </c>
      <c r="V232" s="386" t="s">
        <v>355</v>
      </c>
    </row>
    <row r="233" spans="1:22" ht="15.75">
      <c r="A233" s="400"/>
      <c r="B233" s="28" t="s">
        <v>58</v>
      </c>
      <c r="C233" s="384"/>
      <c r="D233" s="380"/>
      <c r="E233" s="29" t="s">
        <v>1416</v>
      </c>
      <c r="F233" s="389"/>
      <c r="G233" s="12">
        <v>10</v>
      </c>
      <c r="H233" s="12">
        <v>200</v>
      </c>
      <c r="I233" s="12">
        <v>100</v>
      </c>
      <c r="J233" s="12">
        <v>5</v>
      </c>
      <c r="K233" s="12" t="s">
        <v>355</v>
      </c>
      <c r="L233" s="12" t="s">
        <v>355</v>
      </c>
      <c r="M233" s="13" t="s">
        <v>71</v>
      </c>
      <c r="N233" s="95" t="s">
        <v>393</v>
      </c>
      <c r="O233" s="382">
        <f t="shared" ref="O233" si="274">MIN(O231:O232)</f>
        <v>66.55</v>
      </c>
      <c r="P233" s="382" t="e">
        <f t="shared" ref="P233" si="275">MIN(P231:P232)</f>
        <v>#REF!</v>
      </c>
      <c r="Q233" s="382" t="e">
        <f t="shared" ref="Q233" si="276">AVERAGE(Q231:Q232)</f>
        <v>#REF!</v>
      </c>
      <c r="R233" s="382" t="e">
        <f t="shared" ref="R233" si="277">AVERAGE(R231:R232)</f>
        <v>#REF!</v>
      </c>
      <c r="S233" s="382">
        <f t="shared" ref="S233" si="278">MIN(S231:S232)</f>
        <v>70.599999999999994</v>
      </c>
      <c r="T233" s="382" t="e">
        <f t="shared" ref="T233" si="279">MIN(T231:T232)</f>
        <v>#REF!</v>
      </c>
      <c r="U233" s="382">
        <f t="shared" ref="U233" si="280">MIN(U231:U232)</f>
        <v>62.5</v>
      </c>
      <c r="V233" s="387" t="e">
        <f t="shared" ref="V233" si="281">MIN(V231:V232)</f>
        <v>#REF!</v>
      </c>
    </row>
    <row r="234" spans="1:22" ht="15.75">
      <c r="A234" s="400"/>
      <c r="B234" s="28" t="s">
        <v>59</v>
      </c>
      <c r="C234" s="384"/>
      <c r="D234" s="379" t="s">
        <v>3</v>
      </c>
      <c r="E234" s="29" t="s">
        <v>1417</v>
      </c>
      <c r="F234" s="389"/>
      <c r="G234" s="12">
        <v>10</v>
      </c>
      <c r="H234" s="12">
        <v>200</v>
      </c>
      <c r="I234" s="12">
        <v>100</v>
      </c>
      <c r="J234" s="12">
        <v>5</v>
      </c>
      <c r="K234" s="12" t="s">
        <v>355</v>
      </c>
      <c r="L234" s="12" t="s">
        <v>355</v>
      </c>
      <c r="M234" s="13" t="s">
        <v>71</v>
      </c>
      <c r="N234" s="95" t="s">
        <v>393</v>
      </c>
      <c r="O234" s="381" t="s">
        <v>355</v>
      </c>
      <c r="P234" s="382" t="e">
        <f>MIN(#REF!)</f>
        <v>#REF!</v>
      </c>
      <c r="Q234" s="381" t="s">
        <v>354</v>
      </c>
      <c r="R234" s="382" t="e">
        <f>AVERAGE(#REF!)</f>
        <v>#REF!</v>
      </c>
      <c r="S234" s="381" t="s">
        <v>355</v>
      </c>
      <c r="T234" s="382" t="e">
        <f>MIN(#REF!)</f>
        <v>#REF!</v>
      </c>
      <c r="U234" s="381" t="s">
        <v>355</v>
      </c>
      <c r="V234" s="387" t="e">
        <f>MIN(#REF!)</f>
        <v>#REF!</v>
      </c>
    </row>
    <row r="235" spans="1:22" ht="15.75">
      <c r="A235" s="400"/>
      <c r="B235" s="28" t="s">
        <v>60</v>
      </c>
      <c r="C235" s="385"/>
      <c r="D235" s="380"/>
      <c r="E235" s="29" t="s">
        <v>1418</v>
      </c>
      <c r="F235" s="389"/>
      <c r="G235" s="12">
        <v>10</v>
      </c>
      <c r="H235" s="12">
        <v>200</v>
      </c>
      <c r="I235" s="12">
        <v>100</v>
      </c>
      <c r="J235" s="12">
        <v>5</v>
      </c>
      <c r="K235" s="12" t="s">
        <v>355</v>
      </c>
      <c r="L235" s="12" t="s">
        <v>355</v>
      </c>
      <c r="M235" s="13" t="s">
        <v>71</v>
      </c>
      <c r="N235" s="95" t="s">
        <v>393</v>
      </c>
      <c r="O235" s="382">
        <f t="shared" ref="O235" si="282">MIN(O233:O234)</f>
        <v>66.55</v>
      </c>
      <c r="P235" s="382" t="e">
        <f t="shared" ref="P235" si="283">MIN(P234:P234)</f>
        <v>#REF!</v>
      </c>
      <c r="Q235" s="382" t="e">
        <f t="shared" ref="Q235" si="284">AVERAGE(Q233:Q234)</f>
        <v>#REF!</v>
      </c>
      <c r="R235" s="382" t="e">
        <f t="shared" ref="R235" si="285">AVERAGE(R234:R234)</f>
        <v>#REF!</v>
      </c>
      <c r="S235" s="382">
        <f t="shared" ref="S235" si="286">MIN(S233:S234)</f>
        <v>70.599999999999994</v>
      </c>
      <c r="T235" s="382" t="e">
        <f t="shared" ref="T235" si="287">MIN(T234:T234)</f>
        <v>#REF!</v>
      </c>
      <c r="U235" s="382">
        <f t="shared" ref="U235" si="288">MIN(U233:U234)</f>
        <v>62.5</v>
      </c>
      <c r="V235" s="387" t="e">
        <f t="shared" ref="V235" si="289">MIN(V234:V234)</f>
        <v>#REF!</v>
      </c>
    </row>
    <row r="236" spans="1:22" ht="15.75">
      <c r="A236" s="400"/>
      <c r="B236" s="28" t="s">
        <v>61</v>
      </c>
      <c r="C236" s="383">
        <v>6</v>
      </c>
      <c r="D236" s="379" t="s">
        <v>4</v>
      </c>
      <c r="E236" s="29" t="s">
        <v>1419</v>
      </c>
      <c r="F236" s="389"/>
      <c r="G236" s="12">
        <v>10</v>
      </c>
      <c r="H236" s="12">
        <v>200</v>
      </c>
      <c r="I236" s="12">
        <v>100</v>
      </c>
      <c r="J236" s="12">
        <v>5</v>
      </c>
      <c r="K236" s="12" t="s">
        <v>355</v>
      </c>
      <c r="L236" s="12" t="s">
        <v>355</v>
      </c>
      <c r="M236" s="13" t="s">
        <v>71</v>
      </c>
      <c r="N236" s="95" t="s">
        <v>393</v>
      </c>
      <c r="O236" s="381" t="s">
        <v>355</v>
      </c>
      <c r="P236" s="381" t="s">
        <v>355</v>
      </c>
      <c r="Q236" s="381" t="s">
        <v>354</v>
      </c>
      <c r="R236" s="381" t="s">
        <v>354</v>
      </c>
      <c r="S236" s="381" t="s">
        <v>355</v>
      </c>
      <c r="T236" s="381" t="s">
        <v>355</v>
      </c>
      <c r="U236" s="381" t="s">
        <v>355</v>
      </c>
      <c r="V236" s="386" t="s">
        <v>355</v>
      </c>
    </row>
    <row r="237" spans="1:22" ht="15.75">
      <c r="A237" s="400"/>
      <c r="B237" s="28" t="s">
        <v>62</v>
      </c>
      <c r="C237" s="384"/>
      <c r="D237" s="380"/>
      <c r="E237" s="29" t="s">
        <v>1420</v>
      </c>
      <c r="F237" s="389"/>
      <c r="G237" s="12">
        <v>10</v>
      </c>
      <c r="H237" s="12">
        <v>200</v>
      </c>
      <c r="I237" s="12">
        <v>100</v>
      </c>
      <c r="J237" s="12">
        <v>5</v>
      </c>
      <c r="K237" s="12" t="s">
        <v>355</v>
      </c>
      <c r="L237" s="12" t="s">
        <v>355</v>
      </c>
      <c r="M237" s="13" t="s">
        <v>71</v>
      </c>
      <c r="N237" s="95" t="s">
        <v>393</v>
      </c>
      <c r="O237" s="382">
        <f t="shared" ref="O237" si="290">MIN(O235:O236)</f>
        <v>66.55</v>
      </c>
      <c r="P237" s="382" t="e">
        <f t="shared" ref="P237" si="291">MIN(P235:P236)</f>
        <v>#REF!</v>
      </c>
      <c r="Q237" s="382" t="e">
        <f t="shared" ref="Q237" si="292">AVERAGE(Q235:Q236)</f>
        <v>#REF!</v>
      </c>
      <c r="R237" s="382" t="e">
        <f t="shared" ref="R237" si="293">AVERAGE(R235:R236)</f>
        <v>#REF!</v>
      </c>
      <c r="S237" s="382">
        <f t="shared" ref="S237" si="294">MIN(S235:S236)</f>
        <v>70.599999999999994</v>
      </c>
      <c r="T237" s="382" t="e">
        <f t="shared" ref="T237" si="295">MIN(T235:T236)</f>
        <v>#REF!</v>
      </c>
      <c r="U237" s="382">
        <f t="shared" ref="U237" si="296">MIN(U235:U236)</f>
        <v>62.5</v>
      </c>
      <c r="V237" s="387" t="e">
        <f t="shared" ref="V237" si="297">MIN(V235:V236)</f>
        <v>#REF!</v>
      </c>
    </row>
    <row r="238" spans="1:22" ht="15.75">
      <c r="A238" s="400"/>
      <c r="B238" s="28" t="s">
        <v>63</v>
      </c>
      <c r="C238" s="384"/>
      <c r="D238" s="379" t="s">
        <v>3</v>
      </c>
      <c r="E238" s="29" t="s">
        <v>1421</v>
      </c>
      <c r="F238" s="389"/>
      <c r="G238" s="12">
        <v>10</v>
      </c>
      <c r="H238" s="12">
        <v>200</v>
      </c>
      <c r="I238" s="12">
        <v>100</v>
      </c>
      <c r="J238" s="12">
        <v>5</v>
      </c>
      <c r="K238" s="12" t="s">
        <v>355</v>
      </c>
      <c r="L238" s="12" t="s">
        <v>355</v>
      </c>
      <c r="M238" s="13" t="s">
        <v>71</v>
      </c>
      <c r="N238" s="95" t="s">
        <v>393</v>
      </c>
      <c r="O238" s="381" t="s">
        <v>355</v>
      </c>
      <c r="P238" s="382" t="e">
        <f>MIN(#REF!)</f>
        <v>#REF!</v>
      </c>
      <c r="Q238" s="381" t="s">
        <v>354</v>
      </c>
      <c r="R238" s="382" t="e">
        <f>AVERAGE(#REF!)</f>
        <v>#REF!</v>
      </c>
      <c r="S238" s="381" t="s">
        <v>355</v>
      </c>
      <c r="T238" s="382" t="e">
        <f>MIN(#REF!)</f>
        <v>#REF!</v>
      </c>
      <c r="U238" s="381" t="s">
        <v>355</v>
      </c>
      <c r="V238" s="387" t="e">
        <f>MIN(#REF!)</f>
        <v>#REF!</v>
      </c>
    </row>
    <row r="239" spans="1:22" ht="15.75">
      <c r="A239" s="401"/>
      <c r="B239" s="35" t="s">
        <v>64</v>
      </c>
      <c r="C239" s="384"/>
      <c r="D239" s="407"/>
      <c r="E239" s="29" t="s">
        <v>1422</v>
      </c>
      <c r="F239" s="389"/>
      <c r="G239" s="12">
        <v>10</v>
      </c>
      <c r="H239" s="12">
        <v>200</v>
      </c>
      <c r="I239" s="12">
        <v>100</v>
      </c>
      <c r="J239" s="12">
        <v>5</v>
      </c>
      <c r="K239" s="12" t="s">
        <v>355</v>
      </c>
      <c r="L239" s="12" t="s">
        <v>355</v>
      </c>
      <c r="M239" s="13" t="s">
        <v>71</v>
      </c>
      <c r="N239" s="95" t="s">
        <v>393</v>
      </c>
      <c r="O239" s="382">
        <f t="shared" ref="O239" si="298">MIN(O237:O238)</f>
        <v>66.55</v>
      </c>
      <c r="P239" s="382" t="e">
        <f t="shared" ref="P239" si="299">MIN(P238:P238)</f>
        <v>#REF!</v>
      </c>
      <c r="Q239" s="382" t="e">
        <f t="shared" ref="Q239" si="300">AVERAGE(Q237:Q238)</f>
        <v>#REF!</v>
      </c>
      <c r="R239" s="382" t="e">
        <f t="shared" ref="R239" si="301">AVERAGE(R238:R238)</f>
        <v>#REF!</v>
      </c>
      <c r="S239" s="382">
        <f t="shared" ref="S239" si="302">MIN(S237:S238)</f>
        <v>70.599999999999994</v>
      </c>
      <c r="T239" s="382" t="e">
        <f t="shared" ref="T239" si="303">MIN(T238:T238)</f>
        <v>#REF!</v>
      </c>
      <c r="U239" s="382">
        <f t="shared" ref="U239" si="304">MIN(U237:U238)</f>
        <v>62.5</v>
      </c>
      <c r="V239" s="387" t="e">
        <f t="shared" ref="V239" si="305">MIN(V238:V238)</f>
        <v>#REF!</v>
      </c>
    </row>
    <row r="240" spans="1:22" ht="15.75">
      <c r="A240" s="405" t="s">
        <v>1859</v>
      </c>
      <c r="B240" s="34">
        <v>1501</v>
      </c>
      <c r="C240" s="383">
        <v>1</v>
      </c>
      <c r="D240" s="379" t="s">
        <v>3</v>
      </c>
      <c r="E240" s="29" t="s">
        <v>1595</v>
      </c>
      <c r="F240" s="408" t="s">
        <v>1567</v>
      </c>
      <c r="G240" s="12">
        <v>10</v>
      </c>
      <c r="H240" s="12">
        <v>200</v>
      </c>
      <c r="I240" s="12">
        <v>100</v>
      </c>
      <c r="J240" s="12">
        <v>5</v>
      </c>
      <c r="K240" s="12" t="s">
        <v>355</v>
      </c>
      <c r="L240" s="12" t="s">
        <v>355</v>
      </c>
      <c r="M240" s="13" t="s">
        <v>71</v>
      </c>
      <c r="N240" s="95" t="s">
        <v>396</v>
      </c>
      <c r="O240" s="393" t="s">
        <v>355</v>
      </c>
      <c r="P240" s="393" t="s">
        <v>355</v>
      </c>
      <c r="Q240" s="393" t="s">
        <v>354</v>
      </c>
      <c r="R240" s="393" t="s">
        <v>354</v>
      </c>
      <c r="S240" s="393" t="s">
        <v>355</v>
      </c>
      <c r="T240" s="393" t="s">
        <v>355</v>
      </c>
      <c r="U240" s="393" t="s">
        <v>355</v>
      </c>
      <c r="V240" s="402" t="s">
        <v>355</v>
      </c>
    </row>
    <row r="241" spans="1:22" ht="15.75">
      <c r="A241" s="406"/>
      <c r="B241" s="34">
        <v>1502</v>
      </c>
      <c r="C241" s="384"/>
      <c r="D241" s="407"/>
      <c r="E241" s="29" t="s">
        <v>1596</v>
      </c>
      <c r="F241" s="409"/>
      <c r="G241" s="12">
        <v>10</v>
      </c>
      <c r="H241" s="12">
        <v>200</v>
      </c>
      <c r="I241" s="12">
        <v>100</v>
      </c>
      <c r="J241" s="12">
        <v>5</v>
      </c>
      <c r="K241" s="12" t="s">
        <v>355</v>
      </c>
      <c r="L241" s="12" t="s">
        <v>355</v>
      </c>
      <c r="M241" s="13" t="s">
        <v>71</v>
      </c>
      <c r="N241" s="95" t="s">
        <v>396</v>
      </c>
      <c r="O241" s="394"/>
      <c r="P241" s="394"/>
      <c r="Q241" s="394"/>
      <c r="R241" s="394"/>
      <c r="S241" s="394"/>
      <c r="T241" s="394"/>
      <c r="U241" s="394"/>
      <c r="V241" s="403"/>
    </row>
    <row r="242" spans="1:22" ht="15.75">
      <c r="A242" s="406"/>
      <c r="B242" s="34">
        <v>1503</v>
      </c>
      <c r="C242" s="384"/>
      <c r="D242" s="407"/>
      <c r="E242" s="29" t="s">
        <v>1597</v>
      </c>
      <c r="F242" s="409"/>
      <c r="G242" s="12">
        <v>10</v>
      </c>
      <c r="H242" s="12">
        <v>200</v>
      </c>
      <c r="I242" s="12">
        <v>100</v>
      </c>
      <c r="J242" s="12">
        <v>5</v>
      </c>
      <c r="K242" s="12" t="s">
        <v>355</v>
      </c>
      <c r="L242" s="12" t="s">
        <v>355</v>
      </c>
      <c r="M242" s="13" t="s">
        <v>71</v>
      </c>
      <c r="N242" s="95" t="s">
        <v>396</v>
      </c>
      <c r="O242" s="394"/>
      <c r="P242" s="394"/>
      <c r="Q242" s="394"/>
      <c r="R242" s="394"/>
      <c r="S242" s="394"/>
      <c r="T242" s="394"/>
      <c r="U242" s="394"/>
      <c r="V242" s="403"/>
    </row>
    <row r="243" spans="1:22" ht="15.75">
      <c r="A243" s="406"/>
      <c r="B243" s="34">
        <v>1604</v>
      </c>
      <c r="C243" s="385"/>
      <c r="D243" s="380"/>
      <c r="E243" s="29" t="s">
        <v>1598</v>
      </c>
      <c r="F243" s="409"/>
      <c r="G243" s="12">
        <v>10</v>
      </c>
      <c r="H243" s="12">
        <v>200</v>
      </c>
      <c r="I243" s="12">
        <v>100</v>
      </c>
      <c r="J243" s="12">
        <v>5</v>
      </c>
      <c r="K243" s="12" t="s">
        <v>355</v>
      </c>
      <c r="L243" s="12" t="s">
        <v>355</v>
      </c>
      <c r="M243" s="13" t="s">
        <v>71</v>
      </c>
      <c r="N243" s="95" t="s">
        <v>396</v>
      </c>
      <c r="O243" s="395"/>
      <c r="P243" s="395"/>
      <c r="Q243" s="395"/>
      <c r="R243" s="395"/>
      <c r="S243" s="395"/>
      <c r="T243" s="395"/>
      <c r="U243" s="395"/>
      <c r="V243" s="404"/>
    </row>
    <row r="244" spans="1:22" ht="15.75">
      <c r="A244" s="406"/>
      <c r="B244" s="34">
        <v>2501</v>
      </c>
      <c r="C244" s="383">
        <v>2</v>
      </c>
      <c r="D244" s="379" t="s">
        <v>3</v>
      </c>
      <c r="E244" s="29" t="s">
        <v>1599</v>
      </c>
      <c r="F244" s="409"/>
      <c r="G244" s="12">
        <v>10</v>
      </c>
      <c r="H244" s="12">
        <v>200</v>
      </c>
      <c r="I244" s="12">
        <v>100</v>
      </c>
      <c r="J244" s="12">
        <v>5</v>
      </c>
      <c r="K244" s="12" t="s">
        <v>355</v>
      </c>
      <c r="L244" s="12" t="s">
        <v>355</v>
      </c>
      <c r="M244" s="13" t="s">
        <v>71</v>
      </c>
      <c r="N244" s="95" t="s">
        <v>396</v>
      </c>
      <c r="O244" s="393" t="s">
        <v>355</v>
      </c>
      <c r="P244" s="393" t="s">
        <v>355</v>
      </c>
      <c r="Q244" s="393" t="s">
        <v>354</v>
      </c>
      <c r="R244" s="393" t="s">
        <v>354</v>
      </c>
      <c r="S244" s="393" t="s">
        <v>355</v>
      </c>
      <c r="T244" s="393" t="s">
        <v>355</v>
      </c>
      <c r="U244" s="393" t="s">
        <v>355</v>
      </c>
      <c r="V244" s="402" t="s">
        <v>355</v>
      </c>
    </row>
    <row r="245" spans="1:22" ht="15.75">
      <c r="A245" s="406"/>
      <c r="B245" s="34">
        <v>2502</v>
      </c>
      <c r="C245" s="384"/>
      <c r="D245" s="407"/>
      <c r="E245" s="29" t="s">
        <v>1600</v>
      </c>
      <c r="F245" s="409"/>
      <c r="G245" s="12">
        <v>10</v>
      </c>
      <c r="H245" s="12">
        <v>200</v>
      </c>
      <c r="I245" s="12">
        <v>100</v>
      </c>
      <c r="J245" s="12">
        <v>5</v>
      </c>
      <c r="K245" s="12" t="s">
        <v>355</v>
      </c>
      <c r="L245" s="12" t="s">
        <v>355</v>
      </c>
      <c r="M245" s="13" t="s">
        <v>71</v>
      </c>
      <c r="N245" s="95" t="s">
        <v>396</v>
      </c>
      <c r="O245" s="394"/>
      <c r="P245" s="394"/>
      <c r="Q245" s="394"/>
      <c r="R245" s="394"/>
      <c r="S245" s="394"/>
      <c r="T245" s="394"/>
      <c r="U245" s="394"/>
      <c r="V245" s="403"/>
    </row>
    <row r="246" spans="1:22" ht="15.75">
      <c r="A246" s="406"/>
      <c r="B246" s="34">
        <v>2503</v>
      </c>
      <c r="C246" s="384"/>
      <c r="D246" s="407"/>
      <c r="E246" s="29" t="s">
        <v>1601</v>
      </c>
      <c r="F246" s="409"/>
      <c r="G246" s="12">
        <v>10</v>
      </c>
      <c r="H246" s="12">
        <v>200</v>
      </c>
      <c r="I246" s="12">
        <v>100</v>
      </c>
      <c r="J246" s="12">
        <v>5</v>
      </c>
      <c r="K246" s="12" t="s">
        <v>355</v>
      </c>
      <c r="L246" s="12" t="s">
        <v>355</v>
      </c>
      <c r="M246" s="13" t="s">
        <v>71</v>
      </c>
      <c r="N246" s="95" t="s">
        <v>396</v>
      </c>
      <c r="O246" s="394"/>
      <c r="P246" s="394"/>
      <c r="Q246" s="394"/>
      <c r="R246" s="394"/>
      <c r="S246" s="394"/>
      <c r="T246" s="394"/>
      <c r="U246" s="394"/>
      <c r="V246" s="403"/>
    </row>
    <row r="247" spans="1:22" ht="15.75">
      <c r="A247" s="406"/>
      <c r="B247" s="34">
        <v>2504</v>
      </c>
      <c r="C247" s="385"/>
      <c r="D247" s="380"/>
      <c r="E247" s="29" t="s">
        <v>1602</v>
      </c>
      <c r="F247" s="409"/>
      <c r="G247" s="12">
        <v>10</v>
      </c>
      <c r="H247" s="12">
        <v>200</v>
      </c>
      <c r="I247" s="12">
        <v>100</v>
      </c>
      <c r="J247" s="12">
        <v>5</v>
      </c>
      <c r="K247" s="12" t="s">
        <v>355</v>
      </c>
      <c r="L247" s="12" t="s">
        <v>355</v>
      </c>
      <c r="M247" s="13" t="s">
        <v>71</v>
      </c>
      <c r="N247" s="95" t="s">
        <v>396</v>
      </c>
      <c r="O247" s="395"/>
      <c r="P247" s="395"/>
      <c r="Q247" s="395"/>
      <c r="R247" s="395"/>
      <c r="S247" s="395"/>
      <c r="T247" s="395"/>
      <c r="U247" s="395"/>
      <c r="V247" s="404"/>
    </row>
    <row r="248" spans="1:22" ht="15.75">
      <c r="A248" s="406"/>
      <c r="B248" s="34">
        <v>3501</v>
      </c>
      <c r="C248" s="383">
        <v>3</v>
      </c>
      <c r="D248" s="379" t="s">
        <v>3</v>
      </c>
      <c r="E248" s="29" t="s">
        <v>1603</v>
      </c>
      <c r="F248" s="409"/>
      <c r="G248" s="12">
        <v>10</v>
      </c>
      <c r="H248" s="12">
        <v>200</v>
      </c>
      <c r="I248" s="12">
        <v>100</v>
      </c>
      <c r="J248" s="12">
        <v>5</v>
      </c>
      <c r="K248" s="12" t="s">
        <v>355</v>
      </c>
      <c r="L248" s="12" t="s">
        <v>355</v>
      </c>
      <c r="M248" s="13" t="s">
        <v>71</v>
      </c>
      <c r="N248" s="95" t="s">
        <v>396</v>
      </c>
      <c r="O248" s="393" t="s">
        <v>355</v>
      </c>
      <c r="P248" s="393" t="s">
        <v>355</v>
      </c>
      <c r="Q248" s="393" t="s">
        <v>354</v>
      </c>
      <c r="R248" s="393" t="s">
        <v>354</v>
      </c>
      <c r="S248" s="393" t="s">
        <v>355</v>
      </c>
      <c r="T248" s="393" t="s">
        <v>355</v>
      </c>
      <c r="U248" s="393" t="s">
        <v>355</v>
      </c>
      <c r="V248" s="402" t="s">
        <v>355</v>
      </c>
    </row>
    <row r="249" spans="1:22" ht="15.75">
      <c r="A249" s="406"/>
      <c r="B249" s="34">
        <v>3502</v>
      </c>
      <c r="C249" s="384"/>
      <c r="D249" s="407"/>
      <c r="E249" s="29" t="s">
        <v>1604</v>
      </c>
      <c r="F249" s="409"/>
      <c r="G249" s="12">
        <v>10</v>
      </c>
      <c r="H249" s="12">
        <v>200</v>
      </c>
      <c r="I249" s="12">
        <v>100</v>
      </c>
      <c r="J249" s="12">
        <v>5</v>
      </c>
      <c r="K249" s="12" t="s">
        <v>355</v>
      </c>
      <c r="L249" s="12" t="s">
        <v>355</v>
      </c>
      <c r="M249" s="13" t="s">
        <v>71</v>
      </c>
      <c r="N249" s="95" t="s">
        <v>396</v>
      </c>
      <c r="O249" s="394"/>
      <c r="P249" s="394"/>
      <c r="Q249" s="394"/>
      <c r="R249" s="394"/>
      <c r="S249" s="394"/>
      <c r="T249" s="394"/>
      <c r="U249" s="394"/>
      <c r="V249" s="403"/>
    </row>
    <row r="250" spans="1:22" ht="15.75">
      <c r="A250" s="406"/>
      <c r="B250" s="34">
        <v>3503</v>
      </c>
      <c r="C250" s="384"/>
      <c r="D250" s="407"/>
      <c r="E250" s="29" t="s">
        <v>1605</v>
      </c>
      <c r="F250" s="409"/>
      <c r="G250" s="12">
        <v>10</v>
      </c>
      <c r="H250" s="12">
        <v>200</v>
      </c>
      <c r="I250" s="12">
        <v>100</v>
      </c>
      <c r="J250" s="12">
        <v>5</v>
      </c>
      <c r="K250" s="12" t="s">
        <v>355</v>
      </c>
      <c r="L250" s="12" t="s">
        <v>355</v>
      </c>
      <c r="M250" s="13" t="s">
        <v>71</v>
      </c>
      <c r="N250" s="95" t="s">
        <v>396</v>
      </c>
      <c r="O250" s="394"/>
      <c r="P250" s="394"/>
      <c r="Q250" s="394"/>
      <c r="R250" s="394"/>
      <c r="S250" s="394"/>
      <c r="T250" s="394"/>
      <c r="U250" s="394"/>
      <c r="V250" s="403"/>
    </row>
    <row r="251" spans="1:22" ht="15.75">
      <c r="A251" s="406"/>
      <c r="B251" s="34">
        <v>3504</v>
      </c>
      <c r="C251" s="385"/>
      <c r="D251" s="380"/>
      <c r="E251" s="29" t="s">
        <v>1606</v>
      </c>
      <c r="F251" s="409"/>
      <c r="G251" s="12">
        <v>10</v>
      </c>
      <c r="H251" s="12">
        <v>200</v>
      </c>
      <c r="I251" s="12">
        <v>100</v>
      </c>
      <c r="J251" s="12">
        <v>5</v>
      </c>
      <c r="K251" s="12" t="s">
        <v>355</v>
      </c>
      <c r="L251" s="12" t="s">
        <v>355</v>
      </c>
      <c r="M251" s="13" t="s">
        <v>71</v>
      </c>
      <c r="N251" s="95" t="s">
        <v>396</v>
      </c>
      <c r="O251" s="395"/>
      <c r="P251" s="395"/>
      <c r="Q251" s="395"/>
      <c r="R251" s="395"/>
      <c r="S251" s="395"/>
      <c r="T251" s="395"/>
      <c r="U251" s="395"/>
      <c r="V251" s="404"/>
    </row>
    <row r="252" spans="1:22" ht="15.75">
      <c r="A252" s="406"/>
      <c r="B252" s="34">
        <v>4501</v>
      </c>
      <c r="C252" s="383">
        <v>4</v>
      </c>
      <c r="D252" s="379" t="s">
        <v>3</v>
      </c>
      <c r="E252" s="29" t="s">
        <v>1607</v>
      </c>
      <c r="F252" s="409"/>
      <c r="G252" s="12">
        <v>10</v>
      </c>
      <c r="H252" s="12">
        <v>200</v>
      </c>
      <c r="I252" s="12">
        <v>100</v>
      </c>
      <c r="J252" s="12">
        <v>5</v>
      </c>
      <c r="K252" s="12" t="s">
        <v>355</v>
      </c>
      <c r="L252" s="12" t="s">
        <v>355</v>
      </c>
      <c r="M252" s="13" t="s">
        <v>71</v>
      </c>
      <c r="N252" s="95" t="s">
        <v>396</v>
      </c>
      <c r="O252" s="393" t="s">
        <v>355</v>
      </c>
      <c r="P252" s="393" t="s">
        <v>355</v>
      </c>
      <c r="Q252" s="393" t="s">
        <v>354</v>
      </c>
      <c r="R252" s="393" t="s">
        <v>354</v>
      </c>
      <c r="S252" s="393" t="s">
        <v>355</v>
      </c>
      <c r="T252" s="393" t="s">
        <v>355</v>
      </c>
      <c r="U252" s="393" t="s">
        <v>355</v>
      </c>
      <c r="V252" s="402" t="s">
        <v>355</v>
      </c>
    </row>
    <row r="253" spans="1:22" ht="15.75">
      <c r="A253" s="406"/>
      <c r="B253" s="34">
        <v>4502</v>
      </c>
      <c r="C253" s="384"/>
      <c r="D253" s="407"/>
      <c r="E253" s="29" t="s">
        <v>1608</v>
      </c>
      <c r="F253" s="409"/>
      <c r="G253" s="12">
        <v>10</v>
      </c>
      <c r="H253" s="12">
        <v>200</v>
      </c>
      <c r="I253" s="12">
        <v>100</v>
      </c>
      <c r="J253" s="12">
        <v>5</v>
      </c>
      <c r="K253" s="12" t="s">
        <v>355</v>
      </c>
      <c r="L253" s="12" t="s">
        <v>355</v>
      </c>
      <c r="M253" s="13" t="s">
        <v>71</v>
      </c>
      <c r="N253" s="95" t="s">
        <v>396</v>
      </c>
      <c r="O253" s="394"/>
      <c r="P253" s="394"/>
      <c r="Q253" s="394"/>
      <c r="R253" s="394"/>
      <c r="S253" s="394"/>
      <c r="T253" s="394"/>
      <c r="U253" s="394"/>
      <c r="V253" s="403"/>
    </row>
    <row r="254" spans="1:22" ht="15.75">
      <c r="A254" s="406"/>
      <c r="B254" s="34">
        <v>4503</v>
      </c>
      <c r="C254" s="384"/>
      <c r="D254" s="407"/>
      <c r="E254" s="29" t="s">
        <v>1609</v>
      </c>
      <c r="F254" s="409"/>
      <c r="G254" s="12">
        <v>10</v>
      </c>
      <c r="H254" s="12">
        <v>200</v>
      </c>
      <c r="I254" s="12">
        <v>100</v>
      </c>
      <c r="J254" s="12">
        <v>5</v>
      </c>
      <c r="K254" s="12" t="s">
        <v>355</v>
      </c>
      <c r="L254" s="12" t="s">
        <v>355</v>
      </c>
      <c r="M254" s="13" t="s">
        <v>71</v>
      </c>
      <c r="N254" s="95" t="s">
        <v>396</v>
      </c>
      <c r="O254" s="394"/>
      <c r="P254" s="394"/>
      <c r="Q254" s="394"/>
      <c r="R254" s="394"/>
      <c r="S254" s="394"/>
      <c r="T254" s="394"/>
      <c r="U254" s="394"/>
      <c r="V254" s="403"/>
    </row>
    <row r="255" spans="1:22" ht="15.75">
      <c r="A255" s="406"/>
      <c r="B255" s="34">
        <v>4504</v>
      </c>
      <c r="C255" s="385"/>
      <c r="D255" s="380"/>
      <c r="E255" s="29" t="s">
        <v>1610</v>
      </c>
      <c r="F255" s="409"/>
      <c r="G255" s="12">
        <v>10</v>
      </c>
      <c r="H255" s="12">
        <v>200</v>
      </c>
      <c r="I255" s="12">
        <v>100</v>
      </c>
      <c r="J255" s="12">
        <v>5</v>
      </c>
      <c r="K255" s="12" t="s">
        <v>355</v>
      </c>
      <c r="L255" s="12" t="s">
        <v>355</v>
      </c>
      <c r="M255" s="13" t="s">
        <v>71</v>
      </c>
      <c r="N255" s="95" t="s">
        <v>396</v>
      </c>
      <c r="O255" s="395"/>
      <c r="P255" s="395"/>
      <c r="Q255" s="395"/>
      <c r="R255" s="395"/>
      <c r="S255" s="395"/>
      <c r="T255" s="395"/>
      <c r="U255" s="395"/>
      <c r="V255" s="404"/>
    </row>
    <row r="256" spans="1:22" ht="15.75">
      <c r="A256" s="406"/>
      <c r="B256" s="34">
        <v>5501</v>
      </c>
      <c r="C256" s="383">
        <v>5</v>
      </c>
      <c r="D256" s="379" t="s">
        <v>3</v>
      </c>
      <c r="E256" s="29" t="s">
        <v>1611</v>
      </c>
      <c r="F256" s="409"/>
      <c r="G256" s="12">
        <v>10</v>
      </c>
      <c r="H256" s="12">
        <v>200</v>
      </c>
      <c r="I256" s="12">
        <v>100</v>
      </c>
      <c r="J256" s="12">
        <v>5</v>
      </c>
      <c r="K256" s="12" t="s">
        <v>355</v>
      </c>
      <c r="L256" s="12" t="s">
        <v>355</v>
      </c>
      <c r="M256" s="13" t="s">
        <v>71</v>
      </c>
      <c r="N256" s="95" t="s">
        <v>396</v>
      </c>
      <c r="O256" s="393" t="s">
        <v>355</v>
      </c>
      <c r="P256" s="393" t="s">
        <v>355</v>
      </c>
      <c r="Q256" s="393" t="s">
        <v>354</v>
      </c>
      <c r="R256" s="393" t="s">
        <v>354</v>
      </c>
      <c r="S256" s="393" t="s">
        <v>355</v>
      </c>
      <c r="T256" s="393" t="s">
        <v>355</v>
      </c>
      <c r="U256" s="393" t="s">
        <v>355</v>
      </c>
      <c r="V256" s="402" t="s">
        <v>355</v>
      </c>
    </row>
    <row r="257" spans="1:22" ht="15.75">
      <c r="A257" s="406"/>
      <c r="B257" s="34">
        <v>5502</v>
      </c>
      <c r="C257" s="384"/>
      <c r="D257" s="407"/>
      <c r="E257" s="29" t="s">
        <v>1612</v>
      </c>
      <c r="F257" s="409"/>
      <c r="G257" s="12">
        <v>10</v>
      </c>
      <c r="H257" s="12">
        <v>200</v>
      </c>
      <c r="I257" s="12">
        <v>100</v>
      </c>
      <c r="J257" s="12">
        <v>5</v>
      </c>
      <c r="K257" s="12" t="s">
        <v>355</v>
      </c>
      <c r="L257" s="12" t="s">
        <v>355</v>
      </c>
      <c r="M257" s="13" t="s">
        <v>71</v>
      </c>
      <c r="N257" s="95" t="s">
        <v>396</v>
      </c>
      <c r="O257" s="394"/>
      <c r="P257" s="394"/>
      <c r="Q257" s="394"/>
      <c r="R257" s="394"/>
      <c r="S257" s="394"/>
      <c r="T257" s="394"/>
      <c r="U257" s="394"/>
      <c r="V257" s="403"/>
    </row>
    <row r="258" spans="1:22" ht="15.75">
      <c r="A258" s="406"/>
      <c r="B258" s="34">
        <v>5503</v>
      </c>
      <c r="C258" s="384"/>
      <c r="D258" s="407"/>
      <c r="E258" s="29" t="s">
        <v>1613</v>
      </c>
      <c r="F258" s="409"/>
      <c r="G258" s="12">
        <v>10</v>
      </c>
      <c r="H258" s="12">
        <v>200</v>
      </c>
      <c r="I258" s="12">
        <v>100</v>
      </c>
      <c r="J258" s="12">
        <v>5</v>
      </c>
      <c r="K258" s="12" t="s">
        <v>355</v>
      </c>
      <c r="L258" s="12" t="s">
        <v>355</v>
      </c>
      <c r="M258" s="13" t="s">
        <v>71</v>
      </c>
      <c r="N258" s="95" t="s">
        <v>396</v>
      </c>
      <c r="O258" s="394"/>
      <c r="P258" s="394"/>
      <c r="Q258" s="394"/>
      <c r="R258" s="394"/>
      <c r="S258" s="394"/>
      <c r="T258" s="394"/>
      <c r="U258" s="394"/>
      <c r="V258" s="403"/>
    </row>
    <row r="259" spans="1:22" ht="15.75">
      <c r="A259" s="406"/>
      <c r="B259" s="34">
        <v>5504</v>
      </c>
      <c r="C259" s="385"/>
      <c r="D259" s="380"/>
      <c r="E259" s="29" t="s">
        <v>1614</v>
      </c>
      <c r="F259" s="409"/>
      <c r="G259" s="12">
        <v>10</v>
      </c>
      <c r="H259" s="12">
        <v>200</v>
      </c>
      <c r="I259" s="12">
        <v>100</v>
      </c>
      <c r="J259" s="12">
        <v>5</v>
      </c>
      <c r="K259" s="12" t="s">
        <v>355</v>
      </c>
      <c r="L259" s="12" t="s">
        <v>355</v>
      </c>
      <c r="M259" s="13" t="s">
        <v>71</v>
      </c>
      <c r="N259" s="95" t="s">
        <v>396</v>
      </c>
      <c r="O259" s="395"/>
      <c r="P259" s="395"/>
      <c r="Q259" s="395"/>
      <c r="R259" s="395"/>
      <c r="S259" s="395"/>
      <c r="T259" s="395"/>
      <c r="U259" s="395"/>
      <c r="V259" s="404"/>
    </row>
    <row r="260" spans="1:22" ht="15.75">
      <c r="A260" s="406"/>
      <c r="B260" s="34">
        <v>6104</v>
      </c>
      <c r="C260" s="383">
        <v>6</v>
      </c>
      <c r="D260" s="33" t="s">
        <v>4</v>
      </c>
      <c r="E260" s="29" t="s">
        <v>1615</v>
      </c>
      <c r="F260" s="409"/>
      <c r="G260" s="12">
        <v>10</v>
      </c>
      <c r="H260" s="12">
        <v>200</v>
      </c>
      <c r="I260" s="12">
        <v>100</v>
      </c>
      <c r="J260" s="12">
        <v>5</v>
      </c>
      <c r="K260" s="12" t="s">
        <v>355</v>
      </c>
      <c r="L260" s="12" t="s">
        <v>355</v>
      </c>
      <c r="M260" s="13" t="s">
        <v>71</v>
      </c>
      <c r="N260" s="95" t="s">
        <v>396</v>
      </c>
      <c r="O260" s="130" t="s">
        <v>355</v>
      </c>
      <c r="P260" s="393" t="s">
        <v>355</v>
      </c>
      <c r="Q260" s="130" t="s">
        <v>354</v>
      </c>
      <c r="R260" s="393" t="s">
        <v>354</v>
      </c>
      <c r="S260" s="130" t="s">
        <v>355</v>
      </c>
      <c r="T260" s="393" t="s">
        <v>355</v>
      </c>
      <c r="U260" s="130" t="s">
        <v>355</v>
      </c>
      <c r="V260" s="402" t="s">
        <v>355</v>
      </c>
    </row>
    <row r="261" spans="1:22" ht="15.75">
      <c r="A261" s="406"/>
      <c r="B261" s="34">
        <v>6501</v>
      </c>
      <c r="C261" s="384"/>
      <c r="D261" s="379" t="s">
        <v>3</v>
      </c>
      <c r="E261" s="29" t="s">
        <v>1616</v>
      </c>
      <c r="F261" s="409"/>
      <c r="G261" s="12">
        <v>10</v>
      </c>
      <c r="H261" s="12">
        <v>200</v>
      </c>
      <c r="I261" s="12">
        <v>100</v>
      </c>
      <c r="J261" s="12">
        <v>5</v>
      </c>
      <c r="K261" s="12" t="s">
        <v>355</v>
      </c>
      <c r="L261" s="12" t="s">
        <v>355</v>
      </c>
      <c r="M261" s="13" t="s">
        <v>71</v>
      </c>
      <c r="N261" s="95" t="s">
        <v>396</v>
      </c>
      <c r="O261" s="393" t="s">
        <v>355</v>
      </c>
      <c r="P261" s="394"/>
      <c r="Q261" s="393" t="s">
        <v>354</v>
      </c>
      <c r="R261" s="394"/>
      <c r="S261" s="393" t="s">
        <v>355</v>
      </c>
      <c r="T261" s="394"/>
      <c r="U261" s="393" t="s">
        <v>355</v>
      </c>
      <c r="V261" s="403"/>
    </row>
    <row r="262" spans="1:22" ht="15.75">
      <c r="A262" s="406"/>
      <c r="B262" s="34">
        <v>6503</v>
      </c>
      <c r="C262" s="384"/>
      <c r="D262" s="407"/>
      <c r="E262" s="29" t="s">
        <v>1617</v>
      </c>
      <c r="F262" s="409"/>
      <c r="G262" s="12">
        <v>10</v>
      </c>
      <c r="H262" s="12">
        <v>200</v>
      </c>
      <c r="I262" s="12">
        <v>100</v>
      </c>
      <c r="J262" s="12">
        <v>5</v>
      </c>
      <c r="K262" s="12" t="s">
        <v>355</v>
      </c>
      <c r="L262" s="12" t="s">
        <v>355</v>
      </c>
      <c r="M262" s="13" t="s">
        <v>71</v>
      </c>
      <c r="N262" s="95" t="s">
        <v>397</v>
      </c>
      <c r="O262" s="394"/>
      <c r="P262" s="394"/>
      <c r="Q262" s="394"/>
      <c r="R262" s="394"/>
      <c r="S262" s="394"/>
      <c r="T262" s="394"/>
      <c r="U262" s="394"/>
      <c r="V262" s="403"/>
    </row>
    <row r="263" spans="1:22" ht="15.75">
      <c r="A263" s="406"/>
      <c r="B263" s="34">
        <v>6504</v>
      </c>
      <c r="C263" s="384"/>
      <c r="D263" s="407"/>
      <c r="E263" s="29" t="s">
        <v>1618</v>
      </c>
      <c r="F263" s="409"/>
      <c r="G263" s="12">
        <v>10</v>
      </c>
      <c r="H263" s="12">
        <v>200</v>
      </c>
      <c r="I263" s="12">
        <v>100</v>
      </c>
      <c r="J263" s="12">
        <v>5</v>
      </c>
      <c r="K263" s="12" t="s">
        <v>355</v>
      </c>
      <c r="L263" s="12" t="s">
        <v>355</v>
      </c>
      <c r="M263" s="13" t="s">
        <v>71</v>
      </c>
      <c r="N263" s="95" t="s">
        <v>397</v>
      </c>
      <c r="O263" s="394"/>
      <c r="P263" s="394"/>
      <c r="Q263" s="394"/>
      <c r="R263" s="394"/>
      <c r="S263" s="394"/>
      <c r="T263" s="394"/>
      <c r="U263" s="394"/>
      <c r="V263" s="403"/>
    </row>
    <row r="264" spans="1:22" ht="15.75">
      <c r="A264" s="406"/>
      <c r="B264" s="34">
        <v>6505</v>
      </c>
      <c r="C264" s="384"/>
      <c r="D264" s="407"/>
      <c r="E264" s="29" t="s">
        <v>1619</v>
      </c>
      <c r="F264" s="409"/>
      <c r="G264" s="12">
        <v>10</v>
      </c>
      <c r="H264" s="12">
        <v>200</v>
      </c>
      <c r="I264" s="12">
        <v>100</v>
      </c>
      <c r="J264" s="12">
        <v>5</v>
      </c>
      <c r="K264" s="12" t="s">
        <v>355</v>
      </c>
      <c r="L264" s="12" t="s">
        <v>355</v>
      </c>
      <c r="M264" s="13" t="s">
        <v>71</v>
      </c>
      <c r="N264" s="95" t="s">
        <v>397</v>
      </c>
      <c r="O264" s="394"/>
      <c r="P264" s="394"/>
      <c r="Q264" s="394"/>
      <c r="R264" s="394"/>
      <c r="S264" s="394"/>
      <c r="T264" s="394"/>
      <c r="U264" s="394"/>
      <c r="V264" s="403"/>
    </row>
    <row r="265" spans="1:22" ht="15.75">
      <c r="A265" s="406"/>
      <c r="B265" s="34">
        <v>6602</v>
      </c>
      <c r="C265" s="385"/>
      <c r="D265" s="380"/>
      <c r="E265" s="29" t="s">
        <v>1620</v>
      </c>
      <c r="F265" s="410"/>
      <c r="G265" s="12">
        <v>10</v>
      </c>
      <c r="H265" s="12">
        <v>200</v>
      </c>
      <c r="I265" s="12">
        <v>100</v>
      </c>
      <c r="J265" s="12">
        <v>5</v>
      </c>
      <c r="K265" s="12" t="s">
        <v>355</v>
      </c>
      <c r="L265" s="12" t="s">
        <v>355</v>
      </c>
      <c r="M265" s="13" t="s">
        <v>71</v>
      </c>
      <c r="N265" s="95" t="s">
        <v>397</v>
      </c>
      <c r="O265" s="395"/>
      <c r="P265" s="395"/>
      <c r="Q265" s="395"/>
      <c r="R265" s="395"/>
      <c r="S265" s="395"/>
      <c r="T265" s="395"/>
      <c r="U265" s="395"/>
      <c r="V265" s="404"/>
    </row>
    <row r="266" spans="1:22" ht="15.75">
      <c r="A266" s="406"/>
      <c r="B266" s="34">
        <v>1501</v>
      </c>
      <c r="C266" s="383">
        <v>1</v>
      </c>
      <c r="D266" s="379" t="s">
        <v>3</v>
      </c>
      <c r="E266" s="29" t="s">
        <v>1568</v>
      </c>
      <c r="F266" s="388" t="s">
        <v>1594</v>
      </c>
      <c r="G266" s="12">
        <v>10</v>
      </c>
      <c r="H266" s="12">
        <v>200</v>
      </c>
      <c r="I266" s="12">
        <v>100</v>
      </c>
      <c r="J266" s="12">
        <v>5</v>
      </c>
      <c r="K266" s="12" t="s">
        <v>355</v>
      </c>
      <c r="L266" s="12" t="s">
        <v>355</v>
      </c>
      <c r="M266" s="13" t="s">
        <v>71</v>
      </c>
      <c r="N266" s="95" t="s">
        <v>397</v>
      </c>
      <c r="O266" s="393" t="s">
        <v>355</v>
      </c>
      <c r="P266" s="393" t="s">
        <v>355</v>
      </c>
      <c r="Q266" s="393" t="s">
        <v>354</v>
      </c>
      <c r="R266" s="393" t="s">
        <v>354</v>
      </c>
      <c r="S266" s="393" t="s">
        <v>355</v>
      </c>
      <c r="T266" s="393" t="s">
        <v>355</v>
      </c>
      <c r="U266" s="393" t="s">
        <v>355</v>
      </c>
      <c r="V266" s="402" t="s">
        <v>355</v>
      </c>
    </row>
    <row r="267" spans="1:22" ht="15.75">
      <c r="A267" s="406"/>
      <c r="B267" s="34">
        <v>1502</v>
      </c>
      <c r="C267" s="384"/>
      <c r="D267" s="407"/>
      <c r="E267" s="29" t="s">
        <v>1569</v>
      </c>
      <c r="F267" s="389"/>
      <c r="G267" s="12">
        <v>10</v>
      </c>
      <c r="H267" s="12">
        <v>200</v>
      </c>
      <c r="I267" s="12">
        <v>100</v>
      </c>
      <c r="J267" s="12">
        <v>5</v>
      </c>
      <c r="K267" s="12" t="s">
        <v>355</v>
      </c>
      <c r="L267" s="12" t="s">
        <v>355</v>
      </c>
      <c r="M267" s="13" t="s">
        <v>71</v>
      </c>
      <c r="N267" s="95" t="s">
        <v>397</v>
      </c>
      <c r="O267" s="394"/>
      <c r="P267" s="394"/>
      <c r="Q267" s="394"/>
      <c r="R267" s="394"/>
      <c r="S267" s="394"/>
      <c r="T267" s="394"/>
      <c r="U267" s="394"/>
      <c r="V267" s="403"/>
    </row>
    <row r="268" spans="1:22" ht="15.75">
      <c r="A268" s="406"/>
      <c r="B268" s="34">
        <v>1503</v>
      </c>
      <c r="C268" s="384"/>
      <c r="D268" s="407"/>
      <c r="E268" s="29" t="s">
        <v>1570</v>
      </c>
      <c r="F268" s="389"/>
      <c r="G268" s="12">
        <v>10</v>
      </c>
      <c r="H268" s="12">
        <v>200</v>
      </c>
      <c r="I268" s="12">
        <v>100</v>
      </c>
      <c r="J268" s="12">
        <v>5</v>
      </c>
      <c r="K268" s="12" t="s">
        <v>355</v>
      </c>
      <c r="L268" s="12" t="s">
        <v>355</v>
      </c>
      <c r="M268" s="13" t="s">
        <v>71</v>
      </c>
      <c r="N268" s="95" t="s">
        <v>397</v>
      </c>
      <c r="O268" s="394"/>
      <c r="P268" s="394"/>
      <c r="Q268" s="394"/>
      <c r="R268" s="394"/>
      <c r="S268" s="394"/>
      <c r="T268" s="394"/>
      <c r="U268" s="394"/>
      <c r="V268" s="403"/>
    </row>
    <row r="269" spans="1:22" ht="15.75">
      <c r="A269" s="406"/>
      <c r="B269" s="34">
        <v>1604</v>
      </c>
      <c r="C269" s="385"/>
      <c r="D269" s="380"/>
      <c r="E269" s="29" t="s">
        <v>1571</v>
      </c>
      <c r="F269" s="389"/>
      <c r="G269" s="12">
        <v>10</v>
      </c>
      <c r="H269" s="12">
        <v>200</v>
      </c>
      <c r="I269" s="12">
        <v>100</v>
      </c>
      <c r="J269" s="12">
        <v>5</v>
      </c>
      <c r="K269" s="12" t="s">
        <v>355</v>
      </c>
      <c r="L269" s="12" t="s">
        <v>355</v>
      </c>
      <c r="M269" s="13" t="s">
        <v>71</v>
      </c>
      <c r="N269" s="95" t="s">
        <v>397</v>
      </c>
      <c r="O269" s="395"/>
      <c r="P269" s="395"/>
      <c r="Q269" s="395"/>
      <c r="R269" s="395"/>
      <c r="S269" s="395"/>
      <c r="T269" s="395"/>
      <c r="U269" s="395"/>
      <c r="V269" s="404"/>
    </row>
    <row r="270" spans="1:22" ht="15.75">
      <c r="A270" s="406"/>
      <c r="B270" s="34">
        <v>2501</v>
      </c>
      <c r="C270" s="383">
        <v>2</v>
      </c>
      <c r="D270" s="379" t="s">
        <v>3</v>
      </c>
      <c r="E270" s="29" t="s">
        <v>1572</v>
      </c>
      <c r="F270" s="389"/>
      <c r="G270" s="12">
        <v>10</v>
      </c>
      <c r="H270" s="12">
        <v>200</v>
      </c>
      <c r="I270" s="12">
        <v>100</v>
      </c>
      <c r="J270" s="12">
        <v>5</v>
      </c>
      <c r="K270" s="12" t="s">
        <v>355</v>
      </c>
      <c r="L270" s="12" t="s">
        <v>355</v>
      </c>
      <c r="M270" s="13" t="s">
        <v>71</v>
      </c>
      <c r="N270" s="95" t="s">
        <v>397</v>
      </c>
      <c r="O270" s="393" t="s">
        <v>355</v>
      </c>
      <c r="P270" s="393" t="s">
        <v>355</v>
      </c>
      <c r="Q270" s="393" t="s">
        <v>354</v>
      </c>
      <c r="R270" s="393" t="s">
        <v>354</v>
      </c>
      <c r="S270" s="393" t="s">
        <v>355</v>
      </c>
      <c r="T270" s="393" t="s">
        <v>355</v>
      </c>
      <c r="U270" s="393" t="s">
        <v>355</v>
      </c>
      <c r="V270" s="402" t="s">
        <v>355</v>
      </c>
    </row>
    <row r="271" spans="1:22" ht="15.75">
      <c r="A271" s="406"/>
      <c r="B271" s="34">
        <v>2502</v>
      </c>
      <c r="C271" s="384"/>
      <c r="D271" s="407"/>
      <c r="E271" s="29" t="s">
        <v>1573</v>
      </c>
      <c r="F271" s="389"/>
      <c r="G271" s="12">
        <v>10</v>
      </c>
      <c r="H271" s="12">
        <v>200</v>
      </c>
      <c r="I271" s="12">
        <v>100</v>
      </c>
      <c r="J271" s="12">
        <v>5</v>
      </c>
      <c r="K271" s="12" t="s">
        <v>355</v>
      </c>
      <c r="L271" s="12" t="s">
        <v>355</v>
      </c>
      <c r="M271" s="13" t="s">
        <v>71</v>
      </c>
      <c r="N271" s="95" t="s">
        <v>397</v>
      </c>
      <c r="O271" s="394"/>
      <c r="P271" s="394"/>
      <c r="Q271" s="394"/>
      <c r="R271" s="394"/>
      <c r="S271" s="394"/>
      <c r="T271" s="394"/>
      <c r="U271" s="394"/>
      <c r="V271" s="403"/>
    </row>
    <row r="272" spans="1:22" ht="15.75">
      <c r="A272" s="406"/>
      <c r="B272" s="34">
        <v>2503</v>
      </c>
      <c r="C272" s="384"/>
      <c r="D272" s="407"/>
      <c r="E272" s="29" t="s">
        <v>1574</v>
      </c>
      <c r="F272" s="389"/>
      <c r="G272" s="12">
        <v>10</v>
      </c>
      <c r="H272" s="12">
        <v>200</v>
      </c>
      <c r="I272" s="12">
        <v>100</v>
      </c>
      <c r="J272" s="12">
        <v>5</v>
      </c>
      <c r="K272" s="12" t="s">
        <v>355</v>
      </c>
      <c r="L272" s="12" t="s">
        <v>355</v>
      </c>
      <c r="M272" s="13" t="s">
        <v>71</v>
      </c>
      <c r="N272" s="95" t="s">
        <v>397</v>
      </c>
      <c r="O272" s="394"/>
      <c r="P272" s="394"/>
      <c r="Q272" s="394"/>
      <c r="R272" s="394"/>
      <c r="S272" s="394"/>
      <c r="T272" s="394"/>
      <c r="U272" s="394"/>
      <c r="V272" s="403"/>
    </row>
    <row r="273" spans="1:23" ht="15.75">
      <c r="A273" s="406"/>
      <c r="B273" s="34">
        <v>2504</v>
      </c>
      <c r="C273" s="385"/>
      <c r="D273" s="380"/>
      <c r="E273" s="29" t="s">
        <v>1575</v>
      </c>
      <c r="F273" s="389"/>
      <c r="G273" s="12">
        <v>10</v>
      </c>
      <c r="H273" s="12">
        <v>200</v>
      </c>
      <c r="I273" s="12">
        <v>100</v>
      </c>
      <c r="J273" s="12">
        <v>5</v>
      </c>
      <c r="K273" s="12" t="s">
        <v>355</v>
      </c>
      <c r="L273" s="12" t="s">
        <v>355</v>
      </c>
      <c r="M273" s="13" t="s">
        <v>71</v>
      </c>
      <c r="N273" s="95" t="s">
        <v>397</v>
      </c>
      <c r="O273" s="395"/>
      <c r="P273" s="395"/>
      <c r="Q273" s="395"/>
      <c r="R273" s="395"/>
      <c r="S273" s="395"/>
      <c r="T273" s="395"/>
      <c r="U273" s="395"/>
      <c r="V273" s="404"/>
    </row>
    <row r="274" spans="1:23" ht="15.75">
      <c r="A274" s="406"/>
      <c r="B274" s="34">
        <v>3501</v>
      </c>
      <c r="C274" s="383">
        <v>3</v>
      </c>
      <c r="D274" s="379" t="s">
        <v>3</v>
      </c>
      <c r="E274" s="29" t="s">
        <v>1576</v>
      </c>
      <c r="F274" s="389"/>
      <c r="G274" s="12">
        <v>10</v>
      </c>
      <c r="H274" s="12">
        <v>200</v>
      </c>
      <c r="I274" s="12">
        <v>100</v>
      </c>
      <c r="J274" s="12">
        <f>5/1000</f>
        <v>5.0000000000000001E-3</v>
      </c>
      <c r="K274" s="12">
        <v>55545</v>
      </c>
      <c r="L274" s="12">
        <f>(((K274*I274/H274)/J274))</f>
        <v>5554500</v>
      </c>
      <c r="M274" s="13" t="s">
        <v>71</v>
      </c>
      <c r="N274" s="95" t="s">
        <v>404</v>
      </c>
      <c r="O274" s="393">
        <f>AVERAGE(L274:L277)</f>
        <v>6068325</v>
      </c>
      <c r="P274" s="393">
        <f>AVERAGE(L274:L277)</f>
        <v>6068325</v>
      </c>
      <c r="Q274" s="393">
        <f>STDEV(L274:L277)</f>
        <v>1022619.0440074283</v>
      </c>
      <c r="R274" s="393">
        <f>STDEV(L274:L277)</f>
        <v>1022619.0440074283</v>
      </c>
      <c r="S274" s="393">
        <f>MAX(L274:L277)</f>
        <v>7119200</v>
      </c>
      <c r="T274" s="393">
        <f>MAX(L274:L277)</f>
        <v>7119200</v>
      </c>
      <c r="U274" s="393">
        <f>MIN(L274:L277)</f>
        <v>4898500</v>
      </c>
      <c r="V274" s="402">
        <f>MIN(L274:L277)</f>
        <v>4898500</v>
      </c>
      <c r="W274" t="s">
        <v>694</v>
      </c>
    </row>
    <row r="275" spans="1:23" ht="15.75">
      <c r="A275" s="406"/>
      <c r="B275" s="34">
        <v>3502</v>
      </c>
      <c r="C275" s="384"/>
      <c r="D275" s="407"/>
      <c r="E275" s="29" t="s">
        <v>1577</v>
      </c>
      <c r="F275" s="389"/>
      <c r="G275" s="12">
        <v>10</v>
      </c>
      <c r="H275" s="12">
        <v>200</v>
      </c>
      <c r="I275" s="12">
        <v>100</v>
      </c>
      <c r="J275" s="12">
        <f>5/1000</f>
        <v>5.0000000000000001E-3</v>
      </c>
      <c r="K275" s="12">
        <v>67011</v>
      </c>
      <c r="L275" s="12">
        <f t="shared" ref="L275:L291" si="306">(((K275*I275/H275)/J275))</f>
        <v>6701100</v>
      </c>
      <c r="M275" s="13" t="s">
        <v>71</v>
      </c>
      <c r="N275" s="95" t="s">
        <v>404</v>
      </c>
      <c r="O275" s="394"/>
      <c r="P275" s="394"/>
      <c r="Q275" s="394"/>
      <c r="R275" s="394"/>
      <c r="S275" s="394"/>
      <c r="T275" s="394"/>
      <c r="U275" s="394"/>
      <c r="V275" s="403"/>
      <c r="W275" t="s">
        <v>694</v>
      </c>
    </row>
    <row r="276" spans="1:23" ht="15.75">
      <c r="A276" s="406"/>
      <c r="B276" s="34">
        <v>3503</v>
      </c>
      <c r="C276" s="384"/>
      <c r="D276" s="407"/>
      <c r="E276" s="29" t="s">
        <v>1578</v>
      </c>
      <c r="F276" s="389"/>
      <c r="G276" s="12">
        <v>10</v>
      </c>
      <c r="H276" s="12">
        <v>200</v>
      </c>
      <c r="I276" s="12">
        <v>100</v>
      </c>
      <c r="J276" s="12">
        <f t="shared" ref="J276:J291" si="307">5/1000</f>
        <v>5.0000000000000001E-3</v>
      </c>
      <c r="K276" s="12">
        <v>48985</v>
      </c>
      <c r="L276" s="12">
        <f t="shared" si="306"/>
        <v>4898500</v>
      </c>
      <c r="M276" s="13" t="s">
        <v>71</v>
      </c>
      <c r="N276" s="95" t="s">
        <v>404</v>
      </c>
      <c r="O276" s="394"/>
      <c r="P276" s="394"/>
      <c r="Q276" s="394"/>
      <c r="R276" s="394"/>
      <c r="S276" s="394"/>
      <c r="T276" s="394"/>
      <c r="U276" s="394"/>
      <c r="V276" s="403"/>
      <c r="W276" t="s">
        <v>694</v>
      </c>
    </row>
    <row r="277" spans="1:23" ht="15.75">
      <c r="A277" s="406"/>
      <c r="B277" s="34">
        <v>3504</v>
      </c>
      <c r="C277" s="385"/>
      <c r="D277" s="380"/>
      <c r="E277" s="29" t="s">
        <v>1579</v>
      </c>
      <c r="F277" s="389"/>
      <c r="G277" s="12">
        <v>10</v>
      </c>
      <c r="H277" s="12">
        <v>200</v>
      </c>
      <c r="I277" s="12">
        <v>100</v>
      </c>
      <c r="J277" s="12">
        <f t="shared" si="307"/>
        <v>5.0000000000000001E-3</v>
      </c>
      <c r="K277" s="12">
        <v>71192</v>
      </c>
      <c r="L277" s="12">
        <f t="shared" si="306"/>
        <v>7119200</v>
      </c>
      <c r="M277" s="13" t="s">
        <v>71</v>
      </c>
      <c r="N277" s="95" t="s">
        <v>404</v>
      </c>
      <c r="O277" s="395"/>
      <c r="P277" s="395"/>
      <c r="Q277" s="395"/>
      <c r="R277" s="395"/>
      <c r="S277" s="395"/>
      <c r="T277" s="395"/>
      <c r="U277" s="395"/>
      <c r="V277" s="404"/>
      <c r="W277" t="s">
        <v>694</v>
      </c>
    </row>
    <row r="278" spans="1:23" ht="15.75">
      <c r="A278" s="406"/>
      <c r="B278" s="34">
        <v>4501</v>
      </c>
      <c r="C278" s="383">
        <v>4</v>
      </c>
      <c r="D278" s="379" t="s">
        <v>3</v>
      </c>
      <c r="E278" s="29" t="s">
        <v>1580</v>
      </c>
      <c r="F278" s="389"/>
      <c r="G278" s="12">
        <v>10</v>
      </c>
      <c r="H278" s="12">
        <v>200</v>
      </c>
      <c r="I278" s="12">
        <v>100</v>
      </c>
      <c r="J278" s="12">
        <f t="shared" si="307"/>
        <v>5.0000000000000001E-3</v>
      </c>
      <c r="K278" s="12">
        <v>147798</v>
      </c>
      <c r="L278" s="12">
        <f t="shared" si="306"/>
        <v>14779800</v>
      </c>
      <c r="M278" s="13" t="s">
        <v>71</v>
      </c>
      <c r="N278" s="95" t="s">
        <v>404</v>
      </c>
      <c r="O278" s="393">
        <f>AVERAGE(L278:L281)</f>
        <v>13522225</v>
      </c>
      <c r="P278" s="393">
        <f>AVERAGE(L278:L281)</f>
        <v>13522225</v>
      </c>
      <c r="Q278" s="393">
        <f>STDEV(L278:L281)</f>
        <v>3709391.4742403054</v>
      </c>
      <c r="R278" s="393">
        <f>STDEV(L278:L281)</f>
        <v>3709391.4742403054</v>
      </c>
      <c r="S278" s="393">
        <f>MAX(L278:L281)</f>
        <v>17708600</v>
      </c>
      <c r="T278" s="393">
        <f>MAX(L278:L281)</f>
        <v>17708600</v>
      </c>
      <c r="U278" s="393">
        <f>MIN(L278:L281)</f>
        <v>8882800</v>
      </c>
      <c r="V278" s="402">
        <f>MIN(L278:L281)</f>
        <v>8882800</v>
      </c>
      <c r="W278" t="s">
        <v>694</v>
      </c>
    </row>
    <row r="279" spans="1:23" ht="15.75">
      <c r="A279" s="406"/>
      <c r="B279" s="34">
        <v>4502</v>
      </c>
      <c r="C279" s="384"/>
      <c r="D279" s="407"/>
      <c r="E279" s="29" t="s">
        <v>1581</v>
      </c>
      <c r="F279" s="389"/>
      <c r="G279" s="12">
        <v>10</v>
      </c>
      <c r="H279" s="12">
        <v>200</v>
      </c>
      <c r="I279" s="12">
        <v>100</v>
      </c>
      <c r="J279" s="12">
        <f t="shared" si="307"/>
        <v>5.0000000000000001E-3</v>
      </c>
      <c r="K279" s="12">
        <v>177086</v>
      </c>
      <c r="L279" s="12">
        <f t="shared" si="306"/>
        <v>17708600</v>
      </c>
      <c r="M279" s="13" t="s">
        <v>71</v>
      </c>
      <c r="N279" s="95" t="s">
        <v>404</v>
      </c>
      <c r="O279" s="394"/>
      <c r="P279" s="394"/>
      <c r="Q279" s="394"/>
      <c r="R279" s="394"/>
      <c r="S279" s="394"/>
      <c r="T279" s="394"/>
      <c r="U279" s="394"/>
      <c r="V279" s="403"/>
      <c r="W279" t="s">
        <v>694</v>
      </c>
    </row>
    <row r="280" spans="1:23" ht="15.75">
      <c r="A280" s="406"/>
      <c r="B280" s="34">
        <v>4503</v>
      </c>
      <c r="C280" s="384"/>
      <c r="D280" s="407"/>
      <c r="E280" s="29" t="s">
        <v>1582</v>
      </c>
      <c r="F280" s="389"/>
      <c r="G280" s="12">
        <v>10</v>
      </c>
      <c r="H280" s="12">
        <v>200</v>
      </c>
      <c r="I280" s="12">
        <v>100</v>
      </c>
      <c r="J280" s="12">
        <f t="shared" si="307"/>
        <v>5.0000000000000001E-3</v>
      </c>
      <c r="K280" s="12">
        <v>127177</v>
      </c>
      <c r="L280" s="12">
        <f t="shared" si="306"/>
        <v>12717700</v>
      </c>
      <c r="M280" s="13" t="s">
        <v>71</v>
      </c>
      <c r="N280" s="95" t="s">
        <v>404</v>
      </c>
      <c r="O280" s="394"/>
      <c r="P280" s="394"/>
      <c r="Q280" s="394"/>
      <c r="R280" s="394"/>
      <c r="S280" s="394"/>
      <c r="T280" s="394"/>
      <c r="U280" s="394"/>
      <c r="V280" s="403"/>
      <c r="W280" t="s">
        <v>694</v>
      </c>
    </row>
    <row r="281" spans="1:23" ht="15.75">
      <c r="A281" s="406"/>
      <c r="B281" s="34">
        <v>4504</v>
      </c>
      <c r="C281" s="385"/>
      <c r="D281" s="380"/>
      <c r="E281" s="29" t="s">
        <v>1583</v>
      </c>
      <c r="F281" s="389"/>
      <c r="G281" s="12">
        <v>10</v>
      </c>
      <c r="H281" s="12">
        <v>200</v>
      </c>
      <c r="I281" s="12">
        <v>100</v>
      </c>
      <c r="J281" s="12">
        <f t="shared" si="307"/>
        <v>5.0000000000000001E-3</v>
      </c>
      <c r="K281" s="12">
        <v>88828</v>
      </c>
      <c r="L281" s="12">
        <f t="shared" si="306"/>
        <v>8882800</v>
      </c>
      <c r="M281" s="13" t="s">
        <v>71</v>
      </c>
      <c r="N281" s="95" t="s">
        <v>404</v>
      </c>
      <c r="O281" s="395"/>
      <c r="P281" s="395"/>
      <c r="Q281" s="395"/>
      <c r="R281" s="395"/>
      <c r="S281" s="395"/>
      <c r="T281" s="395"/>
      <c r="U281" s="395"/>
      <c r="V281" s="404"/>
      <c r="W281" t="s">
        <v>694</v>
      </c>
    </row>
    <row r="282" spans="1:23" ht="15.75">
      <c r="A282" s="406"/>
      <c r="B282" s="34">
        <v>5501</v>
      </c>
      <c r="C282" s="383">
        <v>5</v>
      </c>
      <c r="D282" s="379" t="s">
        <v>3</v>
      </c>
      <c r="E282" s="29" t="s">
        <v>1584</v>
      </c>
      <c r="F282" s="389"/>
      <c r="G282" s="12">
        <v>10</v>
      </c>
      <c r="H282" s="12">
        <v>200</v>
      </c>
      <c r="I282" s="12">
        <v>100</v>
      </c>
      <c r="J282" s="12">
        <f t="shared" si="307"/>
        <v>5.0000000000000001E-3</v>
      </c>
      <c r="K282" s="12">
        <v>63586</v>
      </c>
      <c r="L282" s="12">
        <f t="shared" si="306"/>
        <v>6358600</v>
      </c>
      <c r="M282" s="13" t="s">
        <v>71</v>
      </c>
      <c r="N282" s="95" t="s">
        <v>404</v>
      </c>
      <c r="O282" s="393">
        <f>AVERAGE(L282:L285)</f>
        <v>10196050</v>
      </c>
      <c r="P282" s="393">
        <f>AVERAGE(L282:L285)</f>
        <v>10196050</v>
      </c>
      <c r="Q282" s="393">
        <f>STDEV(L282:L285)</f>
        <v>2913646.0920983525</v>
      </c>
      <c r="R282" s="393">
        <f>STDEV(L282:L285)</f>
        <v>2913646.0920983525</v>
      </c>
      <c r="S282" s="393">
        <f>MAX(L282:L285)</f>
        <v>12933700</v>
      </c>
      <c r="T282" s="393">
        <f>MAX(L282:L285)</f>
        <v>12933700</v>
      </c>
      <c r="U282" s="393">
        <f>MIN(L282:L285)</f>
        <v>6358600</v>
      </c>
      <c r="V282" s="402">
        <f>MIN(L282:L285)</f>
        <v>6358600</v>
      </c>
      <c r="W282" t="s">
        <v>694</v>
      </c>
    </row>
    <row r="283" spans="1:23" ht="15.75">
      <c r="A283" s="406"/>
      <c r="B283" s="34">
        <v>5502</v>
      </c>
      <c r="C283" s="384"/>
      <c r="D283" s="407"/>
      <c r="E283" s="29" t="s">
        <v>1585</v>
      </c>
      <c r="F283" s="389"/>
      <c r="G283" s="12">
        <v>10</v>
      </c>
      <c r="H283" s="12">
        <v>200</v>
      </c>
      <c r="I283" s="12">
        <v>100</v>
      </c>
      <c r="J283" s="12">
        <f t="shared" si="307"/>
        <v>5.0000000000000001E-3</v>
      </c>
      <c r="K283" s="12">
        <v>95965</v>
      </c>
      <c r="L283" s="12">
        <f t="shared" si="306"/>
        <v>9596500</v>
      </c>
      <c r="M283" s="13" t="s">
        <v>71</v>
      </c>
      <c r="N283" s="95" t="s">
        <v>405</v>
      </c>
      <c r="O283" s="394"/>
      <c r="P283" s="394"/>
      <c r="Q283" s="394"/>
      <c r="R283" s="394"/>
      <c r="S283" s="394"/>
      <c r="T283" s="394"/>
      <c r="U283" s="394"/>
      <c r="V283" s="403"/>
      <c r="W283" t="s">
        <v>694</v>
      </c>
    </row>
    <row r="284" spans="1:23" ht="15.75">
      <c r="A284" s="406"/>
      <c r="B284" s="34">
        <v>5503</v>
      </c>
      <c r="C284" s="384"/>
      <c r="D284" s="407"/>
      <c r="E284" s="29" t="s">
        <v>1586</v>
      </c>
      <c r="F284" s="389"/>
      <c r="G284" s="12">
        <v>10</v>
      </c>
      <c r="H284" s="12">
        <v>200</v>
      </c>
      <c r="I284" s="12">
        <v>100</v>
      </c>
      <c r="J284" s="12">
        <f t="shared" si="307"/>
        <v>5.0000000000000001E-3</v>
      </c>
      <c r="K284" s="12">
        <v>118954</v>
      </c>
      <c r="L284" s="12">
        <f t="shared" si="306"/>
        <v>11895400</v>
      </c>
      <c r="M284" s="13" t="s">
        <v>71</v>
      </c>
      <c r="N284" s="95" t="s">
        <v>405</v>
      </c>
      <c r="O284" s="394"/>
      <c r="P284" s="394"/>
      <c r="Q284" s="394"/>
      <c r="R284" s="394"/>
      <c r="S284" s="394"/>
      <c r="T284" s="394"/>
      <c r="U284" s="394"/>
      <c r="V284" s="403"/>
      <c r="W284" t="s">
        <v>694</v>
      </c>
    </row>
    <row r="285" spans="1:23" ht="15.75">
      <c r="A285" s="406"/>
      <c r="B285" s="34">
        <v>5504</v>
      </c>
      <c r="C285" s="385"/>
      <c r="D285" s="380"/>
      <c r="E285" s="29" t="s">
        <v>1587</v>
      </c>
      <c r="F285" s="389"/>
      <c r="G285" s="12">
        <v>10</v>
      </c>
      <c r="H285" s="12">
        <v>200</v>
      </c>
      <c r="I285" s="12">
        <v>100</v>
      </c>
      <c r="J285" s="12">
        <f t="shared" si="307"/>
        <v>5.0000000000000001E-3</v>
      </c>
      <c r="K285" s="12">
        <v>129337</v>
      </c>
      <c r="L285" s="12">
        <f t="shared" si="306"/>
        <v>12933700</v>
      </c>
      <c r="M285" s="13" t="s">
        <v>71</v>
      </c>
      <c r="N285" s="95" t="s">
        <v>405</v>
      </c>
      <c r="O285" s="395"/>
      <c r="P285" s="395"/>
      <c r="Q285" s="395"/>
      <c r="R285" s="395"/>
      <c r="S285" s="395"/>
      <c r="T285" s="395"/>
      <c r="U285" s="395"/>
      <c r="V285" s="404"/>
      <c r="W285" t="s">
        <v>694</v>
      </c>
    </row>
    <row r="286" spans="1:23" ht="15.75">
      <c r="A286" s="406"/>
      <c r="B286" s="34">
        <v>6104</v>
      </c>
      <c r="C286" s="383">
        <v>6</v>
      </c>
      <c r="D286" s="33" t="s">
        <v>4</v>
      </c>
      <c r="E286" s="29" t="s">
        <v>1588</v>
      </c>
      <c r="F286" s="389"/>
      <c r="G286" s="12">
        <v>10</v>
      </c>
      <c r="H286" s="12">
        <v>200</v>
      </c>
      <c r="I286" s="12">
        <v>100</v>
      </c>
      <c r="J286" s="12">
        <f t="shared" si="307"/>
        <v>5.0000000000000001E-3</v>
      </c>
      <c r="K286" s="12">
        <v>372138</v>
      </c>
      <c r="L286" s="12">
        <f t="shared" si="306"/>
        <v>37213800</v>
      </c>
      <c r="M286" s="13" t="s">
        <v>71</v>
      </c>
      <c r="N286" s="95" t="s">
        <v>405</v>
      </c>
      <c r="O286" s="130">
        <f>AVERAGE(L286:L286)</f>
        <v>37213800</v>
      </c>
      <c r="P286" s="393">
        <f>AVERAGE(L286:L291)</f>
        <v>27422883.333333332</v>
      </c>
      <c r="Q286" s="130" t="s">
        <v>354</v>
      </c>
      <c r="R286" s="393">
        <f>STDEV(L286:L291)</f>
        <v>10020196.404345905</v>
      </c>
      <c r="S286" s="130">
        <f>MAX(L286:L286)</f>
        <v>37213800</v>
      </c>
      <c r="T286" s="393">
        <f>MAX(L286:L291)</f>
        <v>37912200</v>
      </c>
      <c r="U286" s="130">
        <f>MIN(L286:L286)</f>
        <v>37213800</v>
      </c>
      <c r="V286" s="402">
        <f>MIN(L286:L291)</f>
        <v>13715500</v>
      </c>
      <c r="W286" t="s">
        <v>694</v>
      </c>
    </row>
    <row r="287" spans="1:23" ht="15.75">
      <c r="A287" s="406"/>
      <c r="B287" s="34">
        <v>6501</v>
      </c>
      <c r="C287" s="384"/>
      <c r="D287" s="379" t="s">
        <v>3</v>
      </c>
      <c r="E287" s="29" t="s">
        <v>1589</v>
      </c>
      <c r="F287" s="389"/>
      <c r="G287" s="12">
        <v>10</v>
      </c>
      <c r="H287" s="12">
        <v>200</v>
      </c>
      <c r="I287" s="12">
        <v>100</v>
      </c>
      <c r="J287" s="12">
        <f t="shared" si="307"/>
        <v>5.0000000000000001E-3</v>
      </c>
      <c r="K287" s="12">
        <v>379122</v>
      </c>
      <c r="L287" s="12">
        <f t="shared" si="306"/>
        <v>37912200</v>
      </c>
      <c r="M287" s="13" t="s">
        <v>71</v>
      </c>
      <c r="N287" s="95" t="s">
        <v>405</v>
      </c>
      <c r="O287" s="393">
        <f>AVERAGE(L287:L291)</f>
        <v>25464700</v>
      </c>
      <c r="P287" s="394"/>
      <c r="Q287" s="393">
        <f>STDEV(L287:L291)</f>
        <v>9835995.3855723217</v>
      </c>
      <c r="R287" s="394"/>
      <c r="S287" s="393">
        <f>MAX(L287:L291)</f>
        <v>37912200</v>
      </c>
      <c r="T287" s="394"/>
      <c r="U287" s="393">
        <f>MIN(L287:L291)</f>
        <v>13715500</v>
      </c>
      <c r="V287" s="403"/>
      <c r="W287" t="s">
        <v>694</v>
      </c>
    </row>
    <row r="288" spans="1:23" ht="15.75">
      <c r="A288" s="406"/>
      <c r="B288" s="34">
        <v>6503</v>
      </c>
      <c r="C288" s="384"/>
      <c r="D288" s="407"/>
      <c r="E288" s="29" t="s">
        <v>1590</v>
      </c>
      <c r="F288" s="389"/>
      <c r="G288" s="12">
        <v>10</v>
      </c>
      <c r="H288" s="12">
        <v>200</v>
      </c>
      <c r="I288" s="12">
        <v>100</v>
      </c>
      <c r="J288" s="12">
        <f t="shared" si="307"/>
        <v>5.0000000000000001E-3</v>
      </c>
      <c r="K288" s="12">
        <v>330988</v>
      </c>
      <c r="L288" s="12">
        <f t="shared" si="306"/>
        <v>33098800</v>
      </c>
      <c r="M288" s="13" t="s">
        <v>71</v>
      </c>
      <c r="N288" s="95" t="s">
        <v>405</v>
      </c>
      <c r="O288" s="394"/>
      <c r="P288" s="394"/>
      <c r="Q288" s="394"/>
      <c r="R288" s="394"/>
      <c r="S288" s="394"/>
      <c r="T288" s="394"/>
      <c r="U288" s="394"/>
      <c r="V288" s="403"/>
      <c r="W288" t="s">
        <v>694</v>
      </c>
    </row>
    <row r="289" spans="1:23" ht="15.75">
      <c r="A289" s="406"/>
      <c r="B289" s="34">
        <v>6504</v>
      </c>
      <c r="C289" s="384"/>
      <c r="D289" s="407"/>
      <c r="E289" s="29" t="s">
        <v>1591</v>
      </c>
      <c r="F289" s="389"/>
      <c r="G289" s="12">
        <v>10</v>
      </c>
      <c r="H289" s="12">
        <v>200</v>
      </c>
      <c r="I289" s="12">
        <v>100</v>
      </c>
      <c r="J289" s="12">
        <f t="shared" si="307"/>
        <v>5.0000000000000001E-3</v>
      </c>
      <c r="K289" s="12">
        <v>205881</v>
      </c>
      <c r="L289" s="12">
        <f t="shared" si="306"/>
        <v>20588100</v>
      </c>
      <c r="M289" s="13" t="s">
        <v>71</v>
      </c>
      <c r="N289" s="95" t="s">
        <v>405</v>
      </c>
      <c r="O289" s="394"/>
      <c r="P289" s="394"/>
      <c r="Q289" s="394"/>
      <c r="R289" s="394"/>
      <c r="S289" s="394"/>
      <c r="T289" s="394"/>
      <c r="U289" s="394"/>
      <c r="V289" s="403"/>
      <c r="W289" t="s">
        <v>694</v>
      </c>
    </row>
    <row r="290" spans="1:23" ht="15.75">
      <c r="A290" s="406"/>
      <c r="B290" s="34">
        <v>6505</v>
      </c>
      <c r="C290" s="384"/>
      <c r="D290" s="407"/>
      <c r="E290" s="29" t="s">
        <v>1592</v>
      </c>
      <c r="F290" s="389"/>
      <c r="G290" s="12">
        <v>10</v>
      </c>
      <c r="H290" s="12">
        <v>200</v>
      </c>
      <c r="I290" s="12">
        <v>100</v>
      </c>
      <c r="J290" s="12">
        <f t="shared" si="307"/>
        <v>5.0000000000000001E-3</v>
      </c>
      <c r="K290" s="12">
        <v>137155</v>
      </c>
      <c r="L290" s="12">
        <f t="shared" si="306"/>
        <v>13715500</v>
      </c>
      <c r="M290" s="13" t="s">
        <v>71</v>
      </c>
      <c r="N290" s="95" t="s">
        <v>405</v>
      </c>
      <c r="O290" s="394"/>
      <c r="P290" s="394"/>
      <c r="Q290" s="394"/>
      <c r="R290" s="394"/>
      <c r="S290" s="394"/>
      <c r="T290" s="394"/>
      <c r="U290" s="394"/>
      <c r="V290" s="403"/>
      <c r="W290" t="s">
        <v>694</v>
      </c>
    </row>
    <row r="291" spans="1:23" ht="15.75">
      <c r="A291" s="406"/>
      <c r="B291" s="34">
        <v>6602</v>
      </c>
      <c r="C291" s="385"/>
      <c r="D291" s="380"/>
      <c r="E291" s="29" t="s">
        <v>1593</v>
      </c>
      <c r="F291" s="390"/>
      <c r="G291" s="12">
        <v>10</v>
      </c>
      <c r="H291" s="12">
        <v>200</v>
      </c>
      <c r="I291" s="12">
        <v>100</v>
      </c>
      <c r="J291" s="12">
        <f t="shared" si="307"/>
        <v>5.0000000000000001E-3</v>
      </c>
      <c r="K291" s="12">
        <v>220089</v>
      </c>
      <c r="L291" s="12">
        <f t="shared" si="306"/>
        <v>22008900</v>
      </c>
      <c r="M291" s="13" t="s">
        <v>71</v>
      </c>
      <c r="N291" s="95" t="s">
        <v>405</v>
      </c>
      <c r="O291" s="395"/>
      <c r="P291" s="395"/>
      <c r="Q291" s="395"/>
      <c r="R291" s="395"/>
      <c r="S291" s="395"/>
      <c r="T291" s="395"/>
      <c r="U291" s="395"/>
      <c r="V291" s="404"/>
      <c r="W291" t="s">
        <v>694</v>
      </c>
    </row>
    <row r="292" spans="1:23" ht="15.75">
      <c r="A292" s="406"/>
      <c r="B292" s="34">
        <v>1501</v>
      </c>
      <c r="C292" s="383">
        <v>1</v>
      </c>
      <c r="D292" s="379" t="s">
        <v>3</v>
      </c>
      <c r="E292" s="29" t="s">
        <v>1623</v>
      </c>
      <c r="F292" s="388" t="s">
        <v>1621</v>
      </c>
      <c r="G292" s="12">
        <v>10</v>
      </c>
      <c r="H292" s="12">
        <v>200</v>
      </c>
      <c r="I292" s="12">
        <v>100</v>
      </c>
      <c r="J292" s="12">
        <v>5</v>
      </c>
      <c r="K292" s="12" t="s">
        <v>355</v>
      </c>
      <c r="L292" s="12" t="s">
        <v>355</v>
      </c>
      <c r="M292" s="13" t="s">
        <v>71</v>
      </c>
      <c r="N292" s="95" t="s">
        <v>397</v>
      </c>
      <c r="O292" s="393" t="s">
        <v>355</v>
      </c>
      <c r="P292" s="393" t="s">
        <v>355</v>
      </c>
      <c r="Q292" s="393" t="s">
        <v>354</v>
      </c>
      <c r="R292" s="393" t="s">
        <v>354</v>
      </c>
      <c r="S292" s="393" t="s">
        <v>355</v>
      </c>
      <c r="T292" s="393" t="s">
        <v>355</v>
      </c>
      <c r="U292" s="393" t="s">
        <v>355</v>
      </c>
      <c r="V292" s="402" t="s">
        <v>355</v>
      </c>
    </row>
    <row r="293" spans="1:23" ht="15.75">
      <c r="A293" s="406"/>
      <c r="B293" s="34">
        <v>1502</v>
      </c>
      <c r="C293" s="384"/>
      <c r="D293" s="407"/>
      <c r="E293" s="29" t="s">
        <v>1624</v>
      </c>
      <c r="F293" s="389"/>
      <c r="G293" s="12">
        <v>10</v>
      </c>
      <c r="H293" s="12">
        <v>200</v>
      </c>
      <c r="I293" s="12">
        <v>100</v>
      </c>
      <c r="J293" s="12">
        <v>5</v>
      </c>
      <c r="K293" s="12" t="s">
        <v>355</v>
      </c>
      <c r="L293" s="12" t="s">
        <v>355</v>
      </c>
      <c r="M293" s="13" t="s">
        <v>71</v>
      </c>
      <c r="N293" s="95" t="s">
        <v>397</v>
      </c>
      <c r="O293" s="394"/>
      <c r="P293" s="394"/>
      <c r="Q293" s="394"/>
      <c r="R293" s="394"/>
      <c r="S293" s="394"/>
      <c r="T293" s="394"/>
      <c r="U293" s="394"/>
      <c r="V293" s="403"/>
    </row>
    <row r="294" spans="1:23" ht="15.75">
      <c r="A294" s="406"/>
      <c r="B294" s="34">
        <v>1503</v>
      </c>
      <c r="C294" s="384"/>
      <c r="D294" s="407"/>
      <c r="E294" s="29" t="s">
        <v>1625</v>
      </c>
      <c r="F294" s="389"/>
      <c r="G294" s="12">
        <v>10</v>
      </c>
      <c r="H294" s="12">
        <v>200</v>
      </c>
      <c r="I294" s="12">
        <v>100</v>
      </c>
      <c r="J294" s="12">
        <v>5</v>
      </c>
      <c r="K294" s="12" t="s">
        <v>355</v>
      </c>
      <c r="L294" s="12" t="s">
        <v>355</v>
      </c>
      <c r="M294" s="13" t="s">
        <v>71</v>
      </c>
      <c r="N294" s="95" t="s">
        <v>397</v>
      </c>
      <c r="O294" s="394"/>
      <c r="P294" s="394"/>
      <c r="Q294" s="394"/>
      <c r="R294" s="394"/>
      <c r="S294" s="394"/>
      <c r="T294" s="394"/>
      <c r="U294" s="394"/>
      <c r="V294" s="403"/>
    </row>
    <row r="295" spans="1:23" ht="15.75">
      <c r="A295" s="406"/>
      <c r="B295" s="34">
        <v>1604</v>
      </c>
      <c r="C295" s="385"/>
      <c r="D295" s="380"/>
      <c r="E295" s="29" t="s">
        <v>1626</v>
      </c>
      <c r="F295" s="389"/>
      <c r="G295" s="12">
        <v>10</v>
      </c>
      <c r="H295" s="12">
        <v>200</v>
      </c>
      <c r="I295" s="12">
        <v>100</v>
      </c>
      <c r="J295" s="12">
        <v>5</v>
      </c>
      <c r="K295" s="12" t="s">
        <v>355</v>
      </c>
      <c r="L295" s="12" t="s">
        <v>355</v>
      </c>
      <c r="M295" s="13" t="s">
        <v>71</v>
      </c>
      <c r="N295" s="95" t="s">
        <v>397</v>
      </c>
      <c r="O295" s="395"/>
      <c r="P295" s="395"/>
      <c r="Q295" s="395"/>
      <c r="R295" s="395"/>
      <c r="S295" s="395"/>
      <c r="T295" s="395"/>
      <c r="U295" s="395"/>
      <c r="V295" s="404"/>
    </row>
    <row r="296" spans="1:23" ht="15.75">
      <c r="A296" s="406"/>
      <c r="B296" s="34">
        <v>2501</v>
      </c>
      <c r="C296" s="383">
        <v>2</v>
      </c>
      <c r="D296" s="379" t="s">
        <v>3</v>
      </c>
      <c r="E296" s="29" t="s">
        <v>1627</v>
      </c>
      <c r="F296" s="389"/>
      <c r="G296" s="12">
        <v>10</v>
      </c>
      <c r="H296" s="12">
        <v>200</v>
      </c>
      <c r="I296" s="12">
        <v>100</v>
      </c>
      <c r="J296" s="12">
        <v>5</v>
      </c>
      <c r="K296" s="12" t="s">
        <v>355</v>
      </c>
      <c r="L296" s="12" t="s">
        <v>355</v>
      </c>
      <c r="M296" s="13" t="s">
        <v>71</v>
      </c>
      <c r="N296" s="95" t="s">
        <v>397</v>
      </c>
      <c r="O296" s="393" t="s">
        <v>355</v>
      </c>
      <c r="P296" s="393" t="s">
        <v>355</v>
      </c>
      <c r="Q296" s="393" t="s">
        <v>354</v>
      </c>
      <c r="R296" s="393" t="s">
        <v>354</v>
      </c>
      <c r="S296" s="393" t="s">
        <v>355</v>
      </c>
      <c r="T296" s="393" t="s">
        <v>355</v>
      </c>
      <c r="U296" s="393" t="s">
        <v>355</v>
      </c>
      <c r="V296" s="402" t="s">
        <v>355</v>
      </c>
    </row>
    <row r="297" spans="1:23" ht="15.75">
      <c r="A297" s="406"/>
      <c r="B297" s="34">
        <v>2502</v>
      </c>
      <c r="C297" s="384"/>
      <c r="D297" s="407"/>
      <c r="E297" s="29" t="s">
        <v>1628</v>
      </c>
      <c r="F297" s="389"/>
      <c r="G297" s="12">
        <v>10</v>
      </c>
      <c r="H297" s="12">
        <v>200</v>
      </c>
      <c r="I297" s="12">
        <v>100</v>
      </c>
      <c r="J297" s="12">
        <v>5</v>
      </c>
      <c r="K297" s="12" t="s">
        <v>355</v>
      </c>
      <c r="L297" s="12" t="s">
        <v>355</v>
      </c>
      <c r="M297" s="13" t="s">
        <v>71</v>
      </c>
      <c r="N297" s="95" t="s">
        <v>397</v>
      </c>
      <c r="O297" s="394"/>
      <c r="P297" s="394"/>
      <c r="Q297" s="394"/>
      <c r="R297" s="394"/>
      <c r="S297" s="394"/>
      <c r="T297" s="394"/>
      <c r="U297" s="394"/>
      <c r="V297" s="403"/>
    </row>
    <row r="298" spans="1:23" ht="15.75">
      <c r="A298" s="406"/>
      <c r="B298" s="34">
        <v>2503</v>
      </c>
      <c r="C298" s="384"/>
      <c r="D298" s="407"/>
      <c r="E298" s="29" t="s">
        <v>1629</v>
      </c>
      <c r="F298" s="389"/>
      <c r="G298" s="12">
        <v>10</v>
      </c>
      <c r="H298" s="12">
        <v>200</v>
      </c>
      <c r="I298" s="12">
        <v>100</v>
      </c>
      <c r="J298" s="12">
        <v>5</v>
      </c>
      <c r="K298" s="12" t="s">
        <v>355</v>
      </c>
      <c r="L298" s="12" t="s">
        <v>355</v>
      </c>
      <c r="M298" s="13" t="s">
        <v>71</v>
      </c>
      <c r="N298" s="95" t="s">
        <v>397</v>
      </c>
      <c r="O298" s="394"/>
      <c r="P298" s="394"/>
      <c r="Q298" s="394"/>
      <c r="R298" s="394"/>
      <c r="S298" s="394"/>
      <c r="T298" s="394"/>
      <c r="U298" s="394"/>
      <c r="V298" s="403"/>
    </row>
    <row r="299" spans="1:23" ht="15.75">
      <c r="A299" s="406"/>
      <c r="B299" s="34">
        <v>2504</v>
      </c>
      <c r="C299" s="385"/>
      <c r="D299" s="380"/>
      <c r="E299" s="29" t="s">
        <v>1630</v>
      </c>
      <c r="F299" s="389"/>
      <c r="G299" s="12">
        <v>10</v>
      </c>
      <c r="H299" s="12">
        <v>200</v>
      </c>
      <c r="I299" s="12">
        <v>100</v>
      </c>
      <c r="J299" s="12">
        <v>5</v>
      </c>
      <c r="K299" s="12" t="s">
        <v>355</v>
      </c>
      <c r="L299" s="12" t="s">
        <v>355</v>
      </c>
      <c r="M299" s="13" t="s">
        <v>71</v>
      </c>
      <c r="N299" s="95" t="s">
        <v>397</v>
      </c>
      <c r="O299" s="395"/>
      <c r="P299" s="395"/>
      <c r="Q299" s="395"/>
      <c r="R299" s="395"/>
      <c r="S299" s="395"/>
      <c r="T299" s="395"/>
      <c r="U299" s="395"/>
      <c r="V299" s="404"/>
    </row>
    <row r="300" spans="1:23" ht="15.75">
      <c r="A300" s="406"/>
      <c r="B300" s="34">
        <v>3501</v>
      </c>
      <c r="C300" s="383">
        <v>3</v>
      </c>
      <c r="D300" s="379" t="s">
        <v>3</v>
      </c>
      <c r="E300" s="29" t="s">
        <v>1631</v>
      </c>
      <c r="F300" s="389"/>
      <c r="G300" s="12">
        <v>10</v>
      </c>
      <c r="H300" s="12">
        <v>200</v>
      </c>
      <c r="I300" s="12">
        <v>100</v>
      </c>
      <c r="J300" s="12">
        <v>5</v>
      </c>
      <c r="K300" s="12">
        <v>9656635</v>
      </c>
      <c r="L300" s="12">
        <f t="shared" ref="L300:L307" si="308">(K300*I300/H300)/J300</f>
        <v>965663.5</v>
      </c>
      <c r="M300" s="13" t="s">
        <v>71</v>
      </c>
      <c r="N300" s="95" t="s">
        <v>397</v>
      </c>
      <c r="O300" s="393">
        <f>AVERAGE(L300:L303)</f>
        <v>1792865.875</v>
      </c>
      <c r="P300" s="393">
        <f>AVERAGE(L300:L303)</f>
        <v>1792865.875</v>
      </c>
      <c r="Q300" s="393">
        <f>STDEV(L300:L303)</f>
        <v>1206724.4745279385</v>
      </c>
      <c r="R300" s="393">
        <f>STDEV(L300:L303)</f>
        <v>1206724.4745279385</v>
      </c>
      <c r="S300" s="393">
        <f>MAX(L300:L303)</f>
        <v>3586100</v>
      </c>
      <c r="T300" s="393">
        <f>MAX(L300:L303)</f>
        <v>3586100</v>
      </c>
      <c r="U300" s="393">
        <f>MIN(L300:L303)</f>
        <v>965663.5</v>
      </c>
      <c r="V300" s="402">
        <f>MIN(L300:L303)</f>
        <v>965663.5</v>
      </c>
    </row>
    <row r="301" spans="1:23" ht="15.75">
      <c r="A301" s="406"/>
      <c r="B301" s="34">
        <v>3502</v>
      </c>
      <c r="C301" s="384"/>
      <c r="D301" s="407"/>
      <c r="E301" s="29" t="s">
        <v>1632</v>
      </c>
      <c r="F301" s="389"/>
      <c r="G301" s="12">
        <v>10</v>
      </c>
      <c r="H301" s="12">
        <v>200</v>
      </c>
      <c r="I301" s="12">
        <v>100</v>
      </c>
      <c r="J301" s="12">
        <f t="shared" ref="J301:J306" si="309">5/1000</f>
        <v>5.0000000000000001E-3</v>
      </c>
      <c r="K301" s="12">
        <v>13414</v>
      </c>
      <c r="L301" s="12">
        <f>(((K301*I301/H301)/J301))</f>
        <v>1341400</v>
      </c>
      <c r="M301" s="13" t="s">
        <v>71</v>
      </c>
      <c r="N301" s="95" t="s">
        <v>405</v>
      </c>
      <c r="O301" s="394"/>
      <c r="P301" s="394"/>
      <c r="Q301" s="394"/>
      <c r="R301" s="394"/>
      <c r="S301" s="394"/>
      <c r="T301" s="394"/>
      <c r="U301" s="394"/>
      <c r="V301" s="403"/>
      <c r="W301" t="s">
        <v>694</v>
      </c>
    </row>
    <row r="302" spans="1:23" ht="15.75">
      <c r="A302" s="406"/>
      <c r="B302" s="34">
        <v>3503</v>
      </c>
      <c r="C302" s="384"/>
      <c r="D302" s="407"/>
      <c r="E302" s="29" t="s">
        <v>1633</v>
      </c>
      <c r="F302" s="389"/>
      <c r="G302" s="12">
        <v>10</v>
      </c>
      <c r="H302" s="12">
        <v>200</v>
      </c>
      <c r="I302" s="12">
        <v>100</v>
      </c>
      <c r="J302" s="12">
        <f t="shared" si="309"/>
        <v>5.0000000000000001E-3</v>
      </c>
      <c r="K302" s="12">
        <v>12783</v>
      </c>
      <c r="L302" s="12">
        <f t="shared" ref="L302:L306" si="310">(((K302*I302/H302)/J302))</f>
        <v>1278300</v>
      </c>
      <c r="M302" s="13" t="s">
        <v>71</v>
      </c>
      <c r="N302" s="95" t="s">
        <v>405</v>
      </c>
      <c r="O302" s="394"/>
      <c r="P302" s="394"/>
      <c r="Q302" s="394"/>
      <c r="R302" s="394"/>
      <c r="S302" s="394"/>
      <c r="T302" s="394"/>
      <c r="U302" s="394"/>
      <c r="V302" s="403"/>
      <c r="W302" t="s">
        <v>694</v>
      </c>
    </row>
    <row r="303" spans="1:23" ht="15.75">
      <c r="A303" s="406"/>
      <c r="B303" s="34">
        <v>3504</v>
      </c>
      <c r="C303" s="385"/>
      <c r="D303" s="380"/>
      <c r="E303" s="29" t="s">
        <v>1634</v>
      </c>
      <c r="F303" s="389"/>
      <c r="G303" s="12">
        <v>10</v>
      </c>
      <c r="H303" s="12">
        <v>200</v>
      </c>
      <c r="I303" s="12">
        <v>100</v>
      </c>
      <c r="J303" s="12">
        <f t="shared" si="309"/>
        <v>5.0000000000000001E-3</v>
      </c>
      <c r="K303" s="12">
        <v>35861</v>
      </c>
      <c r="L303" s="12">
        <f t="shared" si="310"/>
        <v>3586100</v>
      </c>
      <c r="M303" s="13" t="s">
        <v>71</v>
      </c>
      <c r="N303" s="95" t="s">
        <v>405</v>
      </c>
      <c r="O303" s="395"/>
      <c r="P303" s="395"/>
      <c r="Q303" s="395"/>
      <c r="R303" s="395"/>
      <c r="S303" s="395"/>
      <c r="T303" s="395"/>
      <c r="U303" s="395"/>
      <c r="V303" s="404"/>
      <c r="W303" t="s">
        <v>694</v>
      </c>
    </row>
    <row r="304" spans="1:23" ht="15.75">
      <c r="A304" s="406"/>
      <c r="B304" s="34">
        <v>4501</v>
      </c>
      <c r="C304" s="383">
        <v>4</v>
      </c>
      <c r="D304" s="379" t="s">
        <v>3</v>
      </c>
      <c r="E304" s="29" t="s">
        <v>1635</v>
      </c>
      <c r="F304" s="389"/>
      <c r="G304" s="12">
        <v>10</v>
      </c>
      <c r="H304" s="12">
        <v>200</v>
      </c>
      <c r="I304" s="12">
        <v>100</v>
      </c>
      <c r="J304" s="12">
        <f t="shared" si="309"/>
        <v>5.0000000000000001E-3</v>
      </c>
      <c r="K304" s="12">
        <v>69504</v>
      </c>
      <c r="L304" s="12">
        <f t="shared" si="310"/>
        <v>6950400</v>
      </c>
      <c r="M304" s="13" t="s">
        <v>71</v>
      </c>
      <c r="N304" s="95" t="s">
        <v>405</v>
      </c>
      <c r="O304" s="393">
        <f>AVERAGE(L304:L307)</f>
        <v>4941745.25</v>
      </c>
      <c r="P304" s="393">
        <f>AVERAGE(L304:L307)</f>
        <v>4941745.25</v>
      </c>
      <c r="Q304" s="393">
        <f>STDEV(L304:L307)</f>
        <v>3077830.8179068123</v>
      </c>
      <c r="R304" s="393">
        <f>STDEV(L304:L307)</f>
        <v>3077830.8179068123</v>
      </c>
      <c r="S304" s="393">
        <f>MAX(L304:L307)</f>
        <v>7393600</v>
      </c>
      <c r="T304" s="393">
        <f>MAX(L304:L307)</f>
        <v>7393600</v>
      </c>
      <c r="U304" s="393">
        <f>MIN(L304:L307)</f>
        <v>659081</v>
      </c>
      <c r="V304" s="402">
        <f>MIN(L304:L307)</f>
        <v>659081</v>
      </c>
      <c r="W304" t="s">
        <v>694</v>
      </c>
    </row>
    <row r="305" spans="1:23" ht="15.75">
      <c r="A305" s="406"/>
      <c r="B305" s="34">
        <v>4502</v>
      </c>
      <c r="C305" s="384"/>
      <c r="D305" s="407"/>
      <c r="E305" s="29" t="s">
        <v>1636</v>
      </c>
      <c r="F305" s="389"/>
      <c r="G305" s="12">
        <v>10</v>
      </c>
      <c r="H305" s="12">
        <v>200</v>
      </c>
      <c r="I305" s="12">
        <v>100</v>
      </c>
      <c r="J305" s="12">
        <f t="shared" si="309"/>
        <v>5.0000000000000001E-3</v>
      </c>
      <c r="K305" s="12">
        <v>73936</v>
      </c>
      <c r="L305" s="12">
        <f t="shared" si="310"/>
        <v>7393600</v>
      </c>
      <c r="M305" s="13" t="s">
        <v>71</v>
      </c>
      <c r="N305" s="95" t="s">
        <v>405</v>
      </c>
      <c r="O305" s="394"/>
      <c r="P305" s="394"/>
      <c r="Q305" s="394"/>
      <c r="R305" s="394"/>
      <c r="S305" s="394"/>
      <c r="T305" s="394"/>
      <c r="U305" s="394"/>
      <c r="V305" s="403"/>
      <c r="W305" t="s">
        <v>694</v>
      </c>
    </row>
    <row r="306" spans="1:23" ht="15.75">
      <c r="A306" s="406"/>
      <c r="B306" s="34">
        <v>4503</v>
      </c>
      <c r="C306" s="384"/>
      <c r="D306" s="407"/>
      <c r="E306" s="29" t="s">
        <v>1637</v>
      </c>
      <c r="F306" s="389"/>
      <c r="G306" s="12">
        <v>10</v>
      </c>
      <c r="H306" s="12">
        <v>200</v>
      </c>
      <c r="I306" s="12">
        <v>100</v>
      </c>
      <c r="J306" s="12">
        <f t="shared" si="309"/>
        <v>5.0000000000000001E-3</v>
      </c>
      <c r="K306" s="12">
        <v>47639</v>
      </c>
      <c r="L306" s="12">
        <f t="shared" si="310"/>
        <v>4763900</v>
      </c>
      <c r="M306" s="13" t="s">
        <v>71</v>
      </c>
      <c r="N306" s="95" t="s">
        <v>405</v>
      </c>
      <c r="O306" s="394"/>
      <c r="P306" s="394"/>
      <c r="Q306" s="394"/>
      <c r="R306" s="394"/>
      <c r="S306" s="394"/>
      <c r="T306" s="394"/>
      <c r="U306" s="394"/>
      <c r="V306" s="403"/>
      <c r="W306" t="s">
        <v>694</v>
      </c>
    </row>
    <row r="307" spans="1:23" ht="15.75">
      <c r="A307" s="406"/>
      <c r="B307" s="34">
        <v>4504</v>
      </c>
      <c r="C307" s="385"/>
      <c r="D307" s="380"/>
      <c r="E307" s="29" t="s">
        <v>1638</v>
      </c>
      <c r="F307" s="389"/>
      <c r="G307" s="12">
        <v>10</v>
      </c>
      <c r="H307" s="12">
        <v>200</v>
      </c>
      <c r="I307" s="12">
        <v>100</v>
      </c>
      <c r="J307" s="12">
        <v>5</v>
      </c>
      <c r="K307" s="12">
        <v>6590810</v>
      </c>
      <c r="L307" s="12">
        <f t="shared" si="308"/>
        <v>659081</v>
      </c>
      <c r="M307" s="13" t="s">
        <v>71</v>
      </c>
      <c r="N307" s="95" t="s">
        <v>397</v>
      </c>
      <c r="O307" s="395"/>
      <c r="P307" s="395"/>
      <c r="Q307" s="395"/>
      <c r="R307" s="395"/>
      <c r="S307" s="395"/>
      <c r="T307" s="395"/>
      <c r="U307" s="395"/>
      <c r="V307" s="404"/>
    </row>
    <row r="308" spans="1:23" ht="15.75">
      <c r="A308" s="406"/>
      <c r="B308" s="34">
        <v>5501</v>
      </c>
      <c r="C308" s="383">
        <v>5</v>
      </c>
      <c r="D308" s="379" t="s">
        <v>3</v>
      </c>
      <c r="E308" s="29" t="s">
        <v>1639</v>
      </c>
      <c r="F308" s="389"/>
      <c r="G308" s="12">
        <v>10</v>
      </c>
      <c r="H308" s="12">
        <v>200</v>
      </c>
      <c r="I308" s="12">
        <v>100</v>
      </c>
      <c r="J308" s="12">
        <f t="shared" ref="J308:J317" si="311">5/1000</f>
        <v>5.0000000000000001E-3</v>
      </c>
      <c r="K308" s="12">
        <v>10883</v>
      </c>
      <c r="L308" s="12">
        <f>(((K308*I308/H308)/J308))</f>
        <v>1088300</v>
      </c>
      <c r="M308" s="13" t="s">
        <v>71</v>
      </c>
      <c r="N308" s="95" t="s">
        <v>405</v>
      </c>
      <c r="O308" s="393">
        <f>AVERAGE(L308:L311)</f>
        <v>3152725</v>
      </c>
      <c r="P308" s="393">
        <f>AVERAGE(L308:L311)</f>
        <v>3152725</v>
      </c>
      <c r="Q308" s="393">
        <f>STDEV(L308:L311)</f>
        <v>1669520.7183999445</v>
      </c>
      <c r="R308" s="393">
        <f>STDEV(L308:L311)</f>
        <v>1669520.7183999445</v>
      </c>
      <c r="S308" s="393">
        <f>MAX(L308:L311)</f>
        <v>5049900</v>
      </c>
      <c r="T308" s="393">
        <f>MAX(L308:L311)</f>
        <v>5049900</v>
      </c>
      <c r="U308" s="393">
        <f>MIN(L308:L311)</f>
        <v>1088300</v>
      </c>
      <c r="V308" s="402">
        <f>MIN(L308:L311)</f>
        <v>1088300</v>
      </c>
      <c r="W308" t="s">
        <v>694</v>
      </c>
    </row>
    <row r="309" spans="1:23" ht="15.75">
      <c r="A309" s="406"/>
      <c r="B309" s="34">
        <v>5502</v>
      </c>
      <c r="C309" s="384"/>
      <c r="D309" s="407"/>
      <c r="E309" s="29" t="s">
        <v>1640</v>
      </c>
      <c r="F309" s="389"/>
      <c r="G309" s="12">
        <v>10</v>
      </c>
      <c r="H309" s="12">
        <v>200</v>
      </c>
      <c r="I309" s="12">
        <v>100</v>
      </c>
      <c r="J309" s="12">
        <f t="shared" si="311"/>
        <v>5.0000000000000001E-3</v>
      </c>
      <c r="K309" s="12">
        <v>27430</v>
      </c>
      <c r="L309" s="12">
        <f t="shared" ref="L309:L317" si="312">(((K309*I309/H309)/J309))</f>
        <v>2743000</v>
      </c>
      <c r="M309" s="13" t="s">
        <v>71</v>
      </c>
      <c r="N309" s="95" t="s">
        <v>405</v>
      </c>
      <c r="O309" s="394"/>
      <c r="P309" s="394"/>
      <c r="Q309" s="394"/>
      <c r="R309" s="394"/>
      <c r="S309" s="394"/>
      <c r="T309" s="394"/>
      <c r="U309" s="394"/>
      <c r="V309" s="403"/>
      <c r="W309" t="s">
        <v>694</v>
      </c>
    </row>
    <row r="310" spans="1:23" ht="15.75">
      <c r="A310" s="406"/>
      <c r="B310" s="34">
        <v>5503</v>
      </c>
      <c r="C310" s="384"/>
      <c r="D310" s="407"/>
      <c r="E310" s="29" t="s">
        <v>1641</v>
      </c>
      <c r="F310" s="389"/>
      <c r="G310" s="12">
        <v>10</v>
      </c>
      <c r="H310" s="12">
        <v>200</v>
      </c>
      <c r="I310" s="12">
        <v>100</v>
      </c>
      <c r="J310" s="12">
        <f t="shared" si="311"/>
        <v>5.0000000000000001E-3</v>
      </c>
      <c r="K310" s="12">
        <v>50499</v>
      </c>
      <c r="L310" s="12">
        <f t="shared" si="312"/>
        <v>5049900</v>
      </c>
      <c r="M310" s="13" t="s">
        <v>71</v>
      </c>
      <c r="N310" s="95" t="s">
        <v>405</v>
      </c>
      <c r="O310" s="394"/>
      <c r="P310" s="394"/>
      <c r="Q310" s="394"/>
      <c r="R310" s="394"/>
      <c r="S310" s="394"/>
      <c r="T310" s="394"/>
      <c r="U310" s="394"/>
      <c r="V310" s="403"/>
      <c r="W310" t="s">
        <v>694</v>
      </c>
    </row>
    <row r="311" spans="1:23" ht="15.75">
      <c r="A311" s="406"/>
      <c r="B311" s="34">
        <v>5504</v>
      </c>
      <c r="C311" s="385"/>
      <c r="D311" s="380"/>
      <c r="E311" s="29" t="s">
        <v>1642</v>
      </c>
      <c r="F311" s="389"/>
      <c r="G311" s="12">
        <v>10</v>
      </c>
      <c r="H311" s="12">
        <v>200</v>
      </c>
      <c r="I311" s="12">
        <v>100</v>
      </c>
      <c r="J311" s="12">
        <f t="shared" si="311"/>
        <v>5.0000000000000001E-3</v>
      </c>
      <c r="K311" s="12">
        <v>37297</v>
      </c>
      <c r="L311" s="12">
        <f t="shared" si="312"/>
        <v>3729700</v>
      </c>
      <c r="M311" s="13" t="s">
        <v>71</v>
      </c>
      <c r="N311" s="95" t="s">
        <v>405</v>
      </c>
      <c r="O311" s="395"/>
      <c r="P311" s="395"/>
      <c r="Q311" s="395"/>
      <c r="R311" s="395"/>
      <c r="S311" s="395"/>
      <c r="T311" s="395"/>
      <c r="U311" s="395"/>
      <c r="V311" s="404"/>
      <c r="W311" t="s">
        <v>694</v>
      </c>
    </row>
    <row r="312" spans="1:23" ht="15.75">
      <c r="A312" s="406"/>
      <c r="B312" s="34">
        <v>6104</v>
      </c>
      <c r="C312" s="383">
        <v>6</v>
      </c>
      <c r="D312" s="33" t="s">
        <v>4</v>
      </c>
      <c r="E312" s="29" t="s">
        <v>1643</v>
      </c>
      <c r="F312" s="389"/>
      <c r="G312" s="12">
        <v>10</v>
      </c>
      <c r="H312" s="12">
        <v>200</v>
      </c>
      <c r="I312" s="12">
        <v>100</v>
      </c>
      <c r="J312" s="12">
        <f t="shared" si="311"/>
        <v>5.0000000000000001E-3</v>
      </c>
      <c r="K312" s="12">
        <v>164500</v>
      </c>
      <c r="L312" s="12">
        <f t="shared" si="312"/>
        <v>16450000</v>
      </c>
      <c r="M312" s="13" t="s">
        <v>71</v>
      </c>
      <c r="N312" s="95" t="s">
        <v>405</v>
      </c>
      <c r="O312" s="130">
        <f>AVERAGE(L312:L312)</f>
        <v>16450000</v>
      </c>
      <c r="P312" s="393">
        <f>AVERAGE(L312:L317)</f>
        <v>11858783.333333334</v>
      </c>
      <c r="Q312" s="130" t="s">
        <v>354</v>
      </c>
      <c r="R312" s="393">
        <f>STDEV(L312:L317)</f>
        <v>6686467.0038568703</v>
      </c>
      <c r="S312" s="130">
        <f>MAX(L312:L312)</f>
        <v>16450000</v>
      </c>
      <c r="T312" s="393">
        <f>MAX(L312:L317)</f>
        <v>20320700</v>
      </c>
      <c r="U312" s="130">
        <f>MIN(L312:L312)</f>
        <v>16450000</v>
      </c>
      <c r="V312" s="402">
        <f>MIN(L312:L317)</f>
        <v>5095000</v>
      </c>
      <c r="W312" t="s">
        <v>694</v>
      </c>
    </row>
    <row r="313" spans="1:23" ht="15.75">
      <c r="A313" s="406"/>
      <c r="B313" s="34">
        <v>6501</v>
      </c>
      <c r="C313" s="384"/>
      <c r="D313" s="379" t="s">
        <v>3</v>
      </c>
      <c r="E313" s="29" t="s">
        <v>1644</v>
      </c>
      <c r="F313" s="389"/>
      <c r="G313" s="12">
        <v>10</v>
      </c>
      <c r="H313" s="12">
        <v>200</v>
      </c>
      <c r="I313" s="12">
        <v>100</v>
      </c>
      <c r="J313" s="12">
        <f t="shared" si="311"/>
        <v>5.0000000000000001E-3</v>
      </c>
      <c r="K313" s="12">
        <v>203207</v>
      </c>
      <c r="L313" s="12">
        <f t="shared" si="312"/>
        <v>20320700</v>
      </c>
      <c r="M313" s="13" t="s">
        <v>71</v>
      </c>
      <c r="N313" s="95" t="s">
        <v>405</v>
      </c>
      <c r="O313" s="393">
        <f>AVERAGE(L313:L317)</f>
        <v>10940540</v>
      </c>
      <c r="P313" s="394"/>
      <c r="Q313" s="393">
        <f>STDEV(L313:L317)</f>
        <v>7040047.5920266332</v>
      </c>
      <c r="R313" s="394"/>
      <c r="S313" s="393">
        <f>MAX(L313:L317)</f>
        <v>20320700</v>
      </c>
      <c r="T313" s="394"/>
      <c r="U313" s="393">
        <f>MIN(L313:L317)</f>
        <v>5095000</v>
      </c>
      <c r="V313" s="403"/>
      <c r="W313" t="s">
        <v>694</v>
      </c>
    </row>
    <row r="314" spans="1:23" ht="15.75">
      <c r="A314" s="406"/>
      <c r="B314" s="34">
        <v>6503</v>
      </c>
      <c r="C314" s="384"/>
      <c r="D314" s="407"/>
      <c r="E314" s="29" t="s">
        <v>1645</v>
      </c>
      <c r="F314" s="389"/>
      <c r="G314" s="12">
        <v>10</v>
      </c>
      <c r="H314" s="12">
        <v>200</v>
      </c>
      <c r="I314" s="12">
        <v>100</v>
      </c>
      <c r="J314" s="12">
        <f t="shared" si="311"/>
        <v>5.0000000000000001E-3</v>
      </c>
      <c r="K314" s="12">
        <v>166456</v>
      </c>
      <c r="L314" s="12">
        <f t="shared" si="312"/>
        <v>16645600</v>
      </c>
      <c r="M314" s="13" t="s">
        <v>71</v>
      </c>
      <c r="N314" s="95" t="s">
        <v>405</v>
      </c>
      <c r="O314" s="394"/>
      <c r="P314" s="394"/>
      <c r="Q314" s="394"/>
      <c r="R314" s="394"/>
      <c r="S314" s="394"/>
      <c r="T314" s="394"/>
      <c r="U314" s="394"/>
      <c r="V314" s="403"/>
      <c r="W314" t="s">
        <v>694</v>
      </c>
    </row>
    <row r="315" spans="1:23" ht="15.75">
      <c r="A315" s="406"/>
      <c r="B315" s="34">
        <v>6504</v>
      </c>
      <c r="C315" s="384"/>
      <c r="D315" s="407"/>
      <c r="E315" s="29" t="s">
        <v>1646</v>
      </c>
      <c r="F315" s="389"/>
      <c r="G315" s="12">
        <v>10</v>
      </c>
      <c r="H315" s="12">
        <v>200</v>
      </c>
      <c r="I315" s="12">
        <v>100</v>
      </c>
      <c r="J315" s="12">
        <f t="shared" si="311"/>
        <v>5.0000000000000001E-3</v>
      </c>
      <c r="K315" s="12">
        <v>50950</v>
      </c>
      <c r="L315" s="12">
        <f t="shared" si="312"/>
        <v>5095000</v>
      </c>
      <c r="M315" s="13" t="s">
        <v>71</v>
      </c>
      <c r="N315" s="95" t="s">
        <v>405</v>
      </c>
      <c r="O315" s="394"/>
      <c r="P315" s="394"/>
      <c r="Q315" s="394"/>
      <c r="R315" s="394"/>
      <c r="S315" s="394"/>
      <c r="T315" s="394"/>
      <c r="U315" s="394"/>
      <c r="V315" s="403"/>
      <c r="W315" t="s">
        <v>694</v>
      </c>
    </row>
    <row r="316" spans="1:23" ht="15.75">
      <c r="A316" s="406"/>
      <c r="B316" s="34">
        <v>6505</v>
      </c>
      <c r="C316" s="384"/>
      <c r="D316" s="407"/>
      <c r="E316" s="29" t="s">
        <v>1647</v>
      </c>
      <c r="F316" s="389"/>
      <c r="G316" s="12">
        <v>10</v>
      </c>
      <c r="H316" s="12">
        <v>200</v>
      </c>
      <c r="I316" s="12">
        <v>100</v>
      </c>
      <c r="J316" s="12">
        <f t="shared" si="311"/>
        <v>5.0000000000000001E-3</v>
      </c>
      <c r="K316" s="12">
        <v>56658</v>
      </c>
      <c r="L316" s="12">
        <f t="shared" si="312"/>
        <v>5665800</v>
      </c>
      <c r="M316" s="13" t="s">
        <v>71</v>
      </c>
      <c r="N316" s="95" t="s">
        <v>405</v>
      </c>
      <c r="O316" s="394"/>
      <c r="P316" s="394"/>
      <c r="Q316" s="394"/>
      <c r="R316" s="394"/>
      <c r="S316" s="394"/>
      <c r="T316" s="394"/>
      <c r="U316" s="394"/>
      <c r="V316" s="403"/>
      <c r="W316" t="s">
        <v>694</v>
      </c>
    </row>
    <row r="317" spans="1:23" ht="15.75">
      <c r="A317" s="406"/>
      <c r="B317" s="34">
        <v>6602</v>
      </c>
      <c r="C317" s="385"/>
      <c r="D317" s="380"/>
      <c r="E317" s="29" t="s">
        <v>1648</v>
      </c>
      <c r="F317" s="390"/>
      <c r="G317" s="12">
        <v>10</v>
      </c>
      <c r="H317" s="12">
        <v>200</v>
      </c>
      <c r="I317" s="12">
        <v>100</v>
      </c>
      <c r="J317" s="12">
        <f t="shared" si="311"/>
        <v>5.0000000000000001E-3</v>
      </c>
      <c r="K317" s="12">
        <v>69756</v>
      </c>
      <c r="L317" s="12">
        <f t="shared" si="312"/>
        <v>6975600</v>
      </c>
      <c r="M317" s="13" t="s">
        <v>71</v>
      </c>
      <c r="N317" s="95" t="s">
        <v>405</v>
      </c>
      <c r="O317" s="395"/>
      <c r="P317" s="395"/>
      <c r="Q317" s="395"/>
      <c r="R317" s="395"/>
      <c r="S317" s="395"/>
      <c r="T317" s="395"/>
      <c r="U317" s="395"/>
      <c r="V317" s="404"/>
      <c r="W317" t="s">
        <v>694</v>
      </c>
    </row>
    <row r="318" spans="1:23" ht="15.75">
      <c r="A318" s="406"/>
      <c r="B318" s="34">
        <v>1501</v>
      </c>
      <c r="C318" s="383">
        <v>1</v>
      </c>
      <c r="D318" s="379" t="s">
        <v>3</v>
      </c>
      <c r="E318" s="29" t="s">
        <v>1649</v>
      </c>
      <c r="F318" s="388" t="s">
        <v>1622</v>
      </c>
      <c r="G318" s="12">
        <v>10</v>
      </c>
      <c r="H318" s="12">
        <v>200</v>
      </c>
      <c r="I318" s="12">
        <v>100</v>
      </c>
      <c r="J318" s="12">
        <v>5</v>
      </c>
      <c r="K318" s="12" t="s">
        <v>355</v>
      </c>
      <c r="L318" s="12" t="s">
        <v>355</v>
      </c>
      <c r="M318" s="13" t="s">
        <v>71</v>
      </c>
      <c r="N318" s="95" t="s">
        <v>395</v>
      </c>
      <c r="O318" s="393" t="s">
        <v>355</v>
      </c>
      <c r="P318" s="393" t="s">
        <v>355</v>
      </c>
      <c r="Q318" s="393" t="s">
        <v>354</v>
      </c>
      <c r="R318" s="393" t="s">
        <v>354</v>
      </c>
      <c r="S318" s="393" t="s">
        <v>355</v>
      </c>
      <c r="T318" s="393" t="s">
        <v>355</v>
      </c>
      <c r="U318" s="393" t="s">
        <v>355</v>
      </c>
      <c r="V318" s="402" t="s">
        <v>355</v>
      </c>
    </row>
    <row r="319" spans="1:23" ht="15.75">
      <c r="A319" s="406"/>
      <c r="B319" s="34">
        <v>1502</v>
      </c>
      <c r="C319" s="384"/>
      <c r="D319" s="407"/>
      <c r="E319" s="29" t="s">
        <v>1650</v>
      </c>
      <c r="F319" s="389"/>
      <c r="G319" s="12">
        <v>10</v>
      </c>
      <c r="H319" s="12">
        <v>200</v>
      </c>
      <c r="I319" s="12">
        <v>100</v>
      </c>
      <c r="J319" s="12">
        <v>5</v>
      </c>
      <c r="K319" s="12" t="s">
        <v>355</v>
      </c>
      <c r="L319" s="12" t="s">
        <v>355</v>
      </c>
      <c r="M319" s="13" t="s">
        <v>71</v>
      </c>
      <c r="N319" s="95" t="s">
        <v>395</v>
      </c>
      <c r="O319" s="394"/>
      <c r="P319" s="394"/>
      <c r="Q319" s="394"/>
      <c r="R319" s="394"/>
      <c r="S319" s="394"/>
      <c r="T319" s="394"/>
      <c r="U319" s="394"/>
      <c r="V319" s="403"/>
    </row>
    <row r="320" spans="1:23" ht="15.75">
      <c r="A320" s="406"/>
      <c r="B320" s="34">
        <v>1503</v>
      </c>
      <c r="C320" s="384"/>
      <c r="D320" s="407"/>
      <c r="E320" s="29" t="s">
        <v>1651</v>
      </c>
      <c r="F320" s="389"/>
      <c r="G320" s="12">
        <v>10</v>
      </c>
      <c r="H320" s="12">
        <v>200</v>
      </c>
      <c r="I320" s="12">
        <v>100</v>
      </c>
      <c r="J320" s="12">
        <v>5</v>
      </c>
      <c r="K320" s="12" t="s">
        <v>355</v>
      </c>
      <c r="L320" s="12" t="s">
        <v>355</v>
      </c>
      <c r="M320" s="13" t="s">
        <v>71</v>
      </c>
      <c r="N320" s="95" t="s">
        <v>395</v>
      </c>
      <c r="O320" s="394"/>
      <c r="P320" s="394"/>
      <c r="Q320" s="394"/>
      <c r="R320" s="394"/>
      <c r="S320" s="394"/>
      <c r="T320" s="394"/>
      <c r="U320" s="394"/>
      <c r="V320" s="403"/>
    </row>
    <row r="321" spans="1:23" ht="15.75">
      <c r="A321" s="406"/>
      <c r="B321" s="34">
        <v>1604</v>
      </c>
      <c r="C321" s="385"/>
      <c r="D321" s="380"/>
      <c r="E321" s="29" t="s">
        <v>1652</v>
      </c>
      <c r="F321" s="389"/>
      <c r="G321" s="12">
        <v>10</v>
      </c>
      <c r="H321" s="12">
        <v>200</v>
      </c>
      <c r="I321" s="12">
        <v>100</v>
      </c>
      <c r="J321" s="12">
        <v>5</v>
      </c>
      <c r="K321" s="12" t="s">
        <v>355</v>
      </c>
      <c r="L321" s="12" t="s">
        <v>355</v>
      </c>
      <c r="M321" s="13" t="s">
        <v>71</v>
      </c>
      <c r="N321" s="95" t="s">
        <v>395</v>
      </c>
      <c r="O321" s="395"/>
      <c r="P321" s="395"/>
      <c r="Q321" s="395"/>
      <c r="R321" s="395"/>
      <c r="S321" s="395"/>
      <c r="T321" s="395"/>
      <c r="U321" s="395"/>
      <c r="V321" s="404"/>
    </row>
    <row r="322" spans="1:23" ht="15.75">
      <c r="A322" s="406"/>
      <c r="B322" s="34">
        <v>2501</v>
      </c>
      <c r="C322" s="383">
        <v>2</v>
      </c>
      <c r="D322" s="379" t="s">
        <v>3</v>
      </c>
      <c r="E322" s="29" t="s">
        <v>1653</v>
      </c>
      <c r="F322" s="389"/>
      <c r="G322" s="12">
        <v>10</v>
      </c>
      <c r="H322" s="12">
        <v>200</v>
      </c>
      <c r="I322" s="12">
        <v>100</v>
      </c>
      <c r="J322" s="12">
        <v>5</v>
      </c>
      <c r="K322" s="12" t="s">
        <v>355</v>
      </c>
      <c r="L322" s="12" t="s">
        <v>355</v>
      </c>
      <c r="M322" s="13" t="s">
        <v>71</v>
      </c>
      <c r="N322" s="95" t="s">
        <v>395</v>
      </c>
      <c r="O322" s="393" t="s">
        <v>355</v>
      </c>
      <c r="P322" s="393" t="s">
        <v>355</v>
      </c>
      <c r="Q322" s="393" t="s">
        <v>354</v>
      </c>
      <c r="R322" s="393" t="s">
        <v>354</v>
      </c>
      <c r="S322" s="393" t="s">
        <v>355</v>
      </c>
      <c r="T322" s="393" t="s">
        <v>355</v>
      </c>
      <c r="U322" s="393" t="s">
        <v>355</v>
      </c>
      <c r="V322" s="402" t="s">
        <v>355</v>
      </c>
    </row>
    <row r="323" spans="1:23" ht="15.75">
      <c r="A323" s="406"/>
      <c r="B323" s="34">
        <v>2502</v>
      </c>
      <c r="C323" s="384"/>
      <c r="D323" s="407"/>
      <c r="E323" s="29" t="s">
        <v>1654</v>
      </c>
      <c r="F323" s="389"/>
      <c r="G323" s="12">
        <v>10</v>
      </c>
      <c r="H323" s="12">
        <v>200</v>
      </c>
      <c r="I323" s="12">
        <v>100</v>
      </c>
      <c r="J323" s="12">
        <v>5</v>
      </c>
      <c r="K323" s="12" t="s">
        <v>355</v>
      </c>
      <c r="L323" s="12" t="s">
        <v>355</v>
      </c>
      <c r="M323" s="13" t="s">
        <v>71</v>
      </c>
      <c r="N323" s="95" t="s">
        <v>395</v>
      </c>
      <c r="O323" s="394"/>
      <c r="P323" s="394"/>
      <c r="Q323" s="394"/>
      <c r="R323" s="394"/>
      <c r="S323" s="394"/>
      <c r="T323" s="394"/>
      <c r="U323" s="394"/>
      <c r="V323" s="403"/>
    </row>
    <row r="324" spans="1:23" ht="15.75">
      <c r="A324" s="406"/>
      <c r="B324" s="34">
        <v>2503</v>
      </c>
      <c r="C324" s="384"/>
      <c r="D324" s="407"/>
      <c r="E324" s="29" t="s">
        <v>1655</v>
      </c>
      <c r="F324" s="389"/>
      <c r="G324" s="12">
        <v>10</v>
      </c>
      <c r="H324" s="12">
        <v>200</v>
      </c>
      <c r="I324" s="12">
        <v>100</v>
      </c>
      <c r="J324" s="12">
        <v>5</v>
      </c>
      <c r="K324" s="12" t="s">
        <v>355</v>
      </c>
      <c r="L324" s="12" t="s">
        <v>355</v>
      </c>
      <c r="M324" s="13" t="s">
        <v>71</v>
      </c>
      <c r="N324" s="95" t="s">
        <v>395</v>
      </c>
      <c r="O324" s="394"/>
      <c r="P324" s="394"/>
      <c r="Q324" s="394"/>
      <c r="R324" s="394"/>
      <c r="S324" s="394"/>
      <c r="T324" s="394"/>
      <c r="U324" s="394"/>
      <c r="V324" s="403"/>
    </row>
    <row r="325" spans="1:23" ht="15.75">
      <c r="A325" s="406"/>
      <c r="B325" s="34">
        <v>2504</v>
      </c>
      <c r="C325" s="385"/>
      <c r="D325" s="380"/>
      <c r="E325" s="29" t="s">
        <v>1656</v>
      </c>
      <c r="F325" s="389"/>
      <c r="G325" s="12">
        <v>10</v>
      </c>
      <c r="H325" s="12">
        <v>200</v>
      </c>
      <c r="I325" s="12">
        <v>100</v>
      </c>
      <c r="J325" s="12">
        <v>5</v>
      </c>
      <c r="K325" s="12" t="s">
        <v>355</v>
      </c>
      <c r="L325" s="12" t="s">
        <v>355</v>
      </c>
      <c r="M325" s="13" t="s">
        <v>71</v>
      </c>
      <c r="N325" s="95" t="s">
        <v>395</v>
      </c>
      <c r="O325" s="395"/>
      <c r="P325" s="395"/>
      <c r="Q325" s="395"/>
      <c r="R325" s="395"/>
      <c r="S325" s="395"/>
      <c r="T325" s="395"/>
      <c r="U325" s="395"/>
      <c r="V325" s="404"/>
    </row>
    <row r="326" spans="1:23" ht="15.75">
      <c r="A326" s="406"/>
      <c r="B326" s="34">
        <v>3501</v>
      </c>
      <c r="C326" s="383">
        <v>3</v>
      </c>
      <c r="D326" s="379" t="s">
        <v>3</v>
      </c>
      <c r="E326" s="29" t="s">
        <v>1657</v>
      </c>
      <c r="F326" s="389"/>
      <c r="G326" s="12">
        <v>10</v>
      </c>
      <c r="H326" s="12">
        <v>200</v>
      </c>
      <c r="I326" s="12">
        <v>100</v>
      </c>
      <c r="J326" s="12">
        <v>5</v>
      </c>
      <c r="K326" s="12">
        <v>2265326</v>
      </c>
      <c r="L326" s="12">
        <f t="shared" ref="L326:L341" si="313">(K326*I326/H326)/J326</f>
        <v>226532.6</v>
      </c>
      <c r="M326" s="13" t="s">
        <v>71</v>
      </c>
      <c r="N326" s="95" t="s">
        <v>395</v>
      </c>
      <c r="O326" s="393">
        <f>AVERAGE(L326:L329)</f>
        <v>523579.25</v>
      </c>
      <c r="P326" s="393">
        <f>AVERAGE(L326:L329)</f>
        <v>523579.25</v>
      </c>
      <c r="Q326" s="393">
        <f>STDEV(L326:L329)</f>
        <v>496990.35291169392</v>
      </c>
      <c r="R326" s="393">
        <f>STDEV(L326:L329)</f>
        <v>496990.35291169392</v>
      </c>
      <c r="S326" s="393">
        <f>MAX(L326:L329)</f>
        <v>1266100</v>
      </c>
      <c r="T326" s="393">
        <f>MAX(L326:L329)</f>
        <v>1266100</v>
      </c>
      <c r="U326" s="393">
        <f>MIN(L326:L329)</f>
        <v>226532.6</v>
      </c>
      <c r="V326" s="402">
        <f>MIN(L326:L329)</f>
        <v>226532.6</v>
      </c>
    </row>
    <row r="327" spans="1:23" ht="15.75">
      <c r="A327" s="406"/>
      <c r="B327" s="34">
        <v>3502</v>
      </c>
      <c r="C327" s="384"/>
      <c r="D327" s="407"/>
      <c r="E327" s="29" t="s">
        <v>1658</v>
      </c>
      <c r="F327" s="389"/>
      <c r="G327" s="12">
        <v>10</v>
      </c>
      <c r="H327" s="12">
        <v>200</v>
      </c>
      <c r="I327" s="12">
        <v>100</v>
      </c>
      <c r="J327" s="12">
        <v>5</v>
      </c>
      <c r="K327" s="12">
        <v>2676694</v>
      </c>
      <c r="L327" s="12">
        <f t="shared" si="313"/>
        <v>267669.40000000002</v>
      </c>
      <c r="M327" s="13" t="s">
        <v>71</v>
      </c>
      <c r="N327" s="95" t="s">
        <v>395</v>
      </c>
      <c r="O327" s="394"/>
      <c r="P327" s="394"/>
      <c r="Q327" s="394"/>
      <c r="R327" s="394"/>
      <c r="S327" s="394"/>
      <c r="T327" s="394"/>
      <c r="U327" s="394"/>
      <c r="V327" s="403"/>
    </row>
    <row r="328" spans="1:23" ht="15.75">
      <c r="A328" s="406"/>
      <c r="B328" s="34">
        <v>3503</v>
      </c>
      <c r="C328" s="384"/>
      <c r="D328" s="407"/>
      <c r="E328" s="29" t="s">
        <v>1659</v>
      </c>
      <c r="F328" s="389"/>
      <c r="G328" s="12">
        <v>10</v>
      </c>
      <c r="H328" s="12">
        <v>200</v>
      </c>
      <c r="I328" s="12">
        <v>100</v>
      </c>
      <c r="J328" s="12">
        <v>5</v>
      </c>
      <c r="K328" s="12">
        <v>3340150</v>
      </c>
      <c r="L328" s="12">
        <f t="shared" si="313"/>
        <v>334015</v>
      </c>
      <c r="M328" s="13" t="s">
        <v>71</v>
      </c>
      <c r="N328" s="95" t="s">
        <v>395</v>
      </c>
      <c r="O328" s="394"/>
      <c r="P328" s="394"/>
      <c r="Q328" s="394"/>
      <c r="R328" s="394"/>
      <c r="S328" s="394"/>
      <c r="T328" s="394"/>
      <c r="U328" s="394"/>
      <c r="V328" s="403"/>
    </row>
    <row r="329" spans="1:23" ht="15.75">
      <c r="A329" s="406"/>
      <c r="B329" s="34">
        <v>3504</v>
      </c>
      <c r="C329" s="385"/>
      <c r="D329" s="380"/>
      <c r="E329" s="29" t="s">
        <v>1660</v>
      </c>
      <c r="F329" s="389"/>
      <c r="G329" s="12">
        <v>10</v>
      </c>
      <c r="H329" s="12">
        <v>200</v>
      </c>
      <c r="I329" s="12">
        <v>100</v>
      </c>
      <c r="J329" s="12">
        <f>5/1000</f>
        <v>5.0000000000000001E-3</v>
      </c>
      <c r="K329" s="12">
        <v>12661</v>
      </c>
      <c r="L329" s="12">
        <f>(((K329*I329/H329)/J329))</f>
        <v>1266100</v>
      </c>
      <c r="M329" s="13" t="s">
        <v>71</v>
      </c>
      <c r="N329" s="95" t="s">
        <v>404</v>
      </c>
      <c r="O329" s="395"/>
      <c r="P329" s="395"/>
      <c r="Q329" s="395"/>
      <c r="R329" s="395"/>
      <c r="S329" s="395"/>
      <c r="T329" s="395"/>
      <c r="U329" s="395"/>
      <c r="V329" s="404"/>
      <c r="W329" t="s">
        <v>694</v>
      </c>
    </row>
    <row r="330" spans="1:23" ht="15.75">
      <c r="A330" s="406"/>
      <c r="B330" s="34">
        <v>4501</v>
      </c>
      <c r="C330" s="383">
        <v>4</v>
      </c>
      <c r="D330" s="379" t="s">
        <v>3</v>
      </c>
      <c r="E330" s="29" t="s">
        <v>1661</v>
      </c>
      <c r="F330" s="389"/>
      <c r="G330" s="12">
        <v>10</v>
      </c>
      <c r="H330" s="12">
        <v>200</v>
      </c>
      <c r="I330" s="12">
        <v>100</v>
      </c>
      <c r="J330" s="12">
        <f>5/1000</f>
        <v>5.0000000000000001E-3</v>
      </c>
      <c r="K330" s="12">
        <v>31044</v>
      </c>
      <c r="L330" s="12">
        <f t="shared" ref="L330:L332" si="314">(((K330*I330/H330)/J330))</f>
        <v>3104400</v>
      </c>
      <c r="M330" s="13" t="s">
        <v>71</v>
      </c>
      <c r="N330" s="95" t="s">
        <v>404</v>
      </c>
      <c r="O330" s="393">
        <f>AVERAGE(L330:L333)</f>
        <v>1638784.8</v>
      </c>
      <c r="P330" s="393">
        <f>AVERAGE(L330:L333)</f>
        <v>1638784.8</v>
      </c>
      <c r="Q330" s="393">
        <f>STDEV(L330:L333)</f>
        <v>1269896.7217707746</v>
      </c>
      <c r="R330" s="393">
        <f>STDEV(L330:L333)</f>
        <v>1269896.7217707746</v>
      </c>
      <c r="S330" s="393">
        <f>MAX(L330:L333)</f>
        <v>3104400</v>
      </c>
      <c r="T330" s="393">
        <f>MAX(L330:L333)</f>
        <v>3104400</v>
      </c>
      <c r="U330" s="393">
        <f>MIN(L330:L333)</f>
        <v>73039.199999999997</v>
      </c>
      <c r="V330" s="402">
        <f>MIN(L330:L333)</f>
        <v>73039.199999999997</v>
      </c>
      <c r="W330" t="s">
        <v>694</v>
      </c>
    </row>
    <row r="331" spans="1:23" ht="15.75">
      <c r="A331" s="406"/>
      <c r="B331" s="34">
        <v>4502</v>
      </c>
      <c r="C331" s="384"/>
      <c r="D331" s="407"/>
      <c r="E331" s="29" t="s">
        <v>1662</v>
      </c>
      <c r="F331" s="389"/>
      <c r="G331" s="12">
        <v>10</v>
      </c>
      <c r="H331" s="12">
        <v>200</v>
      </c>
      <c r="I331" s="12">
        <v>100</v>
      </c>
      <c r="J331" s="12">
        <f>5/1000</f>
        <v>5.0000000000000001E-3</v>
      </c>
      <c r="K331" s="12">
        <v>20304</v>
      </c>
      <c r="L331" s="12">
        <f t="shared" si="314"/>
        <v>2030400</v>
      </c>
      <c r="M331" s="13" t="s">
        <v>71</v>
      </c>
      <c r="N331" s="95" t="s">
        <v>404</v>
      </c>
      <c r="O331" s="394"/>
      <c r="P331" s="394"/>
      <c r="Q331" s="394"/>
      <c r="R331" s="394"/>
      <c r="S331" s="394"/>
      <c r="T331" s="394"/>
      <c r="U331" s="394"/>
      <c r="V331" s="403"/>
      <c r="W331" t="s">
        <v>694</v>
      </c>
    </row>
    <row r="332" spans="1:23" ht="15.75">
      <c r="A332" s="406"/>
      <c r="B332" s="34">
        <v>4503</v>
      </c>
      <c r="C332" s="384"/>
      <c r="D332" s="407"/>
      <c r="E332" s="29" t="s">
        <v>1663</v>
      </c>
      <c r="F332" s="389"/>
      <c r="G332" s="12">
        <v>10</v>
      </c>
      <c r="H332" s="12">
        <v>200</v>
      </c>
      <c r="I332" s="12">
        <v>100</v>
      </c>
      <c r="J332" s="12">
        <f>5/1000</f>
        <v>5.0000000000000001E-3</v>
      </c>
      <c r="K332" s="12">
        <v>13473</v>
      </c>
      <c r="L332" s="12">
        <f t="shared" si="314"/>
        <v>1347300</v>
      </c>
      <c r="M332" s="13" t="s">
        <v>71</v>
      </c>
      <c r="N332" s="95" t="s">
        <v>404</v>
      </c>
      <c r="O332" s="394"/>
      <c r="P332" s="394"/>
      <c r="Q332" s="394"/>
      <c r="R332" s="394"/>
      <c r="S332" s="394"/>
      <c r="T332" s="394"/>
      <c r="U332" s="394"/>
      <c r="V332" s="403"/>
      <c r="W332" t="s">
        <v>694</v>
      </c>
    </row>
    <row r="333" spans="1:23" ht="15.75">
      <c r="A333" s="406"/>
      <c r="B333" s="34">
        <v>4504</v>
      </c>
      <c r="C333" s="385"/>
      <c r="D333" s="380"/>
      <c r="E333" s="29" t="s">
        <v>1664</v>
      </c>
      <c r="F333" s="389"/>
      <c r="G333" s="12">
        <v>10</v>
      </c>
      <c r="H333" s="12">
        <v>200</v>
      </c>
      <c r="I333" s="12">
        <v>100</v>
      </c>
      <c r="J333" s="12">
        <v>5</v>
      </c>
      <c r="K333" s="12">
        <v>730392</v>
      </c>
      <c r="L333" s="12">
        <f t="shared" si="313"/>
        <v>73039.199999999997</v>
      </c>
      <c r="M333" s="13" t="s">
        <v>71</v>
      </c>
      <c r="N333" s="95" t="s">
        <v>395</v>
      </c>
      <c r="O333" s="395"/>
      <c r="P333" s="395"/>
      <c r="Q333" s="395"/>
      <c r="R333" s="395"/>
      <c r="S333" s="395"/>
      <c r="T333" s="395"/>
      <c r="U333" s="395"/>
      <c r="V333" s="404"/>
    </row>
    <row r="334" spans="1:23" ht="15.75">
      <c r="A334" s="406"/>
      <c r="B334" s="34">
        <v>5501</v>
      </c>
      <c r="C334" s="383">
        <v>5</v>
      </c>
      <c r="D334" s="379" t="s">
        <v>3</v>
      </c>
      <c r="E334" s="29" t="s">
        <v>1665</v>
      </c>
      <c r="F334" s="389"/>
      <c r="G334" s="12">
        <v>10</v>
      </c>
      <c r="H334" s="12">
        <v>200</v>
      </c>
      <c r="I334" s="12">
        <v>100</v>
      </c>
      <c r="J334" s="12">
        <v>5</v>
      </c>
      <c r="K334" s="12">
        <v>84998</v>
      </c>
      <c r="L334" s="12">
        <f t="shared" si="313"/>
        <v>8499.7999999999993</v>
      </c>
      <c r="M334" s="13" t="s">
        <v>71</v>
      </c>
      <c r="N334" s="95" t="s">
        <v>395</v>
      </c>
      <c r="O334" s="393">
        <f>AVERAGE(L334:L337)</f>
        <v>121659.875</v>
      </c>
      <c r="P334" s="393">
        <f>AVERAGE(L334:L337)</f>
        <v>121659.875</v>
      </c>
      <c r="Q334" s="393">
        <f>STDEV(L334:L337)</f>
        <v>126706.03398674102</v>
      </c>
      <c r="R334" s="393">
        <f>STDEV(L334:L337)</f>
        <v>126706.03398674102</v>
      </c>
      <c r="S334" s="393">
        <f>MAX(L334:L337)</f>
        <v>274827.2</v>
      </c>
      <c r="T334" s="393">
        <f>MAX(L334:L337)</f>
        <v>274827.2</v>
      </c>
      <c r="U334" s="393">
        <f>MIN(L334:L337)</f>
        <v>8499.7999999999993</v>
      </c>
      <c r="V334" s="402">
        <f>MIN(L334:L337)</f>
        <v>8499.7999999999993</v>
      </c>
    </row>
    <row r="335" spans="1:23" ht="15.75">
      <c r="A335" s="406"/>
      <c r="B335" s="34">
        <v>5502</v>
      </c>
      <c r="C335" s="384"/>
      <c r="D335" s="407"/>
      <c r="E335" s="29" t="s">
        <v>1666</v>
      </c>
      <c r="F335" s="389"/>
      <c r="G335" s="12">
        <v>10</v>
      </c>
      <c r="H335" s="12">
        <v>200</v>
      </c>
      <c r="I335" s="12">
        <v>100</v>
      </c>
      <c r="J335" s="12">
        <v>5</v>
      </c>
      <c r="K335" s="12">
        <v>271662</v>
      </c>
      <c r="L335" s="12">
        <f t="shared" si="313"/>
        <v>27166.2</v>
      </c>
      <c r="M335" s="13" t="s">
        <v>71</v>
      </c>
      <c r="N335" s="95" t="s">
        <v>395</v>
      </c>
      <c r="O335" s="394"/>
      <c r="P335" s="394"/>
      <c r="Q335" s="394"/>
      <c r="R335" s="394"/>
      <c r="S335" s="394"/>
      <c r="T335" s="394"/>
      <c r="U335" s="394"/>
      <c r="V335" s="403"/>
    </row>
    <row r="336" spans="1:23" ht="15.75">
      <c r="A336" s="406"/>
      <c r="B336" s="34">
        <v>5503</v>
      </c>
      <c r="C336" s="384"/>
      <c r="D336" s="407"/>
      <c r="E336" s="29" t="s">
        <v>1667</v>
      </c>
      <c r="F336" s="389"/>
      <c r="G336" s="12">
        <v>10</v>
      </c>
      <c r="H336" s="12">
        <v>200</v>
      </c>
      <c r="I336" s="12">
        <v>100</v>
      </c>
      <c r="J336" s="12">
        <v>5</v>
      </c>
      <c r="K336" s="12">
        <v>2748272</v>
      </c>
      <c r="L336" s="12">
        <f t="shared" si="313"/>
        <v>274827.2</v>
      </c>
      <c r="M336" s="13" t="s">
        <v>71</v>
      </c>
      <c r="N336" s="95" t="s">
        <v>395</v>
      </c>
      <c r="O336" s="394"/>
      <c r="P336" s="394"/>
      <c r="Q336" s="394"/>
      <c r="R336" s="394"/>
      <c r="S336" s="394"/>
      <c r="T336" s="394"/>
      <c r="U336" s="394"/>
      <c r="V336" s="403"/>
    </row>
    <row r="337" spans="1:23" ht="15.75">
      <c r="A337" s="406"/>
      <c r="B337" s="34">
        <v>5504</v>
      </c>
      <c r="C337" s="385"/>
      <c r="D337" s="380"/>
      <c r="E337" s="29" t="s">
        <v>1668</v>
      </c>
      <c r="F337" s="389"/>
      <c r="G337" s="12">
        <v>10</v>
      </c>
      <c r="H337" s="12">
        <v>200</v>
      </c>
      <c r="I337" s="12">
        <v>100</v>
      </c>
      <c r="J337" s="12">
        <v>5</v>
      </c>
      <c r="K337" s="12">
        <v>1761463</v>
      </c>
      <c r="L337" s="12">
        <f t="shared" si="313"/>
        <v>176146.3</v>
      </c>
      <c r="M337" s="13" t="s">
        <v>71</v>
      </c>
      <c r="N337" s="95" t="s">
        <v>395</v>
      </c>
      <c r="O337" s="395"/>
      <c r="P337" s="395"/>
      <c r="Q337" s="395"/>
      <c r="R337" s="395"/>
      <c r="S337" s="395"/>
      <c r="T337" s="395"/>
      <c r="U337" s="395"/>
      <c r="V337" s="404"/>
    </row>
    <row r="338" spans="1:23" ht="15.75">
      <c r="A338" s="406"/>
      <c r="B338" s="34">
        <v>6104</v>
      </c>
      <c r="C338" s="383">
        <v>6</v>
      </c>
      <c r="D338" s="33" t="s">
        <v>4</v>
      </c>
      <c r="E338" s="29" t="s">
        <v>1669</v>
      </c>
      <c r="F338" s="389"/>
      <c r="G338" s="12">
        <v>10</v>
      </c>
      <c r="H338" s="12">
        <v>200</v>
      </c>
      <c r="I338" s="12">
        <v>100</v>
      </c>
      <c r="J338" s="12">
        <f>5/1000</f>
        <v>5.0000000000000001E-3</v>
      </c>
      <c r="K338" s="12">
        <v>39502</v>
      </c>
      <c r="L338" s="12">
        <f>(((K338*I338/H338)/J338))</f>
        <v>3950200</v>
      </c>
      <c r="M338" s="13" t="s">
        <v>71</v>
      </c>
      <c r="N338" s="95" t="s">
        <v>404</v>
      </c>
      <c r="O338" s="130">
        <f>AVERAGE(L338:L338)</f>
        <v>3950200</v>
      </c>
      <c r="P338" s="393">
        <f>AVERAGE(L338:L343)</f>
        <v>3026896.1833333336</v>
      </c>
      <c r="Q338" s="130" t="s">
        <v>354</v>
      </c>
      <c r="R338" s="393">
        <f>STDEV(L338:L343)</f>
        <v>2408558.5617350889</v>
      </c>
      <c r="S338" s="130">
        <f>MAX(L338:L338)</f>
        <v>3950200</v>
      </c>
      <c r="T338" s="393">
        <f>MAX(L338:L343)</f>
        <v>6843400</v>
      </c>
      <c r="U338" s="130">
        <f>MIN(L338:L338)</f>
        <v>3950200</v>
      </c>
      <c r="V338" s="402">
        <f>MIN(L338:L343)</f>
        <v>822377.1</v>
      </c>
      <c r="W338" t="s">
        <v>694</v>
      </c>
    </row>
    <row r="339" spans="1:23" ht="15.75">
      <c r="A339" s="406"/>
      <c r="B339" s="34">
        <v>6501</v>
      </c>
      <c r="C339" s="384"/>
      <c r="D339" s="379" t="s">
        <v>3</v>
      </c>
      <c r="E339" s="29" t="s">
        <v>1670</v>
      </c>
      <c r="F339" s="389"/>
      <c r="G339" s="12">
        <v>10</v>
      </c>
      <c r="H339" s="12">
        <v>200</v>
      </c>
      <c r="I339" s="12">
        <v>100</v>
      </c>
      <c r="J339" s="12">
        <f>5/1000</f>
        <v>5.0000000000000001E-3</v>
      </c>
      <c r="K339" s="12">
        <v>68434</v>
      </c>
      <c r="L339" s="12">
        <f t="shared" ref="L339:L340" si="315">(((K339*I339/H339)/J339))</f>
        <v>6843400</v>
      </c>
      <c r="M339" s="13" t="s">
        <v>71</v>
      </c>
      <c r="N339" s="95" t="s">
        <v>404</v>
      </c>
      <c r="O339" s="393">
        <f>AVERAGE(L339:L343)</f>
        <v>2842235.42</v>
      </c>
      <c r="P339" s="394"/>
      <c r="Q339" s="393">
        <f>STDEV(L339:L343)</f>
        <v>2644937.7970517343</v>
      </c>
      <c r="R339" s="394"/>
      <c r="S339" s="393">
        <f>MAX(L339:L343)</f>
        <v>6843400</v>
      </c>
      <c r="T339" s="394"/>
      <c r="U339" s="393">
        <f>MIN(L339:L343)</f>
        <v>822377.1</v>
      </c>
      <c r="V339" s="403"/>
      <c r="W339" t="s">
        <v>694</v>
      </c>
    </row>
    <row r="340" spans="1:23" ht="15.75">
      <c r="A340" s="406"/>
      <c r="B340" s="34">
        <v>6503</v>
      </c>
      <c r="C340" s="384"/>
      <c r="D340" s="407"/>
      <c r="E340" s="29" t="s">
        <v>1671</v>
      </c>
      <c r="F340" s="389"/>
      <c r="G340" s="12">
        <v>10</v>
      </c>
      <c r="H340" s="12">
        <v>200</v>
      </c>
      <c r="I340" s="12">
        <v>100</v>
      </c>
      <c r="J340" s="12">
        <f>5/1000</f>
        <v>5.0000000000000001E-3</v>
      </c>
      <c r="K340" s="12">
        <v>42716</v>
      </c>
      <c r="L340" s="12">
        <f t="shared" si="315"/>
        <v>4271600</v>
      </c>
      <c r="M340" s="13" t="s">
        <v>71</v>
      </c>
      <c r="N340" s="95" t="s">
        <v>404</v>
      </c>
      <c r="O340" s="394"/>
      <c r="P340" s="394"/>
      <c r="Q340" s="394"/>
      <c r="R340" s="394"/>
      <c r="S340" s="394"/>
      <c r="T340" s="394"/>
      <c r="U340" s="394"/>
      <c r="V340" s="403"/>
      <c r="W340" t="s">
        <v>694</v>
      </c>
    </row>
    <row r="341" spans="1:23" ht="15.75">
      <c r="A341" s="406"/>
      <c r="B341" s="34">
        <v>6504</v>
      </c>
      <c r="C341" s="384"/>
      <c r="D341" s="407"/>
      <c r="E341" s="29" t="s">
        <v>1672</v>
      </c>
      <c r="F341" s="389"/>
      <c r="G341" s="12">
        <v>10</v>
      </c>
      <c r="H341" s="12">
        <v>200</v>
      </c>
      <c r="I341" s="12">
        <v>100</v>
      </c>
      <c r="J341" s="12">
        <v>5</v>
      </c>
      <c r="K341" s="12">
        <v>8223771</v>
      </c>
      <c r="L341" s="12">
        <f t="shared" si="313"/>
        <v>822377.1</v>
      </c>
      <c r="M341" s="13" t="s">
        <v>71</v>
      </c>
      <c r="N341" s="95" t="s">
        <v>395</v>
      </c>
      <c r="O341" s="394"/>
      <c r="P341" s="394"/>
      <c r="Q341" s="394"/>
      <c r="R341" s="394"/>
      <c r="S341" s="394"/>
      <c r="T341" s="394"/>
      <c r="U341" s="394"/>
      <c r="V341" s="403"/>
    </row>
    <row r="342" spans="1:23" ht="15.75">
      <c r="A342" s="406"/>
      <c r="B342" s="34">
        <v>6505</v>
      </c>
      <c r="C342" s="384"/>
      <c r="D342" s="407"/>
      <c r="E342" s="29" t="s">
        <v>1673</v>
      </c>
      <c r="F342" s="389"/>
      <c r="G342" s="12">
        <v>10</v>
      </c>
      <c r="H342" s="12">
        <v>200</v>
      </c>
      <c r="I342" s="12">
        <v>100</v>
      </c>
      <c r="J342" s="12">
        <f>5/1000</f>
        <v>5.0000000000000001E-3</v>
      </c>
      <c r="K342" s="12">
        <v>10061</v>
      </c>
      <c r="L342" s="12">
        <f>(((K342*I342/H342)/J342))</f>
        <v>1006100</v>
      </c>
      <c r="M342" s="13" t="s">
        <v>71</v>
      </c>
      <c r="N342" s="95" t="s">
        <v>404</v>
      </c>
      <c r="O342" s="394"/>
      <c r="P342" s="394"/>
      <c r="Q342" s="394"/>
      <c r="R342" s="394"/>
      <c r="S342" s="394"/>
      <c r="T342" s="394"/>
      <c r="U342" s="394"/>
      <c r="V342" s="403"/>
      <c r="W342" t="s">
        <v>694</v>
      </c>
    </row>
    <row r="343" spans="1:23" ht="15.75">
      <c r="A343" s="406"/>
      <c r="B343" s="34">
        <v>6602</v>
      </c>
      <c r="C343" s="385"/>
      <c r="D343" s="380"/>
      <c r="E343" s="29" t="s">
        <v>1674</v>
      </c>
      <c r="F343" s="390"/>
      <c r="G343" s="12">
        <v>10</v>
      </c>
      <c r="H343" s="12">
        <v>200</v>
      </c>
      <c r="I343" s="12">
        <v>100</v>
      </c>
      <c r="J343" s="12">
        <f>5/1000</f>
        <v>5.0000000000000001E-3</v>
      </c>
      <c r="K343" s="12">
        <v>12677</v>
      </c>
      <c r="L343" s="12">
        <f>(((K343*I343/H343)/J343))</f>
        <v>1267700</v>
      </c>
      <c r="M343" s="13" t="s">
        <v>71</v>
      </c>
      <c r="N343" s="95" t="s">
        <v>404</v>
      </c>
      <c r="O343" s="395"/>
      <c r="P343" s="395"/>
      <c r="Q343" s="395"/>
      <c r="R343" s="395"/>
      <c r="S343" s="395"/>
      <c r="T343" s="395"/>
      <c r="U343" s="395"/>
      <c r="V343" s="404"/>
      <c r="W343" t="s">
        <v>694</v>
      </c>
    </row>
    <row r="344" spans="1:23" ht="15.75">
      <c r="A344" s="406"/>
      <c r="B344" s="34">
        <v>1501</v>
      </c>
      <c r="C344" s="383">
        <v>1</v>
      </c>
      <c r="D344" s="379" t="s">
        <v>3</v>
      </c>
      <c r="E344" s="29" t="s">
        <v>1676</v>
      </c>
      <c r="F344" s="408" t="s">
        <v>1675</v>
      </c>
      <c r="G344" s="12">
        <v>10</v>
      </c>
      <c r="H344" s="12">
        <v>200</v>
      </c>
      <c r="I344" s="12">
        <v>100</v>
      </c>
      <c r="J344" s="12">
        <v>5</v>
      </c>
      <c r="K344" s="12" t="s">
        <v>355</v>
      </c>
      <c r="L344" s="12" t="s">
        <v>355</v>
      </c>
      <c r="M344" s="13" t="s">
        <v>71</v>
      </c>
      <c r="N344" s="95" t="s">
        <v>394</v>
      </c>
      <c r="O344" s="393" t="s">
        <v>355</v>
      </c>
      <c r="P344" s="393" t="s">
        <v>355</v>
      </c>
      <c r="Q344" s="393" t="s">
        <v>354</v>
      </c>
      <c r="R344" s="393" t="s">
        <v>354</v>
      </c>
      <c r="S344" s="393" t="s">
        <v>355</v>
      </c>
      <c r="T344" s="393" t="s">
        <v>355</v>
      </c>
      <c r="U344" s="393" t="s">
        <v>355</v>
      </c>
      <c r="V344" s="402" t="s">
        <v>355</v>
      </c>
    </row>
    <row r="345" spans="1:23" ht="15.75">
      <c r="A345" s="406"/>
      <c r="B345" s="34">
        <v>1502</v>
      </c>
      <c r="C345" s="384"/>
      <c r="D345" s="407"/>
      <c r="E345" s="29" t="s">
        <v>1677</v>
      </c>
      <c r="F345" s="409"/>
      <c r="G345" s="12">
        <v>10</v>
      </c>
      <c r="H345" s="12">
        <v>200</v>
      </c>
      <c r="I345" s="12">
        <v>100</v>
      </c>
      <c r="J345" s="12">
        <v>5</v>
      </c>
      <c r="K345" s="12" t="s">
        <v>355</v>
      </c>
      <c r="L345" s="12" t="s">
        <v>355</v>
      </c>
      <c r="M345" s="13" t="s">
        <v>71</v>
      </c>
      <c r="N345" s="95" t="s">
        <v>394</v>
      </c>
      <c r="O345" s="394"/>
      <c r="P345" s="394"/>
      <c r="Q345" s="394"/>
      <c r="R345" s="394"/>
      <c r="S345" s="394"/>
      <c r="T345" s="394"/>
      <c r="U345" s="394"/>
      <c r="V345" s="403"/>
    </row>
    <row r="346" spans="1:23" ht="15.75">
      <c r="A346" s="406"/>
      <c r="B346" s="34">
        <v>1503</v>
      </c>
      <c r="C346" s="384"/>
      <c r="D346" s="407"/>
      <c r="E346" s="29" t="s">
        <v>1678</v>
      </c>
      <c r="F346" s="409"/>
      <c r="G346" s="12">
        <v>10</v>
      </c>
      <c r="H346" s="12">
        <v>200</v>
      </c>
      <c r="I346" s="12">
        <v>100</v>
      </c>
      <c r="J346" s="12">
        <v>5</v>
      </c>
      <c r="K346" s="12" t="s">
        <v>355</v>
      </c>
      <c r="L346" s="12" t="s">
        <v>355</v>
      </c>
      <c r="M346" s="13" t="s">
        <v>71</v>
      </c>
      <c r="N346" s="95" t="s">
        <v>394</v>
      </c>
      <c r="O346" s="394"/>
      <c r="P346" s="394"/>
      <c r="Q346" s="394"/>
      <c r="R346" s="394"/>
      <c r="S346" s="394"/>
      <c r="T346" s="394"/>
      <c r="U346" s="394"/>
      <c r="V346" s="403"/>
    </row>
    <row r="347" spans="1:23" ht="15.75">
      <c r="A347" s="406"/>
      <c r="B347" s="34">
        <v>1604</v>
      </c>
      <c r="C347" s="385"/>
      <c r="D347" s="380"/>
      <c r="E347" s="29" t="s">
        <v>1679</v>
      </c>
      <c r="F347" s="409"/>
      <c r="G347" s="12">
        <v>10</v>
      </c>
      <c r="H347" s="12">
        <v>200</v>
      </c>
      <c r="I347" s="12">
        <v>100</v>
      </c>
      <c r="J347" s="12">
        <v>5</v>
      </c>
      <c r="K347" s="12" t="s">
        <v>355</v>
      </c>
      <c r="L347" s="12" t="s">
        <v>355</v>
      </c>
      <c r="M347" s="13" t="s">
        <v>71</v>
      </c>
      <c r="N347" s="95" t="s">
        <v>394</v>
      </c>
      <c r="O347" s="395"/>
      <c r="P347" s="395"/>
      <c r="Q347" s="395"/>
      <c r="R347" s="395"/>
      <c r="S347" s="395"/>
      <c r="T347" s="395"/>
      <c r="U347" s="395"/>
      <c r="V347" s="404"/>
    </row>
    <row r="348" spans="1:23" ht="15.75">
      <c r="A348" s="406"/>
      <c r="B348" s="34">
        <v>2501</v>
      </c>
      <c r="C348" s="383">
        <v>2</v>
      </c>
      <c r="D348" s="379" t="s">
        <v>3</v>
      </c>
      <c r="E348" s="29" t="s">
        <v>1680</v>
      </c>
      <c r="F348" s="409"/>
      <c r="G348" s="12">
        <v>10</v>
      </c>
      <c r="H348" s="12">
        <v>200</v>
      </c>
      <c r="I348" s="12">
        <v>100</v>
      </c>
      <c r="J348" s="12">
        <v>5</v>
      </c>
      <c r="K348" s="12" t="s">
        <v>355</v>
      </c>
      <c r="L348" s="12" t="s">
        <v>355</v>
      </c>
      <c r="M348" s="13" t="s">
        <v>71</v>
      </c>
      <c r="N348" s="95" t="s">
        <v>394</v>
      </c>
      <c r="O348" s="393" t="s">
        <v>355</v>
      </c>
      <c r="P348" s="393" t="s">
        <v>355</v>
      </c>
      <c r="Q348" s="393" t="s">
        <v>354</v>
      </c>
      <c r="R348" s="393" t="s">
        <v>354</v>
      </c>
      <c r="S348" s="393" t="s">
        <v>355</v>
      </c>
      <c r="T348" s="393" t="s">
        <v>355</v>
      </c>
      <c r="U348" s="393" t="s">
        <v>355</v>
      </c>
      <c r="V348" s="402" t="s">
        <v>355</v>
      </c>
    </row>
    <row r="349" spans="1:23" ht="15.75">
      <c r="A349" s="406"/>
      <c r="B349" s="34">
        <v>2502</v>
      </c>
      <c r="C349" s="384"/>
      <c r="D349" s="407"/>
      <c r="E349" s="29" t="s">
        <v>1681</v>
      </c>
      <c r="F349" s="409"/>
      <c r="G349" s="12">
        <v>10</v>
      </c>
      <c r="H349" s="12">
        <v>200</v>
      </c>
      <c r="I349" s="12">
        <v>100</v>
      </c>
      <c r="J349" s="12">
        <v>5</v>
      </c>
      <c r="K349" s="12" t="s">
        <v>355</v>
      </c>
      <c r="L349" s="12" t="s">
        <v>355</v>
      </c>
      <c r="M349" s="13" t="s">
        <v>71</v>
      </c>
      <c r="N349" s="95" t="s">
        <v>394</v>
      </c>
      <c r="O349" s="394"/>
      <c r="P349" s="394"/>
      <c r="Q349" s="394"/>
      <c r="R349" s="394"/>
      <c r="S349" s="394"/>
      <c r="T349" s="394"/>
      <c r="U349" s="394"/>
      <c r="V349" s="403"/>
    </row>
    <row r="350" spans="1:23" ht="15.75">
      <c r="A350" s="406"/>
      <c r="B350" s="34">
        <v>2503</v>
      </c>
      <c r="C350" s="384"/>
      <c r="D350" s="407"/>
      <c r="E350" s="29" t="s">
        <v>1682</v>
      </c>
      <c r="F350" s="409"/>
      <c r="G350" s="12">
        <v>10</v>
      </c>
      <c r="H350" s="12">
        <v>200</v>
      </c>
      <c r="I350" s="12">
        <v>100</v>
      </c>
      <c r="J350" s="12">
        <v>5</v>
      </c>
      <c r="K350" s="12" t="s">
        <v>355</v>
      </c>
      <c r="L350" s="12" t="s">
        <v>355</v>
      </c>
      <c r="M350" s="13" t="s">
        <v>71</v>
      </c>
      <c r="N350" s="95" t="s">
        <v>394</v>
      </c>
      <c r="O350" s="394"/>
      <c r="P350" s="394"/>
      <c r="Q350" s="394"/>
      <c r="R350" s="394"/>
      <c r="S350" s="394"/>
      <c r="T350" s="394"/>
      <c r="U350" s="394"/>
      <c r="V350" s="403"/>
    </row>
    <row r="351" spans="1:23" ht="15.75">
      <c r="A351" s="406"/>
      <c r="B351" s="34">
        <v>2504</v>
      </c>
      <c r="C351" s="385"/>
      <c r="D351" s="380"/>
      <c r="E351" s="29" t="s">
        <v>1683</v>
      </c>
      <c r="F351" s="409"/>
      <c r="G351" s="12">
        <v>10</v>
      </c>
      <c r="H351" s="12">
        <v>200</v>
      </c>
      <c r="I351" s="12">
        <v>100</v>
      </c>
      <c r="J351" s="12">
        <v>5</v>
      </c>
      <c r="K351" s="12" t="s">
        <v>355</v>
      </c>
      <c r="L351" s="12" t="s">
        <v>355</v>
      </c>
      <c r="M351" s="13" t="s">
        <v>71</v>
      </c>
      <c r="N351" s="95" t="s">
        <v>394</v>
      </c>
      <c r="O351" s="395"/>
      <c r="P351" s="395"/>
      <c r="Q351" s="395"/>
      <c r="R351" s="395"/>
      <c r="S351" s="395"/>
      <c r="T351" s="395"/>
      <c r="U351" s="395"/>
      <c r="V351" s="404"/>
    </row>
    <row r="352" spans="1:23" ht="15.75">
      <c r="A352" s="406"/>
      <c r="B352" s="34">
        <v>3501</v>
      </c>
      <c r="C352" s="383">
        <v>3</v>
      </c>
      <c r="D352" s="379" t="s">
        <v>3</v>
      </c>
      <c r="E352" s="29" t="s">
        <v>1684</v>
      </c>
      <c r="F352" s="409"/>
      <c r="G352" s="12">
        <v>10</v>
      </c>
      <c r="H352" s="12">
        <v>200</v>
      </c>
      <c r="I352" s="12">
        <v>100</v>
      </c>
      <c r="J352" s="12">
        <v>5</v>
      </c>
      <c r="K352" s="12">
        <v>2562</v>
      </c>
      <c r="L352" s="12">
        <f t="shared" ref="L352:L381" si="316">(K352*I352/H352)/J352</f>
        <v>256.2</v>
      </c>
      <c r="M352" s="13" t="s">
        <v>71</v>
      </c>
      <c r="N352" s="95" t="s">
        <v>394</v>
      </c>
      <c r="O352" s="393">
        <f>AVERAGE(L352:L355)</f>
        <v>357.77499999999998</v>
      </c>
      <c r="P352" s="393">
        <f>AVERAGE(L352:L355)</f>
        <v>357.77499999999998</v>
      </c>
      <c r="Q352" s="393">
        <f>STDEV(L352:L355)</f>
        <v>274.53254057275859</v>
      </c>
      <c r="R352" s="393">
        <f>STDEV(L352:L355)</f>
        <v>274.53254057275859</v>
      </c>
      <c r="S352" s="393">
        <f>MAX(L352:L355)</f>
        <v>763.1</v>
      </c>
      <c r="T352" s="393">
        <f>MAX(L352:L355)</f>
        <v>763.1</v>
      </c>
      <c r="U352" s="393">
        <f>MIN(L352:L355)</f>
        <v>154.1</v>
      </c>
      <c r="V352" s="402">
        <f>MIN(L352:L355)</f>
        <v>154.1</v>
      </c>
    </row>
    <row r="353" spans="1:22" ht="15.75">
      <c r="A353" s="406"/>
      <c r="B353" s="34">
        <v>3502</v>
      </c>
      <c r="C353" s="384"/>
      <c r="D353" s="407"/>
      <c r="E353" s="29" t="s">
        <v>1685</v>
      </c>
      <c r="F353" s="409"/>
      <c r="G353" s="12">
        <v>10</v>
      </c>
      <c r="H353" s="12">
        <v>200</v>
      </c>
      <c r="I353" s="12">
        <v>100</v>
      </c>
      <c r="J353" s="12">
        <v>5</v>
      </c>
      <c r="K353" s="12">
        <v>2577</v>
      </c>
      <c r="L353" s="12">
        <f t="shared" si="316"/>
        <v>257.7</v>
      </c>
      <c r="M353" s="13" t="s">
        <v>71</v>
      </c>
      <c r="N353" s="95" t="s">
        <v>394</v>
      </c>
      <c r="O353" s="394"/>
      <c r="P353" s="394"/>
      <c r="Q353" s="394"/>
      <c r="R353" s="394"/>
      <c r="S353" s="394"/>
      <c r="T353" s="394"/>
      <c r="U353" s="394"/>
      <c r="V353" s="403"/>
    </row>
    <row r="354" spans="1:22" ht="15.75">
      <c r="A354" s="406"/>
      <c r="B354" s="34">
        <v>3503</v>
      </c>
      <c r="C354" s="384"/>
      <c r="D354" s="407"/>
      <c r="E354" s="29" t="s">
        <v>1686</v>
      </c>
      <c r="F354" s="409"/>
      <c r="G354" s="12">
        <v>10</v>
      </c>
      <c r="H354" s="12">
        <v>200</v>
      </c>
      <c r="I354" s="12">
        <v>100</v>
      </c>
      <c r="J354" s="12">
        <v>5</v>
      </c>
      <c r="K354" s="12">
        <v>7631</v>
      </c>
      <c r="L354" s="12">
        <f t="shared" si="316"/>
        <v>763.1</v>
      </c>
      <c r="M354" s="13" t="s">
        <v>71</v>
      </c>
      <c r="N354" s="95" t="s">
        <v>394</v>
      </c>
      <c r="O354" s="394"/>
      <c r="P354" s="394"/>
      <c r="Q354" s="394"/>
      <c r="R354" s="394"/>
      <c r="S354" s="394"/>
      <c r="T354" s="394"/>
      <c r="U354" s="394"/>
      <c r="V354" s="403"/>
    </row>
    <row r="355" spans="1:22" ht="15.75">
      <c r="A355" s="406"/>
      <c r="B355" s="34">
        <v>3504</v>
      </c>
      <c r="C355" s="385"/>
      <c r="D355" s="380"/>
      <c r="E355" s="29" t="s">
        <v>1687</v>
      </c>
      <c r="F355" s="409"/>
      <c r="G355" s="12">
        <v>10</v>
      </c>
      <c r="H355" s="12">
        <v>200</v>
      </c>
      <c r="I355" s="12">
        <v>100</v>
      </c>
      <c r="J355" s="12">
        <v>5</v>
      </c>
      <c r="K355" s="12">
        <v>1541</v>
      </c>
      <c r="L355" s="12">
        <f t="shared" si="316"/>
        <v>154.1</v>
      </c>
      <c r="M355" s="13" t="s">
        <v>71</v>
      </c>
      <c r="N355" s="95" t="s">
        <v>394</v>
      </c>
      <c r="O355" s="395"/>
      <c r="P355" s="395"/>
      <c r="Q355" s="395"/>
      <c r="R355" s="395"/>
      <c r="S355" s="395"/>
      <c r="T355" s="395"/>
      <c r="U355" s="395"/>
      <c r="V355" s="404"/>
    </row>
    <row r="356" spans="1:22" ht="15.75">
      <c r="A356" s="406"/>
      <c r="B356" s="34">
        <v>4001</v>
      </c>
      <c r="C356" s="383">
        <v>4</v>
      </c>
      <c r="D356" s="379" t="s">
        <v>4</v>
      </c>
      <c r="E356" s="29" t="s">
        <v>1688</v>
      </c>
      <c r="F356" s="409"/>
      <c r="G356" s="12">
        <v>10</v>
      </c>
      <c r="H356" s="12">
        <v>200</v>
      </c>
      <c r="I356" s="12">
        <v>100</v>
      </c>
      <c r="J356" s="12">
        <v>5</v>
      </c>
      <c r="K356" s="12">
        <v>23009</v>
      </c>
      <c r="L356" s="12">
        <f t="shared" si="316"/>
        <v>2300.9</v>
      </c>
      <c r="M356" s="13" t="s">
        <v>71</v>
      </c>
      <c r="N356" s="95" t="s">
        <v>394</v>
      </c>
      <c r="O356" s="393">
        <f>AVERAGE(L356:L359)</f>
        <v>1218.0500000000002</v>
      </c>
      <c r="P356" s="393">
        <f>AVERAGE(L356:L363)</f>
        <v>1054.3125000000002</v>
      </c>
      <c r="Q356" s="393">
        <f>STDEV(L356:L359)</f>
        <v>830.63942638588139</v>
      </c>
      <c r="R356" s="393">
        <f>STDEV(L356:L363)</f>
        <v>588.15118910871854</v>
      </c>
      <c r="S356" s="393">
        <f>MAX(L356:L359)</f>
        <v>2300.9</v>
      </c>
      <c r="T356" s="393">
        <f>MAX(L356:L363)</f>
        <v>2300.9</v>
      </c>
      <c r="U356" s="393">
        <f>MIN(L356:L359)</f>
        <v>289.89999999999998</v>
      </c>
      <c r="V356" s="402">
        <f>MIN(L356:L363)</f>
        <v>289.89999999999998</v>
      </c>
    </row>
    <row r="357" spans="1:22" ht="15.75">
      <c r="A357" s="406"/>
      <c r="B357" s="34">
        <v>4002</v>
      </c>
      <c r="C357" s="384"/>
      <c r="D357" s="407"/>
      <c r="E357" s="29" t="s">
        <v>1689</v>
      </c>
      <c r="F357" s="409"/>
      <c r="G357" s="12">
        <v>10</v>
      </c>
      <c r="H357" s="12">
        <v>200</v>
      </c>
      <c r="I357" s="12">
        <v>100</v>
      </c>
      <c r="J357" s="12">
        <v>5</v>
      </c>
      <c r="K357" s="12">
        <v>10314</v>
      </c>
      <c r="L357" s="12">
        <f t="shared" si="316"/>
        <v>1031.4000000000001</v>
      </c>
      <c r="M357" s="13" t="s">
        <v>71</v>
      </c>
      <c r="N357" s="95" t="s">
        <v>394</v>
      </c>
      <c r="O357" s="394"/>
      <c r="P357" s="394"/>
      <c r="Q357" s="394"/>
      <c r="R357" s="394"/>
      <c r="S357" s="394"/>
      <c r="T357" s="394"/>
      <c r="U357" s="394"/>
      <c r="V357" s="403"/>
    </row>
    <row r="358" spans="1:22" ht="15.75">
      <c r="A358" s="406"/>
      <c r="B358" s="34">
        <v>4003</v>
      </c>
      <c r="C358" s="384"/>
      <c r="D358" s="407"/>
      <c r="E358" s="29" t="s">
        <v>1690</v>
      </c>
      <c r="F358" s="409"/>
      <c r="G358" s="12">
        <v>10</v>
      </c>
      <c r="H358" s="12">
        <v>200</v>
      </c>
      <c r="I358" s="12">
        <v>100</v>
      </c>
      <c r="J358" s="12">
        <v>5</v>
      </c>
      <c r="K358" s="12">
        <v>2899</v>
      </c>
      <c r="L358" s="12">
        <f t="shared" si="316"/>
        <v>289.89999999999998</v>
      </c>
      <c r="M358" s="13" t="s">
        <v>71</v>
      </c>
      <c r="N358" s="95" t="s">
        <v>394</v>
      </c>
      <c r="O358" s="394"/>
      <c r="P358" s="394"/>
      <c r="Q358" s="394"/>
      <c r="R358" s="394"/>
      <c r="S358" s="394"/>
      <c r="T358" s="394"/>
      <c r="U358" s="394"/>
      <c r="V358" s="403"/>
    </row>
    <row r="359" spans="1:22" ht="15.75">
      <c r="A359" s="406"/>
      <c r="B359" s="34">
        <v>4004</v>
      </c>
      <c r="C359" s="384"/>
      <c r="D359" s="380"/>
      <c r="E359" s="29" t="s">
        <v>1691</v>
      </c>
      <c r="F359" s="409"/>
      <c r="G359" s="12">
        <v>10</v>
      </c>
      <c r="H359" s="12">
        <v>200</v>
      </c>
      <c r="I359" s="12">
        <v>100</v>
      </c>
      <c r="J359" s="12">
        <v>5</v>
      </c>
      <c r="K359" s="12">
        <v>12500</v>
      </c>
      <c r="L359" s="12">
        <f t="shared" si="316"/>
        <v>1250</v>
      </c>
      <c r="M359" s="13" t="s">
        <v>71</v>
      </c>
      <c r="N359" s="95" t="s">
        <v>394</v>
      </c>
      <c r="O359" s="395"/>
      <c r="P359" s="394"/>
      <c r="Q359" s="395"/>
      <c r="R359" s="394"/>
      <c r="S359" s="395"/>
      <c r="T359" s="394"/>
      <c r="U359" s="395"/>
      <c r="V359" s="403"/>
    </row>
    <row r="360" spans="1:22" ht="15.75">
      <c r="A360" s="406"/>
      <c r="B360" s="34">
        <v>4501</v>
      </c>
      <c r="C360" s="384"/>
      <c r="D360" s="379" t="s">
        <v>3</v>
      </c>
      <c r="E360" s="29" t="s">
        <v>1692</v>
      </c>
      <c r="F360" s="409"/>
      <c r="G360" s="12">
        <v>10</v>
      </c>
      <c r="H360" s="12">
        <v>200</v>
      </c>
      <c r="I360" s="12">
        <v>100</v>
      </c>
      <c r="J360" s="12">
        <v>5</v>
      </c>
      <c r="K360" s="12">
        <v>10675</v>
      </c>
      <c r="L360" s="12">
        <f t="shared" si="316"/>
        <v>1067.5</v>
      </c>
      <c r="M360" s="13" t="s">
        <v>71</v>
      </c>
      <c r="N360" s="95" t="s">
        <v>394</v>
      </c>
      <c r="O360" s="393">
        <f>AVERAGE(L360:L363)</f>
        <v>890.57500000000005</v>
      </c>
      <c r="P360" s="394"/>
      <c r="Q360" s="393">
        <f>STDEV(L360:L363)</f>
        <v>213.76578109385653</v>
      </c>
      <c r="R360" s="394"/>
      <c r="S360" s="393">
        <f>MAX(L360:L363)</f>
        <v>1067.5</v>
      </c>
      <c r="T360" s="394"/>
      <c r="U360" s="393">
        <f>MIN(L360:L363)</f>
        <v>588</v>
      </c>
      <c r="V360" s="403"/>
    </row>
    <row r="361" spans="1:22" ht="15.75">
      <c r="A361" s="406"/>
      <c r="B361" s="34">
        <v>4502</v>
      </c>
      <c r="C361" s="384"/>
      <c r="D361" s="407"/>
      <c r="E361" s="29" t="s">
        <v>1693</v>
      </c>
      <c r="F361" s="409"/>
      <c r="G361" s="12">
        <v>10</v>
      </c>
      <c r="H361" s="12">
        <v>200</v>
      </c>
      <c r="I361" s="12">
        <v>100</v>
      </c>
      <c r="J361" s="12">
        <v>5</v>
      </c>
      <c r="K361" s="12">
        <v>5880</v>
      </c>
      <c r="L361" s="12">
        <f t="shared" si="316"/>
        <v>588</v>
      </c>
      <c r="M361" s="13" t="s">
        <v>71</v>
      </c>
      <c r="N361" s="95" t="s">
        <v>394</v>
      </c>
      <c r="O361" s="394"/>
      <c r="P361" s="394"/>
      <c r="Q361" s="394"/>
      <c r="R361" s="394"/>
      <c r="S361" s="394"/>
      <c r="T361" s="394"/>
      <c r="U361" s="394"/>
      <c r="V361" s="403"/>
    </row>
    <row r="362" spans="1:22" ht="15.75">
      <c r="A362" s="406"/>
      <c r="B362" s="34">
        <v>4503</v>
      </c>
      <c r="C362" s="384"/>
      <c r="D362" s="407"/>
      <c r="E362" s="29" t="s">
        <v>1694</v>
      </c>
      <c r="F362" s="409"/>
      <c r="G362" s="12">
        <v>10</v>
      </c>
      <c r="H362" s="12">
        <v>200</v>
      </c>
      <c r="I362" s="12">
        <v>100</v>
      </c>
      <c r="J362" s="12">
        <v>5</v>
      </c>
      <c r="K362" s="12">
        <v>8971</v>
      </c>
      <c r="L362" s="12">
        <f t="shared" si="316"/>
        <v>897.1</v>
      </c>
      <c r="M362" s="13" t="s">
        <v>71</v>
      </c>
      <c r="N362" s="95" t="s">
        <v>394</v>
      </c>
      <c r="O362" s="394"/>
      <c r="P362" s="394"/>
      <c r="Q362" s="394"/>
      <c r="R362" s="394"/>
      <c r="S362" s="394"/>
      <c r="T362" s="394"/>
      <c r="U362" s="394"/>
      <c r="V362" s="403"/>
    </row>
    <row r="363" spans="1:22" ht="15.75">
      <c r="A363" s="406"/>
      <c r="B363" s="34">
        <v>4504</v>
      </c>
      <c r="C363" s="385"/>
      <c r="D363" s="380"/>
      <c r="E363" s="29" t="s">
        <v>1695</v>
      </c>
      <c r="F363" s="409"/>
      <c r="G363" s="12">
        <v>10</v>
      </c>
      <c r="H363" s="12">
        <v>200</v>
      </c>
      <c r="I363" s="12">
        <v>100</v>
      </c>
      <c r="J363" s="12">
        <v>5</v>
      </c>
      <c r="K363" s="12">
        <v>10097</v>
      </c>
      <c r="L363" s="12">
        <f t="shared" si="316"/>
        <v>1009.7</v>
      </c>
      <c r="M363" s="13" t="s">
        <v>71</v>
      </c>
      <c r="N363" s="95" t="s">
        <v>394</v>
      </c>
      <c r="O363" s="395"/>
      <c r="P363" s="395"/>
      <c r="Q363" s="395"/>
      <c r="R363" s="395"/>
      <c r="S363" s="395"/>
      <c r="T363" s="395"/>
      <c r="U363" s="395"/>
      <c r="V363" s="404"/>
    </row>
    <row r="364" spans="1:22" ht="15.75">
      <c r="A364" s="406"/>
      <c r="B364" s="34">
        <v>5001</v>
      </c>
      <c r="C364" s="383">
        <v>5</v>
      </c>
      <c r="D364" s="379" t="s">
        <v>4</v>
      </c>
      <c r="E364" s="29" t="s">
        <v>1696</v>
      </c>
      <c r="F364" s="409"/>
      <c r="G364" s="12">
        <v>10</v>
      </c>
      <c r="H364" s="12">
        <v>200</v>
      </c>
      <c r="I364" s="12">
        <v>100</v>
      </c>
      <c r="J364" s="12">
        <v>5</v>
      </c>
      <c r="K364" s="12">
        <v>1189</v>
      </c>
      <c r="L364" s="12">
        <f t="shared" si="316"/>
        <v>118.9</v>
      </c>
      <c r="M364" s="13" t="s">
        <v>71</v>
      </c>
      <c r="N364" s="95" t="s">
        <v>394</v>
      </c>
      <c r="O364" s="393">
        <f>AVERAGE(L364:L367)</f>
        <v>260.27499999999998</v>
      </c>
      <c r="P364" s="393">
        <f>AVERAGE(L364:L371)</f>
        <v>204.81249999999997</v>
      </c>
      <c r="Q364" s="393">
        <f>STDEV(L364:L367)</f>
        <v>139.83979822163184</v>
      </c>
      <c r="R364" s="393">
        <f>STDEV(L364:L371)</f>
        <v>119.40317580725051</v>
      </c>
      <c r="S364" s="393">
        <f>MAX(L364:L367)</f>
        <v>385</v>
      </c>
      <c r="T364" s="393">
        <f>MAX(L364:L371)</f>
        <v>385</v>
      </c>
      <c r="U364" s="393">
        <f>MIN(L364:L367)</f>
        <v>118.9</v>
      </c>
      <c r="V364" s="402">
        <f>MIN(L364:L371)</f>
        <v>60.1</v>
      </c>
    </row>
    <row r="365" spans="1:22" ht="15.75">
      <c r="A365" s="406"/>
      <c r="B365" s="34">
        <v>5002</v>
      </c>
      <c r="C365" s="384"/>
      <c r="D365" s="407"/>
      <c r="E365" s="29" t="s">
        <v>1697</v>
      </c>
      <c r="F365" s="409"/>
      <c r="G365" s="12">
        <v>10</v>
      </c>
      <c r="H365" s="12">
        <v>200</v>
      </c>
      <c r="I365" s="12">
        <v>100</v>
      </c>
      <c r="J365" s="12">
        <v>5</v>
      </c>
      <c r="K365" s="12">
        <v>1614</v>
      </c>
      <c r="L365" s="12">
        <f t="shared" si="316"/>
        <v>161.4</v>
      </c>
      <c r="M365" s="13" t="s">
        <v>71</v>
      </c>
      <c r="N365" s="95" t="s">
        <v>394</v>
      </c>
      <c r="O365" s="394"/>
      <c r="P365" s="394"/>
      <c r="Q365" s="394"/>
      <c r="R365" s="394"/>
      <c r="S365" s="394"/>
      <c r="T365" s="394"/>
      <c r="U365" s="394"/>
      <c r="V365" s="403"/>
    </row>
    <row r="366" spans="1:22" ht="15.75">
      <c r="A366" s="406"/>
      <c r="B366" s="34">
        <v>5003</v>
      </c>
      <c r="C366" s="384"/>
      <c r="D366" s="407"/>
      <c r="E366" s="29" t="s">
        <v>1698</v>
      </c>
      <c r="F366" s="409"/>
      <c r="G366" s="12">
        <v>10</v>
      </c>
      <c r="H366" s="12">
        <v>200</v>
      </c>
      <c r="I366" s="12">
        <v>100</v>
      </c>
      <c r="J366" s="12">
        <v>5</v>
      </c>
      <c r="K366" s="12">
        <v>3850</v>
      </c>
      <c r="L366" s="12">
        <f t="shared" si="316"/>
        <v>385</v>
      </c>
      <c r="M366" s="13" t="s">
        <v>71</v>
      </c>
      <c r="N366" s="95" t="s">
        <v>394</v>
      </c>
      <c r="O366" s="394"/>
      <c r="P366" s="394"/>
      <c r="Q366" s="394"/>
      <c r="R366" s="394"/>
      <c r="S366" s="394"/>
      <c r="T366" s="394"/>
      <c r="U366" s="394"/>
      <c r="V366" s="403"/>
    </row>
    <row r="367" spans="1:22" ht="15.75">
      <c r="A367" s="406"/>
      <c r="B367" s="34">
        <v>5004</v>
      </c>
      <c r="C367" s="384"/>
      <c r="D367" s="380"/>
      <c r="E367" s="29" t="s">
        <v>1699</v>
      </c>
      <c r="F367" s="409"/>
      <c r="G367" s="12">
        <v>10</v>
      </c>
      <c r="H367" s="12">
        <v>200</v>
      </c>
      <c r="I367" s="12">
        <v>100</v>
      </c>
      <c r="J367" s="12">
        <v>5</v>
      </c>
      <c r="K367" s="12">
        <v>3758</v>
      </c>
      <c r="L367" s="12">
        <f t="shared" si="316"/>
        <v>375.8</v>
      </c>
      <c r="M367" s="13" t="s">
        <v>71</v>
      </c>
      <c r="N367" s="95" t="s">
        <v>394</v>
      </c>
      <c r="O367" s="395"/>
      <c r="P367" s="394"/>
      <c r="Q367" s="395"/>
      <c r="R367" s="394"/>
      <c r="S367" s="395"/>
      <c r="T367" s="394"/>
      <c r="U367" s="395"/>
      <c r="V367" s="403"/>
    </row>
    <row r="368" spans="1:22" ht="15.75">
      <c r="A368" s="406"/>
      <c r="B368" s="34">
        <v>5501</v>
      </c>
      <c r="C368" s="384"/>
      <c r="D368" s="379" t="s">
        <v>3</v>
      </c>
      <c r="E368" s="29" t="s">
        <v>1700</v>
      </c>
      <c r="F368" s="409"/>
      <c r="G368" s="12">
        <v>10</v>
      </c>
      <c r="H368" s="12">
        <v>200</v>
      </c>
      <c r="I368" s="12">
        <v>100</v>
      </c>
      <c r="J368" s="12">
        <v>5</v>
      </c>
      <c r="K368" s="12">
        <v>1625</v>
      </c>
      <c r="L368" s="12">
        <f t="shared" si="316"/>
        <v>162.5</v>
      </c>
      <c r="M368" s="13" t="s">
        <v>71</v>
      </c>
      <c r="N368" s="95" t="s">
        <v>394</v>
      </c>
      <c r="O368" s="393">
        <f>AVERAGE(L368:L371)</f>
        <v>149.35</v>
      </c>
      <c r="P368" s="394"/>
      <c r="Q368" s="393">
        <f>STDEV(L368:L371)</f>
        <v>74.219516750425399</v>
      </c>
      <c r="R368" s="394"/>
      <c r="S368" s="393">
        <f>MAX(L368:L371)</f>
        <v>239.8</v>
      </c>
      <c r="T368" s="394"/>
      <c r="U368" s="393">
        <f>MIN(L368:L371)</f>
        <v>60.1</v>
      </c>
      <c r="V368" s="403"/>
    </row>
    <row r="369" spans="1:22" ht="15.75">
      <c r="A369" s="406"/>
      <c r="B369" s="34">
        <v>5502</v>
      </c>
      <c r="C369" s="384"/>
      <c r="D369" s="407"/>
      <c r="E369" s="29" t="s">
        <v>1701</v>
      </c>
      <c r="F369" s="409"/>
      <c r="G369" s="12">
        <v>10</v>
      </c>
      <c r="H369" s="12">
        <v>200</v>
      </c>
      <c r="I369" s="12">
        <v>100</v>
      </c>
      <c r="J369" s="12">
        <v>5</v>
      </c>
      <c r="K369" s="12">
        <v>601</v>
      </c>
      <c r="L369" s="12">
        <f t="shared" si="316"/>
        <v>60.1</v>
      </c>
      <c r="M369" s="13" t="s">
        <v>71</v>
      </c>
      <c r="N369" s="95" t="s">
        <v>394</v>
      </c>
      <c r="O369" s="394"/>
      <c r="P369" s="394"/>
      <c r="Q369" s="394"/>
      <c r="R369" s="394"/>
      <c r="S369" s="394"/>
      <c r="T369" s="394"/>
      <c r="U369" s="394"/>
      <c r="V369" s="403"/>
    </row>
    <row r="370" spans="1:22" ht="15.75">
      <c r="A370" s="406"/>
      <c r="B370" s="34">
        <v>5503</v>
      </c>
      <c r="C370" s="384"/>
      <c r="D370" s="407"/>
      <c r="E370" s="29" t="s">
        <v>1702</v>
      </c>
      <c r="F370" s="409"/>
      <c r="G370" s="12">
        <v>10</v>
      </c>
      <c r="H370" s="12">
        <v>200</v>
      </c>
      <c r="I370" s="12">
        <v>100</v>
      </c>
      <c r="J370" s="12">
        <v>5</v>
      </c>
      <c r="K370" s="12">
        <v>2398</v>
      </c>
      <c r="L370" s="12">
        <f t="shared" si="316"/>
        <v>239.8</v>
      </c>
      <c r="M370" s="13" t="s">
        <v>71</v>
      </c>
      <c r="N370" s="95" t="s">
        <v>394</v>
      </c>
      <c r="O370" s="394"/>
      <c r="P370" s="394"/>
      <c r="Q370" s="394"/>
      <c r="R370" s="394"/>
      <c r="S370" s="394"/>
      <c r="T370" s="394"/>
      <c r="U370" s="394"/>
      <c r="V370" s="403"/>
    </row>
    <row r="371" spans="1:22" ht="15.75">
      <c r="A371" s="406"/>
      <c r="B371" s="34">
        <v>5504</v>
      </c>
      <c r="C371" s="385"/>
      <c r="D371" s="380"/>
      <c r="E371" s="29" t="s">
        <v>1703</v>
      </c>
      <c r="F371" s="409"/>
      <c r="G371" s="12">
        <v>10</v>
      </c>
      <c r="H371" s="12">
        <v>200</v>
      </c>
      <c r="I371" s="12">
        <v>100</v>
      </c>
      <c r="J371" s="12">
        <v>5</v>
      </c>
      <c r="K371" s="12">
        <v>1350</v>
      </c>
      <c r="L371" s="12">
        <f t="shared" si="316"/>
        <v>135</v>
      </c>
      <c r="M371" s="13" t="s">
        <v>71</v>
      </c>
      <c r="N371" s="95" t="s">
        <v>394</v>
      </c>
      <c r="O371" s="395"/>
      <c r="P371" s="395"/>
      <c r="Q371" s="395"/>
      <c r="R371" s="395"/>
      <c r="S371" s="395"/>
      <c r="T371" s="395"/>
      <c r="U371" s="395"/>
      <c r="V371" s="404"/>
    </row>
    <row r="372" spans="1:22" ht="15.75">
      <c r="A372" s="406"/>
      <c r="B372" s="34">
        <v>6001</v>
      </c>
      <c r="C372" s="383">
        <v>6</v>
      </c>
      <c r="D372" s="379" t="s">
        <v>4</v>
      </c>
      <c r="E372" s="29" t="s">
        <v>1704</v>
      </c>
      <c r="F372" s="409"/>
      <c r="G372" s="12">
        <v>10</v>
      </c>
      <c r="H372" s="12">
        <v>200</v>
      </c>
      <c r="I372" s="12">
        <v>100</v>
      </c>
      <c r="J372" s="12">
        <v>5</v>
      </c>
      <c r="K372" s="12">
        <v>694</v>
      </c>
      <c r="L372" s="12">
        <f t="shared" si="316"/>
        <v>69.400000000000006</v>
      </c>
      <c r="M372" s="13" t="s">
        <v>71</v>
      </c>
      <c r="N372" s="95" t="s">
        <v>394</v>
      </c>
      <c r="O372" s="393">
        <f>AVERAGE(L372:L376)</f>
        <v>725.3</v>
      </c>
      <c r="P372" s="393">
        <f>AVERAGE(L372:L381)</f>
        <v>892.67000000000007</v>
      </c>
      <c r="Q372" s="393">
        <f>STDEV(L372:L376)</f>
        <v>614.98092653349829</v>
      </c>
      <c r="R372" s="393">
        <f>STDEV(L372:L381)</f>
        <v>550.27032962596331</v>
      </c>
      <c r="S372" s="393">
        <f>MAX(L372:L376)</f>
        <v>1648.4</v>
      </c>
      <c r="T372" s="393">
        <f>MAX(L372:L381)</f>
        <v>1648.4</v>
      </c>
      <c r="U372" s="393">
        <f>MIN(L372:L376)</f>
        <v>69.400000000000006</v>
      </c>
      <c r="V372" s="402">
        <f>MIN(L372:L381)</f>
        <v>69.400000000000006</v>
      </c>
    </row>
    <row r="373" spans="1:22" ht="15.75">
      <c r="A373" s="406"/>
      <c r="B373" s="34">
        <v>6002</v>
      </c>
      <c r="C373" s="384"/>
      <c r="D373" s="407"/>
      <c r="E373" s="29" t="s">
        <v>1705</v>
      </c>
      <c r="F373" s="409"/>
      <c r="G373" s="12">
        <v>10</v>
      </c>
      <c r="H373" s="12">
        <v>200</v>
      </c>
      <c r="I373" s="12">
        <v>100</v>
      </c>
      <c r="J373" s="12">
        <v>5</v>
      </c>
      <c r="K373" s="12">
        <v>9235</v>
      </c>
      <c r="L373" s="12">
        <f t="shared" si="316"/>
        <v>923.5</v>
      </c>
      <c r="M373" s="13" t="s">
        <v>71</v>
      </c>
      <c r="N373" s="95" t="s">
        <v>394</v>
      </c>
      <c r="O373" s="394"/>
      <c r="P373" s="394"/>
      <c r="Q373" s="394"/>
      <c r="R373" s="394"/>
      <c r="S373" s="394"/>
      <c r="T373" s="394"/>
      <c r="U373" s="394"/>
      <c r="V373" s="403"/>
    </row>
    <row r="374" spans="1:22" ht="15.75">
      <c r="A374" s="406"/>
      <c r="B374" s="34">
        <v>6003</v>
      </c>
      <c r="C374" s="384"/>
      <c r="D374" s="407"/>
      <c r="E374" s="29" t="s">
        <v>1706</v>
      </c>
      <c r="F374" s="409"/>
      <c r="G374" s="12">
        <v>10</v>
      </c>
      <c r="H374" s="12">
        <v>200</v>
      </c>
      <c r="I374" s="12">
        <v>100</v>
      </c>
      <c r="J374" s="12">
        <v>5</v>
      </c>
      <c r="K374" s="12">
        <v>2890</v>
      </c>
      <c r="L374" s="12">
        <f t="shared" si="316"/>
        <v>289</v>
      </c>
      <c r="M374" s="13" t="s">
        <v>71</v>
      </c>
      <c r="N374" s="95" t="s">
        <v>394</v>
      </c>
      <c r="O374" s="394"/>
      <c r="P374" s="394"/>
      <c r="Q374" s="394"/>
      <c r="R374" s="394"/>
      <c r="S374" s="394"/>
      <c r="T374" s="394"/>
      <c r="U374" s="394"/>
      <c r="V374" s="403"/>
    </row>
    <row r="375" spans="1:22" ht="15.75">
      <c r="A375" s="406"/>
      <c r="B375" s="34">
        <v>6004</v>
      </c>
      <c r="C375" s="384"/>
      <c r="D375" s="407"/>
      <c r="E375" s="29" t="s">
        <v>1707</v>
      </c>
      <c r="F375" s="409"/>
      <c r="G375" s="12">
        <v>10</v>
      </c>
      <c r="H375" s="12">
        <v>200</v>
      </c>
      <c r="I375" s="12">
        <v>100</v>
      </c>
      <c r="J375" s="12">
        <v>5</v>
      </c>
      <c r="K375" s="12">
        <v>6962</v>
      </c>
      <c r="L375" s="12">
        <f t="shared" si="316"/>
        <v>696.2</v>
      </c>
      <c r="M375" s="13" t="s">
        <v>71</v>
      </c>
      <c r="N375" s="95" t="s">
        <v>394</v>
      </c>
      <c r="O375" s="394"/>
      <c r="P375" s="394"/>
      <c r="Q375" s="394"/>
      <c r="R375" s="394"/>
      <c r="S375" s="394"/>
      <c r="T375" s="394"/>
      <c r="U375" s="394"/>
      <c r="V375" s="403"/>
    </row>
    <row r="376" spans="1:22" ht="15.75">
      <c r="A376" s="406"/>
      <c r="B376" s="34">
        <v>6104</v>
      </c>
      <c r="C376" s="384"/>
      <c r="D376" s="380"/>
      <c r="E376" s="29" t="s">
        <v>1708</v>
      </c>
      <c r="F376" s="409"/>
      <c r="G376" s="12">
        <v>10</v>
      </c>
      <c r="H376" s="12">
        <v>200</v>
      </c>
      <c r="I376" s="12">
        <v>100</v>
      </c>
      <c r="J376" s="12">
        <v>5</v>
      </c>
      <c r="K376" s="12">
        <v>16484</v>
      </c>
      <c r="L376" s="12">
        <f t="shared" si="316"/>
        <v>1648.4</v>
      </c>
      <c r="M376" s="13" t="s">
        <v>71</v>
      </c>
      <c r="N376" s="95" t="s">
        <v>394</v>
      </c>
      <c r="O376" s="395"/>
      <c r="P376" s="394"/>
      <c r="Q376" s="395"/>
      <c r="R376" s="394"/>
      <c r="S376" s="395"/>
      <c r="T376" s="394"/>
      <c r="U376" s="395"/>
      <c r="V376" s="403"/>
    </row>
    <row r="377" spans="1:22" ht="15.75">
      <c r="A377" s="406"/>
      <c r="B377" s="34">
        <v>6501</v>
      </c>
      <c r="C377" s="384"/>
      <c r="D377" s="379" t="s">
        <v>3</v>
      </c>
      <c r="E377" s="29" t="s">
        <v>1709</v>
      </c>
      <c r="F377" s="409"/>
      <c r="G377" s="12">
        <v>10</v>
      </c>
      <c r="H377" s="12">
        <v>200</v>
      </c>
      <c r="I377" s="12">
        <v>100</v>
      </c>
      <c r="J377" s="12">
        <v>5</v>
      </c>
      <c r="K377" s="12">
        <v>14071</v>
      </c>
      <c r="L377" s="12">
        <f t="shared" si="316"/>
        <v>1407.1</v>
      </c>
      <c r="M377" s="13" t="s">
        <v>71</v>
      </c>
      <c r="N377" s="95" t="s">
        <v>394</v>
      </c>
      <c r="O377" s="393">
        <f>AVERAGE(L377:L381)</f>
        <v>1060.0399999999997</v>
      </c>
      <c r="P377" s="394"/>
      <c r="Q377" s="393">
        <f>STDEV(L377:L381)</f>
        <v>482.76381181691767</v>
      </c>
      <c r="R377" s="394"/>
      <c r="S377" s="393">
        <f>MAX(L377:L381)</f>
        <v>1448.3</v>
      </c>
      <c r="T377" s="394"/>
      <c r="U377" s="393">
        <f>MIN(L377:L381)</f>
        <v>407.5</v>
      </c>
      <c r="V377" s="403"/>
    </row>
    <row r="378" spans="1:22" ht="15.75">
      <c r="A378" s="406"/>
      <c r="B378" s="34">
        <v>6503</v>
      </c>
      <c r="C378" s="384"/>
      <c r="D378" s="407"/>
      <c r="E378" s="29" t="s">
        <v>1710</v>
      </c>
      <c r="F378" s="409"/>
      <c r="G378" s="12">
        <v>10</v>
      </c>
      <c r="H378" s="12">
        <v>200</v>
      </c>
      <c r="I378" s="12">
        <v>100</v>
      </c>
      <c r="J378" s="12">
        <v>5</v>
      </c>
      <c r="K378" s="12">
        <v>14483</v>
      </c>
      <c r="L378" s="12">
        <f t="shared" si="316"/>
        <v>1448.3</v>
      </c>
      <c r="M378" s="13" t="s">
        <v>71</v>
      </c>
      <c r="N378" s="95" t="s">
        <v>394</v>
      </c>
      <c r="O378" s="394"/>
      <c r="P378" s="394"/>
      <c r="Q378" s="394"/>
      <c r="R378" s="394"/>
      <c r="S378" s="394"/>
      <c r="T378" s="394"/>
      <c r="U378" s="394"/>
      <c r="V378" s="403"/>
    </row>
    <row r="379" spans="1:22" ht="15.75">
      <c r="A379" s="406"/>
      <c r="B379" s="34">
        <v>6504</v>
      </c>
      <c r="C379" s="384"/>
      <c r="D379" s="407"/>
      <c r="E379" s="29" t="s">
        <v>1711</v>
      </c>
      <c r="F379" s="409"/>
      <c r="G379" s="12">
        <v>10</v>
      </c>
      <c r="H379" s="12">
        <v>200</v>
      </c>
      <c r="I379" s="12">
        <v>100</v>
      </c>
      <c r="J379" s="12">
        <v>5</v>
      </c>
      <c r="K379" s="12">
        <v>4075</v>
      </c>
      <c r="L379" s="12">
        <f t="shared" si="316"/>
        <v>407.5</v>
      </c>
      <c r="M379" s="13" t="s">
        <v>71</v>
      </c>
      <c r="N379" s="95" t="s">
        <v>394</v>
      </c>
      <c r="O379" s="394"/>
      <c r="P379" s="394"/>
      <c r="Q379" s="394"/>
      <c r="R379" s="394"/>
      <c r="S379" s="394"/>
      <c r="T379" s="394"/>
      <c r="U379" s="394"/>
      <c r="V379" s="403"/>
    </row>
    <row r="380" spans="1:22" ht="15.75">
      <c r="A380" s="406"/>
      <c r="B380" s="34">
        <v>6505</v>
      </c>
      <c r="C380" s="384"/>
      <c r="D380" s="407"/>
      <c r="E380" s="29" t="s">
        <v>1712</v>
      </c>
      <c r="F380" s="409"/>
      <c r="G380" s="12">
        <v>10</v>
      </c>
      <c r="H380" s="12">
        <v>200</v>
      </c>
      <c r="I380" s="12">
        <v>100</v>
      </c>
      <c r="J380" s="12">
        <v>5</v>
      </c>
      <c r="K380" s="12">
        <v>6782</v>
      </c>
      <c r="L380" s="12">
        <f t="shared" si="316"/>
        <v>678.2</v>
      </c>
      <c r="M380" s="13" t="s">
        <v>71</v>
      </c>
      <c r="N380" s="95" t="s">
        <v>394</v>
      </c>
      <c r="O380" s="394"/>
      <c r="P380" s="394"/>
      <c r="Q380" s="394"/>
      <c r="R380" s="394"/>
      <c r="S380" s="394"/>
      <c r="T380" s="394"/>
      <c r="U380" s="394"/>
      <c r="V380" s="403"/>
    </row>
    <row r="381" spans="1:22" ht="15.75">
      <c r="A381" s="406"/>
      <c r="B381" s="34">
        <v>6602</v>
      </c>
      <c r="C381" s="385"/>
      <c r="D381" s="380"/>
      <c r="E381" s="29" t="s">
        <v>1713</v>
      </c>
      <c r="F381" s="410"/>
      <c r="G381" s="12">
        <v>10</v>
      </c>
      <c r="H381" s="12">
        <v>200</v>
      </c>
      <c r="I381" s="12">
        <v>100</v>
      </c>
      <c r="J381" s="12">
        <v>5</v>
      </c>
      <c r="K381" s="12">
        <v>13591</v>
      </c>
      <c r="L381" s="12">
        <f t="shared" si="316"/>
        <v>1359.1</v>
      </c>
      <c r="M381" s="13" t="s">
        <v>71</v>
      </c>
      <c r="N381" s="95" t="s">
        <v>395</v>
      </c>
      <c r="O381" s="395"/>
      <c r="P381" s="395"/>
      <c r="Q381" s="395"/>
      <c r="R381" s="395"/>
      <c r="S381" s="395"/>
      <c r="T381" s="395"/>
      <c r="U381" s="395"/>
      <c r="V381" s="404"/>
    </row>
    <row r="382" spans="1:22" ht="15.75">
      <c r="A382" s="406"/>
      <c r="B382" s="34" t="s">
        <v>18</v>
      </c>
      <c r="C382" s="391">
        <v>1</v>
      </c>
      <c r="D382" s="379" t="s">
        <v>4</v>
      </c>
      <c r="E382" s="29" t="s">
        <v>1715</v>
      </c>
      <c r="F382" s="408" t="s">
        <v>1714</v>
      </c>
      <c r="G382" s="12">
        <v>10</v>
      </c>
      <c r="H382" s="12">
        <v>200</v>
      </c>
      <c r="I382" s="12">
        <v>100</v>
      </c>
      <c r="J382" s="12">
        <v>5</v>
      </c>
      <c r="K382" s="12" t="s">
        <v>355</v>
      </c>
      <c r="L382" s="12" t="s">
        <v>355</v>
      </c>
      <c r="M382" s="13" t="s">
        <v>71</v>
      </c>
      <c r="N382" s="95" t="s">
        <v>395</v>
      </c>
      <c r="O382" s="393" t="s">
        <v>355</v>
      </c>
      <c r="P382" s="393" t="s">
        <v>355</v>
      </c>
      <c r="Q382" s="393" t="s">
        <v>354</v>
      </c>
      <c r="R382" s="393" t="s">
        <v>354</v>
      </c>
      <c r="S382" s="393" t="s">
        <v>355</v>
      </c>
      <c r="T382" s="393" t="s">
        <v>355</v>
      </c>
      <c r="U382" s="393" t="s">
        <v>355</v>
      </c>
      <c r="V382" s="402" t="s">
        <v>355</v>
      </c>
    </row>
    <row r="383" spans="1:22" ht="15.75">
      <c r="A383" s="406"/>
      <c r="B383" s="34" t="s">
        <v>19</v>
      </c>
      <c r="C383" s="391"/>
      <c r="D383" s="407"/>
      <c r="E383" s="29" t="s">
        <v>1716</v>
      </c>
      <c r="F383" s="409"/>
      <c r="G383" s="12">
        <v>10</v>
      </c>
      <c r="H383" s="12">
        <v>200</v>
      </c>
      <c r="I383" s="12">
        <v>100</v>
      </c>
      <c r="J383" s="12">
        <v>5</v>
      </c>
      <c r="K383" s="12" t="s">
        <v>355</v>
      </c>
      <c r="L383" s="12" t="s">
        <v>355</v>
      </c>
      <c r="M383" s="13" t="s">
        <v>71</v>
      </c>
      <c r="N383" s="95" t="s">
        <v>395</v>
      </c>
      <c r="O383" s="394"/>
      <c r="P383" s="394"/>
      <c r="Q383" s="394"/>
      <c r="R383" s="394"/>
      <c r="S383" s="394"/>
      <c r="T383" s="394"/>
      <c r="U383" s="394"/>
      <c r="V383" s="403"/>
    </row>
    <row r="384" spans="1:22" ht="15.75">
      <c r="A384" s="406"/>
      <c r="B384" s="34" t="s">
        <v>42</v>
      </c>
      <c r="C384" s="391"/>
      <c r="D384" s="380"/>
      <c r="E384" s="29" t="s">
        <v>1717</v>
      </c>
      <c r="F384" s="409"/>
      <c r="G384" s="12">
        <v>10</v>
      </c>
      <c r="H384" s="12">
        <v>200</v>
      </c>
      <c r="I384" s="12">
        <v>100</v>
      </c>
      <c r="J384" s="12">
        <v>5</v>
      </c>
      <c r="K384" s="12" t="s">
        <v>355</v>
      </c>
      <c r="L384" s="12" t="s">
        <v>355</v>
      </c>
      <c r="M384" s="13" t="s">
        <v>71</v>
      </c>
      <c r="N384" s="95" t="s">
        <v>395</v>
      </c>
      <c r="O384" s="395"/>
      <c r="P384" s="394"/>
      <c r="Q384" s="395"/>
      <c r="R384" s="394"/>
      <c r="S384" s="395"/>
      <c r="T384" s="394"/>
      <c r="U384" s="395"/>
      <c r="V384" s="403"/>
    </row>
    <row r="385" spans="1:22" ht="15.75">
      <c r="A385" s="406"/>
      <c r="B385" s="34" t="s">
        <v>20</v>
      </c>
      <c r="C385" s="391"/>
      <c r="D385" s="379" t="s">
        <v>3</v>
      </c>
      <c r="E385" s="29" t="s">
        <v>1718</v>
      </c>
      <c r="F385" s="409"/>
      <c r="G385" s="12">
        <v>10</v>
      </c>
      <c r="H385" s="12">
        <v>200</v>
      </c>
      <c r="I385" s="12">
        <v>100</v>
      </c>
      <c r="J385" s="12">
        <v>5</v>
      </c>
      <c r="K385" s="12" t="s">
        <v>355</v>
      </c>
      <c r="L385" s="12" t="s">
        <v>355</v>
      </c>
      <c r="M385" s="13" t="s">
        <v>71</v>
      </c>
      <c r="N385" s="95" t="s">
        <v>395</v>
      </c>
      <c r="O385" s="397" t="s">
        <v>355</v>
      </c>
      <c r="P385" s="394"/>
      <c r="Q385" s="397" t="s">
        <v>354</v>
      </c>
      <c r="R385" s="394"/>
      <c r="S385" s="397" t="s">
        <v>355</v>
      </c>
      <c r="T385" s="394"/>
      <c r="U385" s="397" t="s">
        <v>355</v>
      </c>
      <c r="V385" s="403"/>
    </row>
    <row r="386" spans="1:22" ht="15.75">
      <c r="A386" s="406"/>
      <c r="B386" s="34" t="s">
        <v>21</v>
      </c>
      <c r="C386" s="391"/>
      <c r="D386" s="407"/>
      <c r="E386" s="29" t="s">
        <v>1719</v>
      </c>
      <c r="F386" s="409"/>
      <c r="G386" s="12">
        <v>10</v>
      </c>
      <c r="H386" s="12">
        <v>200</v>
      </c>
      <c r="I386" s="12">
        <v>100</v>
      </c>
      <c r="J386" s="12">
        <v>5</v>
      </c>
      <c r="K386" s="12" t="s">
        <v>355</v>
      </c>
      <c r="L386" s="12" t="s">
        <v>355</v>
      </c>
      <c r="M386" s="13" t="s">
        <v>71</v>
      </c>
      <c r="N386" s="95" t="s">
        <v>395</v>
      </c>
      <c r="O386" s="397"/>
      <c r="P386" s="394"/>
      <c r="Q386" s="397"/>
      <c r="R386" s="394"/>
      <c r="S386" s="397"/>
      <c r="T386" s="394"/>
      <c r="U386" s="397"/>
      <c r="V386" s="403"/>
    </row>
    <row r="387" spans="1:22" ht="15.75">
      <c r="A387" s="406"/>
      <c r="B387" s="34" t="s">
        <v>43</v>
      </c>
      <c r="C387" s="391"/>
      <c r="D387" s="407"/>
      <c r="E387" s="29" t="s">
        <v>1720</v>
      </c>
      <c r="F387" s="409"/>
      <c r="G387" s="12">
        <v>10</v>
      </c>
      <c r="H387" s="12">
        <v>200</v>
      </c>
      <c r="I387" s="12">
        <v>100</v>
      </c>
      <c r="J387" s="12">
        <v>5</v>
      </c>
      <c r="K387" s="12" t="s">
        <v>355</v>
      </c>
      <c r="L387" s="12" t="s">
        <v>355</v>
      </c>
      <c r="M387" s="13" t="s">
        <v>71</v>
      </c>
      <c r="N387" s="95" t="s">
        <v>395</v>
      </c>
      <c r="O387" s="397"/>
      <c r="P387" s="394"/>
      <c r="Q387" s="397"/>
      <c r="R387" s="394"/>
      <c r="S387" s="397"/>
      <c r="T387" s="394"/>
      <c r="U387" s="397"/>
      <c r="V387" s="403"/>
    </row>
    <row r="388" spans="1:22" ht="15.75">
      <c r="A388" s="406"/>
      <c r="B388" s="34" t="s">
        <v>44</v>
      </c>
      <c r="C388" s="391"/>
      <c r="D388" s="380"/>
      <c r="E388" s="29" t="s">
        <v>1721</v>
      </c>
      <c r="F388" s="409"/>
      <c r="G388" s="12">
        <v>10</v>
      </c>
      <c r="H388" s="12">
        <v>200</v>
      </c>
      <c r="I388" s="12">
        <v>100</v>
      </c>
      <c r="J388" s="12">
        <v>5</v>
      </c>
      <c r="K388" s="12" t="s">
        <v>355</v>
      </c>
      <c r="L388" s="12" t="s">
        <v>355</v>
      </c>
      <c r="M388" s="13" t="s">
        <v>71</v>
      </c>
      <c r="N388" s="95" t="s">
        <v>395</v>
      </c>
      <c r="O388" s="397"/>
      <c r="P388" s="395"/>
      <c r="Q388" s="397"/>
      <c r="R388" s="395"/>
      <c r="S388" s="397"/>
      <c r="T388" s="395"/>
      <c r="U388" s="397"/>
      <c r="V388" s="404"/>
    </row>
    <row r="389" spans="1:22" ht="15.75">
      <c r="A389" s="406"/>
      <c r="B389" s="34" t="s">
        <v>22</v>
      </c>
      <c r="C389" s="391">
        <v>2</v>
      </c>
      <c r="D389" s="379" t="s">
        <v>4</v>
      </c>
      <c r="E389" s="29" t="s">
        <v>1722</v>
      </c>
      <c r="F389" s="409"/>
      <c r="G389" s="12">
        <v>10</v>
      </c>
      <c r="H389" s="12">
        <v>200</v>
      </c>
      <c r="I389" s="12">
        <v>100</v>
      </c>
      <c r="J389" s="12">
        <v>5</v>
      </c>
      <c r="K389" s="12" t="s">
        <v>355</v>
      </c>
      <c r="L389" s="12" t="s">
        <v>355</v>
      </c>
      <c r="M389" s="13" t="s">
        <v>71</v>
      </c>
      <c r="N389" s="95" t="s">
        <v>395</v>
      </c>
      <c r="O389" s="397" t="s">
        <v>355</v>
      </c>
      <c r="P389" s="397" t="s">
        <v>355</v>
      </c>
      <c r="Q389" s="397" t="s">
        <v>354</v>
      </c>
      <c r="R389" s="397" t="s">
        <v>354</v>
      </c>
      <c r="S389" s="397" t="s">
        <v>355</v>
      </c>
      <c r="T389" s="397" t="s">
        <v>355</v>
      </c>
      <c r="U389" s="397" t="s">
        <v>355</v>
      </c>
      <c r="V389" s="398" t="s">
        <v>355</v>
      </c>
    </row>
    <row r="390" spans="1:22" ht="15.75">
      <c r="A390" s="406"/>
      <c r="B390" s="34" t="s">
        <v>23</v>
      </c>
      <c r="C390" s="391"/>
      <c r="D390" s="407"/>
      <c r="E390" s="29" t="s">
        <v>1723</v>
      </c>
      <c r="F390" s="409"/>
      <c r="G390" s="12">
        <v>10</v>
      </c>
      <c r="H390" s="12">
        <v>200</v>
      </c>
      <c r="I390" s="12">
        <v>100</v>
      </c>
      <c r="J390" s="12">
        <v>5</v>
      </c>
      <c r="K390" s="12" t="s">
        <v>355</v>
      </c>
      <c r="L390" s="12" t="s">
        <v>355</v>
      </c>
      <c r="M390" s="13" t="s">
        <v>71</v>
      </c>
      <c r="N390" s="95" t="s">
        <v>395</v>
      </c>
      <c r="O390" s="397"/>
      <c r="P390" s="397"/>
      <c r="Q390" s="397"/>
      <c r="R390" s="397"/>
      <c r="S390" s="397"/>
      <c r="T390" s="397"/>
      <c r="U390" s="397"/>
      <c r="V390" s="398"/>
    </row>
    <row r="391" spans="1:22" ht="15.75">
      <c r="A391" s="406"/>
      <c r="B391" s="34" t="s">
        <v>45</v>
      </c>
      <c r="C391" s="391"/>
      <c r="D391" s="407"/>
      <c r="E391" s="29" t="s">
        <v>1724</v>
      </c>
      <c r="F391" s="409"/>
      <c r="G391" s="12">
        <v>10</v>
      </c>
      <c r="H391" s="12">
        <v>200</v>
      </c>
      <c r="I391" s="12">
        <v>100</v>
      </c>
      <c r="J391" s="12">
        <v>5</v>
      </c>
      <c r="K391" s="12" t="s">
        <v>355</v>
      </c>
      <c r="L391" s="12" t="s">
        <v>355</v>
      </c>
      <c r="M391" s="13" t="s">
        <v>71</v>
      </c>
      <c r="N391" s="95" t="s">
        <v>395</v>
      </c>
      <c r="O391" s="397"/>
      <c r="P391" s="397"/>
      <c r="Q391" s="397"/>
      <c r="R391" s="397"/>
      <c r="S391" s="397"/>
      <c r="T391" s="397"/>
      <c r="U391" s="397"/>
      <c r="V391" s="398"/>
    </row>
    <row r="392" spans="1:22" ht="15.75">
      <c r="A392" s="406"/>
      <c r="B392" s="34" t="s">
        <v>46</v>
      </c>
      <c r="C392" s="391"/>
      <c r="D392" s="380"/>
      <c r="E392" s="29" t="s">
        <v>1725</v>
      </c>
      <c r="F392" s="409"/>
      <c r="G392" s="12">
        <v>10</v>
      </c>
      <c r="H392" s="12">
        <v>200</v>
      </c>
      <c r="I392" s="12">
        <v>100</v>
      </c>
      <c r="J392" s="12">
        <v>5</v>
      </c>
      <c r="K392" s="12" t="s">
        <v>355</v>
      </c>
      <c r="L392" s="12" t="s">
        <v>355</v>
      </c>
      <c r="M392" s="13" t="s">
        <v>71</v>
      </c>
      <c r="N392" s="95" t="s">
        <v>395</v>
      </c>
      <c r="O392" s="397"/>
      <c r="P392" s="397"/>
      <c r="Q392" s="397"/>
      <c r="R392" s="397"/>
      <c r="S392" s="397"/>
      <c r="T392" s="397"/>
      <c r="U392" s="397"/>
      <c r="V392" s="398"/>
    </row>
    <row r="393" spans="1:22" ht="15.75">
      <c r="A393" s="406"/>
      <c r="B393" s="34" t="s">
        <v>24</v>
      </c>
      <c r="C393" s="391"/>
      <c r="D393" s="379" t="s">
        <v>3</v>
      </c>
      <c r="E393" s="29" t="s">
        <v>1726</v>
      </c>
      <c r="F393" s="409"/>
      <c r="G393" s="12">
        <v>10</v>
      </c>
      <c r="H393" s="12">
        <v>200</v>
      </c>
      <c r="I393" s="12">
        <v>100</v>
      </c>
      <c r="J393" s="12">
        <v>5</v>
      </c>
      <c r="K393" s="12" t="s">
        <v>355</v>
      </c>
      <c r="L393" s="12" t="s">
        <v>355</v>
      </c>
      <c r="M393" s="13" t="s">
        <v>71</v>
      </c>
      <c r="N393" s="95" t="s">
        <v>395</v>
      </c>
      <c r="O393" s="397" t="s">
        <v>355</v>
      </c>
      <c r="P393" s="397"/>
      <c r="Q393" s="397" t="s">
        <v>354</v>
      </c>
      <c r="R393" s="397"/>
      <c r="S393" s="397" t="s">
        <v>355</v>
      </c>
      <c r="T393" s="397"/>
      <c r="U393" s="397" t="s">
        <v>355</v>
      </c>
      <c r="V393" s="398"/>
    </row>
    <row r="394" spans="1:22" ht="15.75">
      <c r="A394" s="406"/>
      <c r="B394" s="34" t="s">
        <v>25</v>
      </c>
      <c r="C394" s="391"/>
      <c r="D394" s="407"/>
      <c r="E394" s="29" t="s">
        <v>1727</v>
      </c>
      <c r="F394" s="409"/>
      <c r="G394" s="12">
        <v>10</v>
      </c>
      <c r="H394" s="12">
        <v>200</v>
      </c>
      <c r="I394" s="12">
        <v>100</v>
      </c>
      <c r="J394" s="12">
        <v>5</v>
      </c>
      <c r="K394" s="12" t="s">
        <v>355</v>
      </c>
      <c r="L394" s="12" t="s">
        <v>355</v>
      </c>
      <c r="M394" s="13" t="s">
        <v>71</v>
      </c>
      <c r="N394" s="95" t="s">
        <v>395</v>
      </c>
      <c r="O394" s="397"/>
      <c r="P394" s="397"/>
      <c r="Q394" s="397"/>
      <c r="R394" s="397"/>
      <c r="S394" s="397"/>
      <c r="T394" s="397"/>
      <c r="U394" s="397"/>
      <c r="V394" s="398"/>
    </row>
    <row r="395" spans="1:22" ht="15.75">
      <c r="A395" s="406"/>
      <c r="B395" s="34" t="s">
        <v>47</v>
      </c>
      <c r="C395" s="391"/>
      <c r="D395" s="407"/>
      <c r="E395" s="29" t="s">
        <v>1728</v>
      </c>
      <c r="F395" s="409"/>
      <c r="G395" s="12">
        <v>10</v>
      </c>
      <c r="H395" s="12">
        <v>200</v>
      </c>
      <c r="I395" s="12">
        <v>100</v>
      </c>
      <c r="J395" s="12">
        <v>5</v>
      </c>
      <c r="K395" s="12" t="s">
        <v>355</v>
      </c>
      <c r="L395" s="12" t="s">
        <v>355</v>
      </c>
      <c r="M395" s="13" t="s">
        <v>71</v>
      </c>
      <c r="N395" s="95" t="s">
        <v>395</v>
      </c>
      <c r="O395" s="397"/>
      <c r="P395" s="397"/>
      <c r="Q395" s="397"/>
      <c r="R395" s="397"/>
      <c r="S395" s="397"/>
      <c r="T395" s="397"/>
      <c r="U395" s="397"/>
      <c r="V395" s="398"/>
    </row>
    <row r="396" spans="1:22" ht="15.75">
      <c r="A396" s="406"/>
      <c r="B396" s="34" t="s">
        <v>48</v>
      </c>
      <c r="C396" s="391"/>
      <c r="D396" s="380"/>
      <c r="E396" s="29" t="s">
        <v>1729</v>
      </c>
      <c r="F396" s="409"/>
      <c r="G396" s="12">
        <v>10</v>
      </c>
      <c r="H396" s="12">
        <v>200</v>
      </c>
      <c r="I396" s="12">
        <v>100</v>
      </c>
      <c r="J396" s="12">
        <v>5</v>
      </c>
      <c r="K396" s="12" t="s">
        <v>355</v>
      </c>
      <c r="L396" s="12" t="s">
        <v>355</v>
      </c>
      <c r="M396" s="13" t="s">
        <v>71</v>
      </c>
      <c r="N396" s="95" t="s">
        <v>395</v>
      </c>
      <c r="O396" s="397"/>
      <c r="P396" s="397"/>
      <c r="Q396" s="397"/>
      <c r="R396" s="397"/>
      <c r="S396" s="397"/>
      <c r="T396" s="397"/>
      <c r="U396" s="397"/>
      <c r="V396" s="398"/>
    </row>
    <row r="397" spans="1:22" ht="15.75">
      <c r="A397" s="406"/>
      <c r="B397" s="34" t="s">
        <v>26</v>
      </c>
      <c r="C397" s="391">
        <v>3</v>
      </c>
      <c r="D397" s="379" t="s">
        <v>4</v>
      </c>
      <c r="E397" s="29" t="s">
        <v>1730</v>
      </c>
      <c r="F397" s="409"/>
      <c r="G397" s="12">
        <v>10</v>
      </c>
      <c r="H397" s="12">
        <v>200</v>
      </c>
      <c r="I397" s="12">
        <v>100</v>
      </c>
      <c r="J397" s="12">
        <v>5</v>
      </c>
      <c r="K397" s="12">
        <v>259</v>
      </c>
      <c r="L397" s="12">
        <f t="shared" ref="L397:L428" si="317">(K397*I397/H397)/J397</f>
        <v>25.9</v>
      </c>
      <c r="M397" s="13" t="s">
        <v>71</v>
      </c>
      <c r="N397" s="95" t="s">
        <v>395</v>
      </c>
      <c r="O397" s="393">
        <f>AVERAGE(L397:L400)</f>
        <v>42.550000000000004</v>
      </c>
      <c r="P397" s="393">
        <f>AVERAGE(L397:L404)</f>
        <v>47.262500000000003</v>
      </c>
      <c r="Q397" s="393">
        <f>STDEV(L397:L400)</f>
        <v>35.00957012018285</v>
      </c>
      <c r="R397" s="393">
        <f>STDEV(L397:L404)</f>
        <v>38.180246856195147</v>
      </c>
      <c r="S397" s="393">
        <f>MAX(L397:L400)</f>
        <v>89.4</v>
      </c>
      <c r="T397" s="393">
        <f>MAX(L397:L404)</f>
        <v>116.8</v>
      </c>
      <c r="U397" s="393">
        <f>MIN(L397:L400)</f>
        <v>8.1</v>
      </c>
      <c r="V397" s="402">
        <f>MIN(L398:L404)</f>
        <v>8.1</v>
      </c>
    </row>
    <row r="398" spans="1:22" ht="15.75">
      <c r="A398" s="406"/>
      <c r="B398" s="34" t="s">
        <v>27</v>
      </c>
      <c r="C398" s="391"/>
      <c r="D398" s="407"/>
      <c r="E398" s="29" t="s">
        <v>1731</v>
      </c>
      <c r="F398" s="409"/>
      <c r="G398" s="12">
        <v>10</v>
      </c>
      <c r="H398" s="12">
        <v>200</v>
      </c>
      <c r="I398" s="12">
        <v>100</v>
      </c>
      <c r="J398" s="12">
        <v>5</v>
      </c>
      <c r="K398" s="12">
        <v>894</v>
      </c>
      <c r="L398" s="12">
        <f t="shared" si="317"/>
        <v>89.4</v>
      </c>
      <c r="M398" s="13" t="s">
        <v>71</v>
      </c>
      <c r="N398" s="95" t="s">
        <v>395</v>
      </c>
      <c r="O398" s="394"/>
      <c r="P398" s="394"/>
      <c r="Q398" s="394"/>
      <c r="R398" s="394"/>
      <c r="S398" s="394"/>
      <c r="T398" s="394"/>
      <c r="U398" s="394"/>
      <c r="V398" s="403"/>
    </row>
    <row r="399" spans="1:22" ht="15.75">
      <c r="A399" s="406"/>
      <c r="B399" s="34" t="s">
        <v>49</v>
      </c>
      <c r="C399" s="391"/>
      <c r="D399" s="407"/>
      <c r="E399" s="29" t="s">
        <v>1732</v>
      </c>
      <c r="F399" s="409"/>
      <c r="G399" s="12">
        <v>10</v>
      </c>
      <c r="H399" s="12">
        <v>200</v>
      </c>
      <c r="I399" s="12">
        <v>100</v>
      </c>
      <c r="J399" s="12">
        <v>5</v>
      </c>
      <c r="K399" s="12">
        <v>468</v>
      </c>
      <c r="L399" s="12">
        <f t="shared" si="317"/>
        <v>46.8</v>
      </c>
      <c r="M399" s="13" t="s">
        <v>71</v>
      </c>
      <c r="N399" s="95" t="s">
        <v>395</v>
      </c>
      <c r="O399" s="394"/>
      <c r="P399" s="394"/>
      <c r="Q399" s="394"/>
      <c r="R399" s="394"/>
      <c r="S399" s="394"/>
      <c r="T399" s="394"/>
      <c r="U399" s="394"/>
      <c r="V399" s="403"/>
    </row>
    <row r="400" spans="1:22" ht="15.75">
      <c r="A400" s="406"/>
      <c r="B400" s="34" t="s">
        <v>50</v>
      </c>
      <c r="C400" s="391"/>
      <c r="D400" s="380"/>
      <c r="E400" s="29" t="s">
        <v>1733</v>
      </c>
      <c r="F400" s="409"/>
      <c r="G400" s="12">
        <v>10</v>
      </c>
      <c r="H400" s="12">
        <v>200</v>
      </c>
      <c r="I400" s="12">
        <v>100</v>
      </c>
      <c r="J400" s="12">
        <v>5</v>
      </c>
      <c r="K400" s="12">
        <v>81</v>
      </c>
      <c r="L400" s="12">
        <f t="shared" si="317"/>
        <v>8.1</v>
      </c>
      <c r="M400" s="13" t="s">
        <v>71</v>
      </c>
      <c r="N400" s="95" t="s">
        <v>395</v>
      </c>
      <c r="O400" s="395"/>
      <c r="P400" s="394"/>
      <c r="Q400" s="395"/>
      <c r="R400" s="394"/>
      <c r="S400" s="395"/>
      <c r="T400" s="394"/>
      <c r="U400" s="395"/>
      <c r="V400" s="403"/>
    </row>
    <row r="401" spans="1:22" ht="15.75">
      <c r="A401" s="406"/>
      <c r="B401" s="34" t="s">
        <v>28</v>
      </c>
      <c r="C401" s="391"/>
      <c r="D401" s="379" t="s">
        <v>3</v>
      </c>
      <c r="E401" s="29" t="s">
        <v>1734</v>
      </c>
      <c r="F401" s="409"/>
      <c r="G401" s="12">
        <v>10</v>
      </c>
      <c r="H401" s="12">
        <v>200</v>
      </c>
      <c r="I401" s="12">
        <v>100</v>
      </c>
      <c r="J401" s="12">
        <v>5</v>
      </c>
      <c r="K401" s="12">
        <v>124</v>
      </c>
      <c r="L401" s="12">
        <f t="shared" si="317"/>
        <v>12.4</v>
      </c>
      <c r="M401" s="13" t="s">
        <v>71</v>
      </c>
      <c r="N401" s="95" t="s">
        <v>395</v>
      </c>
      <c r="O401" s="393">
        <f>AVERAGE(L401:L404)</f>
        <v>51.975000000000001</v>
      </c>
      <c r="P401" s="394"/>
      <c r="Q401" s="393">
        <f>STDEV(L401:L404)</f>
        <v>46.005244266279028</v>
      </c>
      <c r="R401" s="394"/>
      <c r="S401" s="393">
        <f>MAX(L401:L404)</f>
        <v>116.8</v>
      </c>
      <c r="T401" s="394"/>
      <c r="U401" s="393">
        <f>MIN(L401:L404)</f>
        <v>12.4</v>
      </c>
      <c r="V401" s="403"/>
    </row>
    <row r="402" spans="1:22" ht="15.75">
      <c r="A402" s="406"/>
      <c r="B402" s="34" t="s">
        <v>29</v>
      </c>
      <c r="C402" s="391"/>
      <c r="D402" s="407"/>
      <c r="E402" s="29" t="s">
        <v>1735</v>
      </c>
      <c r="F402" s="409"/>
      <c r="G402" s="12">
        <v>10</v>
      </c>
      <c r="H402" s="12">
        <v>200</v>
      </c>
      <c r="I402" s="12">
        <v>100</v>
      </c>
      <c r="J402" s="12">
        <v>5</v>
      </c>
      <c r="K402" s="12">
        <v>508</v>
      </c>
      <c r="L402" s="12">
        <f t="shared" si="317"/>
        <v>50.8</v>
      </c>
      <c r="M402" s="13" t="s">
        <v>71</v>
      </c>
      <c r="N402" s="95" t="s">
        <v>395</v>
      </c>
      <c r="O402" s="394"/>
      <c r="P402" s="394"/>
      <c r="Q402" s="394"/>
      <c r="R402" s="394"/>
      <c r="S402" s="394"/>
      <c r="T402" s="394"/>
      <c r="U402" s="394"/>
      <c r="V402" s="403"/>
    </row>
    <row r="403" spans="1:22" ht="15.75">
      <c r="A403" s="406"/>
      <c r="B403" s="34" t="s">
        <v>51</v>
      </c>
      <c r="C403" s="391"/>
      <c r="D403" s="407"/>
      <c r="E403" s="29" t="s">
        <v>1736</v>
      </c>
      <c r="F403" s="409"/>
      <c r="G403" s="12">
        <v>10</v>
      </c>
      <c r="H403" s="12">
        <v>200</v>
      </c>
      <c r="I403" s="12">
        <v>100</v>
      </c>
      <c r="J403" s="12">
        <v>5</v>
      </c>
      <c r="K403" s="12">
        <v>1168</v>
      </c>
      <c r="L403" s="12">
        <f t="shared" si="317"/>
        <v>116.8</v>
      </c>
      <c r="M403" s="13" t="s">
        <v>71</v>
      </c>
      <c r="N403" s="95" t="s">
        <v>396</v>
      </c>
      <c r="O403" s="394"/>
      <c r="P403" s="394"/>
      <c r="Q403" s="394"/>
      <c r="R403" s="394"/>
      <c r="S403" s="394"/>
      <c r="T403" s="394"/>
      <c r="U403" s="394"/>
      <c r="V403" s="403"/>
    </row>
    <row r="404" spans="1:22" ht="15.75">
      <c r="A404" s="406"/>
      <c r="B404" s="34" t="s">
        <v>52</v>
      </c>
      <c r="C404" s="391"/>
      <c r="D404" s="380"/>
      <c r="E404" s="29" t="s">
        <v>1737</v>
      </c>
      <c r="F404" s="409"/>
      <c r="G404" s="12">
        <v>10</v>
      </c>
      <c r="H404" s="12">
        <v>200</v>
      </c>
      <c r="I404" s="12">
        <v>100</v>
      </c>
      <c r="J404" s="12">
        <v>5</v>
      </c>
      <c r="K404" s="12">
        <v>279</v>
      </c>
      <c r="L404" s="12">
        <f t="shared" si="317"/>
        <v>27.9</v>
      </c>
      <c r="M404" s="13" t="s">
        <v>71</v>
      </c>
      <c r="N404" s="95" t="s">
        <v>396</v>
      </c>
      <c r="O404" s="395"/>
      <c r="P404" s="395"/>
      <c r="Q404" s="395"/>
      <c r="R404" s="395"/>
      <c r="S404" s="395"/>
      <c r="T404" s="395"/>
      <c r="U404" s="395"/>
      <c r="V404" s="404"/>
    </row>
    <row r="405" spans="1:22" ht="15.75">
      <c r="A405" s="406"/>
      <c r="B405" s="34" t="s">
        <v>30</v>
      </c>
      <c r="C405" s="384">
        <v>4</v>
      </c>
      <c r="D405" s="379" t="s">
        <v>4</v>
      </c>
      <c r="E405" s="29" t="s">
        <v>1738</v>
      </c>
      <c r="F405" s="409"/>
      <c r="G405" s="12">
        <v>10</v>
      </c>
      <c r="H405" s="12">
        <v>200</v>
      </c>
      <c r="I405" s="12">
        <v>100</v>
      </c>
      <c r="J405" s="12">
        <v>5</v>
      </c>
      <c r="K405" s="12">
        <v>714</v>
      </c>
      <c r="L405" s="12">
        <f t="shared" si="317"/>
        <v>71.400000000000006</v>
      </c>
      <c r="M405" s="13" t="s">
        <v>71</v>
      </c>
      <c r="N405" s="95" t="s">
        <v>396</v>
      </c>
      <c r="O405" s="393">
        <f>AVERAGE(L405:L408)</f>
        <v>72.099999999999994</v>
      </c>
      <c r="P405" s="393">
        <f>AVERAGE(L405:L412)</f>
        <v>163.1</v>
      </c>
      <c r="Q405" s="393">
        <f>STDEV(L405:L408)</f>
        <v>32.422420226339277</v>
      </c>
      <c r="R405" s="393">
        <f>STDEV(L405:L412)</f>
        <v>130.05240701897284</v>
      </c>
      <c r="S405" s="393">
        <f>MAX(L405:L408)</f>
        <v>113.6</v>
      </c>
      <c r="T405" s="393">
        <f>MAX(L405:L412)</f>
        <v>435.1</v>
      </c>
      <c r="U405" s="393">
        <f>MIN(L405:L408)</f>
        <v>34.4</v>
      </c>
      <c r="V405" s="402">
        <f>MIN(L406:L412)</f>
        <v>34.4</v>
      </c>
    </row>
    <row r="406" spans="1:22" ht="15.75">
      <c r="A406" s="406"/>
      <c r="B406" s="34" t="s">
        <v>31</v>
      </c>
      <c r="C406" s="384"/>
      <c r="D406" s="407" t="s">
        <v>4</v>
      </c>
      <c r="E406" s="29" t="s">
        <v>1739</v>
      </c>
      <c r="F406" s="409"/>
      <c r="G406" s="12">
        <v>10</v>
      </c>
      <c r="H406" s="12">
        <v>200</v>
      </c>
      <c r="I406" s="12">
        <v>100</v>
      </c>
      <c r="J406" s="12">
        <v>5</v>
      </c>
      <c r="K406" s="12">
        <v>690</v>
      </c>
      <c r="L406" s="12">
        <f t="shared" si="317"/>
        <v>69</v>
      </c>
      <c r="M406" s="13" t="s">
        <v>71</v>
      </c>
      <c r="N406" s="95" t="s">
        <v>396</v>
      </c>
      <c r="O406" s="394"/>
      <c r="P406" s="394"/>
      <c r="Q406" s="394"/>
      <c r="R406" s="394"/>
      <c r="S406" s="394"/>
      <c r="T406" s="394"/>
      <c r="U406" s="394"/>
      <c r="V406" s="403"/>
    </row>
    <row r="407" spans="1:22" ht="15.75">
      <c r="A407" s="406"/>
      <c r="B407" s="34" t="s">
        <v>53</v>
      </c>
      <c r="C407" s="384"/>
      <c r="D407" s="407" t="s">
        <v>4</v>
      </c>
      <c r="E407" s="29" t="s">
        <v>1740</v>
      </c>
      <c r="F407" s="409"/>
      <c r="G407" s="12">
        <v>10</v>
      </c>
      <c r="H407" s="12">
        <v>200</v>
      </c>
      <c r="I407" s="12">
        <v>100</v>
      </c>
      <c r="J407" s="12">
        <v>5</v>
      </c>
      <c r="K407" s="12">
        <v>344</v>
      </c>
      <c r="L407" s="12">
        <f t="shared" si="317"/>
        <v>34.4</v>
      </c>
      <c r="M407" s="13" t="s">
        <v>71</v>
      </c>
      <c r="N407" s="95" t="s">
        <v>396</v>
      </c>
      <c r="O407" s="394"/>
      <c r="P407" s="394"/>
      <c r="Q407" s="394"/>
      <c r="R407" s="394"/>
      <c r="S407" s="394"/>
      <c r="T407" s="394"/>
      <c r="U407" s="394"/>
      <c r="V407" s="403"/>
    </row>
    <row r="408" spans="1:22" ht="15.75">
      <c r="A408" s="406"/>
      <c r="B408" s="34" t="s">
        <v>54</v>
      </c>
      <c r="C408" s="384"/>
      <c r="D408" s="380" t="s">
        <v>4</v>
      </c>
      <c r="E408" s="29" t="s">
        <v>1741</v>
      </c>
      <c r="F408" s="409"/>
      <c r="G408" s="12">
        <v>10</v>
      </c>
      <c r="H408" s="12">
        <v>200</v>
      </c>
      <c r="I408" s="12">
        <v>100</v>
      </c>
      <c r="J408" s="12">
        <v>5</v>
      </c>
      <c r="K408" s="12">
        <v>1136</v>
      </c>
      <c r="L408" s="12">
        <f t="shared" si="317"/>
        <v>113.6</v>
      </c>
      <c r="M408" s="13" t="s">
        <v>71</v>
      </c>
      <c r="N408" s="95" t="s">
        <v>396</v>
      </c>
      <c r="O408" s="395"/>
      <c r="P408" s="394"/>
      <c r="Q408" s="395"/>
      <c r="R408" s="394"/>
      <c r="S408" s="395"/>
      <c r="T408" s="394"/>
      <c r="U408" s="395"/>
      <c r="V408" s="403"/>
    </row>
    <row r="409" spans="1:22" ht="15.75">
      <c r="A409" s="406"/>
      <c r="B409" s="34" t="s">
        <v>32</v>
      </c>
      <c r="C409" s="384"/>
      <c r="D409" s="379" t="s">
        <v>3</v>
      </c>
      <c r="E409" s="29" t="s">
        <v>1742</v>
      </c>
      <c r="F409" s="409"/>
      <c r="G409" s="12">
        <v>10</v>
      </c>
      <c r="H409" s="12">
        <v>200</v>
      </c>
      <c r="I409" s="12">
        <v>100</v>
      </c>
      <c r="J409" s="12">
        <v>5</v>
      </c>
      <c r="K409" s="12">
        <v>4351</v>
      </c>
      <c r="L409" s="12">
        <f t="shared" si="317"/>
        <v>435.1</v>
      </c>
      <c r="M409" s="13" t="s">
        <v>71</v>
      </c>
      <c r="N409" s="95" t="s">
        <v>396</v>
      </c>
      <c r="O409" s="393">
        <f>AVERAGE(L409:L412)</f>
        <v>254.10000000000002</v>
      </c>
      <c r="P409" s="394"/>
      <c r="Q409" s="393">
        <f>STDEV(L409:L412)</f>
        <v>127.79379223316489</v>
      </c>
      <c r="R409" s="394"/>
      <c r="S409" s="393">
        <f>MAX(L409:L412)</f>
        <v>435.1</v>
      </c>
      <c r="T409" s="394"/>
      <c r="U409" s="393">
        <f>MIN(L409:L412)</f>
        <v>134.30000000000001</v>
      </c>
      <c r="V409" s="403"/>
    </row>
    <row r="410" spans="1:22" ht="15.75">
      <c r="A410" s="406"/>
      <c r="B410" s="34" t="s">
        <v>33</v>
      </c>
      <c r="C410" s="384"/>
      <c r="D410" s="407" t="s">
        <v>3</v>
      </c>
      <c r="E410" s="29" t="s">
        <v>1743</v>
      </c>
      <c r="F410" s="409"/>
      <c r="G410" s="12">
        <v>10</v>
      </c>
      <c r="H410" s="12">
        <v>200</v>
      </c>
      <c r="I410" s="12">
        <v>100</v>
      </c>
      <c r="J410" s="12">
        <v>5</v>
      </c>
      <c r="K410" s="12">
        <v>2215</v>
      </c>
      <c r="L410" s="12">
        <f t="shared" si="317"/>
        <v>221.5</v>
      </c>
      <c r="M410" s="13" t="s">
        <v>71</v>
      </c>
      <c r="N410" s="95" t="s">
        <v>396</v>
      </c>
      <c r="O410" s="394"/>
      <c r="P410" s="394"/>
      <c r="Q410" s="394"/>
      <c r="R410" s="394"/>
      <c r="S410" s="394"/>
      <c r="T410" s="394"/>
      <c r="U410" s="394"/>
      <c r="V410" s="403"/>
    </row>
    <row r="411" spans="1:22" ht="15.75">
      <c r="A411" s="406"/>
      <c r="B411" s="34" t="s">
        <v>55</v>
      </c>
      <c r="C411" s="384"/>
      <c r="D411" s="407" t="s">
        <v>3</v>
      </c>
      <c r="E411" s="29" t="s">
        <v>1744</v>
      </c>
      <c r="F411" s="409"/>
      <c r="G411" s="12">
        <v>10</v>
      </c>
      <c r="H411" s="12">
        <v>200</v>
      </c>
      <c r="I411" s="12">
        <v>100</v>
      </c>
      <c r="J411" s="12">
        <v>5</v>
      </c>
      <c r="K411" s="12">
        <v>1343</v>
      </c>
      <c r="L411" s="12">
        <f t="shared" si="317"/>
        <v>134.30000000000001</v>
      </c>
      <c r="M411" s="13" t="s">
        <v>71</v>
      </c>
      <c r="N411" s="95" t="s">
        <v>396</v>
      </c>
      <c r="O411" s="394"/>
      <c r="P411" s="394"/>
      <c r="Q411" s="394"/>
      <c r="R411" s="394"/>
      <c r="S411" s="394"/>
      <c r="T411" s="394"/>
      <c r="U411" s="394"/>
      <c r="V411" s="403"/>
    </row>
    <row r="412" spans="1:22" ht="15.75">
      <c r="A412" s="406"/>
      <c r="B412" s="34" t="s">
        <v>56</v>
      </c>
      <c r="C412" s="385"/>
      <c r="D412" s="380" t="s">
        <v>3</v>
      </c>
      <c r="E412" s="29" t="s">
        <v>1745</v>
      </c>
      <c r="F412" s="409"/>
      <c r="G412" s="12">
        <v>10</v>
      </c>
      <c r="H412" s="12">
        <v>200</v>
      </c>
      <c r="I412" s="12">
        <v>100</v>
      </c>
      <c r="J412" s="12">
        <v>5</v>
      </c>
      <c r="K412" s="12">
        <v>2255</v>
      </c>
      <c r="L412" s="12">
        <f t="shared" si="317"/>
        <v>225.5</v>
      </c>
      <c r="M412" s="13" t="s">
        <v>71</v>
      </c>
      <c r="N412" s="95" t="s">
        <v>396</v>
      </c>
      <c r="O412" s="395"/>
      <c r="P412" s="395"/>
      <c r="Q412" s="395"/>
      <c r="R412" s="395"/>
      <c r="S412" s="395"/>
      <c r="T412" s="395"/>
      <c r="U412" s="395"/>
      <c r="V412" s="404"/>
    </row>
    <row r="413" spans="1:22" ht="15.75">
      <c r="A413" s="406"/>
      <c r="B413" s="34" t="s">
        <v>34</v>
      </c>
      <c r="C413" s="383">
        <v>5</v>
      </c>
      <c r="D413" s="379" t="s">
        <v>4</v>
      </c>
      <c r="E413" s="29" t="s">
        <v>1746</v>
      </c>
      <c r="F413" s="409"/>
      <c r="G413" s="12">
        <v>10</v>
      </c>
      <c r="H413" s="12">
        <v>200</v>
      </c>
      <c r="I413" s="12">
        <v>100</v>
      </c>
      <c r="J413" s="12">
        <v>5</v>
      </c>
      <c r="K413" s="12">
        <v>133</v>
      </c>
      <c r="L413" s="12">
        <f t="shared" si="317"/>
        <v>13.3</v>
      </c>
      <c r="M413" s="13" t="s">
        <v>71</v>
      </c>
      <c r="N413" s="95" t="s">
        <v>396</v>
      </c>
      <c r="O413" s="393">
        <f>AVERAGE(L413:L416)</f>
        <v>21.475000000000001</v>
      </c>
      <c r="P413" s="393">
        <f>AVERAGE(L413:L420)</f>
        <v>15.7875</v>
      </c>
      <c r="Q413" s="393">
        <f>STDEV(L413:L416)</f>
        <v>7.0533089161518063</v>
      </c>
      <c r="R413" s="393">
        <f>STDEV(L413:L420)</f>
        <v>9.2995295579937807</v>
      </c>
      <c r="S413" s="393">
        <f>MAX(L413:L416)</f>
        <v>30</v>
      </c>
      <c r="T413" s="393">
        <f>MAX(L413:L420)</f>
        <v>30</v>
      </c>
      <c r="U413" s="393">
        <f>MIN(L413:L416)</f>
        <v>13.3</v>
      </c>
      <c r="V413" s="402">
        <f>MIN(L414:L420)</f>
        <v>3.1</v>
      </c>
    </row>
    <row r="414" spans="1:22" ht="15.75">
      <c r="A414" s="406"/>
      <c r="B414" s="34" t="s">
        <v>35</v>
      </c>
      <c r="C414" s="384"/>
      <c r="D414" s="407" t="s">
        <v>4</v>
      </c>
      <c r="E414" s="29" t="s">
        <v>1747</v>
      </c>
      <c r="F414" s="409"/>
      <c r="G414" s="12">
        <v>10</v>
      </c>
      <c r="H414" s="12">
        <v>200</v>
      </c>
      <c r="I414" s="12">
        <v>100</v>
      </c>
      <c r="J414" s="12">
        <v>5</v>
      </c>
      <c r="K414" s="12">
        <v>191</v>
      </c>
      <c r="L414" s="12">
        <f t="shared" si="317"/>
        <v>19.100000000000001</v>
      </c>
      <c r="M414" s="13" t="s">
        <v>71</v>
      </c>
      <c r="N414" s="95" t="s">
        <v>396</v>
      </c>
      <c r="O414" s="394"/>
      <c r="P414" s="394"/>
      <c r="Q414" s="394"/>
      <c r="R414" s="394"/>
      <c r="S414" s="394"/>
      <c r="T414" s="394"/>
      <c r="U414" s="394"/>
      <c r="V414" s="403"/>
    </row>
    <row r="415" spans="1:22" ht="15.75">
      <c r="A415" s="406"/>
      <c r="B415" s="34" t="s">
        <v>57</v>
      </c>
      <c r="C415" s="384"/>
      <c r="D415" s="407" t="s">
        <v>4</v>
      </c>
      <c r="E415" s="29" t="s">
        <v>1748</v>
      </c>
      <c r="F415" s="409"/>
      <c r="G415" s="12">
        <v>10</v>
      </c>
      <c r="H415" s="12">
        <v>200</v>
      </c>
      <c r="I415" s="12">
        <v>100</v>
      </c>
      <c r="J415" s="12">
        <v>5</v>
      </c>
      <c r="K415" s="12">
        <v>300</v>
      </c>
      <c r="L415" s="12">
        <f t="shared" si="317"/>
        <v>30</v>
      </c>
      <c r="M415" s="13" t="s">
        <v>71</v>
      </c>
      <c r="N415" s="95" t="s">
        <v>396</v>
      </c>
      <c r="O415" s="394"/>
      <c r="P415" s="394"/>
      <c r="Q415" s="394"/>
      <c r="R415" s="394"/>
      <c r="S415" s="394"/>
      <c r="T415" s="394"/>
      <c r="U415" s="394"/>
      <c r="V415" s="403"/>
    </row>
    <row r="416" spans="1:22" ht="15.75">
      <c r="A416" s="406"/>
      <c r="B416" s="34" t="s">
        <v>58</v>
      </c>
      <c r="C416" s="384"/>
      <c r="D416" s="380" t="s">
        <v>4</v>
      </c>
      <c r="E416" s="29" t="s">
        <v>1749</v>
      </c>
      <c r="F416" s="409"/>
      <c r="G416" s="12">
        <v>10</v>
      </c>
      <c r="H416" s="12">
        <v>200</v>
      </c>
      <c r="I416" s="12">
        <v>100</v>
      </c>
      <c r="J416" s="12">
        <v>5</v>
      </c>
      <c r="K416" s="12">
        <v>235</v>
      </c>
      <c r="L416" s="12">
        <f t="shared" si="317"/>
        <v>23.5</v>
      </c>
      <c r="M416" s="13" t="s">
        <v>71</v>
      </c>
      <c r="N416" s="95" t="s">
        <v>396</v>
      </c>
      <c r="O416" s="395"/>
      <c r="P416" s="394"/>
      <c r="Q416" s="395"/>
      <c r="R416" s="394"/>
      <c r="S416" s="395"/>
      <c r="T416" s="394"/>
      <c r="U416" s="395"/>
      <c r="V416" s="403"/>
    </row>
    <row r="417" spans="1:22" ht="15.75">
      <c r="A417" s="406"/>
      <c r="B417" s="34" t="s">
        <v>36</v>
      </c>
      <c r="C417" s="384"/>
      <c r="D417" s="379" t="s">
        <v>3</v>
      </c>
      <c r="E417" s="29" t="s">
        <v>1750</v>
      </c>
      <c r="F417" s="409"/>
      <c r="G417" s="12">
        <v>10</v>
      </c>
      <c r="H417" s="12">
        <v>200</v>
      </c>
      <c r="I417" s="12">
        <v>100</v>
      </c>
      <c r="J417" s="12">
        <v>5</v>
      </c>
      <c r="K417" s="12">
        <v>82</v>
      </c>
      <c r="L417" s="12">
        <f t="shared" si="317"/>
        <v>8.1999999999999993</v>
      </c>
      <c r="M417" s="13" t="s">
        <v>71</v>
      </c>
      <c r="N417" s="95" t="s">
        <v>396</v>
      </c>
      <c r="O417" s="393">
        <f>AVERAGE(L417:L420)</f>
        <v>10.1</v>
      </c>
      <c r="P417" s="394"/>
      <c r="Q417" s="393">
        <f>STDEV(L417:L420)</f>
        <v>8.1104870383966468</v>
      </c>
      <c r="R417" s="394"/>
      <c r="S417" s="393">
        <f>MAX(L417:L420)</f>
        <v>21.8</v>
      </c>
      <c r="T417" s="394"/>
      <c r="U417" s="393">
        <f>MIN(L417:L420)</f>
        <v>3.1</v>
      </c>
      <c r="V417" s="403"/>
    </row>
    <row r="418" spans="1:22" ht="15.75">
      <c r="A418" s="406"/>
      <c r="B418" s="34" t="s">
        <v>37</v>
      </c>
      <c r="C418" s="384"/>
      <c r="D418" s="407" t="s">
        <v>3</v>
      </c>
      <c r="E418" s="29" t="s">
        <v>1751</v>
      </c>
      <c r="F418" s="409"/>
      <c r="G418" s="12">
        <v>10</v>
      </c>
      <c r="H418" s="12">
        <v>200</v>
      </c>
      <c r="I418" s="12">
        <v>100</v>
      </c>
      <c r="J418" s="12">
        <v>5</v>
      </c>
      <c r="K418" s="12">
        <v>31</v>
      </c>
      <c r="L418" s="12">
        <f t="shared" si="317"/>
        <v>3.1</v>
      </c>
      <c r="M418" s="13" t="s">
        <v>71</v>
      </c>
      <c r="N418" s="95" t="s">
        <v>396</v>
      </c>
      <c r="O418" s="394"/>
      <c r="P418" s="394"/>
      <c r="Q418" s="394"/>
      <c r="R418" s="394"/>
      <c r="S418" s="394"/>
      <c r="T418" s="394"/>
      <c r="U418" s="394"/>
      <c r="V418" s="403"/>
    </row>
    <row r="419" spans="1:22" ht="15.75">
      <c r="A419" s="406"/>
      <c r="B419" s="34" t="s">
        <v>59</v>
      </c>
      <c r="C419" s="384"/>
      <c r="D419" s="407" t="s">
        <v>3</v>
      </c>
      <c r="E419" s="29" t="s">
        <v>1752</v>
      </c>
      <c r="F419" s="409"/>
      <c r="G419" s="12">
        <v>10</v>
      </c>
      <c r="H419" s="12">
        <v>200</v>
      </c>
      <c r="I419" s="12">
        <v>100</v>
      </c>
      <c r="J419" s="12">
        <v>5</v>
      </c>
      <c r="K419" s="12">
        <v>218</v>
      </c>
      <c r="L419" s="12">
        <f t="shared" si="317"/>
        <v>21.8</v>
      </c>
      <c r="M419" s="13" t="s">
        <v>71</v>
      </c>
      <c r="N419" s="95" t="s">
        <v>396</v>
      </c>
      <c r="O419" s="394"/>
      <c r="P419" s="394"/>
      <c r="Q419" s="394"/>
      <c r="R419" s="394"/>
      <c r="S419" s="394"/>
      <c r="T419" s="394"/>
      <c r="U419" s="394"/>
      <c r="V419" s="403"/>
    </row>
    <row r="420" spans="1:22" ht="15.75">
      <c r="A420" s="406"/>
      <c r="B420" s="34" t="s">
        <v>60</v>
      </c>
      <c r="C420" s="385"/>
      <c r="D420" s="380" t="s">
        <v>3</v>
      </c>
      <c r="E420" s="29" t="s">
        <v>1753</v>
      </c>
      <c r="F420" s="409"/>
      <c r="G420" s="12">
        <v>10</v>
      </c>
      <c r="H420" s="12">
        <v>200</v>
      </c>
      <c r="I420" s="12">
        <v>100</v>
      </c>
      <c r="J420" s="12">
        <v>5</v>
      </c>
      <c r="K420" s="12">
        <v>73</v>
      </c>
      <c r="L420" s="12">
        <f t="shared" si="317"/>
        <v>7.3</v>
      </c>
      <c r="M420" s="13" t="s">
        <v>71</v>
      </c>
      <c r="N420" s="95" t="s">
        <v>396</v>
      </c>
      <c r="O420" s="395"/>
      <c r="P420" s="395"/>
      <c r="Q420" s="395"/>
      <c r="R420" s="395"/>
      <c r="S420" s="395"/>
      <c r="T420" s="395"/>
      <c r="U420" s="395"/>
      <c r="V420" s="404"/>
    </row>
    <row r="421" spans="1:22" ht="15.75">
      <c r="A421" s="406"/>
      <c r="B421" s="34" t="s">
        <v>38</v>
      </c>
      <c r="C421" s="383">
        <v>6</v>
      </c>
      <c r="D421" s="379" t="s">
        <v>4</v>
      </c>
      <c r="E421" s="29" t="s">
        <v>1754</v>
      </c>
      <c r="F421" s="409"/>
      <c r="G421" s="12">
        <v>10</v>
      </c>
      <c r="H421" s="12">
        <v>200</v>
      </c>
      <c r="I421" s="12">
        <v>100</v>
      </c>
      <c r="J421" s="12">
        <v>5</v>
      </c>
      <c r="K421" s="12">
        <v>11</v>
      </c>
      <c r="L421" s="12">
        <f t="shared" si="317"/>
        <v>1.1000000000000001</v>
      </c>
      <c r="M421" s="13" t="s">
        <v>71</v>
      </c>
      <c r="N421" s="95" t="s">
        <v>396</v>
      </c>
      <c r="O421" s="393">
        <f>AVERAGE(L421:L423)</f>
        <v>114.36666666666667</v>
      </c>
      <c r="P421" s="393">
        <f>AVERAGE(L421:L428)</f>
        <v>243.03749999999999</v>
      </c>
      <c r="Q421" s="393">
        <f>STDEV(L421:L423)</f>
        <v>145.15854550571018</v>
      </c>
      <c r="R421" s="393">
        <f>STDEV(L421:L428)</f>
        <v>228.34693490075895</v>
      </c>
      <c r="S421" s="393">
        <f>MAX(L421:L423)</f>
        <v>278</v>
      </c>
      <c r="T421" s="393">
        <f>MAX(L421:L428)</f>
        <v>724.7</v>
      </c>
      <c r="U421" s="393">
        <f>MIN(L421:L423)</f>
        <v>1.1000000000000001</v>
      </c>
      <c r="V421" s="402">
        <f>MIN(L421:L428)</f>
        <v>1.1000000000000001</v>
      </c>
    </row>
    <row r="422" spans="1:22" ht="15.75">
      <c r="A422" s="406"/>
      <c r="B422" s="34" t="s">
        <v>61</v>
      </c>
      <c r="C422" s="384"/>
      <c r="D422" s="407"/>
      <c r="E422" s="29" t="s">
        <v>1755</v>
      </c>
      <c r="F422" s="409"/>
      <c r="G422" s="12">
        <v>10</v>
      </c>
      <c r="H422" s="12">
        <v>200</v>
      </c>
      <c r="I422" s="12">
        <v>100</v>
      </c>
      <c r="J422" s="12">
        <v>5</v>
      </c>
      <c r="K422" s="12">
        <v>640</v>
      </c>
      <c r="L422" s="12">
        <f t="shared" si="317"/>
        <v>64</v>
      </c>
      <c r="M422" s="13" t="s">
        <v>71</v>
      </c>
      <c r="N422" s="95" t="s">
        <v>396</v>
      </c>
      <c r="O422" s="394"/>
      <c r="P422" s="394"/>
      <c r="Q422" s="394"/>
      <c r="R422" s="394"/>
      <c r="S422" s="394"/>
      <c r="T422" s="394"/>
      <c r="U422" s="394"/>
      <c r="V422" s="403"/>
    </row>
    <row r="423" spans="1:22" ht="15.75">
      <c r="A423" s="406"/>
      <c r="B423" s="34" t="s">
        <v>62</v>
      </c>
      <c r="C423" s="384"/>
      <c r="D423" s="380"/>
      <c r="E423" s="29" t="s">
        <v>1756</v>
      </c>
      <c r="F423" s="409"/>
      <c r="G423" s="12">
        <v>10</v>
      </c>
      <c r="H423" s="12">
        <v>200</v>
      </c>
      <c r="I423" s="12">
        <v>100</v>
      </c>
      <c r="J423" s="12">
        <v>5</v>
      </c>
      <c r="K423" s="12">
        <v>2780</v>
      </c>
      <c r="L423" s="12">
        <f t="shared" si="317"/>
        <v>278</v>
      </c>
      <c r="M423" s="13" t="s">
        <v>71</v>
      </c>
      <c r="N423" s="95" t="s">
        <v>396</v>
      </c>
      <c r="O423" s="395"/>
      <c r="P423" s="394"/>
      <c r="Q423" s="395"/>
      <c r="R423" s="394"/>
      <c r="S423" s="395"/>
      <c r="T423" s="394"/>
      <c r="U423" s="395"/>
      <c r="V423" s="403"/>
    </row>
    <row r="424" spans="1:22" ht="15.75">
      <c r="A424" s="406"/>
      <c r="B424" s="34" t="s">
        <v>39</v>
      </c>
      <c r="C424" s="384"/>
      <c r="D424" s="379" t="s">
        <v>3</v>
      </c>
      <c r="E424" s="29" t="s">
        <v>1757</v>
      </c>
      <c r="F424" s="409"/>
      <c r="G424" s="12">
        <v>10</v>
      </c>
      <c r="H424" s="12">
        <v>200</v>
      </c>
      <c r="I424" s="12">
        <v>100</v>
      </c>
      <c r="J424" s="12">
        <v>5</v>
      </c>
      <c r="K424" s="12">
        <v>1575</v>
      </c>
      <c r="L424" s="12">
        <f t="shared" si="317"/>
        <v>157.5</v>
      </c>
      <c r="M424" s="13" t="s">
        <v>71</v>
      </c>
      <c r="N424" s="95" t="s">
        <v>396</v>
      </c>
      <c r="O424" s="393">
        <f>AVERAGE(L424:L428)</f>
        <v>320.24</v>
      </c>
      <c r="P424" s="394"/>
      <c r="Q424" s="393">
        <f>STDEV(L424:L428)</f>
        <v>246.67010966065592</v>
      </c>
      <c r="R424" s="394"/>
      <c r="S424" s="393">
        <f>MAX(L424:L428)</f>
        <v>724.7</v>
      </c>
      <c r="T424" s="394"/>
      <c r="U424" s="393">
        <f>MIN(L424:L428)</f>
        <v>89.6</v>
      </c>
      <c r="V424" s="403"/>
    </row>
    <row r="425" spans="1:22" ht="15.75">
      <c r="A425" s="406"/>
      <c r="B425" s="34" t="s">
        <v>63</v>
      </c>
      <c r="C425" s="384"/>
      <c r="D425" s="407"/>
      <c r="E425" s="29" t="s">
        <v>1758</v>
      </c>
      <c r="F425" s="409"/>
      <c r="G425" s="12">
        <v>10</v>
      </c>
      <c r="H425" s="12">
        <v>200</v>
      </c>
      <c r="I425" s="12">
        <v>100</v>
      </c>
      <c r="J425" s="12">
        <v>5</v>
      </c>
      <c r="K425" s="12">
        <v>3200</v>
      </c>
      <c r="L425" s="12">
        <f t="shared" si="317"/>
        <v>320</v>
      </c>
      <c r="M425" s="13" t="s">
        <v>71</v>
      </c>
      <c r="N425" s="95" t="s">
        <v>396</v>
      </c>
      <c r="O425" s="394"/>
      <c r="P425" s="394"/>
      <c r="Q425" s="394"/>
      <c r="R425" s="394"/>
      <c r="S425" s="394"/>
      <c r="T425" s="394"/>
      <c r="U425" s="394"/>
      <c r="V425" s="403"/>
    </row>
    <row r="426" spans="1:22" ht="15.75">
      <c r="A426" s="406"/>
      <c r="B426" s="34" t="s">
        <v>64</v>
      </c>
      <c r="C426" s="384"/>
      <c r="D426" s="407"/>
      <c r="E426" s="29" t="s">
        <v>1759</v>
      </c>
      <c r="F426" s="409"/>
      <c r="G426" s="12">
        <v>10</v>
      </c>
      <c r="H426" s="12">
        <v>200</v>
      </c>
      <c r="I426" s="12">
        <v>100</v>
      </c>
      <c r="J426" s="12">
        <v>5</v>
      </c>
      <c r="K426" s="12">
        <v>896</v>
      </c>
      <c r="L426" s="12">
        <f t="shared" si="317"/>
        <v>89.6</v>
      </c>
      <c r="M426" s="13" t="s">
        <v>71</v>
      </c>
      <c r="N426" s="95" t="s">
        <v>396</v>
      </c>
      <c r="O426" s="394"/>
      <c r="P426" s="394"/>
      <c r="Q426" s="394"/>
      <c r="R426" s="394"/>
      <c r="S426" s="394"/>
      <c r="T426" s="394"/>
      <c r="U426" s="394"/>
      <c r="V426" s="403"/>
    </row>
    <row r="427" spans="1:22" ht="15.75">
      <c r="A427" s="406"/>
      <c r="B427" s="34" t="s">
        <v>40</v>
      </c>
      <c r="C427" s="384"/>
      <c r="D427" s="407"/>
      <c r="E427" s="29" t="s">
        <v>1760</v>
      </c>
      <c r="F427" s="409"/>
      <c r="G427" s="12">
        <v>10</v>
      </c>
      <c r="H427" s="12">
        <v>200</v>
      </c>
      <c r="I427" s="12">
        <v>100</v>
      </c>
      <c r="J427" s="12">
        <v>5</v>
      </c>
      <c r="K427" s="12">
        <v>3094</v>
      </c>
      <c r="L427" s="12">
        <f t="shared" si="317"/>
        <v>309.39999999999998</v>
      </c>
      <c r="M427" s="13" t="s">
        <v>71</v>
      </c>
      <c r="N427" s="95" t="s">
        <v>396</v>
      </c>
      <c r="O427" s="394"/>
      <c r="P427" s="394"/>
      <c r="Q427" s="394"/>
      <c r="R427" s="394"/>
      <c r="S427" s="394"/>
      <c r="T427" s="394"/>
      <c r="U427" s="394"/>
      <c r="V427" s="403"/>
    </row>
    <row r="428" spans="1:22" ht="15.75">
      <c r="A428" s="406"/>
      <c r="B428" s="34" t="s">
        <v>41</v>
      </c>
      <c r="C428" s="385"/>
      <c r="D428" s="380"/>
      <c r="E428" s="29" t="s">
        <v>1761</v>
      </c>
      <c r="F428" s="410"/>
      <c r="G428" s="12">
        <v>10</v>
      </c>
      <c r="H428" s="12">
        <v>200</v>
      </c>
      <c r="I428" s="12">
        <v>100</v>
      </c>
      <c r="J428" s="12">
        <v>5</v>
      </c>
      <c r="K428" s="12">
        <v>7247</v>
      </c>
      <c r="L428" s="12">
        <f t="shared" si="317"/>
        <v>724.7</v>
      </c>
      <c r="M428" s="13" t="s">
        <v>71</v>
      </c>
      <c r="N428" s="95" t="s">
        <v>396</v>
      </c>
      <c r="O428" s="395"/>
      <c r="P428" s="395"/>
      <c r="Q428" s="395"/>
      <c r="R428" s="395"/>
      <c r="S428" s="395"/>
      <c r="T428" s="395"/>
      <c r="U428" s="395"/>
      <c r="V428" s="404"/>
    </row>
    <row r="429" spans="1:22" ht="15.75">
      <c r="A429" s="406"/>
      <c r="B429" s="34" t="s">
        <v>18</v>
      </c>
      <c r="C429" s="383">
        <v>1</v>
      </c>
      <c r="D429" s="379" t="s">
        <v>4</v>
      </c>
      <c r="E429" s="29" t="s">
        <v>1762</v>
      </c>
      <c r="F429" s="408" t="s">
        <v>1845</v>
      </c>
      <c r="G429" s="12">
        <v>10</v>
      </c>
      <c r="H429" s="12">
        <v>200</v>
      </c>
      <c r="I429" s="12">
        <v>100</v>
      </c>
      <c r="J429" s="12">
        <v>5</v>
      </c>
      <c r="K429" s="12" t="s">
        <v>355</v>
      </c>
      <c r="L429" s="12" t="s">
        <v>355</v>
      </c>
      <c r="M429" s="13" t="s">
        <v>71</v>
      </c>
      <c r="N429" s="95" t="s">
        <v>399</v>
      </c>
      <c r="O429" s="393" t="s">
        <v>355</v>
      </c>
      <c r="P429" s="393" t="s">
        <v>355</v>
      </c>
      <c r="Q429" s="393" t="s">
        <v>354</v>
      </c>
      <c r="R429" s="393" t="s">
        <v>354</v>
      </c>
      <c r="S429" s="393" t="s">
        <v>355</v>
      </c>
      <c r="T429" s="393" t="s">
        <v>355</v>
      </c>
      <c r="U429" s="393" t="s">
        <v>355</v>
      </c>
      <c r="V429" s="402" t="s">
        <v>355</v>
      </c>
    </row>
    <row r="430" spans="1:22" ht="15.75">
      <c r="A430" s="406"/>
      <c r="B430" s="34" t="s">
        <v>19</v>
      </c>
      <c r="C430" s="384"/>
      <c r="D430" s="407"/>
      <c r="E430" s="29" t="s">
        <v>1763</v>
      </c>
      <c r="F430" s="409"/>
      <c r="G430" s="12">
        <v>10</v>
      </c>
      <c r="H430" s="12">
        <v>200</v>
      </c>
      <c r="I430" s="12">
        <v>100</v>
      </c>
      <c r="J430" s="12">
        <v>5</v>
      </c>
      <c r="K430" s="12" t="s">
        <v>355</v>
      </c>
      <c r="L430" s="12" t="s">
        <v>355</v>
      </c>
      <c r="M430" s="13" t="s">
        <v>71</v>
      </c>
      <c r="N430" s="95" t="s">
        <v>399</v>
      </c>
      <c r="O430" s="394"/>
      <c r="P430" s="394"/>
      <c r="Q430" s="394"/>
      <c r="R430" s="394"/>
      <c r="S430" s="394"/>
      <c r="T430" s="394"/>
      <c r="U430" s="394"/>
      <c r="V430" s="403"/>
    </row>
    <row r="431" spans="1:22" ht="15.75">
      <c r="A431" s="406"/>
      <c r="B431" s="34" t="s">
        <v>42</v>
      </c>
      <c r="C431" s="384"/>
      <c r="D431" s="380"/>
      <c r="E431" s="29" t="s">
        <v>1764</v>
      </c>
      <c r="F431" s="409"/>
      <c r="G431" s="12">
        <v>10</v>
      </c>
      <c r="H431" s="12">
        <v>200</v>
      </c>
      <c r="I431" s="12">
        <v>100</v>
      </c>
      <c r="J431" s="12">
        <v>5</v>
      </c>
      <c r="K431" s="12" t="s">
        <v>355</v>
      </c>
      <c r="L431" s="12" t="s">
        <v>355</v>
      </c>
      <c r="M431" s="13" t="s">
        <v>71</v>
      </c>
      <c r="N431" s="95" t="s">
        <v>399</v>
      </c>
      <c r="O431" s="395"/>
      <c r="P431" s="394"/>
      <c r="Q431" s="395"/>
      <c r="R431" s="394"/>
      <c r="S431" s="395"/>
      <c r="T431" s="394"/>
      <c r="U431" s="395"/>
      <c r="V431" s="403"/>
    </row>
    <row r="432" spans="1:22" ht="15.75">
      <c r="A432" s="406"/>
      <c r="B432" s="34" t="s">
        <v>20</v>
      </c>
      <c r="C432" s="384"/>
      <c r="D432" s="379" t="s">
        <v>3</v>
      </c>
      <c r="E432" s="29" t="s">
        <v>1765</v>
      </c>
      <c r="F432" s="409"/>
      <c r="G432" s="12">
        <v>10</v>
      </c>
      <c r="H432" s="12">
        <v>200</v>
      </c>
      <c r="I432" s="12">
        <v>100</v>
      </c>
      <c r="J432" s="12">
        <v>5</v>
      </c>
      <c r="K432" s="12" t="s">
        <v>355</v>
      </c>
      <c r="L432" s="12" t="s">
        <v>355</v>
      </c>
      <c r="M432" s="13" t="s">
        <v>71</v>
      </c>
      <c r="N432" s="95" t="s">
        <v>399</v>
      </c>
      <c r="O432" s="397" t="s">
        <v>355</v>
      </c>
      <c r="P432" s="394"/>
      <c r="Q432" s="397" t="s">
        <v>354</v>
      </c>
      <c r="R432" s="394"/>
      <c r="S432" s="397" t="s">
        <v>355</v>
      </c>
      <c r="T432" s="394"/>
      <c r="U432" s="397" t="s">
        <v>355</v>
      </c>
      <c r="V432" s="403"/>
    </row>
    <row r="433" spans="1:22" ht="15.75">
      <c r="A433" s="406"/>
      <c r="B433" s="34" t="s">
        <v>21</v>
      </c>
      <c r="C433" s="384"/>
      <c r="D433" s="407"/>
      <c r="E433" s="29" t="s">
        <v>1766</v>
      </c>
      <c r="F433" s="409"/>
      <c r="G433" s="12">
        <v>10</v>
      </c>
      <c r="H433" s="12">
        <v>200</v>
      </c>
      <c r="I433" s="12">
        <v>100</v>
      </c>
      <c r="J433" s="12">
        <v>5</v>
      </c>
      <c r="K433" s="12" t="s">
        <v>355</v>
      </c>
      <c r="L433" s="12" t="s">
        <v>355</v>
      </c>
      <c r="M433" s="13" t="s">
        <v>71</v>
      </c>
      <c r="N433" s="95" t="s">
        <v>399</v>
      </c>
      <c r="O433" s="397"/>
      <c r="P433" s="394"/>
      <c r="Q433" s="397"/>
      <c r="R433" s="394"/>
      <c r="S433" s="397"/>
      <c r="T433" s="394"/>
      <c r="U433" s="397"/>
      <c r="V433" s="403"/>
    </row>
    <row r="434" spans="1:22" ht="15.75">
      <c r="A434" s="406"/>
      <c r="B434" s="34" t="s">
        <v>43</v>
      </c>
      <c r="C434" s="384"/>
      <c r="D434" s="407"/>
      <c r="E434" s="29" t="s">
        <v>1767</v>
      </c>
      <c r="F434" s="409"/>
      <c r="G434" s="12">
        <v>10</v>
      </c>
      <c r="H434" s="12">
        <v>200</v>
      </c>
      <c r="I434" s="12">
        <v>100</v>
      </c>
      <c r="J434" s="12">
        <v>5</v>
      </c>
      <c r="K434" s="12" t="s">
        <v>355</v>
      </c>
      <c r="L434" s="12" t="s">
        <v>355</v>
      </c>
      <c r="M434" s="13" t="s">
        <v>71</v>
      </c>
      <c r="N434" s="95" t="s">
        <v>399</v>
      </c>
      <c r="O434" s="397"/>
      <c r="P434" s="394"/>
      <c r="Q434" s="397"/>
      <c r="R434" s="394"/>
      <c r="S434" s="397"/>
      <c r="T434" s="394"/>
      <c r="U434" s="397"/>
      <c r="V434" s="403"/>
    </row>
    <row r="435" spans="1:22" ht="15.75">
      <c r="A435" s="406"/>
      <c r="B435" s="34" t="s">
        <v>44</v>
      </c>
      <c r="C435" s="384"/>
      <c r="D435" s="380"/>
      <c r="E435" s="29" t="s">
        <v>1768</v>
      </c>
      <c r="F435" s="409"/>
      <c r="G435" s="12">
        <v>10</v>
      </c>
      <c r="H435" s="12">
        <v>200</v>
      </c>
      <c r="I435" s="12">
        <v>100</v>
      </c>
      <c r="J435" s="12">
        <v>5</v>
      </c>
      <c r="K435" s="12" t="s">
        <v>355</v>
      </c>
      <c r="L435" s="12" t="s">
        <v>355</v>
      </c>
      <c r="M435" s="13" t="s">
        <v>71</v>
      </c>
      <c r="N435" s="95" t="s">
        <v>399</v>
      </c>
      <c r="O435" s="397"/>
      <c r="P435" s="395"/>
      <c r="Q435" s="397"/>
      <c r="R435" s="395"/>
      <c r="S435" s="397"/>
      <c r="T435" s="395"/>
      <c r="U435" s="397"/>
      <c r="V435" s="404"/>
    </row>
    <row r="436" spans="1:22" ht="15.75">
      <c r="A436" s="406"/>
      <c r="B436" s="34" t="s">
        <v>22</v>
      </c>
      <c r="C436" s="384">
        <v>2</v>
      </c>
      <c r="D436" s="379" t="s">
        <v>4</v>
      </c>
      <c r="E436" s="29" t="s">
        <v>1769</v>
      </c>
      <c r="F436" s="409"/>
      <c r="G436" s="12">
        <v>10</v>
      </c>
      <c r="H436" s="12">
        <v>200</v>
      </c>
      <c r="I436" s="12">
        <v>100</v>
      </c>
      <c r="J436" s="12">
        <v>5</v>
      </c>
      <c r="K436" s="12" t="s">
        <v>355</v>
      </c>
      <c r="L436" s="12" t="s">
        <v>355</v>
      </c>
      <c r="M436" s="13" t="s">
        <v>71</v>
      </c>
      <c r="N436" s="95" t="s">
        <v>399</v>
      </c>
      <c r="O436" s="397" t="s">
        <v>355</v>
      </c>
      <c r="P436" s="397" t="s">
        <v>355</v>
      </c>
      <c r="Q436" s="397" t="s">
        <v>354</v>
      </c>
      <c r="R436" s="397" t="s">
        <v>354</v>
      </c>
      <c r="S436" s="397" t="s">
        <v>355</v>
      </c>
      <c r="T436" s="397" t="s">
        <v>355</v>
      </c>
      <c r="U436" s="397" t="s">
        <v>355</v>
      </c>
      <c r="V436" s="398" t="s">
        <v>355</v>
      </c>
    </row>
    <row r="437" spans="1:22" ht="15.75">
      <c r="A437" s="406"/>
      <c r="B437" s="34" t="s">
        <v>23</v>
      </c>
      <c r="C437" s="384"/>
      <c r="D437" s="407"/>
      <c r="E437" s="29" t="s">
        <v>1770</v>
      </c>
      <c r="F437" s="409"/>
      <c r="G437" s="12">
        <v>10</v>
      </c>
      <c r="H437" s="12">
        <v>200</v>
      </c>
      <c r="I437" s="12">
        <v>100</v>
      </c>
      <c r="J437" s="12">
        <v>5</v>
      </c>
      <c r="K437" s="12" t="s">
        <v>355</v>
      </c>
      <c r="L437" s="12" t="s">
        <v>355</v>
      </c>
      <c r="M437" s="13" t="s">
        <v>71</v>
      </c>
      <c r="N437" s="95" t="s">
        <v>399</v>
      </c>
      <c r="O437" s="397"/>
      <c r="P437" s="397"/>
      <c r="Q437" s="397"/>
      <c r="R437" s="397"/>
      <c r="S437" s="397"/>
      <c r="T437" s="397"/>
      <c r="U437" s="397"/>
      <c r="V437" s="398"/>
    </row>
    <row r="438" spans="1:22" ht="15.75">
      <c r="A438" s="406"/>
      <c r="B438" s="34" t="s">
        <v>45</v>
      </c>
      <c r="C438" s="384"/>
      <c r="D438" s="407"/>
      <c r="E438" s="29" t="s">
        <v>1771</v>
      </c>
      <c r="F438" s="409"/>
      <c r="G438" s="12">
        <v>10</v>
      </c>
      <c r="H438" s="12">
        <v>200</v>
      </c>
      <c r="I438" s="12">
        <v>100</v>
      </c>
      <c r="J438" s="12">
        <v>5</v>
      </c>
      <c r="K438" s="12" t="s">
        <v>355</v>
      </c>
      <c r="L438" s="12" t="s">
        <v>355</v>
      </c>
      <c r="M438" s="13" t="s">
        <v>71</v>
      </c>
      <c r="N438" s="95" t="s">
        <v>399</v>
      </c>
      <c r="O438" s="397"/>
      <c r="P438" s="397"/>
      <c r="Q438" s="397"/>
      <c r="R438" s="397"/>
      <c r="S438" s="397"/>
      <c r="T438" s="397"/>
      <c r="U438" s="397"/>
      <c r="V438" s="398"/>
    </row>
    <row r="439" spans="1:22" ht="15.75">
      <c r="A439" s="406"/>
      <c r="B439" s="34" t="s">
        <v>46</v>
      </c>
      <c r="C439" s="384"/>
      <c r="D439" s="380"/>
      <c r="E439" s="29" t="s">
        <v>1772</v>
      </c>
      <c r="F439" s="409"/>
      <c r="G439" s="12">
        <v>10</v>
      </c>
      <c r="H439" s="12">
        <v>200</v>
      </c>
      <c r="I439" s="12">
        <v>100</v>
      </c>
      <c r="J439" s="12">
        <v>5</v>
      </c>
      <c r="K439" s="12" t="s">
        <v>355</v>
      </c>
      <c r="L439" s="12" t="s">
        <v>355</v>
      </c>
      <c r="M439" s="13" t="s">
        <v>71</v>
      </c>
      <c r="N439" s="95" t="s">
        <v>399</v>
      </c>
      <c r="O439" s="397"/>
      <c r="P439" s="397"/>
      <c r="Q439" s="397"/>
      <c r="R439" s="397"/>
      <c r="S439" s="397"/>
      <c r="T439" s="397"/>
      <c r="U439" s="397"/>
      <c r="V439" s="398"/>
    </row>
    <row r="440" spans="1:22" ht="15.75">
      <c r="A440" s="406"/>
      <c r="B440" s="34" t="s">
        <v>24</v>
      </c>
      <c r="C440" s="384"/>
      <c r="D440" s="379" t="s">
        <v>3</v>
      </c>
      <c r="E440" s="29" t="s">
        <v>1773</v>
      </c>
      <c r="F440" s="409"/>
      <c r="G440" s="12">
        <v>10</v>
      </c>
      <c r="H440" s="12">
        <v>200</v>
      </c>
      <c r="I440" s="12">
        <v>100</v>
      </c>
      <c r="J440" s="12">
        <v>5</v>
      </c>
      <c r="K440" s="12" t="s">
        <v>355</v>
      </c>
      <c r="L440" s="12" t="s">
        <v>355</v>
      </c>
      <c r="M440" s="13" t="s">
        <v>71</v>
      </c>
      <c r="N440" s="95" t="s">
        <v>400</v>
      </c>
      <c r="O440" s="397" t="s">
        <v>355</v>
      </c>
      <c r="P440" s="397"/>
      <c r="Q440" s="397" t="s">
        <v>354</v>
      </c>
      <c r="R440" s="397"/>
      <c r="S440" s="397" t="s">
        <v>355</v>
      </c>
      <c r="T440" s="397"/>
      <c r="U440" s="397" t="s">
        <v>355</v>
      </c>
      <c r="V440" s="398"/>
    </row>
    <row r="441" spans="1:22" ht="15.75">
      <c r="A441" s="406"/>
      <c r="B441" s="34" t="s">
        <v>25</v>
      </c>
      <c r="C441" s="384"/>
      <c r="D441" s="407"/>
      <c r="E441" s="29" t="s">
        <v>1774</v>
      </c>
      <c r="F441" s="409"/>
      <c r="G441" s="12">
        <v>10</v>
      </c>
      <c r="H441" s="12">
        <v>200</v>
      </c>
      <c r="I441" s="12">
        <v>100</v>
      </c>
      <c r="J441" s="12">
        <v>5</v>
      </c>
      <c r="K441" s="12" t="s">
        <v>355</v>
      </c>
      <c r="L441" s="12" t="s">
        <v>355</v>
      </c>
      <c r="M441" s="13" t="s">
        <v>71</v>
      </c>
      <c r="N441" s="95" t="s">
        <v>400</v>
      </c>
      <c r="O441" s="397"/>
      <c r="P441" s="397"/>
      <c r="Q441" s="397"/>
      <c r="R441" s="397"/>
      <c r="S441" s="397"/>
      <c r="T441" s="397"/>
      <c r="U441" s="397"/>
      <c r="V441" s="398"/>
    </row>
    <row r="442" spans="1:22" ht="15.75">
      <c r="A442" s="406"/>
      <c r="B442" s="34" t="s">
        <v>47</v>
      </c>
      <c r="C442" s="384"/>
      <c r="D442" s="407"/>
      <c r="E442" s="29" t="s">
        <v>1775</v>
      </c>
      <c r="F442" s="409"/>
      <c r="G442" s="12">
        <v>10</v>
      </c>
      <c r="H442" s="12">
        <v>200</v>
      </c>
      <c r="I442" s="12">
        <v>100</v>
      </c>
      <c r="J442" s="12">
        <v>5</v>
      </c>
      <c r="K442" s="12" t="s">
        <v>355</v>
      </c>
      <c r="L442" s="12" t="s">
        <v>355</v>
      </c>
      <c r="M442" s="13" t="s">
        <v>71</v>
      </c>
      <c r="N442" s="95" t="s">
        <v>400</v>
      </c>
      <c r="O442" s="397"/>
      <c r="P442" s="397"/>
      <c r="Q442" s="397"/>
      <c r="R442" s="397"/>
      <c r="S442" s="397"/>
      <c r="T442" s="397"/>
      <c r="U442" s="397"/>
      <c r="V442" s="398"/>
    </row>
    <row r="443" spans="1:22" ht="15.75">
      <c r="A443" s="406"/>
      <c r="B443" s="34" t="s">
        <v>48</v>
      </c>
      <c r="C443" s="384"/>
      <c r="D443" s="380"/>
      <c r="E443" s="29" t="s">
        <v>1776</v>
      </c>
      <c r="F443" s="409"/>
      <c r="G443" s="12">
        <v>10</v>
      </c>
      <c r="H443" s="12">
        <v>200</v>
      </c>
      <c r="I443" s="12">
        <v>100</v>
      </c>
      <c r="J443" s="12">
        <v>5</v>
      </c>
      <c r="K443" s="12" t="s">
        <v>355</v>
      </c>
      <c r="L443" s="12" t="s">
        <v>355</v>
      </c>
      <c r="M443" s="13" t="s">
        <v>71</v>
      </c>
      <c r="N443" s="95" t="s">
        <v>400</v>
      </c>
      <c r="O443" s="397"/>
      <c r="P443" s="397"/>
      <c r="Q443" s="397"/>
      <c r="R443" s="397"/>
      <c r="S443" s="397"/>
      <c r="T443" s="397"/>
      <c r="U443" s="397"/>
      <c r="V443" s="398"/>
    </row>
    <row r="444" spans="1:22" ht="15.75">
      <c r="A444" s="406"/>
      <c r="B444" s="34" t="s">
        <v>26</v>
      </c>
      <c r="C444" s="384">
        <v>3</v>
      </c>
      <c r="D444" s="379" t="s">
        <v>4</v>
      </c>
      <c r="E444" s="29" t="s">
        <v>1777</v>
      </c>
      <c r="F444" s="409"/>
      <c r="G444" s="12">
        <v>10</v>
      </c>
      <c r="H444" s="12">
        <v>200</v>
      </c>
      <c r="I444" s="12">
        <v>100</v>
      </c>
      <c r="J444" s="12">
        <v>5</v>
      </c>
      <c r="K444" s="12" t="s">
        <v>355</v>
      </c>
      <c r="L444" s="12" t="s">
        <v>355</v>
      </c>
      <c r="M444" s="13" t="s">
        <v>71</v>
      </c>
      <c r="N444" s="95" t="s">
        <v>400</v>
      </c>
      <c r="O444" s="393">
        <f>AVERAGE(L444:L447)</f>
        <v>2</v>
      </c>
      <c r="P444" s="393">
        <f>AVERAGE(L444:L451)</f>
        <v>3.125</v>
      </c>
      <c r="Q444" s="397" t="s">
        <v>354</v>
      </c>
      <c r="R444" s="393">
        <f>STDEV(L444:L451)</f>
        <v>2.3893862531341945</v>
      </c>
      <c r="S444" s="393">
        <f>MAX(L444:L447)</f>
        <v>2</v>
      </c>
      <c r="T444" s="393">
        <f>MAX(L444:L451)</f>
        <v>6.7</v>
      </c>
      <c r="U444" s="393">
        <f>MIN(L444:L447)</f>
        <v>2</v>
      </c>
      <c r="V444" s="402">
        <f>MIN(L445:L451)</f>
        <v>1.7</v>
      </c>
    </row>
    <row r="445" spans="1:22" ht="15.75">
      <c r="A445" s="406"/>
      <c r="B445" s="34" t="s">
        <v>27</v>
      </c>
      <c r="C445" s="384"/>
      <c r="D445" s="407" t="s">
        <v>4</v>
      </c>
      <c r="E445" s="29" t="s">
        <v>1778</v>
      </c>
      <c r="F445" s="409"/>
      <c r="G445" s="12">
        <v>10</v>
      </c>
      <c r="H445" s="12">
        <v>200</v>
      </c>
      <c r="I445" s="12">
        <v>100</v>
      </c>
      <c r="J445" s="12">
        <v>5</v>
      </c>
      <c r="K445" s="12">
        <v>20</v>
      </c>
      <c r="L445" s="12">
        <f t="shared" ref="L445:L475" si="318">(K445*I445/H445)/J445</f>
        <v>2</v>
      </c>
      <c r="M445" s="13" t="s">
        <v>71</v>
      </c>
      <c r="N445" s="95" t="s">
        <v>400</v>
      </c>
      <c r="O445" s="394"/>
      <c r="P445" s="394"/>
      <c r="Q445" s="397"/>
      <c r="R445" s="394"/>
      <c r="S445" s="394"/>
      <c r="T445" s="394"/>
      <c r="U445" s="394"/>
      <c r="V445" s="403"/>
    </row>
    <row r="446" spans="1:22" ht="15.75">
      <c r="A446" s="406"/>
      <c r="B446" s="34" t="s">
        <v>49</v>
      </c>
      <c r="C446" s="384"/>
      <c r="D446" s="407" t="s">
        <v>4</v>
      </c>
      <c r="E446" s="29" t="s">
        <v>1779</v>
      </c>
      <c r="F446" s="409"/>
      <c r="G446" s="12">
        <v>10</v>
      </c>
      <c r="H446" s="12">
        <v>200</v>
      </c>
      <c r="I446" s="12">
        <v>100</v>
      </c>
      <c r="J446" s="12">
        <v>5</v>
      </c>
      <c r="K446" s="12" t="s">
        <v>355</v>
      </c>
      <c r="L446" s="12" t="s">
        <v>355</v>
      </c>
      <c r="M446" s="13" t="s">
        <v>71</v>
      </c>
      <c r="N446" s="95" t="s">
        <v>400</v>
      </c>
      <c r="O446" s="394"/>
      <c r="P446" s="394"/>
      <c r="Q446" s="397"/>
      <c r="R446" s="394"/>
      <c r="S446" s="394"/>
      <c r="T446" s="394"/>
      <c r="U446" s="394"/>
      <c r="V446" s="403"/>
    </row>
    <row r="447" spans="1:22" ht="15.75">
      <c r="A447" s="406"/>
      <c r="B447" s="34" t="s">
        <v>50</v>
      </c>
      <c r="C447" s="384"/>
      <c r="D447" s="380" t="s">
        <v>4</v>
      </c>
      <c r="E447" s="29" t="s">
        <v>1780</v>
      </c>
      <c r="F447" s="409"/>
      <c r="G447" s="12">
        <v>10</v>
      </c>
      <c r="H447" s="12">
        <v>200</v>
      </c>
      <c r="I447" s="12">
        <v>100</v>
      </c>
      <c r="J447" s="12">
        <v>5</v>
      </c>
      <c r="K447" s="12" t="s">
        <v>355</v>
      </c>
      <c r="L447" s="12" t="s">
        <v>355</v>
      </c>
      <c r="M447" s="13" t="s">
        <v>71</v>
      </c>
      <c r="N447" s="95" t="s">
        <v>400</v>
      </c>
      <c r="O447" s="395"/>
      <c r="P447" s="394"/>
      <c r="Q447" s="397"/>
      <c r="R447" s="394"/>
      <c r="S447" s="395"/>
      <c r="T447" s="394"/>
      <c r="U447" s="395"/>
      <c r="V447" s="403"/>
    </row>
    <row r="448" spans="1:22" ht="15.75">
      <c r="A448" s="406"/>
      <c r="B448" s="34" t="s">
        <v>28</v>
      </c>
      <c r="C448" s="384"/>
      <c r="D448" s="379" t="s">
        <v>3</v>
      </c>
      <c r="E448" s="29" t="s">
        <v>1781</v>
      </c>
      <c r="F448" s="409"/>
      <c r="G448" s="12">
        <v>10</v>
      </c>
      <c r="H448" s="12">
        <v>200</v>
      </c>
      <c r="I448" s="12">
        <v>100</v>
      </c>
      <c r="J448" s="12">
        <v>5</v>
      </c>
      <c r="K448" s="12">
        <v>17</v>
      </c>
      <c r="L448" s="12">
        <f t="shared" si="318"/>
        <v>1.7</v>
      </c>
      <c r="M448" s="13" t="s">
        <v>71</v>
      </c>
      <c r="N448" s="95" t="s">
        <v>400</v>
      </c>
      <c r="O448" s="393">
        <f>AVERAGE(L448:L451)</f>
        <v>3.5</v>
      </c>
      <c r="P448" s="394"/>
      <c r="Q448" s="393">
        <f>STDEV(L448:L451)</f>
        <v>2.7784887978899606</v>
      </c>
      <c r="R448" s="394"/>
      <c r="S448" s="393">
        <f>MAX(L448:L451)</f>
        <v>6.7</v>
      </c>
      <c r="T448" s="394"/>
      <c r="U448" s="393">
        <f>MIN(L448:L451)</f>
        <v>1.7</v>
      </c>
      <c r="V448" s="403"/>
    </row>
    <row r="449" spans="1:22" ht="15.75">
      <c r="A449" s="406"/>
      <c r="B449" s="34" t="s">
        <v>29</v>
      </c>
      <c r="C449" s="384"/>
      <c r="D449" s="407" t="s">
        <v>3</v>
      </c>
      <c r="E449" s="29" t="s">
        <v>1782</v>
      </c>
      <c r="F449" s="409"/>
      <c r="G449" s="12">
        <v>10</v>
      </c>
      <c r="H449" s="12">
        <v>200</v>
      </c>
      <c r="I449" s="12">
        <v>100</v>
      </c>
      <c r="J449" s="12">
        <v>5</v>
      </c>
      <c r="K449" s="12">
        <v>21</v>
      </c>
      <c r="L449" s="12">
        <f t="shared" si="318"/>
        <v>2.1</v>
      </c>
      <c r="M449" s="13" t="s">
        <v>71</v>
      </c>
      <c r="N449" s="95" t="s">
        <v>400</v>
      </c>
      <c r="O449" s="394"/>
      <c r="P449" s="394"/>
      <c r="Q449" s="394"/>
      <c r="R449" s="394"/>
      <c r="S449" s="394"/>
      <c r="T449" s="394"/>
      <c r="U449" s="394"/>
      <c r="V449" s="403"/>
    </row>
    <row r="450" spans="1:22" ht="15.75">
      <c r="A450" s="406"/>
      <c r="B450" s="34" t="s">
        <v>51</v>
      </c>
      <c r="C450" s="384"/>
      <c r="D450" s="407" t="s">
        <v>3</v>
      </c>
      <c r="E450" s="29" t="s">
        <v>1783</v>
      </c>
      <c r="F450" s="409"/>
      <c r="G450" s="12">
        <v>10</v>
      </c>
      <c r="H450" s="12">
        <v>200</v>
      </c>
      <c r="I450" s="12">
        <v>100</v>
      </c>
      <c r="J450" s="12">
        <v>5</v>
      </c>
      <c r="K450" s="12">
        <v>67</v>
      </c>
      <c r="L450" s="12">
        <f t="shared" si="318"/>
        <v>6.7</v>
      </c>
      <c r="M450" s="13" t="s">
        <v>71</v>
      </c>
      <c r="N450" s="95" t="s">
        <v>400</v>
      </c>
      <c r="O450" s="394"/>
      <c r="P450" s="394"/>
      <c r="Q450" s="394"/>
      <c r="R450" s="394"/>
      <c r="S450" s="394"/>
      <c r="T450" s="394"/>
      <c r="U450" s="394"/>
      <c r="V450" s="403"/>
    </row>
    <row r="451" spans="1:22" ht="15.75">
      <c r="A451" s="406"/>
      <c r="B451" s="34" t="s">
        <v>52</v>
      </c>
      <c r="C451" s="384"/>
      <c r="D451" s="380" t="s">
        <v>3</v>
      </c>
      <c r="E451" s="29" t="s">
        <v>1784</v>
      </c>
      <c r="F451" s="409"/>
      <c r="G451" s="12">
        <v>10</v>
      </c>
      <c r="H451" s="12">
        <v>200</v>
      </c>
      <c r="I451" s="12">
        <v>100</v>
      </c>
      <c r="J451" s="12">
        <v>5</v>
      </c>
      <c r="K451" s="12" t="s">
        <v>355</v>
      </c>
      <c r="L451" s="12" t="s">
        <v>355</v>
      </c>
      <c r="M451" s="13" t="s">
        <v>71</v>
      </c>
      <c r="N451" s="95" t="s">
        <v>400</v>
      </c>
      <c r="O451" s="395"/>
      <c r="P451" s="395"/>
      <c r="Q451" s="395"/>
      <c r="R451" s="395"/>
      <c r="S451" s="395"/>
      <c r="T451" s="395"/>
      <c r="U451" s="395"/>
      <c r="V451" s="404"/>
    </row>
    <row r="452" spans="1:22" ht="15.75">
      <c r="A452" s="406"/>
      <c r="B452" s="34" t="s">
        <v>30</v>
      </c>
      <c r="C452" s="384">
        <v>4</v>
      </c>
      <c r="D452" s="379" t="s">
        <v>4</v>
      </c>
      <c r="E452" s="29" t="s">
        <v>1785</v>
      </c>
      <c r="F452" s="409"/>
      <c r="G452" s="12">
        <v>10</v>
      </c>
      <c r="H452" s="12">
        <v>200</v>
      </c>
      <c r="I452" s="12">
        <v>100</v>
      </c>
      <c r="J452" s="12">
        <v>5</v>
      </c>
      <c r="K452" s="12">
        <v>32</v>
      </c>
      <c r="L452" s="12">
        <f t="shared" si="318"/>
        <v>3.2</v>
      </c>
      <c r="M452" s="13" t="s">
        <v>71</v>
      </c>
      <c r="N452" s="95" t="s">
        <v>400</v>
      </c>
      <c r="O452" s="393">
        <f>AVERAGE(L452:L455)</f>
        <v>3.35</v>
      </c>
      <c r="P452" s="393">
        <f>AVERAGE(L452:L459)</f>
        <v>2.3833333333333333</v>
      </c>
      <c r="Q452" s="393">
        <f>STDEV(L452:L455)</f>
        <v>0.21213203435596414</v>
      </c>
      <c r="R452" s="393">
        <f>STDEV(L452:L459)</f>
        <v>0.95376447127509834</v>
      </c>
      <c r="S452" s="393">
        <f>MAX(L452:L455)</f>
        <v>3.5</v>
      </c>
      <c r="T452" s="393">
        <f>MAX(L452:L459)</f>
        <v>3.5</v>
      </c>
      <c r="U452" s="393">
        <f>MIN(L452:L455)</f>
        <v>3.2</v>
      </c>
      <c r="V452" s="402">
        <f>MIN(L453:L459)</f>
        <v>1.2</v>
      </c>
    </row>
    <row r="453" spans="1:22" ht="15.75">
      <c r="A453" s="406"/>
      <c r="B453" s="34" t="s">
        <v>31</v>
      </c>
      <c r="C453" s="384"/>
      <c r="D453" s="407" t="s">
        <v>4</v>
      </c>
      <c r="E453" s="29" t="s">
        <v>1786</v>
      </c>
      <c r="F453" s="409"/>
      <c r="G453" s="12">
        <v>10</v>
      </c>
      <c r="H453" s="12">
        <v>200</v>
      </c>
      <c r="I453" s="12">
        <v>100</v>
      </c>
      <c r="J453" s="12">
        <v>5</v>
      </c>
      <c r="K453" s="12" t="s">
        <v>355</v>
      </c>
      <c r="L453" s="12" t="s">
        <v>355</v>
      </c>
      <c r="M453" s="13" t="s">
        <v>71</v>
      </c>
      <c r="N453" s="95" t="s">
        <v>400</v>
      </c>
      <c r="O453" s="394"/>
      <c r="P453" s="394"/>
      <c r="Q453" s="394"/>
      <c r="R453" s="394"/>
      <c r="S453" s="394"/>
      <c r="T453" s="394"/>
      <c r="U453" s="394"/>
      <c r="V453" s="403"/>
    </row>
    <row r="454" spans="1:22" ht="15.75">
      <c r="A454" s="406"/>
      <c r="B454" s="34" t="s">
        <v>53</v>
      </c>
      <c r="C454" s="384"/>
      <c r="D454" s="407" t="s">
        <v>4</v>
      </c>
      <c r="E454" s="29" t="s">
        <v>1787</v>
      </c>
      <c r="F454" s="409"/>
      <c r="G454" s="12">
        <v>10</v>
      </c>
      <c r="H454" s="12">
        <v>200</v>
      </c>
      <c r="I454" s="12">
        <v>100</v>
      </c>
      <c r="J454" s="12">
        <v>5</v>
      </c>
      <c r="K454" s="12">
        <v>35</v>
      </c>
      <c r="L454" s="12">
        <f t="shared" si="318"/>
        <v>3.5</v>
      </c>
      <c r="M454" s="13" t="s">
        <v>71</v>
      </c>
      <c r="N454" s="95" t="s">
        <v>400</v>
      </c>
      <c r="O454" s="394"/>
      <c r="P454" s="394"/>
      <c r="Q454" s="394"/>
      <c r="R454" s="394"/>
      <c r="S454" s="394"/>
      <c r="T454" s="394"/>
      <c r="U454" s="394"/>
      <c r="V454" s="403"/>
    </row>
    <row r="455" spans="1:22" ht="15.75">
      <c r="A455" s="406"/>
      <c r="B455" s="34" t="s">
        <v>54</v>
      </c>
      <c r="C455" s="384"/>
      <c r="D455" s="380" t="s">
        <v>4</v>
      </c>
      <c r="E455" s="29" t="s">
        <v>1788</v>
      </c>
      <c r="F455" s="409"/>
      <c r="G455" s="12">
        <v>10</v>
      </c>
      <c r="H455" s="12">
        <v>200</v>
      </c>
      <c r="I455" s="12">
        <v>100</v>
      </c>
      <c r="J455" s="12">
        <v>5</v>
      </c>
      <c r="K455" s="12" t="s">
        <v>355</v>
      </c>
      <c r="L455" s="12" t="s">
        <v>355</v>
      </c>
      <c r="M455" s="13" t="s">
        <v>71</v>
      </c>
      <c r="N455" s="95" t="s">
        <v>400</v>
      </c>
      <c r="O455" s="395"/>
      <c r="P455" s="394"/>
      <c r="Q455" s="395"/>
      <c r="R455" s="394"/>
      <c r="S455" s="395"/>
      <c r="T455" s="394"/>
      <c r="U455" s="395"/>
      <c r="V455" s="403"/>
    </row>
    <row r="456" spans="1:22" ht="15.75">
      <c r="A456" s="406"/>
      <c r="B456" s="34" t="s">
        <v>32</v>
      </c>
      <c r="C456" s="384"/>
      <c r="D456" s="379" t="s">
        <v>3</v>
      </c>
      <c r="E456" s="29" t="s">
        <v>1789</v>
      </c>
      <c r="F456" s="409"/>
      <c r="G456" s="12">
        <v>10</v>
      </c>
      <c r="H456" s="12">
        <v>200</v>
      </c>
      <c r="I456" s="12">
        <v>100</v>
      </c>
      <c r="J456" s="12">
        <v>5</v>
      </c>
      <c r="K456" s="12">
        <v>13</v>
      </c>
      <c r="L456" s="12">
        <f t="shared" si="318"/>
        <v>1.3</v>
      </c>
      <c r="M456" s="13" t="s">
        <v>71</v>
      </c>
      <c r="N456" s="95" t="s">
        <v>400</v>
      </c>
      <c r="O456" s="393">
        <f>AVERAGE(L456:L459)</f>
        <v>1.9000000000000001</v>
      </c>
      <c r="P456" s="394"/>
      <c r="Q456" s="393">
        <f>STDEV(L456:L459)</f>
        <v>0.75277265270908089</v>
      </c>
      <c r="R456" s="394"/>
      <c r="S456" s="393">
        <f>MAX(L456:L459)</f>
        <v>2.6</v>
      </c>
      <c r="T456" s="394"/>
      <c r="U456" s="393">
        <f>MIN(L456:L459)</f>
        <v>1.2</v>
      </c>
      <c r="V456" s="403"/>
    </row>
    <row r="457" spans="1:22" ht="15.75">
      <c r="A457" s="406"/>
      <c r="B457" s="34" t="s">
        <v>33</v>
      </c>
      <c r="C457" s="384"/>
      <c r="D457" s="407" t="s">
        <v>3</v>
      </c>
      <c r="E457" s="29" t="s">
        <v>1790</v>
      </c>
      <c r="F457" s="409"/>
      <c r="G457" s="12">
        <v>10</v>
      </c>
      <c r="H457" s="12">
        <v>200</v>
      </c>
      <c r="I457" s="12">
        <v>100</v>
      </c>
      <c r="J457" s="12">
        <v>5</v>
      </c>
      <c r="K457" s="12">
        <v>26</v>
      </c>
      <c r="L457" s="12">
        <f t="shared" si="318"/>
        <v>2.6</v>
      </c>
      <c r="M457" s="13" t="s">
        <v>71</v>
      </c>
      <c r="N457" s="95" t="s">
        <v>400</v>
      </c>
      <c r="O457" s="394"/>
      <c r="P457" s="394"/>
      <c r="Q457" s="394"/>
      <c r="R457" s="394"/>
      <c r="S457" s="394"/>
      <c r="T457" s="394"/>
      <c r="U457" s="394"/>
      <c r="V457" s="403"/>
    </row>
    <row r="458" spans="1:22" ht="15.75">
      <c r="A458" s="406"/>
      <c r="B458" s="34" t="s">
        <v>55</v>
      </c>
      <c r="C458" s="384"/>
      <c r="D458" s="407" t="s">
        <v>3</v>
      </c>
      <c r="E458" s="29" t="s">
        <v>1791</v>
      </c>
      <c r="F458" s="409"/>
      <c r="G458" s="12">
        <v>10</v>
      </c>
      <c r="H458" s="12">
        <v>200</v>
      </c>
      <c r="I458" s="12">
        <v>100</v>
      </c>
      <c r="J458" s="12">
        <v>5</v>
      </c>
      <c r="K458" s="12">
        <v>12</v>
      </c>
      <c r="L458" s="12">
        <f t="shared" si="318"/>
        <v>1.2</v>
      </c>
      <c r="M458" s="13" t="s">
        <v>71</v>
      </c>
      <c r="N458" s="95" t="s">
        <v>400</v>
      </c>
      <c r="O458" s="394"/>
      <c r="P458" s="394"/>
      <c r="Q458" s="394"/>
      <c r="R458" s="394"/>
      <c r="S458" s="394"/>
      <c r="T458" s="394"/>
      <c r="U458" s="394"/>
      <c r="V458" s="403"/>
    </row>
    <row r="459" spans="1:22" ht="15.75">
      <c r="A459" s="406"/>
      <c r="B459" s="34" t="s">
        <v>56</v>
      </c>
      <c r="C459" s="385"/>
      <c r="D459" s="380" t="s">
        <v>3</v>
      </c>
      <c r="E459" s="29" t="s">
        <v>1792</v>
      </c>
      <c r="F459" s="409"/>
      <c r="G459" s="12">
        <v>10</v>
      </c>
      <c r="H459" s="12">
        <v>200</v>
      </c>
      <c r="I459" s="12">
        <v>100</v>
      </c>
      <c r="J459" s="12">
        <v>5</v>
      </c>
      <c r="K459" s="12">
        <v>25</v>
      </c>
      <c r="L459" s="12">
        <f t="shared" si="318"/>
        <v>2.5</v>
      </c>
      <c r="M459" s="13" t="s">
        <v>71</v>
      </c>
      <c r="N459" s="95" t="s">
        <v>400</v>
      </c>
      <c r="O459" s="395"/>
      <c r="P459" s="395"/>
      <c r="Q459" s="395"/>
      <c r="R459" s="395"/>
      <c r="S459" s="395"/>
      <c r="T459" s="395"/>
      <c r="U459" s="395"/>
      <c r="V459" s="404"/>
    </row>
    <row r="460" spans="1:22" ht="15.75">
      <c r="A460" s="406"/>
      <c r="B460" s="34" t="s">
        <v>34</v>
      </c>
      <c r="C460" s="383">
        <v>5</v>
      </c>
      <c r="D460" s="379" t="s">
        <v>4</v>
      </c>
      <c r="E460" s="29" t="s">
        <v>1793</v>
      </c>
      <c r="F460" s="409"/>
      <c r="G460" s="12">
        <v>10</v>
      </c>
      <c r="H460" s="12">
        <v>200</v>
      </c>
      <c r="I460" s="12">
        <v>100</v>
      </c>
      <c r="J460" s="12">
        <v>5</v>
      </c>
      <c r="K460" s="12" t="s">
        <v>355</v>
      </c>
      <c r="L460" s="12" t="s">
        <v>355</v>
      </c>
      <c r="M460" s="13" t="s">
        <v>71</v>
      </c>
      <c r="N460" s="95" t="s">
        <v>400</v>
      </c>
      <c r="O460" s="397" t="s">
        <v>355</v>
      </c>
      <c r="P460" s="397" t="s">
        <v>355</v>
      </c>
      <c r="Q460" s="397" t="s">
        <v>354</v>
      </c>
      <c r="R460" s="397" t="s">
        <v>354</v>
      </c>
      <c r="S460" s="397" t="s">
        <v>355</v>
      </c>
      <c r="T460" s="397" t="s">
        <v>355</v>
      </c>
      <c r="U460" s="397" t="s">
        <v>355</v>
      </c>
      <c r="V460" s="398" t="s">
        <v>355</v>
      </c>
    </row>
    <row r="461" spans="1:22" ht="15.75">
      <c r="A461" s="406"/>
      <c r="B461" s="34" t="s">
        <v>35</v>
      </c>
      <c r="C461" s="384"/>
      <c r="D461" s="407" t="s">
        <v>4</v>
      </c>
      <c r="E461" s="29" t="s">
        <v>1794</v>
      </c>
      <c r="F461" s="409"/>
      <c r="G461" s="12">
        <v>10</v>
      </c>
      <c r="H461" s="12">
        <v>200</v>
      </c>
      <c r="I461" s="12">
        <v>100</v>
      </c>
      <c r="J461" s="12">
        <v>5</v>
      </c>
      <c r="K461" s="12" t="s">
        <v>355</v>
      </c>
      <c r="L461" s="12" t="s">
        <v>355</v>
      </c>
      <c r="M461" s="13" t="s">
        <v>71</v>
      </c>
      <c r="N461" s="95" t="s">
        <v>400</v>
      </c>
      <c r="O461" s="397"/>
      <c r="P461" s="397"/>
      <c r="Q461" s="397"/>
      <c r="R461" s="397"/>
      <c r="S461" s="397"/>
      <c r="T461" s="397"/>
      <c r="U461" s="397"/>
      <c r="V461" s="398"/>
    </row>
    <row r="462" spans="1:22" ht="15.75">
      <c r="A462" s="406"/>
      <c r="B462" s="34" t="s">
        <v>57</v>
      </c>
      <c r="C462" s="384"/>
      <c r="D462" s="407" t="s">
        <v>4</v>
      </c>
      <c r="E462" s="29" t="s">
        <v>1795</v>
      </c>
      <c r="F462" s="409"/>
      <c r="G462" s="12">
        <v>10</v>
      </c>
      <c r="H462" s="12">
        <v>200</v>
      </c>
      <c r="I462" s="12">
        <v>100</v>
      </c>
      <c r="J462" s="12">
        <v>5</v>
      </c>
      <c r="K462" s="12" t="s">
        <v>355</v>
      </c>
      <c r="L462" s="12" t="s">
        <v>355</v>
      </c>
      <c r="M462" s="13" t="s">
        <v>71</v>
      </c>
      <c r="N462" s="95" t="s">
        <v>400</v>
      </c>
      <c r="O462" s="397"/>
      <c r="P462" s="397"/>
      <c r="Q462" s="397"/>
      <c r="R462" s="397"/>
      <c r="S462" s="397"/>
      <c r="T462" s="397"/>
      <c r="U462" s="397"/>
      <c r="V462" s="398"/>
    </row>
    <row r="463" spans="1:22" ht="15.75">
      <c r="A463" s="406"/>
      <c r="B463" s="34" t="s">
        <v>58</v>
      </c>
      <c r="C463" s="384"/>
      <c r="D463" s="380" t="s">
        <v>4</v>
      </c>
      <c r="E463" s="29" t="s">
        <v>1796</v>
      </c>
      <c r="F463" s="409"/>
      <c r="G463" s="12">
        <v>10</v>
      </c>
      <c r="H463" s="12">
        <v>200</v>
      </c>
      <c r="I463" s="12">
        <v>100</v>
      </c>
      <c r="J463" s="12">
        <v>5</v>
      </c>
      <c r="K463" s="12" t="s">
        <v>355</v>
      </c>
      <c r="L463" s="12" t="s">
        <v>355</v>
      </c>
      <c r="M463" s="13" t="s">
        <v>71</v>
      </c>
      <c r="N463" s="95" t="s">
        <v>400</v>
      </c>
      <c r="O463" s="397"/>
      <c r="P463" s="397"/>
      <c r="Q463" s="397"/>
      <c r="R463" s="397"/>
      <c r="S463" s="397"/>
      <c r="T463" s="397"/>
      <c r="U463" s="397"/>
      <c r="V463" s="398"/>
    </row>
    <row r="464" spans="1:22" ht="15.75">
      <c r="A464" s="406"/>
      <c r="B464" s="34" t="s">
        <v>36</v>
      </c>
      <c r="C464" s="384"/>
      <c r="D464" s="379" t="s">
        <v>3</v>
      </c>
      <c r="E464" s="29" t="s">
        <v>1797</v>
      </c>
      <c r="F464" s="409"/>
      <c r="G464" s="12">
        <v>10</v>
      </c>
      <c r="H464" s="12">
        <v>200</v>
      </c>
      <c r="I464" s="12">
        <v>100</v>
      </c>
      <c r="J464" s="12">
        <v>5</v>
      </c>
      <c r="K464" s="12" t="s">
        <v>355</v>
      </c>
      <c r="L464" s="12" t="s">
        <v>355</v>
      </c>
      <c r="M464" s="13" t="s">
        <v>71</v>
      </c>
      <c r="N464" s="95" t="s">
        <v>400</v>
      </c>
      <c r="O464" s="397" t="s">
        <v>355</v>
      </c>
      <c r="P464" s="397"/>
      <c r="Q464" s="397" t="s">
        <v>354</v>
      </c>
      <c r="R464" s="397"/>
      <c r="S464" s="397" t="s">
        <v>355</v>
      </c>
      <c r="T464" s="397"/>
      <c r="U464" s="397" t="s">
        <v>355</v>
      </c>
      <c r="V464" s="398"/>
    </row>
    <row r="465" spans="1:23" ht="15.75">
      <c r="A465" s="406"/>
      <c r="B465" s="34" t="s">
        <v>37</v>
      </c>
      <c r="C465" s="384"/>
      <c r="D465" s="407" t="s">
        <v>3</v>
      </c>
      <c r="E465" s="29" t="s">
        <v>1798</v>
      </c>
      <c r="F465" s="409"/>
      <c r="G465" s="12">
        <v>10</v>
      </c>
      <c r="H465" s="12">
        <v>200</v>
      </c>
      <c r="I465" s="12">
        <v>100</v>
      </c>
      <c r="J465" s="12">
        <v>5</v>
      </c>
      <c r="K465" s="12" t="s">
        <v>355</v>
      </c>
      <c r="L465" s="12" t="s">
        <v>355</v>
      </c>
      <c r="M465" s="13" t="s">
        <v>71</v>
      </c>
      <c r="N465" s="95" t="s">
        <v>400</v>
      </c>
      <c r="O465" s="397"/>
      <c r="P465" s="397"/>
      <c r="Q465" s="397"/>
      <c r="R465" s="397"/>
      <c r="S465" s="397"/>
      <c r="T465" s="397"/>
      <c r="U465" s="397"/>
      <c r="V465" s="398"/>
    </row>
    <row r="466" spans="1:23" ht="15.75">
      <c r="A466" s="406"/>
      <c r="B466" s="34" t="s">
        <v>59</v>
      </c>
      <c r="C466" s="384"/>
      <c r="D466" s="407" t="s">
        <v>3</v>
      </c>
      <c r="E466" s="29" t="s">
        <v>1799</v>
      </c>
      <c r="F466" s="409"/>
      <c r="G466" s="12">
        <v>10</v>
      </c>
      <c r="H466" s="12">
        <v>200</v>
      </c>
      <c r="I466" s="12">
        <v>100</v>
      </c>
      <c r="J466" s="12">
        <v>5</v>
      </c>
      <c r="K466" s="12" t="s">
        <v>355</v>
      </c>
      <c r="L466" s="12" t="s">
        <v>355</v>
      </c>
      <c r="M466" s="13" t="s">
        <v>71</v>
      </c>
      <c r="N466" s="95" t="s">
        <v>400</v>
      </c>
      <c r="O466" s="397"/>
      <c r="P466" s="397"/>
      <c r="Q466" s="397"/>
      <c r="R466" s="397"/>
      <c r="S466" s="397"/>
      <c r="T466" s="397"/>
      <c r="U466" s="397"/>
      <c r="V466" s="398"/>
    </row>
    <row r="467" spans="1:23" ht="15.75">
      <c r="A467" s="406"/>
      <c r="B467" s="34" t="s">
        <v>60</v>
      </c>
      <c r="C467" s="385"/>
      <c r="D467" s="380" t="s">
        <v>3</v>
      </c>
      <c r="E467" s="29" t="s">
        <v>1800</v>
      </c>
      <c r="F467" s="409"/>
      <c r="G467" s="12">
        <v>10</v>
      </c>
      <c r="H467" s="12">
        <v>200</v>
      </c>
      <c r="I467" s="12">
        <v>100</v>
      </c>
      <c r="J467" s="12">
        <v>5</v>
      </c>
      <c r="K467" s="12" t="s">
        <v>355</v>
      </c>
      <c r="L467" s="12" t="s">
        <v>355</v>
      </c>
      <c r="M467" s="13" t="s">
        <v>71</v>
      </c>
      <c r="N467" s="95" t="s">
        <v>400</v>
      </c>
      <c r="O467" s="397"/>
      <c r="P467" s="397"/>
      <c r="Q467" s="397"/>
      <c r="R467" s="397"/>
      <c r="S467" s="397"/>
      <c r="T467" s="397"/>
      <c r="U467" s="397"/>
      <c r="V467" s="398"/>
    </row>
    <row r="468" spans="1:23" ht="15.75">
      <c r="A468" s="406"/>
      <c r="B468" s="34" t="s">
        <v>38</v>
      </c>
      <c r="C468" s="383">
        <v>6</v>
      </c>
      <c r="D468" s="379" t="s">
        <v>4</v>
      </c>
      <c r="E468" s="29" t="s">
        <v>1801</v>
      </c>
      <c r="F468" s="409"/>
      <c r="G468" s="12">
        <v>10</v>
      </c>
      <c r="H468" s="12">
        <v>200</v>
      </c>
      <c r="I468" s="12">
        <v>100</v>
      </c>
      <c r="J468" s="12">
        <v>5</v>
      </c>
      <c r="K468" s="12" t="s">
        <v>355</v>
      </c>
      <c r="L468" s="12" t="s">
        <v>355</v>
      </c>
      <c r="M468" s="13" t="s">
        <v>71</v>
      </c>
      <c r="N468" s="95" t="s">
        <v>400</v>
      </c>
      <c r="O468" s="393">
        <f>AVERAGE(L468:L470)</f>
        <v>27.15</v>
      </c>
      <c r="P468" s="393">
        <f>AVERAGE(L468:L475)</f>
        <v>12.099999999999998</v>
      </c>
      <c r="Q468" s="393">
        <f>STDEV(L468:L470)</f>
        <v>35.14320702497141</v>
      </c>
      <c r="R468" s="393">
        <f>STDEV(L468:L475)</f>
        <v>17.890593431558759</v>
      </c>
      <c r="S468" s="393">
        <f>MAX(L468:L470)</f>
        <v>52</v>
      </c>
      <c r="T468" s="393">
        <f>MAX(L468:L475)</f>
        <v>52</v>
      </c>
      <c r="U468" s="393">
        <f>MIN(L468:L470)</f>
        <v>2.2999999999999998</v>
      </c>
      <c r="V468" s="402">
        <f>MIN(L468:L475)</f>
        <v>2.2999999999999998</v>
      </c>
    </row>
    <row r="469" spans="1:23" ht="15.75">
      <c r="A469" s="406"/>
      <c r="B469" s="34" t="s">
        <v>61</v>
      </c>
      <c r="C469" s="384"/>
      <c r="D469" s="407"/>
      <c r="E469" s="29" t="s">
        <v>1802</v>
      </c>
      <c r="F469" s="409"/>
      <c r="G469" s="12">
        <v>10</v>
      </c>
      <c r="H469" s="12">
        <v>200</v>
      </c>
      <c r="I469" s="12">
        <v>100</v>
      </c>
      <c r="J469" s="12">
        <v>5</v>
      </c>
      <c r="K469" s="12">
        <v>23</v>
      </c>
      <c r="L469" s="12">
        <f t="shared" si="318"/>
        <v>2.2999999999999998</v>
      </c>
      <c r="M469" s="13" t="s">
        <v>71</v>
      </c>
      <c r="N469" s="95" t="s">
        <v>400</v>
      </c>
      <c r="O469" s="394"/>
      <c r="P469" s="394"/>
      <c r="Q469" s="394"/>
      <c r="R469" s="394"/>
      <c r="S469" s="394"/>
      <c r="T469" s="394"/>
      <c r="U469" s="394"/>
      <c r="V469" s="403"/>
    </row>
    <row r="470" spans="1:23" ht="15.75">
      <c r="A470" s="406"/>
      <c r="B470" s="34" t="s">
        <v>62</v>
      </c>
      <c r="C470" s="384"/>
      <c r="D470" s="380"/>
      <c r="E470" s="29" t="s">
        <v>1803</v>
      </c>
      <c r="F470" s="409"/>
      <c r="G470" s="12">
        <v>10</v>
      </c>
      <c r="H470" s="12">
        <v>200</v>
      </c>
      <c r="I470" s="12">
        <v>100</v>
      </c>
      <c r="J470" s="12">
        <f>5/10</f>
        <v>0.5</v>
      </c>
      <c r="K470" s="12">
        <v>52</v>
      </c>
      <c r="L470" s="12">
        <f>(((K470*I470/H470)/J470))</f>
        <v>52</v>
      </c>
      <c r="M470" s="13" t="s">
        <v>71</v>
      </c>
      <c r="N470" s="95" t="s">
        <v>404</v>
      </c>
      <c r="O470" s="395"/>
      <c r="P470" s="394"/>
      <c r="Q470" s="395"/>
      <c r="R470" s="394"/>
      <c r="S470" s="395"/>
      <c r="T470" s="394"/>
      <c r="U470" s="395"/>
      <c r="V470" s="403"/>
      <c r="W470" t="s">
        <v>694</v>
      </c>
    </row>
    <row r="471" spans="1:23" ht="15.75">
      <c r="A471" s="406"/>
      <c r="B471" s="34" t="s">
        <v>39</v>
      </c>
      <c r="C471" s="384"/>
      <c r="D471" s="379" t="s">
        <v>3</v>
      </c>
      <c r="E471" s="29" t="s">
        <v>1804</v>
      </c>
      <c r="F471" s="409"/>
      <c r="G471" s="12">
        <v>10</v>
      </c>
      <c r="H471" s="12">
        <v>200</v>
      </c>
      <c r="I471" s="12">
        <v>100</v>
      </c>
      <c r="J471" s="12">
        <v>5</v>
      </c>
      <c r="K471" s="12">
        <v>64</v>
      </c>
      <c r="L471" s="12">
        <f t="shared" si="318"/>
        <v>6.4</v>
      </c>
      <c r="M471" s="13" t="s">
        <v>71</v>
      </c>
      <c r="N471" s="95" t="s">
        <v>400</v>
      </c>
      <c r="O471" s="393">
        <f>AVERAGE(L471:L475)</f>
        <v>6.08</v>
      </c>
      <c r="P471" s="394"/>
      <c r="Q471" s="393">
        <f>STDEV(L471:L475)</f>
        <v>3.5772894766848271</v>
      </c>
      <c r="R471" s="394"/>
      <c r="S471" s="393">
        <f>MAX(L471:L475)</f>
        <v>12.1</v>
      </c>
      <c r="T471" s="394"/>
      <c r="U471" s="393">
        <f>MIN(L471:L475)</f>
        <v>3.1</v>
      </c>
      <c r="V471" s="403"/>
    </row>
    <row r="472" spans="1:23" ht="15.75">
      <c r="A472" s="406"/>
      <c r="B472" s="34" t="s">
        <v>63</v>
      </c>
      <c r="C472" s="384"/>
      <c r="D472" s="407"/>
      <c r="E472" s="29" t="s">
        <v>1805</v>
      </c>
      <c r="F472" s="409"/>
      <c r="G472" s="12">
        <v>10</v>
      </c>
      <c r="H472" s="12">
        <v>200</v>
      </c>
      <c r="I472" s="12">
        <v>100</v>
      </c>
      <c r="J472" s="12">
        <v>5</v>
      </c>
      <c r="K472" s="12">
        <v>31</v>
      </c>
      <c r="L472" s="12">
        <f t="shared" si="318"/>
        <v>3.1</v>
      </c>
      <c r="M472" s="13" t="s">
        <v>71</v>
      </c>
      <c r="N472" s="95" t="s">
        <v>400</v>
      </c>
      <c r="O472" s="394"/>
      <c r="P472" s="394"/>
      <c r="Q472" s="394"/>
      <c r="R472" s="394"/>
      <c r="S472" s="394"/>
      <c r="T472" s="394"/>
      <c r="U472" s="394"/>
      <c r="V472" s="403"/>
    </row>
    <row r="473" spans="1:23" ht="15.75">
      <c r="A473" s="406"/>
      <c r="B473" s="34" t="s">
        <v>64</v>
      </c>
      <c r="C473" s="384"/>
      <c r="D473" s="407"/>
      <c r="E473" s="29" t="s">
        <v>1806</v>
      </c>
      <c r="F473" s="409"/>
      <c r="G473" s="12">
        <v>10</v>
      </c>
      <c r="H473" s="12">
        <v>200</v>
      </c>
      <c r="I473" s="12">
        <v>100</v>
      </c>
      <c r="J473" s="12">
        <f>5/4</f>
        <v>1.25</v>
      </c>
      <c r="K473" s="12">
        <v>12</v>
      </c>
      <c r="L473" s="12">
        <f>(((K473*I473/H473)/J473))</f>
        <v>4.8</v>
      </c>
      <c r="M473" s="13" t="s">
        <v>71</v>
      </c>
      <c r="N473" s="95" t="s">
        <v>404</v>
      </c>
      <c r="O473" s="394"/>
      <c r="P473" s="394"/>
      <c r="Q473" s="394"/>
      <c r="R473" s="394"/>
      <c r="S473" s="394"/>
      <c r="T473" s="394"/>
      <c r="U473" s="394"/>
      <c r="V473" s="403"/>
      <c r="W473" t="s">
        <v>694</v>
      </c>
    </row>
    <row r="474" spans="1:23" ht="15.75">
      <c r="A474" s="406"/>
      <c r="B474" s="34" t="s">
        <v>40</v>
      </c>
      <c r="C474" s="384"/>
      <c r="D474" s="407"/>
      <c r="E474" s="29" t="s">
        <v>1807</v>
      </c>
      <c r="F474" s="409"/>
      <c r="G474" s="12">
        <v>10</v>
      </c>
      <c r="H474" s="12">
        <v>200</v>
      </c>
      <c r="I474" s="12">
        <v>100</v>
      </c>
      <c r="J474" s="12">
        <v>5</v>
      </c>
      <c r="K474" s="12">
        <v>121</v>
      </c>
      <c r="L474" s="12">
        <f t="shared" si="318"/>
        <v>12.1</v>
      </c>
      <c r="M474" s="13" t="s">
        <v>71</v>
      </c>
      <c r="N474" s="95" t="s">
        <v>400</v>
      </c>
      <c r="O474" s="394"/>
      <c r="P474" s="394"/>
      <c r="Q474" s="394"/>
      <c r="R474" s="394"/>
      <c r="S474" s="394"/>
      <c r="T474" s="394"/>
      <c r="U474" s="394"/>
      <c r="V474" s="403"/>
    </row>
    <row r="475" spans="1:23" ht="15.75">
      <c r="A475" s="406"/>
      <c r="B475" s="34" t="s">
        <v>41</v>
      </c>
      <c r="C475" s="385"/>
      <c r="D475" s="380"/>
      <c r="E475" s="29" t="s">
        <v>1808</v>
      </c>
      <c r="F475" s="410"/>
      <c r="G475" s="12">
        <v>10</v>
      </c>
      <c r="H475" s="12">
        <v>200</v>
      </c>
      <c r="I475" s="12">
        <v>100</v>
      </c>
      <c r="J475" s="12">
        <v>5</v>
      </c>
      <c r="K475" s="12">
        <v>40</v>
      </c>
      <c r="L475" s="12">
        <f t="shared" si="318"/>
        <v>4</v>
      </c>
      <c r="M475" s="13" t="s">
        <v>71</v>
      </c>
      <c r="N475" s="95" t="s">
        <v>400</v>
      </c>
      <c r="O475" s="395"/>
      <c r="P475" s="395"/>
      <c r="Q475" s="395"/>
      <c r="R475" s="395"/>
      <c r="S475" s="395"/>
      <c r="T475" s="395"/>
      <c r="U475" s="395"/>
      <c r="V475" s="404"/>
    </row>
    <row r="476" spans="1:23" ht="15.75">
      <c r="A476" s="406"/>
      <c r="B476" s="34" t="s">
        <v>42</v>
      </c>
      <c r="C476" s="383">
        <v>1</v>
      </c>
      <c r="D476" s="33" t="s">
        <v>4</v>
      </c>
      <c r="E476" s="29" t="s">
        <v>1809</v>
      </c>
      <c r="F476" s="388" t="s">
        <v>1847</v>
      </c>
      <c r="G476" s="12">
        <v>10</v>
      </c>
      <c r="H476" s="12">
        <v>200</v>
      </c>
      <c r="I476" s="12">
        <v>100</v>
      </c>
      <c r="J476" s="12">
        <v>5</v>
      </c>
      <c r="K476" s="12" t="s">
        <v>355</v>
      </c>
      <c r="L476" s="12" t="s">
        <v>355</v>
      </c>
      <c r="M476" s="13" t="s">
        <v>71</v>
      </c>
      <c r="N476" s="95" t="s">
        <v>404</v>
      </c>
      <c r="O476" s="129" t="s">
        <v>355</v>
      </c>
      <c r="P476" s="381" t="s">
        <v>355</v>
      </c>
      <c r="Q476" s="129" t="s">
        <v>354</v>
      </c>
      <c r="R476" s="381" t="s">
        <v>354</v>
      </c>
      <c r="S476" s="129" t="s">
        <v>355</v>
      </c>
      <c r="T476" s="381" t="s">
        <v>355</v>
      </c>
      <c r="U476" s="129" t="s">
        <v>355</v>
      </c>
      <c r="V476" s="386" t="s">
        <v>355</v>
      </c>
      <c r="W476" t="s">
        <v>694</v>
      </c>
    </row>
    <row r="477" spans="1:23" ht="15.75">
      <c r="A477" s="406"/>
      <c r="B477" s="34" t="s">
        <v>43</v>
      </c>
      <c r="C477" s="384"/>
      <c r="D477" s="379" t="s">
        <v>3</v>
      </c>
      <c r="E477" s="29" t="s">
        <v>1810</v>
      </c>
      <c r="F477" s="389"/>
      <c r="G477" s="12">
        <v>10</v>
      </c>
      <c r="H477" s="12">
        <v>200</v>
      </c>
      <c r="I477" s="12">
        <v>100</v>
      </c>
      <c r="J477" s="12">
        <v>5</v>
      </c>
      <c r="K477" s="12" t="s">
        <v>355</v>
      </c>
      <c r="L477" s="12" t="s">
        <v>355</v>
      </c>
      <c r="M477" s="13" t="s">
        <v>71</v>
      </c>
      <c r="N477" s="95" t="s">
        <v>400</v>
      </c>
      <c r="O477" s="381" t="s">
        <v>355</v>
      </c>
      <c r="P477" s="382" t="e">
        <f>MIN(#REF!)</f>
        <v>#REF!</v>
      </c>
      <c r="Q477" s="381" t="s">
        <v>354</v>
      </c>
      <c r="R477" s="382" t="e">
        <f>STDEV(#REF!)</f>
        <v>#REF!</v>
      </c>
      <c r="S477" s="381" t="s">
        <v>355</v>
      </c>
      <c r="T477" s="382" t="e">
        <f>MIN(#REF!)</f>
        <v>#REF!</v>
      </c>
      <c r="U477" s="381" t="s">
        <v>355</v>
      </c>
      <c r="V477" s="387">
        <f>MIN(M477:M478)</f>
        <v>0</v>
      </c>
    </row>
    <row r="478" spans="1:23" ht="15.75">
      <c r="A478" s="406"/>
      <c r="B478" s="34" t="s">
        <v>44</v>
      </c>
      <c r="C478" s="385"/>
      <c r="D478" s="380"/>
      <c r="E478" s="29" t="s">
        <v>1811</v>
      </c>
      <c r="F478" s="389"/>
      <c r="G478" s="12">
        <v>10</v>
      </c>
      <c r="H478" s="12">
        <v>200</v>
      </c>
      <c r="I478" s="12">
        <v>100</v>
      </c>
      <c r="J478" s="12">
        <v>5</v>
      </c>
      <c r="K478" s="12" t="s">
        <v>355</v>
      </c>
      <c r="L478" s="12" t="s">
        <v>355</v>
      </c>
      <c r="M478" s="13" t="s">
        <v>71</v>
      </c>
      <c r="N478" s="95" t="s">
        <v>400</v>
      </c>
      <c r="O478" s="382">
        <f>MIN(O476:O477)</f>
        <v>0</v>
      </c>
      <c r="P478" s="382" t="e">
        <f>MIN(P477:P477)</f>
        <v>#REF!</v>
      </c>
      <c r="Q478" s="382" t="e">
        <f>AVERAGE(Q476:Q477)</f>
        <v>#DIV/0!</v>
      </c>
      <c r="R478" s="382" t="e">
        <f>STDEV(#REF!)</f>
        <v>#REF!</v>
      </c>
      <c r="S478" s="382">
        <f>MIN(S476:S477)</f>
        <v>0</v>
      </c>
      <c r="T478" s="382" t="e">
        <f>MIN(T477:T477)</f>
        <v>#REF!</v>
      </c>
      <c r="U478" s="382">
        <f>MIN(U476:U477)</f>
        <v>0</v>
      </c>
      <c r="V478" s="387">
        <f>MIN(V477:V477)</f>
        <v>0</v>
      </c>
    </row>
    <row r="479" spans="1:23" ht="15.75">
      <c r="A479" s="406"/>
      <c r="B479" s="34" t="s">
        <v>45</v>
      </c>
      <c r="C479" s="383">
        <v>2</v>
      </c>
      <c r="D479" s="379" t="s">
        <v>4</v>
      </c>
      <c r="E479" s="29" t="s">
        <v>1812</v>
      </c>
      <c r="F479" s="389"/>
      <c r="G479" s="12">
        <v>10</v>
      </c>
      <c r="H479" s="12">
        <v>200</v>
      </c>
      <c r="I479" s="12">
        <v>100</v>
      </c>
      <c r="J479" s="12">
        <v>5</v>
      </c>
      <c r="K479" s="12" t="s">
        <v>355</v>
      </c>
      <c r="L479" s="12" t="s">
        <v>355</v>
      </c>
      <c r="M479" s="13" t="s">
        <v>71</v>
      </c>
      <c r="N479" s="95" t="s">
        <v>400</v>
      </c>
      <c r="O479" s="381" t="s">
        <v>355</v>
      </c>
      <c r="P479" s="381" t="s">
        <v>355</v>
      </c>
      <c r="Q479" s="381" t="s">
        <v>354</v>
      </c>
      <c r="R479" s="381" t="s">
        <v>354</v>
      </c>
      <c r="S479" s="381" t="s">
        <v>355</v>
      </c>
      <c r="T479" s="381" t="s">
        <v>355</v>
      </c>
      <c r="U479" s="381" t="s">
        <v>355</v>
      </c>
      <c r="V479" s="386" t="s">
        <v>355</v>
      </c>
    </row>
    <row r="480" spans="1:23" ht="15.75">
      <c r="A480" s="406"/>
      <c r="B480" s="34" t="s">
        <v>46</v>
      </c>
      <c r="C480" s="384"/>
      <c r="D480" s="380"/>
      <c r="E480" s="29" t="s">
        <v>1813</v>
      </c>
      <c r="F480" s="389"/>
      <c r="G480" s="12">
        <v>10</v>
      </c>
      <c r="H480" s="12">
        <v>200</v>
      </c>
      <c r="I480" s="12">
        <v>100</v>
      </c>
      <c r="J480" s="12">
        <v>5</v>
      </c>
      <c r="K480" s="12" t="s">
        <v>355</v>
      </c>
      <c r="L480" s="12" t="s">
        <v>355</v>
      </c>
      <c r="M480" s="13" t="s">
        <v>71</v>
      </c>
      <c r="N480" s="95" t="s">
        <v>400</v>
      </c>
      <c r="O480" s="382">
        <f t="shared" ref="O480" si="319">MIN(O478:O479)</f>
        <v>0</v>
      </c>
      <c r="P480" s="382" t="e">
        <f t="shared" ref="P480" si="320">MIN(P478:P479)</f>
        <v>#REF!</v>
      </c>
      <c r="Q480" s="382" t="e">
        <f t="shared" ref="Q480" si="321">AVERAGE(Q478:Q479)</f>
        <v>#DIV/0!</v>
      </c>
      <c r="R480" s="382" t="e">
        <f t="shared" ref="R480" si="322">AVERAGE(R478:R479)</f>
        <v>#REF!</v>
      </c>
      <c r="S480" s="382">
        <f t="shared" ref="S480" si="323">MIN(S478:S479)</f>
        <v>0</v>
      </c>
      <c r="T480" s="382" t="e">
        <f t="shared" ref="T480" si="324">MIN(T478:T479)</f>
        <v>#REF!</v>
      </c>
      <c r="U480" s="382">
        <f t="shared" ref="U480" si="325">MIN(U478:U479)</f>
        <v>0</v>
      </c>
      <c r="V480" s="387">
        <f t="shared" ref="V480" si="326">MIN(V478:V479)</f>
        <v>0</v>
      </c>
    </row>
    <row r="481" spans="1:22" ht="15.75">
      <c r="A481" s="406"/>
      <c r="B481" s="34" t="s">
        <v>47</v>
      </c>
      <c r="C481" s="384"/>
      <c r="D481" s="379" t="s">
        <v>3</v>
      </c>
      <c r="E481" s="29" t="s">
        <v>1814</v>
      </c>
      <c r="F481" s="389"/>
      <c r="G481" s="12">
        <v>10</v>
      </c>
      <c r="H481" s="12">
        <v>200</v>
      </c>
      <c r="I481" s="12">
        <v>100</v>
      </c>
      <c r="J481" s="12">
        <v>5</v>
      </c>
      <c r="K481" s="12" t="s">
        <v>355</v>
      </c>
      <c r="L481" s="12" t="s">
        <v>355</v>
      </c>
      <c r="M481" s="13" t="s">
        <v>71</v>
      </c>
      <c r="N481" s="95" t="s">
        <v>400</v>
      </c>
      <c r="O481" s="381" t="s">
        <v>355</v>
      </c>
      <c r="P481" s="382" t="e">
        <f>MIN(#REF!)</f>
        <v>#REF!</v>
      </c>
      <c r="Q481" s="381" t="s">
        <v>354</v>
      </c>
      <c r="R481" s="382" t="e">
        <f>AVERAGE(#REF!)</f>
        <v>#REF!</v>
      </c>
      <c r="S481" s="381" t="s">
        <v>355</v>
      </c>
      <c r="T481" s="382" t="e">
        <f>MIN(#REF!)</f>
        <v>#REF!</v>
      </c>
      <c r="U481" s="381" t="s">
        <v>355</v>
      </c>
      <c r="V481" s="387" t="e">
        <f>MIN(#REF!)</f>
        <v>#REF!</v>
      </c>
    </row>
    <row r="482" spans="1:22" ht="15.75">
      <c r="A482" s="406"/>
      <c r="B482" s="34" t="s">
        <v>48</v>
      </c>
      <c r="C482" s="385"/>
      <c r="D482" s="380"/>
      <c r="E482" s="29" t="s">
        <v>1815</v>
      </c>
      <c r="F482" s="389"/>
      <c r="G482" s="12">
        <v>10</v>
      </c>
      <c r="H482" s="12">
        <v>200</v>
      </c>
      <c r="I482" s="12">
        <v>100</v>
      </c>
      <c r="J482" s="12">
        <v>5</v>
      </c>
      <c r="K482" s="12" t="s">
        <v>355</v>
      </c>
      <c r="L482" s="12" t="s">
        <v>355</v>
      </c>
      <c r="M482" s="13" t="s">
        <v>71</v>
      </c>
      <c r="N482" s="95" t="s">
        <v>400</v>
      </c>
      <c r="O482" s="382">
        <f t="shared" ref="O482" si="327">MIN(O480:O481)</f>
        <v>0</v>
      </c>
      <c r="P482" s="382" t="e">
        <f t="shared" ref="P482" si="328">MIN(P481:P481)</f>
        <v>#REF!</v>
      </c>
      <c r="Q482" s="382" t="e">
        <f t="shared" ref="Q482" si="329">AVERAGE(Q480:Q481)</f>
        <v>#DIV/0!</v>
      </c>
      <c r="R482" s="382" t="e">
        <f t="shared" ref="R482" si="330">AVERAGE(R481:R481)</f>
        <v>#REF!</v>
      </c>
      <c r="S482" s="382">
        <f t="shared" ref="S482" si="331">MIN(S480:S481)</f>
        <v>0</v>
      </c>
      <c r="T482" s="382" t="e">
        <f t="shared" ref="T482" si="332">MIN(T481:T481)</f>
        <v>#REF!</v>
      </c>
      <c r="U482" s="382">
        <f t="shared" ref="U482" si="333">MIN(U480:U481)</f>
        <v>0</v>
      </c>
      <c r="V482" s="387" t="e">
        <f t="shared" ref="V482" si="334">MIN(V481:V481)</f>
        <v>#REF!</v>
      </c>
    </row>
    <row r="483" spans="1:22" ht="15.75">
      <c r="A483" s="406"/>
      <c r="B483" s="34" t="s">
        <v>49</v>
      </c>
      <c r="C483" s="383">
        <v>3</v>
      </c>
      <c r="D483" s="379" t="s">
        <v>4</v>
      </c>
      <c r="E483" s="29" t="s">
        <v>1816</v>
      </c>
      <c r="F483" s="389"/>
      <c r="G483" s="12">
        <v>10</v>
      </c>
      <c r="H483" s="12">
        <v>200</v>
      </c>
      <c r="I483" s="12">
        <v>100</v>
      </c>
      <c r="J483" s="12">
        <v>5</v>
      </c>
      <c r="K483" s="12" t="s">
        <v>355</v>
      </c>
      <c r="L483" s="12" t="s">
        <v>355</v>
      </c>
      <c r="M483" s="13" t="s">
        <v>71</v>
      </c>
      <c r="N483" s="95" t="s">
        <v>400</v>
      </c>
      <c r="O483" s="381" t="s">
        <v>355</v>
      </c>
      <c r="P483" s="381" t="s">
        <v>355</v>
      </c>
      <c r="Q483" s="381" t="s">
        <v>354</v>
      </c>
      <c r="R483" s="381" t="s">
        <v>354</v>
      </c>
      <c r="S483" s="381" t="s">
        <v>355</v>
      </c>
      <c r="T483" s="381" t="s">
        <v>355</v>
      </c>
      <c r="U483" s="381" t="s">
        <v>355</v>
      </c>
      <c r="V483" s="386" t="s">
        <v>355</v>
      </c>
    </row>
    <row r="484" spans="1:22" ht="15.75">
      <c r="A484" s="406"/>
      <c r="B484" s="34" t="s">
        <v>50</v>
      </c>
      <c r="C484" s="384"/>
      <c r="D484" s="380"/>
      <c r="E484" s="29" t="s">
        <v>1817</v>
      </c>
      <c r="F484" s="389"/>
      <c r="G484" s="12">
        <v>10</v>
      </c>
      <c r="H484" s="12">
        <v>200</v>
      </c>
      <c r="I484" s="12">
        <v>100</v>
      </c>
      <c r="J484" s="12">
        <v>5</v>
      </c>
      <c r="K484" s="12" t="s">
        <v>355</v>
      </c>
      <c r="L484" s="12" t="s">
        <v>355</v>
      </c>
      <c r="M484" s="13" t="s">
        <v>71</v>
      </c>
      <c r="N484" s="95" t="s">
        <v>400</v>
      </c>
      <c r="O484" s="382">
        <f t="shared" ref="O484" si="335">MIN(O482:O483)</f>
        <v>0</v>
      </c>
      <c r="P484" s="382" t="e">
        <f t="shared" ref="P484" si="336">MIN(P482:P483)</f>
        <v>#REF!</v>
      </c>
      <c r="Q484" s="382" t="e">
        <f t="shared" ref="Q484" si="337">AVERAGE(Q482:Q483)</f>
        <v>#DIV/0!</v>
      </c>
      <c r="R484" s="382" t="e">
        <f t="shared" ref="R484" si="338">AVERAGE(R482:R483)</f>
        <v>#REF!</v>
      </c>
      <c r="S484" s="382">
        <f t="shared" ref="S484" si="339">MIN(S482:S483)</f>
        <v>0</v>
      </c>
      <c r="T484" s="382" t="e">
        <f t="shared" ref="T484" si="340">MIN(T482:T483)</f>
        <v>#REF!</v>
      </c>
      <c r="U484" s="382">
        <f t="shared" ref="U484" si="341">MIN(U482:U483)</f>
        <v>0</v>
      </c>
      <c r="V484" s="387" t="e">
        <f t="shared" ref="V484" si="342">MIN(V482:V483)</f>
        <v>#REF!</v>
      </c>
    </row>
    <row r="485" spans="1:22" ht="15.75">
      <c r="A485" s="406"/>
      <c r="B485" s="34" t="s">
        <v>51</v>
      </c>
      <c r="C485" s="384"/>
      <c r="D485" s="379" t="s">
        <v>3</v>
      </c>
      <c r="E485" s="29" t="s">
        <v>1818</v>
      </c>
      <c r="F485" s="389"/>
      <c r="G485" s="12">
        <v>10</v>
      </c>
      <c r="H485" s="12">
        <v>200</v>
      </c>
      <c r="I485" s="12">
        <v>100</v>
      </c>
      <c r="J485" s="12">
        <v>5</v>
      </c>
      <c r="K485" s="12" t="s">
        <v>355</v>
      </c>
      <c r="L485" s="12" t="s">
        <v>355</v>
      </c>
      <c r="M485" s="13" t="s">
        <v>71</v>
      </c>
      <c r="N485" s="95" t="s">
        <v>400</v>
      </c>
      <c r="O485" s="381" t="s">
        <v>355</v>
      </c>
      <c r="P485" s="382" t="e">
        <f>MIN(#REF!)</f>
        <v>#REF!</v>
      </c>
      <c r="Q485" s="381" t="s">
        <v>354</v>
      </c>
      <c r="R485" s="382" t="e">
        <f>AVERAGE(#REF!)</f>
        <v>#REF!</v>
      </c>
      <c r="S485" s="381" t="s">
        <v>355</v>
      </c>
      <c r="T485" s="382" t="e">
        <f>MIN(#REF!)</f>
        <v>#REF!</v>
      </c>
      <c r="U485" s="381" t="s">
        <v>355</v>
      </c>
      <c r="V485" s="387" t="e">
        <f>MIN(#REF!)</f>
        <v>#REF!</v>
      </c>
    </row>
    <row r="486" spans="1:22" ht="15.75">
      <c r="A486" s="406"/>
      <c r="B486" s="34" t="s">
        <v>52</v>
      </c>
      <c r="C486" s="385"/>
      <c r="D486" s="380"/>
      <c r="E486" s="29" t="s">
        <v>1819</v>
      </c>
      <c r="F486" s="389"/>
      <c r="G486" s="12">
        <v>10</v>
      </c>
      <c r="H486" s="12">
        <v>200</v>
      </c>
      <c r="I486" s="12">
        <v>100</v>
      </c>
      <c r="J486" s="12">
        <v>5</v>
      </c>
      <c r="K486" s="12" t="s">
        <v>355</v>
      </c>
      <c r="L486" s="12" t="s">
        <v>355</v>
      </c>
      <c r="M486" s="13" t="s">
        <v>71</v>
      </c>
      <c r="N486" s="95" t="s">
        <v>400</v>
      </c>
      <c r="O486" s="382">
        <f t="shared" ref="O486" si="343">MIN(O484:O485)</f>
        <v>0</v>
      </c>
      <c r="P486" s="382" t="e">
        <f t="shared" ref="P486" si="344">MIN(P485:P485)</f>
        <v>#REF!</v>
      </c>
      <c r="Q486" s="382" t="e">
        <f t="shared" ref="Q486" si="345">AVERAGE(Q484:Q485)</f>
        <v>#DIV/0!</v>
      </c>
      <c r="R486" s="382" t="e">
        <f t="shared" ref="R486" si="346">AVERAGE(R485:R485)</f>
        <v>#REF!</v>
      </c>
      <c r="S486" s="382">
        <f t="shared" ref="S486" si="347">MIN(S484:S485)</f>
        <v>0</v>
      </c>
      <c r="T486" s="382" t="e">
        <f t="shared" ref="T486" si="348">MIN(T485:T485)</f>
        <v>#REF!</v>
      </c>
      <c r="U486" s="382">
        <f t="shared" ref="U486" si="349">MIN(U484:U485)</f>
        <v>0</v>
      </c>
      <c r="V486" s="387" t="e">
        <f t="shared" ref="V486" si="350">MIN(V485:V485)</f>
        <v>#REF!</v>
      </c>
    </row>
    <row r="487" spans="1:22" ht="15.75">
      <c r="A487" s="406"/>
      <c r="B487" s="34" t="s">
        <v>53</v>
      </c>
      <c r="C487" s="383">
        <v>4</v>
      </c>
      <c r="D487" s="379" t="s">
        <v>4</v>
      </c>
      <c r="E487" s="29" t="s">
        <v>1820</v>
      </c>
      <c r="F487" s="389"/>
      <c r="G487" s="12">
        <v>10</v>
      </c>
      <c r="H487" s="12">
        <v>200</v>
      </c>
      <c r="I487" s="12">
        <v>100</v>
      </c>
      <c r="J487" s="12">
        <v>5</v>
      </c>
      <c r="K487" s="12" t="s">
        <v>355</v>
      </c>
      <c r="L487" s="12" t="s">
        <v>355</v>
      </c>
      <c r="M487" s="13" t="s">
        <v>71</v>
      </c>
      <c r="N487" s="95" t="s">
        <v>400</v>
      </c>
      <c r="O487" s="381" t="s">
        <v>355</v>
      </c>
      <c r="P487" s="381" t="s">
        <v>355</v>
      </c>
      <c r="Q487" s="381" t="s">
        <v>354</v>
      </c>
      <c r="R487" s="381" t="s">
        <v>354</v>
      </c>
      <c r="S487" s="381" t="s">
        <v>355</v>
      </c>
      <c r="T487" s="381" t="s">
        <v>355</v>
      </c>
      <c r="U487" s="381" t="s">
        <v>355</v>
      </c>
      <c r="V487" s="386" t="s">
        <v>355</v>
      </c>
    </row>
    <row r="488" spans="1:22" ht="15.75">
      <c r="A488" s="406"/>
      <c r="B488" s="34" t="s">
        <v>54</v>
      </c>
      <c r="C488" s="384"/>
      <c r="D488" s="380"/>
      <c r="E488" s="29" t="s">
        <v>1821</v>
      </c>
      <c r="F488" s="389"/>
      <c r="G488" s="12">
        <v>10</v>
      </c>
      <c r="H488" s="12">
        <v>200</v>
      </c>
      <c r="I488" s="12">
        <v>100</v>
      </c>
      <c r="J488" s="12">
        <v>5</v>
      </c>
      <c r="K488" s="12" t="s">
        <v>355</v>
      </c>
      <c r="L488" s="12" t="s">
        <v>355</v>
      </c>
      <c r="M488" s="13" t="s">
        <v>71</v>
      </c>
      <c r="N488" s="95" t="s">
        <v>394</v>
      </c>
      <c r="O488" s="382">
        <f t="shared" ref="O488" si="351">MIN(O486:O487)</f>
        <v>0</v>
      </c>
      <c r="P488" s="382" t="e">
        <f t="shared" ref="P488" si="352">MIN(P486:P487)</f>
        <v>#REF!</v>
      </c>
      <c r="Q488" s="382" t="e">
        <f t="shared" ref="Q488" si="353">AVERAGE(Q486:Q487)</f>
        <v>#DIV/0!</v>
      </c>
      <c r="R488" s="382" t="e">
        <f t="shared" ref="R488" si="354">AVERAGE(R486:R487)</f>
        <v>#REF!</v>
      </c>
      <c r="S488" s="382">
        <f t="shared" ref="S488" si="355">MIN(S486:S487)</f>
        <v>0</v>
      </c>
      <c r="T488" s="382" t="e">
        <f t="shared" ref="T488" si="356">MIN(T486:T487)</f>
        <v>#REF!</v>
      </c>
      <c r="U488" s="382">
        <f t="shared" ref="U488" si="357">MIN(U486:U487)</f>
        <v>0</v>
      </c>
      <c r="V488" s="387" t="e">
        <f t="shared" ref="V488" si="358">MIN(V486:V487)</f>
        <v>#REF!</v>
      </c>
    </row>
    <row r="489" spans="1:22" ht="15.75">
      <c r="A489" s="406"/>
      <c r="B489" s="34" t="s">
        <v>55</v>
      </c>
      <c r="C489" s="384"/>
      <c r="D489" s="379" t="s">
        <v>3</v>
      </c>
      <c r="E489" s="29" t="s">
        <v>1822</v>
      </c>
      <c r="F489" s="389"/>
      <c r="G489" s="12">
        <v>10</v>
      </c>
      <c r="H489" s="12">
        <v>200</v>
      </c>
      <c r="I489" s="12">
        <v>100</v>
      </c>
      <c r="J489" s="12">
        <v>5</v>
      </c>
      <c r="K489" s="12" t="s">
        <v>355</v>
      </c>
      <c r="L489" s="12" t="s">
        <v>355</v>
      </c>
      <c r="M489" s="13" t="s">
        <v>71</v>
      </c>
      <c r="N489" s="95" t="s">
        <v>394</v>
      </c>
      <c r="O489" s="381" t="s">
        <v>355</v>
      </c>
      <c r="P489" s="382" t="e">
        <f>MIN(#REF!)</f>
        <v>#REF!</v>
      </c>
      <c r="Q489" s="381" t="s">
        <v>354</v>
      </c>
      <c r="R489" s="382" t="e">
        <f>AVERAGE(#REF!)</f>
        <v>#REF!</v>
      </c>
      <c r="S489" s="381" t="s">
        <v>355</v>
      </c>
      <c r="T489" s="382" t="e">
        <f>MIN(#REF!)</f>
        <v>#REF!</v>
      </c>
      <c r="U489" s="381" t="s">
        <v>355</v>
      </c>
      <c r="V489" s="387" t="e">
        <f>MIN(#REF!)</f>
        <v>#REF!</v>
      </c>
    </row>
    <row r="490" spans="1:22" ht="15.75">
      <c r="A490" s="406"/>
      <c r="B490" s="34" t="s">
        <v>56</v>
      </c>
      <c r="C490" s="385"/>
      <c r="D490" s="380"/>
      <c r="E490" s="29" t="s">
        <v>1823</v>
      </c>
      <c r="F490" s="389"/>
      <c r="G490" s="12">
        <v>10</v>
      </c>
      <c r="H490" s="12">
        <v>200</v>
      </c>
      <c r="I490" s="12">
        <v>100</v>
      </c>
      <c r="J490" s="12">
        <v>5</v>
      </c>
      <c r="K490" s="12" t="s">
        <v>355</v>
      </c>
      <c r="L490" s="12" t="s">
        <v>355</v>
      </c>
      <c r="M490" s="13" t="s">
        <v>71</v>
      </c>
      <c r="N490" s="95" t="s">
        <v>394</v>
      </c>
      <c r="O490" s="382">
        <f t="shared" ref="O490" si="359">MIN(O488:O489)</f>
        <v>0</v>
      </c>
      <c r="P490" s="382" t="e">
        <f t="shared" ref="P490" si="360">MIN(P489:P489)</f>
        <v>#REF!</v>
      </c>
      <c r="Q490" s="382" t="e">
        <f t="shared" ref="Q490" si="361">AVERAGE(Q488:Q489)</f>
        <v>#DIV/0!</v>
      </c>
      <c r="R490" s="382" t="e">
        <f t="shared" ref="R490" si="362">AVERAGE(R489:R489)</f>
        <v>#REF!</v>
      </c>
      <c r="S490" s="382">
        <f t="shared" ref="S490" si="363">MIN(S488:S489)</f>
        <v>0</v>
      </c>
      <c r="T490" s="382" t="e">
        <f t="shared" ref="T490" si="364">MIN(T489:T489)</f>
        <v>#REF!</v>
      </c>
      <c r="U490" s="382">
        <f t="shared" ref="U490" si="365">MIN(U488:U489)</f>
        <v>0</v>
      </c>
      <c r="V490" s="387" t="e">
        <f t="shared" ref="V490" si="366">MIN(V489:V489)</f>
        <v>#REF!</v>
      </c>
    </row>
    <row r="491" spans="1:22" ht="15.75">
      <c r="A491" s="406"/>
      <c r="B491" s="34" t="s">
        <v>57</v>
      </c>
      <c r="C491" s="383">
        <v>5</v>
      </c>
      <c r="D491" s="379" t="s">
        <v>4</v>
      </c>
      <c r="E491" s="29" t="s">
        <v>1824</v>
      </c>
      <c r="F491" s="389"/>
      <c r="G491" s="12">
        <v>10</v>
      </c>
      <c r="H491" s="12">
        <v>200</v>
      </c>
      <c r="I491" s="12">
        <v>100</v>
      </c>
      <c r="J491" s="12">
        <v>5</v>
      </c>
      <c r="K491" s="12" t="s">
        <v>355</v>
      </c>
      <c r="L491" s="12" t="s">
        <v>355</v>
      </c>
      <c r="M491" s="13" t="s">
        <v>71</v>
      </c>
      <c r="N491" s="95" t="s">
        <v>394</v>
      </c>
      <c r="O491" s="381" t="s">
        <v>355</v>
      </c>
      <c r="P491" s="381" t="s">
        <v>355</v>
      </c>
      <c r="Q491" s="381" t="s">
        <v>354</v>
      </c>
      <c r="R491" s="381" t="s">
        <v>354</v>
      </c>
      <c r="S491" s="381" t="s">
        <v>355</v>
      </c>
      <c r="T491" s="381" t="s">
        <v>355</v>
      </c>
      <c r="U491" s="381" t="s">
        <v>355</v>
      </c>
      <c r="V491" s="386" t="s">
        <v>355</v>
      </c>
    </row>
    <row r="492" spans="1:22" ht="15.75">
      <c r="A492" s="406"/>
      <c r="B492" s="34" t="s">
        <v>58</v>
      </c>
      <c r="C492" s="384"/>
      <c r="D492" s="380"/>
      <c r="E492" s="29" t="s">
        <v>1825</v>
      </c>
      <c r="F492" s="389"/>
      <c r="G492" s="12">
        <v>10</v>
      </c>
      <c r="H492" s="12">
        <v>200</v>
      </c>
      <c r="I492" s="12">
        <v>100</v>
      </c>
      <c r="J492" s="12">
        <v>5</v>
      </c>
      <c r="K492" s="12" t="s">
        <v>355</v>
      </c>
      <c r="L492" s="12" t="s">
        <v>355</v>
      </c>
      <c r="M492" s="13" t="s">
        <v>71</v>
      </c>
      <c r="N492" s="95" t="s">
        <v>394</v>
      </c>
      <c r="O492" s="382">
        <f t="shared" ref="O492" si="367">MIN(O490:O491)</f>
        <v>0</v>
      </c>
      <c r="P492" s="382" t="e">
        <f t="shared" ref="P492" si="368">MIN(P490:P491)</f>
        <v>#REF!</v>
      </c>
      <c r="Q492" s="382" t="e">
        <f t="shared" ref="Q492" si="369">AVERAGE(Q490:Q491)</f>
        <v>#DIV/0!</v>
      </c>
      <c r="R492" s="382" t="e">
        <f t="shared" ref="R492" si="370">AVERAGE(R490:R491)</f>
        <v>#REF!</v>
      </c>
      <c r="S492" s="382">
        <f t="shared" ref="S492" si="371">MIN(S490:S491)</f>
        <v>0</v>
      </c>
      <c r="T492" s="382" t="e">
        <f t="shared" ref="T492" si="372">MIN(T490:T491)</f>
        <v>#REF!</v>
      </c>
      <c r="U492" s="382">
        <f t="shared" ref="U492" si="373">MIN(U490:U491)</f>
        <v>0</v>
      </c>
      <c r="V492" s="387" t="e">
        <f t="shared" ref="V492" si="374">MIN(V490:V491)</f>
        <v>#REF!</v>
      </c>
    </row>
    <row r="493" spans="1:22" ht="15.75">
      <c r="A493" s="406"/>
      <c r="B493" s="34" t="s">
        <v>59</v>
      </c>
      <c r="C493" s="384"/>
      <c r="D493" s="379" t="s">
        <v>3</v>
      </c>
      <c r="E493" s="29" t="s">
        <v>1826</v>
      </c>
      <c r="F493" s="389"/>
      <c r="G493" s="12">
        <v>10</v>
      </c>
      <c r="H493" s="12">
        <v>200</v>
      </c>
      <c r="I493" s="12">
        <v>100</v>
      </c>
      <c r="J493" s="12">
        <v>5</v>
      </c>
      <c r="K493" s="12" t="s">
        <v>355</v>
      </c>
      <c r="L493" s="12" t="s">
        <v>355</v>
      </c>
      <c r="M493" s="13" t="s">
        <v>71</v>
      </c>
      <c r="N493" s="95" t="s">
        <v>394</v>
      </c>
      <c r="O493" s="381" t="s">
        <v>355</v>
      </c>
      <c r="P493" s="382" t="e">
        <f>MIN(#REF!)</f>
        <v>#REF!</v>
      </c>
      <c r="Q493" s="381" t="s">
        <v>354</v>
      </c>
      <c r="R493" s="382" t="e">
        <f>AVERAGE(#REF!)</f>
        <v>#REF!</v>
      </c>
      <c r="S493" s="381" t="s">
        <v>355</v>
      </c>
      <c r="T493" s="382" t="e">
        <f>MIN(#REF!)</f>
        <v>#REF!</v>
      </c>
      <c r="U493" s="381" t="s">
        <v>355</v>
      </c>
      <c r="V493" s="387" t="e">
        <f>MIN(#REF!)</f>
        <v>#REF!</v>
      </c>
    </row>
    <row r="494" spans="1:22" ht="15.75">
      <c r="A494" s="406"/>
      <c r="B494" s="34" t="s">
        <v>60</v>
      </c>
      <c r="C494" s="385"/>
      <c r="D494" s="380"/>
      <c r="E494" s="29" t="s">
        <v>1827</v>
      </c>
      <c r="F494" s="389"/>
      <c r="G494" s="12">
        <v>10</v>
      </c>
      <c r="H494" s="12">
        <v>200</v>
      </c>
      <c r="I494" s="12">
        <v>100</v>
      </c>
      <c r="J494" s="12">
        <v>5</v>
      </c>
      <c r="K494" s="12" t="s">
        <v>355</v>
      </c>
      <c r="L494" s="12" t="s">
        <v>355</v>
      </c>
      <c r="M494" s="13" t="s">
        <v>71</v>
      </c>
      <c r="N494" s="95" t="s">
        <v>394</v>
      </c>
      <c r="O494" s="382">
        <f t="shared" ref="O494" si="375">MIN(O492:O493)</f>
        <v>0</v>
      </c>
      <c r="P494" s="382" t="e">
        <f t="shared" ref="P494" si="376">MIN(P493:P493)</f>
        <v>#REF!</v>
      </c>
      <c r="Q494" s="382" t="e">
        <f t="shared" ref="Q494" si="377">AVERAGE(Q492:Q493)</f>
        <v>#DIV/0!</v>
      </c>
      <c r="R494" s="382" t="e">
        <f t="shared" ref="R494" si="378">AVERAGE(R493:R493)</f>
        <v>#REF!</v>
      </c>
      <c r="S494" s="382">
        <f t="shared" ref="S494" si="379">MIN(S492:S493)</f>
        <v>0</v>
      </c>
      <c r="T494" s="382" t="e">
        <f t="shared" ref="T494" si="380">MIN(T493:T493)</f>
        <v>#REF!</v>
      </c>
      <c r="U494" s="382">
        <f t="shared" ref="U494" si="381">MIN(U492:U493)</f>
        <v>0</v>
      </c>
      <c r="V494" s="387" t="e">
        <f t="shared" ref="V494" si="382">MIN(V493:V493)</f>
        <v>#REF!</v>
      </c>
    </row>
    <row r="495" spans="1:22" ht="15.75">
      <c r="A495" s="406"/>
      <c r="B495" s="34" t="s">
        <v>61</v>
      </c>
      <c r="C495" s="383">
        <v>6</v>
      </c>
      <c r="D495" s="379" t="s">
        <v>4</v>
      </c>
      <c r="E495" s="29" t="s">
        <v>1828</v>
      </c>
      <c r="F495" s="389"/>
      <c r="G495" s="12">
        <v>10</v>
      </c>
      <c r="H495" s="12">
        <v>200</v>
      </c>
      <c r="I495" s="12">
        <v>100</v>
      </c>
      <c r="J495" s="12">
        <v>5</v>
      </c>
      <c r="K495" s="12" t="s">
        <v>355</v>
      </c>
      <c r="L495" s="12" t="s">
        <v>355</v>
      </c>
      <c r="M495" s="13" t="s">
        <v>71</v>
      </c>
      <c r="N495" s="95" t="s">
        <v>394</v>
      </c>
      <c r="O495" s="381" t="s">
        <v>355</v>
      </c>
      <c r="P495" s="381" t="s">
        <v>355</v>
      </c>
      <c r="Q495" s="381" t="s">
        <v>354</v>
      </c>
      <c r="R495" s="381" t="s">
        <v>354</v>
      </c>
      <c r="S495" s="381" t="s">
        <v>355</v>
      </c>
      <c r="T495" s="381" t="s">
        <v>355</v>
      </c>
      <c r="U495" s="381" t="s">
        <v>355</v>
      </c>
      <c r="V495" s="386" t="s">
        <v>355</v>
      </c>
    </row>
    <row r="496" spans="1:22" ht="15.75">
      <c r="A496" s="406"/>
      <c r="B496" s="34" t="s">
        <v>62</v>
      </c>
      <c r="C496" s="384"/>
      <c r="D496" s="380"/>
      <c r="E496" s="29" t="s">
        <v>1829</v>
      </c>
      <c r="F496" s="389"/>
      <c r="G496" s="12">
        <v>10</v>
      </c>
      <c r="H496" s="12">
        <v>200</v>
      </c>
      <c r="I496" s="12">
        <v>100</v>
      </c>
      <c r="J496" s="12">
        <v>5</v>
      </c>
      <c r="K496" s="12" t="s">
        <v>355</v>
      </c>
      <c r="L496" s="12" t="s">
        <v>355</v>
      </c>
      <c r="M496" s="13" t="s">
        <v>71</v>
      </c>
      <c r="N496" s="95" t="s">
        <v>394</v>
      </c>
      <c r="O496" s="382">
        <f t="shared" ref="O496" si="383">MIN(O494:O495)</f>
        <v>0</v>
      </c>
      <c r="P496" s="382" t="e">
        <f t="shared" ref="P496" si="384">MIN(P494:P495)</f>
        <v>#REF!</v>
      </c>
      <c r="Q496" s="382" t="e">
        <f t="shared" ref="Q496" si="385">AVERAGE(Q494:Q495)</f>
        <v>#DIV/0!</v>
      </c>
      <c r="R496" s="382" t="e">
        <f t="shared" ref="R496" si="386">AVERAGE(R494:R495)</f>
        <v>#REF!</v>
      </c>
      <c r="S496" s="382">
        <f t="shared" ref="S496" si="387">MIN(S494:S495)</f>
        <v>0</v>
      </c>
      <c r="T496" s="382" t="e">
        <f t="shared" ref="T496" si="388">MIN(T494:T495)</f>
        <v>#REF!</v>
      </c>
      <c r="U496" s="382">
        <f t="shared" ref="U496" si="389">MIN(U494:U495)</f>
        <v>0</v>
      </c>
      <c r="V496" s="387" t="e">
        <f t="shared" ref="V496" si="390">MIN(V494:V495)</f>
        <v>#REF!</v>
      </c>
    </row>
    <row r="497" spans="1:22" ht="15.75">
      <c r="A497" s="406"/>
      <c r="B497" s="34" t="s">
        <v>63</v>
      </c>
      <c r="C497" s="384"/>
      <c r="D497" s="379" t="s">
        <v>3</v>
      </c>
      <c r="E497" s="29" t="s">
        <v>1830</v>
      </c>
      <c r="F497" s="389"/>
      <c r="G497" s="12">
        <v>10</v>
      </c>
      <c r="H497" s="12">
        <v>200</v>
      </c>
      <c r="I497" s="12">
        <v>100</v>
      </c>
      <c r="J497" s="12">
        <v>5</v>
      </c>
      <c r="K497" s="12" t="s">
        <v>355</v>
      </c>
      <c r="L497" s="12" t="s">
        <v>355</v>
      </c>
      <c r="M497" s="13" t="s">
        <v>71</v>
      </c>
      <c r="N497" s="95" t="s">
        <v>394</v>
      </c>
      <c r="O497" s="381" t="s">
        <v>355</v>
      </c>
      <c r="P497" s="382" t="e">
        <f>MIN(#REF!)</f>
        <v>#REF!</v>
      </c>
      <c r="Q497" s="381" t="s">
        <v>354</v>
      </c>
      <c r="R497" s="382" t="e">
        <f>AVERAGE(#REF!)</f>
        <v>#REF!</v>
      </c>
      <c r="S497" s="381" t="s">
        <v>355</v>
      </c>
      <c r="T497" s="382" t="e">
        <f>MIN(#REF!)</f>
        <v>#REF!</v>
      </c>
      <c r="U497" s="381" t="s">
        <v>355</v>
      </c>
      <c r="V497" s="387" t="e">
        <f>MIN(#REF!)</f>
        <v>#REF!</v>
      </c>
    </row>
    <row r="498" spans="1:22" ht="15.75">
      <c r="A498" s="406"/>
      <c r="B498" s="34" t="s">
        <v>64</v>
      </c>
      <c r="C498" s="384"/>
      <c r="D498" s="407"/>
      <c r="E498" s="29" t="s">
        <v>1831</v>
      </c>
      <c r="F498" s="389"/>
      <c r="G498" s="12">
        <v>10</v>
      </c>
      <c r="H498" s="12">
        <v>200</v>
      </c>
      <c r="I498" s="12">
        <v>100</v>
      </c>
      <c r="J498" s="12">
        <v>5</v>
      </c>
      <c r="K498" s="12" t="s">
        <v>355</v>
      </c>
      <c r="L498" s="12" t="s">
        <v>355</v>
      </c>
      <c r="M498" s="13" t="s">
        <v>71</v>
      </c>
      <c r="N498" s="95" t="s">
        <v>394</v>
      </c>
      <c r="O498" s="382">
        <f t="shared" ref="O498" si="391">MIN(O496:O497)</f>
        <v>0</v>
      </c>
      <c r="P498" s="382" t="e">
        <f t="shared" ref="P498" si="392">MIN(P497:P497)</f>
        <v>#REF!</v>
      </c>
      <c r="Q498" s="382" t="e">
        <f t="shared" ref="Q498" si="393">AVERAGE(Q496:Q497)</f>
        <v>#DIV/0!</v>
      </c>
      <c r="R498" s="382" t="e">
        <f t="shared" ref="R498" si="394">AVERAGE(R497:R497)</f>
        <v>#REF!</v>
      </c>
      <c r="S498" s="382">
        <f t="shared" ref="S498" si="395">MIN(S496:S497)</f>
        <v>0</v>
      </c>
      <c r="T498" s="382" t="e">
        <f t="shared" ref="T498" si="396">MIN(T497:T497)</f>
        <v>#REF!</v>
      </c>
      <c r="U498" s="382">
        <f t="shared" ref="U498" si="397">MIN(U496:U497)</f>
        <v>0</v>
      </c>
      <c r="V498" s="387" t="e">
        <f t="shared" ref="V498" si="398">MIN(V497:V497)</f>
        <v>#REF!</v>
      </c>
    </row>
    <row r="499" spans="1:22" ht="15.75">
      <c r="A499" s="399" t="s">
        <v>1470</v>
      </c>
      <c r="B499" s="34" t="s">
        <v>18</v>
      </c>
      <c r="C499" s="391">
        <v>1</v>
      </c>
      <c r="D499" s="392" t="s">
        <v>4</v>
      </c>
      <c r="E499" s="29" t="s">
        <v>1471</v>
      </c>
      <c r="F499" s="396" t="s">
        <v>1278</v>
      </c>
      <c r="G499" s="12">
        <v>10</v>
      </c>
      <c r="H499" s="12">
        <v>200</v>
      </c>
      <c r="I499" s="12">
        <v>100</v>
      </c>
      <c r="J499" s="12">
        <v>5</v>
      </c>
      <c r="K499" s="12" t="s">
        <v>355</v>
      </c>
      <c r="L499" s="12" t="s">
        <v>355</v>
      </c>
      <c r="M499" s="13" t="s">
        <v>71</v>
      </c>
      <c r="N499" s="95" t="s">
        <v>403</v>
      </c>
      <c r="O499" s="393" t="s">
        <v>355</v>
      </c>
      <c r="P499" s="393" t="s">
        <v>355</v>
      </c>
      <c r="Q499" s="393" t="s">
        <v>354</v>
      </c>
      <c r="R499" s="393" t="s">
        <v>354</v>
      </c>
      <c r="S499" s="393" t="s">
        <v>355</v>
      </c>
      <c r="T499" s="393" t="s">
        <v>355</v>
      </c>
      <c r="U499" s="393" t="s">
        <v>355</v>
      </c>
      <c r="V499" s="402" t="s">
        <v>355</v>
      </c>
    </row>
    <row r="500" spans="1:22" ht="15.75">
      <c r="A500" s="400"/>
      <c r="B500" s="34" t="s">
        <v>19</v>
      </c>
      <c r="C500" s="391"/>
      <c r="D500" s="392"/>
      <c r="E500" s="29" t="s">
        <v>1472</v>
      </c>
      <c r="F500" s="396"/>
      <c r="G500" s="12">
        <v>10</v>
      </c>
      <c r="H500" s="12">
        <v>200</v>
      </c>
      <c r="I500" s="12">
        <v>100</v>
      </c>
      <c r="J500" s="12">
        <v>5</v>
      </c>
      <c r="K500" s="12" t="s">
        <v>355</v>
      </c>
      <c r="L500" s="12" t="s">
        <v>355</v>
      </c>
      <c r="M500" s="13" t="s">
        <v>71</v>
      </c>
      <c r="N500" s="95" t="s">
        <v>403</v>
      </c>
      <c r="O500" s="394"/>
      <c r="P500" s="394"/>
      <c r="Q500" s="394"/>
      <c r="R500" s="394"/>
      <c r="S500" s="394"/>
      <c r="T500" s="394"/>
      <c r="U500" s="394"/>
      <c r="V500" s="403"/>
    </row>
    <row r="501" spans="1:22" ht="15.75">
      <c r="A501" s="400"/>
      <c r="B501" s="34" t="s">
        <v>42</v>
      </c>
      <c r="C501" s="391"/>
      <c r="D501" s="392"/>
      <c r="E501" s="29" t="s">
        <v>1473</v>
      </c>
      <c r="F501" s="396"/>
      <c r="G501" s="12">
        <v>10</v>
      </c>
      <c r="H501" s="12">
        <v>200</v>
      </c>
      <c r="I501" s="12">
        <v>100</v>
      </c>
      <c r="J501" s="12">
        <v>5</v>
      </c>
      <c r="K501" s="12" t="s">
        <v>355</v>
      </c>
      <c r="L501" s="12" t="s">
        <v>355</v>
      </c>
      <c r="M501" s="13" t="s">
        <v>71</v>
      </c>
      <c r="N501" s="95" t="s">
        <v>403</v>
      </c>
      <c r="O501" s="395"/>
      <c r="P501" s="394"/>
      <c r="Q501" s="395"/>
      <c r="R501" s="394"/>
      <c r="S501" s="395"/>
      <c r="T501" s="394"/>
      <c r="U501" s="395"/>
      <c r="V501" s="403"/>
    </row>
    <row r="502" spans="1:22" ht="15.75">
      <c r="A502" s="400"/>
      <c r="B502" s="34" t="s">
        <v>20</v>
      </c>
      <c r="C502" s="391"/>
      <c r="D502" s="392" t="s">
        <v>3</v>
      </c>
      <c r="E502" s="29" t="s">
        <v>1474</v>
      </c>
      <c r="F502" s="396"/>
      <c r="G502" s="12">
        <v>10</v>
      </c>
      <c r="H502" s="12">
        <v>200</v>
      </c>
      <c r="I502" s="12">
        <v>100</v>
      </c>
      <c r="J502" s="12">
        <v>5</v>
      </c>
      <c r="K502" s="12" t="s">
        <v>355</v>
      </c>
      <c r="L502" s="12" t="s">
        <v>355</v>
      </c>
      <c r="M502" s="13" t="s">
        <v>71</v>
      </c>
      <c r="N502" s="95" t="s">
        <v>403</v>
      </c>
      <c r="O502" s="397" t="s">
        <v>355</v>
      </c>
      <c r="P502" s="394"/>
      <c r="Q502" s="397" t="s">
        <v>354</v>
      </c>
      <c r="R502" s="394"/>
      <c r="S502" s="397" t="s">
        <v>355</v>
      </c>
      <c r="T502" s="394"/>
      <c r="U502" s="397" t="s">
        <v>355</v>
      </c>
      <c r="V502" s="403"/>
    </row>
    <row r="503" spans="1:22" ht="15.75">
      <c r="A503" s="400"/>
      <c r="B503" s="34" t="s">
        <v>21</v>
      </c>
      <c r="C503" s="391"/>
      <c r="D503" s="392"/>
      <c r="E503" s="29" t="s">
        <v>1475</v>
      </c>
      <c r="F503" s="396"/>
      <c r="G503" s="12">
        <v>10</v>
      </c>
      <c r="H503" s="12">
        <v>200</v>
      </c>
      <c r="I503" s="12">
        <v>100</v>
      </c>
      <c r="J503" s="12">
        <v>5</v>
      </c>
      <c r="K503" s="12" t="s">
        <v>355</v>
      </c>
      <c r="L503" s="12" t="s">
        <v>355</v>
      </c>
      <c r="M503" s="13" t="s">
        <v>71</v>
      </c>
      <c r="N503" s="95" t="s">
        <v>403</v>
      </c>
      <c r="O503" s="397"/>
      <c r="P503" s="394"/>
      <c r="Q503" s="397"/>
      <c r="R503" s="394"/>
      <c r="S503" s="397"/>
      <c r="T503" s="394"/>
      <c r="U503" s="397"/>
      <c r="V503" s="403"/>
    </row>
    <row r="504" spans="1:22" ht="15.75">
      <c r="A504" s="400"/>
      <c r="B504" s="34" t="s">
        <v>43</v>
      </c>
      <c r="C504" s="391"/>
      <c r="D504" s="392"/>
      <c r="E504" s="29" t="s">
        <v>1476</v>
      </c>
      <c r="F504" s="396"/>
      <c r="G504" s="12">
        <v>10</v>
      </c>
      <c r="H504" s="12">
        <v>200</v>
      </c>
      <c r="I504" s="12">
        <v>100</v>
      </c>
      <c r="J504" s="12">
        <v>5</v>
      </c>
      <c r="K504" s="12" t="s">
        <v>355</v>
      </c>
      <c r="L504" s="12" t="s">
        <v>355</v>
      </c>
      <c r="M504" s="13" t="s">
        <v>71</v>
      </c>
      <c r="N504" s="95" t="s">
        <v>403</v>
      </c>
      <c r="O504" s="397"/>
      <c r="P504" s="394"/>
      <c r="Q504" s="397"/>
      <c r="R504" s="394"/>
      <c r="S504" s="397"/>
      <c r="T504" s="394"/>
      <c r="U504" s="397"/>
      <c r="V504" s="403"/>
    </row>
    <row r="505" spans="1:22" ht="15.75">
      <c r="A505" s="400"/>
      <c r="B505" s="34" t="s">
        <v>44</v>
      </c>
      <c r="C505" s="391"/>
      <c r="D505" s="392"/>
      <c r="E505" s="29" t="s">
        <v>1477</v>
      </c>
      <c r="F505" s="396"/>
      <c r="G505" s="12">
        <v>10</v>
      </c>
      <c r="H505" s="12">
        <v>200</v>
      </c>
      <c r="I505" s="12">
        <v>100</v>
      </c>
      <c r="J505" s="12">
        <v>5</v>
      </c>
      <c r="K505" s="12" t="s">
        <v>355</v>
      </c>
      <c r="L505" s="12" t="s">
        <v>355</v>
      </c>
      <c r="M505" s="13" t="s">
        <v>71</v>
      </c>
      <c r="N505" s="95" t="s">
        <v>403</v>
      </c>
      <c r="O505" s="397"/>
      <c r="P505" s="395"/>
      <c r="Q505" s="397"/>
      <c r="R505" s="395"/>
      <c r="S505" s="397"/>
      <c r="T505" s="395"/>
      <c r="U505" s="397"/>
      <c r="V505" s="404"/>
    </row>
    <row r="506" spans="1:22" ht="15.75">
      <c r="A506" s="400"/>
      <c r="B506" s="34" t="s">
        <v>22</v>
      </c>
      <c r="C506" s="391">
        <v>2</v>
      </c>
      <c r="D506" s="392" t="s">
        <v>4</v>
      </c>
      <c r="E506" s="29" t="s">
        <v>1478</v>
      </c>
      <c r="F506" s="396"/>
      <c r="G506" s="12">
        <v>10</v>
      </c>
      <c r="H506" s="12">
        <v>200</v>
      </c>
      <c r="I506" s="12">
        <v>100</v>
      </c>
      <c r="J506" s="12">
        <v>5</v>
      </c>
      <c r="K506" s="12" t="s">
        <v>355</v>
      </c>
      <c r="L506" s="12" t="s">
        <v>355</v>
      </c>
      <c r="M506" s="13" t="s">
        <v>71</v>
      </c>
      <c r="N506" s="95" t="s">
        <v>403</v>
      </c>
      <c r="O506" s="397" t="s">
        <v>355</v>
      </c>
      <c r="P506" s="397" t="s">
        <v>355</v>
      </c>
      <c r="Q506" s="397" t="s">
        <v>354</v>
      </c>
      <c r="R506" s="397" t="s">
        <v>354</v>
      </c>
      <c r="S506" s="397" t="s">
        <v>355</v>
      </c>
      <c r="T506" s="397" t="s">
        <v>355</v>
      </c>
      <c r="U506" s="397" t="s">
        <v>355</v>
      </c>
      <c r="V506" s="398" t="s">
        <v>355</v>
      </c>
    </row>
    <row r="507" spans="1:22" ht="15.75">
      <c r="A507" s="400"/>
      <c r="B507" s="34" t="s">
        <v>23</v>
      </c>
      <c r="C507" s="391"/>
      <c r="D507" s="392"/>
      <c r="E507" s="29" t="s">
        <v>1479</v>
      </c>
      <c r="F507" s="396"/>
      <c r="G507" s="12">
        <v>10</v>
      </c>
      <c r="H507" s="12">
        <v>200</v>
      </c>
      <c r="I507" s="12">
        <v>100</v>
      </c>
      <c r="J507" s="12">
        <v>5</v>
      </c>
      <c r="K507" s="12" t="s">
        <v>355</v>
      </c>
      <c r="L507" s="12" t="s">
        <v>355</v>
      </c>
      <c r="M507" s="13" t="s">
        <v>71</v>
      </c>
      <c r="N507" s="95" t="s">
        <v>403</v>
      </c>
      <c r="O507" s="397"/>
      <c r="P507" s="397"/>
      <c r="Q507" s="397"/>
      <c r="R507" s="397"/>
      <c r="S507" s="397"/>
      <c r="T507" s="397"/>
      <c r="U507" s="397"/>
      <c r="V507" s="398"/>
    </row>
    <row r="508" spans="1:22" ht="15.75">
      <c r="A508" s="400"/>
      <c r="B508" s="34" t="s">
        <v>45</v>
      </c>
      <c r="C508" s="391"/>
      <c r="D508" s="392"/>
      <c r="E508" s="29" t="s">
        <v>1480</v>
      </c>
      <c r="F508" s="396"/>
      <c r="G508" s="12">
        <v>10</v>
      </c>
      <c r="H508" s="12">
        <v>200</v>
      </c>
      <c r="I508" s="12">
        <v>100</v>
      </c>
      <c r="J508" s="12">
        <v>5</v>
      </c>
      <c r="K508" s="12" t="s">
        <v>355</v>
      </c>
      <c r="L508" s="12" t="s">
        <v>355</v>
      </c>
      <c r="M508" s="13" t="s">
        <v>71</v>
      </c>
      <c r="N508" s="95" t="s">
        <v>403</v>
      </c>
      <c r="O508" s="397"/>
      <c r="P508" s="397"/>
      <c r="Q508" s="397"/>
      <c r="R508" s="397"/>
      <c r="S508" s="397"/>
      <c r="T508" s="397"/>
      <c r="U508" s="397"/>
      <c r="V508" s="398"/>
    </row>
    <row r="509" spans="1:22" ht="15.75">
      <c r="A509" s="400"/>
      <c r="B509" s="34" t="s">
        <v>46</v>
      </c>
      <c r="C509" s="391"/>
      <c r="D509" s="392"/>
      <c r="E509" s="29" t="s">
        <v>1481</v>
      </c>
      <c r="F509" s="396"/>
      <c r="G509" s="12">
        <v>10</v>
      </c>
      <c r="H509" s="12">
        <v>200</v>
      </c>
      <c r="I509" s="12">
        <v>100</v>
      </c>
      <c r="J509" s="12">
        <v>5</v>
      </c>
      <c r="K509" s="12" t="s">
        <v>355</v>
      </c>
      <c r="L509" s="12" t="s">
        <v>355</v>
      </c>
      <c r="M509" s="13" t="s">
        <v>71</v>
      </c>
      <c r="N509" s="95" t="s">
        <v>403</v>
      </c>
      <c r="O509" s="397"/>
      <c r="P509" s="397"/>
      <c r="Q509" s="397"/>
      <c r="R509" s="397"/>
      <c r="S509" s="397"/>
      <c r="T509" s="397"/>
      <c r="U509" s="397"/>
      <c r="V509" s="398"/>
    </row>
    <row r="510" spans="1:22" ht="15.75">
      <c r="A510" s="400"/>
      <c r="B510" s="34" t="s">
        <v>24</v>
      </c>
      <c r="C510" s="391"/>
      <c r="D510" s="392" t="s">
        <v>3</v>
      </c>
      <c r="E510" s="29" t="s">
        <v>1482</v>
      </c>
      <c r="F510" s="396"/>
      <c r="G510" s="12">
        <v>10</v>
      </c>
      <c r="H510" s="12">
        <v>200</v>
      </c>
      <c r="I510" s="12">
        <v>100</v>
      </c>
      <c r="J510" s="12">
        <v>5</v>
      </c>
      <c r="K510" s="12" t="s">
        <v>355</v>
      </c>
      <c r="L510" s="12" t="s">
        <v>355</v>
      </c>
      <c r="M510" s="13" t="s">
        <v>71</v>
      </c>
      <c r="N510" s="95" t="s">
        <v>403</v>
      </c>
      <c r="O510" s="397" t="s">
        <v>355</v>
      </c>
      <c r="P510" s="397"/>
      <c r="Q510" s="397" t="s">
        <v>354</v>
      </c>
      <c r="R510" s="397"/>
      <c r="S510" s="397" t="s">
        <v>355</v>
      </c>
      <c r="T510" s="397"/>
      <c r="U510" s="397" t="s">
        <v>355</v>
      </c>
      <c r="V510" s="398"/>
    </row>
    <row r="511" spans="1:22" ht="15.75">
      <c r="A511" s="400"/>
      <c r="B511" s="34" t="s">
        <v>25</v>
      </c>
      <c r="C511" s="391"/>
      <c r="D511" s="392"/>
      <c r="E511" s="29" t="s">
        <v>1483</v>
      </c>
      <c r="F511" s="396"/>
      <c r="G511" s="12">
        <v>10</v>
      </c>
      <c r="H511" s="12">
        <v>200</v>
      </c>
      <c r="I511" s="12">
        <v>100</v>
      </c>
      <c r="J511" s="12">
        <v>5</v>
      </c>
      <c r="K511" s="12" t="s">
        <v>355</v>
      </c>
      <c r="L511" s="12" t="s">
        <v>355</v>
      </c>
      <c r="M511" s="13" t="s">
        <v>71</v>
      </c>
      <c r="N511" s="95" t="s">
        <v>403</v>
      </c>
      <c r="O511" s="397"/>
      <c r="P511" s="397"/>
      <c r="Q511" s="397"/>
      <c r="R511" s="397"/>
      <c r="S511" s="397"/>
      <c r="T511" s="397"/>
      <c r="U511" s="397"/>
      <c r="V511" s="398"/>
    </row>
    <row r="512" spans="1:22" ht="15.75">
      <c r="A512" s="400"/>
      <c r="B512" s="34" t="s">
        <v>47</v>
      </c>
      <c r="C512" s="391"/>
      <c r="D512" s="392"/>
      <c r="E512" s="29" t="s">
        <v>1484</v>
      </c>
      <c r="F512" s="396"/>
      <c r="G512" s="12">
        <v>10</v>
      </c>
      <c r="H512" s="12">
        <v>200</v>
      </c>
      <c r="I512" s="12">
        <v>100</v>
      </c>
      <c r="J512" s="12">
        <v>5</v>
      </c>
      <c r="K512" s="12" t="s">
        <v>355</v>
      </c>
      <c r="L512" s="12" t="s">
        <v>355</v>
      </c>
      <c r="M512" s="13" t="s">
        <v>71</v>
      </c>
      <c r="N512" s="95" t="s">
        <v>403</v>
      </c>
      <c r="O512" s="397"/>
      <c r="P512" s="397"/>
      <c r="Q512" s="397"/>
      <c r="R512" s="397"/>
      <c r="S512" s="397"/>
      <c r="T512" s="397"/>
      <c r="U512" s="397"/>
      <c r="V512" s="398"/>
    </row>
    <row r="513" spans="1:23" ht="15.75">
      <c r="A513" s="400"/>
      <c r="B513" s="34" t="s">
        <v>48</v>
      </c>
      <c r="C513" s="391"/>
      <c r="D513" s="392"/>
      <c r="E513" s="29" t="s">
        <v>1485</v>
      </c>
      <c r="F513" s="396"/>
      <c r="G513" s="12">
        <v>10</v>
      </c>
      <c r="H513" s="12">
        <v>200</v>
      </c>
      <c r="I513" s="12">
        <v>100</v>
      </c>
      <c r="J513" s="12">
        <v>5</v>
      </c>
      <c r="K513" s="12" t="s">
        <v>355</v>
      </c>
      <c r="L513" s="12" t="s">
        <v>355</v>
      </c>
      <c r="M513" s="13" t="s">
        <v>71</v>
      </c>
      <c r="N513" s="95" t="s">
        <v>403</v>
      </c>
      <c r="O513" s="397"/>
      <c r="P513" s="397"/>
      <c r="Q513" s="397"/>
      <c r="R513" s="397"/>
      <c r="S513" s="397"/>
      <c r="T513" s="397"/>
      <c r="U513" s="397"/>
      <c r="V513" s="398"/>
    </row>
    <row r="514" spans="1:23" ht="15.75">
      <c r="A514" s="400"/>
      <c r="B514" s="34" t="s">
        <v>26</v>
      </c>
      <c r="C514" s="391">
        <v>3</v>
      </c>
      <c r="D514" s="392" t="s">
        <v>4</v>
      </c>
      <c r="E514" s="29" t="s">
        <v>1486</v>
      </c>
      <c r="F514" s="396"/>
      <c r="G514" s="12">
        <v>10</v>
      </c>
      <c r="H514" s="12">
        <v>200</v>
      </c>
      <c r="I514" s="12">
        <v>100</v>
      </c>
      <c r="J514" s="12">
        <v>5</v>
      </c>
      <c r="K514" s="12" t="s">
        <v>355</v>
      </c>
      <c r="L514" s="12" t="s">
        <v>355</v>
      </c>
      <c r="M514" s="13" t="s">
        <v>71</v>
      </c>
      <c r="N514" s="95" t="s">
        <v>403</v>
      </c>
      <c r="O514" s="397" t="s">
        <v>355</v>
      </c>
      <c r="P514" s="397" t="s">
        <v>355</v>
      </c>
      <c r="Q514" s="397" t="s">
        <v>354</v>
      </c>
      <c r="R514" s="397" t="s">
        <v>354</v>
      </c>
      <c r="S514" s="397" t="s">
        <v>355</v>
      </c>
      <c r="T514" s="397" t="s">
        <v>355</v>
      </c>
      <c r="U514" s="397" t="s">
        <v>355</v>
      </c>
      <c r="V514" s="398" t="s">
        <v>355</v>
      </c>
    </row>
    <row r="515" spans="1:23" ht="15.75">
      <c r="A515" s="400"/>
      <c r="B515" s="34" t="s">
        <v>27</v>
      </c>
      <c r="C515" s="391"/>
      <c r="D515" s="392" t="s">
        <v>4</v>
      </c>
      <c r="E515" s="29" t="s">
        <v>1487</v>
      </c>
      <c r="F515" s="396"/>
      <c r="G515" s="12">
        <v>10</v>
      </c>
      <c r="H515" s="12">
        <v>200</v>
      </c>
      <c r="I515" s="12">
        <v>100</v>
      </c>
      <c r="J515" s="12">
        <v>5</v>
      </c>
      <c r="K515" s="12" t="s">
        <v>355</v>
      </c>
      <c r="L515" s="12" t="s">
        <v>355</v>
      </c>
      <c r="M515" s="13" t="s">
        <v>71</v>
      </c>
      <c r="N515" s="95" t="s">
        <v>403</v>
      </c>
      <c r="O515" s="397"/>
      <c r="P515" s="397"/>
      <c r="Q515" s="397"/>
      <c r="R515" s="397"/>
      <c r="S515" s="397"/>
      <c r="T515" s="397"/>
      <c r="U515" s="397"/>
      <c r="V515" s="398"/>
    </row>
    <row r="516" spans="1:23" ht="15.75">
      <c r="A516" s="400"/>
      <c r="B516" s="34" t="s">
        <v>49</v>
      </c>
      <c r="C516" s="391"/>
      <c r="D516" s="392" t="s">
        <v>4</v>
      </c>
      <c r="E516" s="29" t="s">
        <v>1488</v>
      </c>
      <c r="F516" s="396"/>
      <c r="G516" s="12">
        <v>10</v>
      </c>
      <c r="H516" s="12">
        <v>200</v>
      </c>
      <c r="I516" s="12">
        <v>100</v>
      </c>
      <c r="J516" s="12">
        <v>5</v>
      </c>
      <c r="K516" s="12" t="s">
        <v>355</v>
      </c>
      <c r="L516" s="12" t="s">
        <v>355</v>
      </c>
      <c r="M516" s="13" t="s">
        <v>71</v>
      </c>
      <c r="N516" s="95" t="s">
        <v>403</v>
      </c>
      <c r="O516" s="397"/>
      <c r="P516" s="397"/>
      <c r="Q516" s="397"/>
      <c r="R516" s="397"/>
      <c r="S516" s="397"/>
      <c r="T516" s="397"/>
      <c r="U516" s="397"/>
      <c r="V516" s="398"/>
    </row>
    <row r="517" spans="1:23" ht="15.75">
      <c r="A517" s="400"/>
      <c r="B517" s="34" t="s">
        <v>50</v>
      </c>
      <c r="C517" s="391"/>
      <c r="D517" s="392" t="s">
        <v>4</v>
      </c>
      <c r="E517" s="29" t="s">
        <v>1489</v>
      </c>
      <c r="F517" s="396"/>
      <c r="G517" s="12">
        <v>10</v>
      </c>
      <c r="H517" s="12">
        <v>200</v>
      </c>
      <c r="I517" s="12">
        <v>100</v>
      </c>
      <c r="J517" s="12">
        <v>5</v>
      </c>
      <c r="K517" s="12" t="s">
        <v>355</v>
      </c>
      <c r="L517" s="12" t="s">
        <v>355</v>
      </c>
      <c r="M517" s="13" t="s">
        <v>71</v>
      </c>
      <c r="N517" s="95" t="s">
        <v>405</v>
      </c>
      <c r="O517" s="397"/>
      <c r="P517" s="397"/>
      <c r="Q517" s="397"/>
      <c r="R517" s="397"/>
      <c r="S517" s="397"/>
      <c r="T517" s="397"/>
      <c r="U517" s="397"/>
      <c r="V517" s="398"/>
      <c r="W517" t="s">
        <v>694</v>
      </c>
    </row>
    <row r="518" spans="1:23" ht="15.75">
      <c r="A518" s="400"/>
      <c r="B518" s="34" t="s">
        <v>28</v>
      </c>
      <c r="C518" s="391"/>
      <c r="D518" s="392" t="s">
        <v>3</v>
      </c>
      <c r="E518" s="29" t="s">
        <v>1490</v>
      </c>
      <c r="F518" s="396"/>
      <c r="G518" s="12">
        <v>10</v>
      </c>
      <c r="H518" s="12">
        <v>200</v>
      </c>
      <c r="I518" s="12">
        <v>100</v>
      </c>
      <c r="J518" s="12">
        <v>5</v>
      </c>
      <c r="K518" s="12" t="s">
        <v>355</v>
      </c>
      <c r="L518" s="12" t="s">
        <v>355</v>
      </c>
      <c r="M518" s="13" t="s">
        <v>71</v>
      </c>
      <c r="N518" s="95" t="s">
        <v>401</v>
      </c>
      <c r="O518" s="397" t="s">
        <v>355</v>
      </c>
      <c r="P518" s="397"/>
      <c r="Q518" s="397" t="s">
        <v>354</v>
      </c>
      <c r="R518" s="397"/>
      <c r="S518" s="397" t="s">
        <v>355</v>
      </c>
      <c r="T518" s="397"/>
      <c r="U518" s="397" t="s">
        <v>355</v>
      </c>
      <c r="V518" s="398"/>
    </row>
    <row r="519" spans="1:23" ht="15.75">
      <c r="A519" s="400"/>
      <c r="B519" s="34" t="s">
        <v>29</v>
      </c>
      <c r="C519" s="391"/>
      <c r="D519" s="392" t="s">
        <v>3</v>
      </c>
      <c r="E519" s="29" t="s">
        <v>1491</v>
      </c>
      <c r="F519" s="396"/>
      <c r="G519" s="12">
        <v>10</v>
      </c>
      <c r="H519" s="12">
        <v>200</v>
      </c>
      <c r="I519" s="12">
        <v>100</v>
      </c>
      <c r="J519" s="12">
        <v>5</v>
      </c>
      <c r="K519" s="12" t="s">
        <v>355</v>
      </c>
      <c r="L519" s="12" t="s">
        <v>355</v>
      </c>
      <c r="M519" s="13" t="s">
        <v>71</v>
      </c>
      <c r="N519" s="95" t="s">
        <v>401</v>
      </c>
      <c r="O519" s="397"/>
      <c r="P519" s="397"/>
      <c r="Q519" s="397"/>
      <c r="R519" s="397"/>
      <c r="S519" s="397"/>
      <c r="T519" s="397"/>
      <c r="U519" s="397"/>
      <c r="V519" s="398"/>
    </row>
    <row r="520" spans="1:23" ht="15.75">
      <c r="A520" s="400"/>
      <c r="B520" s="34" t="s">
        <v>51</v>
      </c>
      <c r="C520" s="391"/>
      <c r="D520" s="392" t="s">
        <v>3</v>
      </c>
      <c r="E520" s="29" t="s">
        <v>1492</v>
      </c>
      <c r="F520" s="396"/>
      <c r="G520" s="12">
        <v>10</v>
      </c>
      <c r="H520" s="12">
        <v>200</v>
      </c>
      <c r="I520" s="12">
        <v>100</v>
      </c>
      <c r="J520" s="12">
        <v>5</v>
      </c>
      <c r="K520" s="12" t="s">
        <v>355</v>
      </c>
      <c r="L520" s="12" t="s">
        <v>355</v>
      </c>
      <c r="M520" s="13" t="s">
        <v>71</v>
      </c>
      <c r="N520" s="95" t="s">
        <v>401</v>
      </c>
      <c r="O520" s="397"/>
      <c r="P520" s="397"/>
      <c r="Q520" s="397"/>
      <c r="R520" s="397"/>
      <c r="S520" s="397"/>
      <c r="T520" s="397"/>
      <c r="U520" s="397"/>
      <c r="V520" s="398"/>
    </row>
    <row r="521" spans="1:23" ht="15.75">
      <c r="A521" s="400"/>
      <c r="B521" s="34" t="s">
        <v>52</v>
      </c>
      <c r="C521" s="391"/>
      <c r="D521" s="392" t="s">
        <v>3</v>
      </c>
      <c r="E521" s="29" t="s">
        <v>1493</v>
      </c>
      <c r="F521" s="396"/>
      <c r="G521" s="12">
        <v>10</v>
      </c>
      <c r="H521" s="12">
        <v>200</v>
      </c>
      <c r="I521" s="12">
        <v>100</v>
      </c>
      <c r="J521" s="12">
        <v>5</v>
      </c>
      <c r="K521" s="12" t="s">
        <v>355</v>
      </c>
      <c r="L521" s="12" t="s">
        <v>355</v>
      </c>
      <c r="M521" s="13" t="s">
        <v>71</v>
      </c>
      <c r="N521" s="95" t="s">
        <v>401</v>
      </c>
      <c r="O521" s="397"/>
      <c r="P521" s="397"/>
      <c r="Q521" s="397"/>
      <c r="R521" s="397"/>
      <c r="S521" s="397"/>
      <c r="T521" s="397"/>
      <c r="U521" s="397"/>
      <c r="V521" s="398"/>
    </row>
    <row r="522" spans="1:23" ht="15.75">
      <c r="A522" s="400"/>
      <c r="B522" s="34" t="s">
        <v>30</v>
      </c>
      <c r="C522" s="391">
        <v>4</v>
      </c>
      <c r="D522" s="392" t="s">
        <v>4</v>
      </c>
      <c r="E522" s="29" t="s">
        <v>1494</v>
      </c>
      <c r="F522" s="396"/>
      <c r="G522" s="12">
        <v>10</v>
      </c>
      <c r="H522" s="12">
        <v>200</v>
      </c>
      <c r="I522" s="12">
        <v>100</v>
      </c>
      <c r="J522" s="12">
        <v>5</v>
      </c>
      <c r="K522" s="12" t="s">
        <v>355</v>
      </c>
      <c r="L522" s="12" t="s">
        <v>355</v>
      </c>
      <c r="M522" s="13" t="s">
        <v>71</v>
      </c>
      <c r="N522" s="95" t="s">
        <v>401</v>
      </c>
      <c r="O522" s="397" t="s">
        <v>355</v>
      </c>
      <c r="P522" s="397" t="s">
        <v>355</v>
      </c>
      <c r="Q522" s="397" t="s">
        <v>354</v>
      </c>
      <c r="R522" s="397" t="s">
        <v>354</v>
      </c>
      <c r="S522" s="397" t="s">
        <v>355</v>
      </c>
      <c r="T522" s="397" t="s">
        <v>355</v>
      </c>
      <c r="U522" s="397" t="s">
        <v>355</v>
      </c>
      <c r="V522" s="398" t="s">
        <v>355</v>
      </c>
    </row>
    <row r="523" spans="1:23" ht="15.75">
      <c r="A523" s="400"/>
      <c r="B523" s="34" t="s">
        <v>31</v>
      </c>
      <c r="C523" s="391"/>
      <c r="D523" s="392" t="s">
        <v>4</v>
      </c>
      <c r="E523" s="29" t="s">
        <v>1495</v>
      </c>
      <c r="F523" s="396"/>
      <c r="G523" s="12">
        <v>10</v>
      </c>
      <c r="H523" s="12">
        <v>200</v>
      </c>
      <c r="I523" s="12">
        <v>100</v>
      </c>
      <c r="J523" s="12">
        <v>5</v>
      </c>
      <c r="K523" s="12" t="s">
        <v>355</v>
      </c>
      <c r="L523" s="12" t="s">
        <v>355</v>
      </c>
      <c r="M523" s="13" t="s">
        <v>71</v>
      </c>
      <c r="N523" s="95" t="s">
        <v>401</v>
      </c>
      <c r="O523" s="397"/>
      <c r="P523" s="397"/>
      <c r="Q523" s="397"/>
      <c r="R523" s="397"/>
      <c r="S523" s="397"/>
      <c r="T523" s="397"/>
      <c r="U523" s="397"/>
      <c r="V523" s="398"/>
    </row>
    <row r="524" spans="1:23" ht="15.75">
      <c r="A524" s="400"/>
      <c r="B524" s="34" t="s">
        <v>53</v>
      </c>
      <c r="C524" s="391"/>
      <c r="D524" s="392" t="s">
        <v>4</v>
      </c>
      <c r="E524" s="29" t="s">
        <v>1496</v>
      </c>
      <c r="F524" s="396"/>
      <c r="G524" s="12">
        <v>10</v>
      </c>
      <c r="H524" s="12">
        <v>200</v>
      </c>
      <c r="I524" s="12">
        <v>100</v>
      </c>
      <c r="J524" s="12">
        <v>5</v>
      </c>
      <c r="K524" s="12" t="s">
        <v>355</v>
      </c>
      <c r="L524" s="12" t="s">
        <v>355</v>
      </c>
      <c r="M524" s="13" t="s">
        <v>71</v>
      </c>
      <c r="N524" s="95" t="s">
        <v>401</v>
      </c>
      <c r="O524" s="397"/>
      <c r="P524" s="397"/>
      <c r="Q524" s="397"/>
      <c r="R524" s="397"/>
      <c r="S524" s="397"/>
      <c r="T524" s="397"/>
      <c r="U524" s="397"/>
      <c r="V524" s="398"/>
    </row>
    <row r="525" spans="1:23" ht="15.75">
      <c r="A525" s="400"/>
      <c r="B525" s="34" t="s">
        <v>54</v>
      </c>
      <c r="C525" s="391"/>
      <c r="D525" s="392" t="s">
        <v>4</v>
      </c>
      <c r="E525" s="29" t="s">
        <v>1497</v>
      </c>
      <c r="F525" s="396"/>
      <c r="G525" s="12">
        <v>10</v>
      </c>
      <c r="H525" s="12">
        <v>200</v>
      </c>
      <c r="I525" s="12">
        <v>100</v>
      </c>
      <c r="J525" s="12">
        <v>5</v>
      </c>
      <c r="K525" s="12" t="s">
        <v>355</v>
      </c>
      <c r="L525" s="12" t="s">
        <v>355</v>
      </c>
      <c r="M525" s="13" t="s">
        <v>71</v>
      </c>
      <c r="N525" s="95" t="s">
        <v>401</v>
      </c>
      <c r="O525" s="397"/>
      <c r="P525" s="397"/>
      <c r="Q525" s="397"/>
      <c r="R525" s="397"/>
      <c r="S525" s="397"/>
      <c r="T525" s="397"/>
      <c r="U525" s="397"/>
      <c r="V525" s="398"/>
    </row>
    <row r="526" spans="1:23" ht="15.75">
      <c r="A526" s="400"/>
      <c r="B526" s="34" t="s">
        <v>32</v>
      </c>
      <c r="C526" s="391"/>
      <c r="D526" s="392" t="s">
        <v>3</v>
      </c>
      <c r="E526" s="29" t="s">
        <v>1498</v>
      </c>
      <c r="F526" s="396"/>
      <c r="G526" s="12">
        <v>10</v>
      </c>
      <c r="H526" s="12">
        <v>200</v>
      </c>
      <c r="I526" s="12">
        <v>100</v>
      </c>
      <c r="J526" s="12">
        <v>5</v>
      </c>
      <c r="K526" s="12" t="s">
        <v>355</v>
      </c>
      <c r="L526" s="12" t="s">
        <v>355</v>
      </c>
      <c r="M526" s="13" t="s">
        <v>71</v>
      </c>
      <c r="N526" s="95" t="s">
        <v>401</v>
      </c>
      <c r="O526" s="397" t="s">
        <v>355</v>
      </c>
      <c r="P526" s="397"/>
      <c r="Q526" s="397" t="s">
        <v>354</v>
      </c>
      <c r="R526" s="397"/>
      <c r="S526" s="397" t="s">
        <v>355</v>
      </c>
      <c r="T526" s="397"/>
      <c r="U526" s="397" t="s">
        <v>355</v>
      </c>
      <c r="V526" s="398"/>
    </row>
    <row r="527" spans="1:23" ht="15.75">
      <c r="A527" s="400"/>
      <c r="B527" s="34" t="s">
        <v>33</v>
      </c>
      <c r="C527" s="391"/>
      <c r="D527" s="392" t="s">
        <v>3</v>
      </c>
      <c r="E527" s="29" t="s">
        <v>1499</v>
      </c>
      <c r="F527" s="396"/>
      <c r="G527" s="12">
        <v>10</v>
      </c>
      <c r="H527" s="12">
        <v>200</v>
      </c>
      <c r="I527" s="12">
        <v>100</v>
      </c>
      <c r="J527" s="12">
        <v>5</v>
      </c>
      <c r="K527" s="12" t="s">
        <v>355</v>
      </c>
      <c r="L527" s="12" t="s">
        <v>355</v>
      </c>
      <c r="M527" s="13" t="s">
        <v>71</v>
      </c>
      <c r="N527" s="95" t="s">
        <v>405</v>
      </c>
      <c r="O527" s="397"/>
      <c r="P527" s="397"/>
      <c r="Q527" s="397"/>
      <c r="R527" s="397"/>
      <c r="S527" s="397"/>
      <c r="T527" s="397"/>
      <c r="U527" s="397"/>
      <c r="V527" s="398"/>
      <c r="W527" t="s">
        <v>694</v>
      </c>
    </row>
    <row r="528" spans="1:23" ht="15.75">
      <c r="A528" s="400"/>
      <c r="B528" s="34" t="s">
        <v>55</v>
      </c>
      <c r="C528" s="391"/>
      <c r="D528" s="392" t="s">
        <v>3</v>
      </c>
      <c r="E528" s="29" t="s">
        <v>1500</v>
      </c>
      <c r="F528" s="396"/>
      <c r="G528" s="12">
        <v>10</v>
      </c>
      <c r="H528" s="12">
        <v>200</v>
      </c>
      <c r="I528" s="12">
        <v>100</v>
      </c>
      <c r="J528" s="12">
        <v>5</v>
      </c>
      <c r="K528" s="12" t="s">
        <v>355</v>
      </c>
      <c r="L528" s="12" t="s">
        <v>355</v>
      </c>
      <c r="M528" s="13" t="s">
        <v>71</v>
      </c>
      <c r="N528" s="95" t="s">
        <v>401</v>
      </c>
      <c r="O528" s="397"/>
      <c r="P528" s="397"/>
      <c r="Q528" s="397"/>
      <c r="R528" s="397"/>
      <c r="S528" s="397"/>
      <c r="T528" s="397"/>
      <c r="U528" s="397"/>
      <c r="V528" s="398"/>
    </row>
    <row r="529" spans="1:22" ht="15.75">
      <c r="A529" s="400"/>
      <c r="B529" s="34" t="s">
        <v>56</v>
      </c>
      <c r="C529" s="391"/>
      <c r="D529" s="392" t="s">
        <v>3</v>
      </c>
      <c r="E529" s="29" t="s">
        <v>1501</v>
      </c>
      <c r="F529" s="396"/>
      <c r="G529" s="12">
        <v>10</v>
      </c>
      <c r="H529" s="12">
        <v>200</v>
      </c>
      <c r="I529" s="12">
        <v>100</v>
      </c>
      <c r="J529" s="12">
        <v>5</v>
      </c>
      <c r="K529" s="12" t="s">
        <v>355</v>
      </c>
      <c r="L529" s="12" t="s">
        <v>355</v>
      </c>
      <c r="M529" s="13" t="s">
        <v>71</v>
      </c>
      <c r="N529" s="95" t="s">
        <v>401</v>
      </c>
      <c r="O529" s="397"/>
      <c r="P529" s="397"/>
      <c r="Q529" s="397"/>
      <c r="R529" s="397"/>
      <c r="S529" s="397"/>
      <c r="T529" s="397"/>
      <c r="U529" s="397"/>
      <c r="V529" s="398"/>
    </row>
    <row r="530" spans="1:22" ht="15.75">
      <c r="A530" s="400"/>
      <c r="B530" s="34" t="s">
        <v>34</v>
      </c>
      <c r="C530" s="391">
        <v>5</v>
      </c>
      <c r="D530" s="392" t="s">
        <v>4</v>
      </c>
      <c r="E530" s="29" t="s">
        <v>1502</v>
      </c>
      <c r="F530" s="396"/>
      <c r="G530" s="12">
        <v>10</v>
      </c>
      <c r="H530" s="12">
        <v>200</v>
      </c>
      <c r="I530" s="12">
        <v>100</v>
      </c>
      <c r="J530" s="12">
        <v>5</v>
      </c>
      <c r="K530" s="12" t="s">
        <v>355</v>
      </c>
      <c r="L530" s="12" t="s">
        <v>355</v>
      </c>
      <c r="M530" s="13" t="s">
        <v>71</v>
      </c>
      <c r="N530" s="95" t="s">
        <v>401</v>
      </c>
      <c r="O530" s="397" t="s">
        <v>355</v>
      </c>
      <c r="P530" s="397" t="s">
        <v>355</v>
      </c>
      <c r="Q530" s="397" t="s">
        <v>354</v>
      </c>
      <c r="R530" s="397" t="s">
        <v>354</v>
      </c>
      <c r="S530" s="397" t="s">
        <v>355</v>
      </c>
      <c r="T530" s="397" t="s">
        <v>355</v>
      </c>
      <c r="U530" s="397" t="s">
        <v>355</v>
      </c>
      <c r="V530" s="398" t="s">
        <v>355</v>
      </c>
    </row>
    <row r="531" spans="1:22" ht="15.75">
      <c r="A531" s="400"/>
      <c r="B531" s="34" t="s">
        <v>35</v>
      </c>
      <c r="C531" s="391"/>
      <c r="D531" s="392" t="s">
        <v>4</v>
      </c>
      <c r="E531" s="29" t="s">
        <v>1503</v>
      </c>
      <c r="F531" s="396"/>
      <c r="G531" s="12">
        <v>10</v>
      </c>
      <c r="H531" s="12">
        <v>200</v>
      </c>
      <c r="I531" s="12">
        <v>100</v>
      </c>
      <c r="J531" s="12">
        <v>5</v>
      </c>
      <c r="K531" s="12" t="s">
        <v>355</v>
      </c>
      <c r="L531" s="12" t="s">
        <v>355</v>
      </c>
      <c r="M531" s="13" t="s">
        <v>71</v>
      </c>
      <c r="N531" s="95" t="s">
        <v>401</v>
      </c>
      <c r="O531" s="397"/>
      <c r="P531" s="397"/>
      <c r="Q531" s="397"/>
      <c r="R531" s="397"/>
      <c r="S531" s="397"/>
      <c r="T531" s="397"/>
      <c r="U531" s="397"/>
      <c r="V531" s="398"/>
    </row>
    <row r="532" spans="1:22" ht="15.75">
      <c r="A532" s="400"/>
      <c r="B532" s="34" t="s">
        <v>57</v>
      </c>
      <c r="C532" s="391"/>
      <c r="D532" s="392" t="s">
        <v>4</v>
      </c>
      <c r="E532" s="29" t="s">
        <v>1504</v>
      </c>
      <c r="F532" s="396"/>
      <c r="G532" s="12">
        <v>10</v>
      </c>
      <c r="H532" s="12">
        <v>200</v>
      </c>
      <c r="I532" s="12">
        <v>100</v>
      </c>
      <c r="J532" s="12">
        <v>5</v>
      </c>
      <c r="K532" s="12" t="s">
        <v>355</v>
      </c>
      <c r="L532" s="12" t="s">
        <v>355</v>
      </c>
      <c r="M532" s="13" t="s">
        <v>71</v>
      </c>
      <c r="N532" s="95" t="s">
        <v>401</v>
      </c>
      <c r="O532" s="397"/>
      <c r="P532" s="397"/>
      <c r="Q532" s="397"/>
      <c r="R532" s="397"/>
      <c r="S532" s="397"/>
      <c r="T532" s="397"/>
      <c r="U532" s="397"/>
      <c r="V532" s="398"/>
    </row>
    <row r="533" spans="1:22" ht="15.75">
      <c r="A533" s="400"/>
      <c r="B533" s="34" t="s">
        <v>58</v>
      </c>
      <c r="C533" s="391"/>
      <c r="D533" s="392" t="s">
        <v>4</v>
      </c>
      <c r="E533" s="29" t="s">
        <v>1505</v>
      </c>
      <c r="F533" s="396"/>
      <c r="G533" s="12">
        <v>10</v>
      </c>
      <c r="H533" s="12">
        <v>200</v>
      </c>
      <c r="I533" s="12">
        <v>100</v>
      </c>
      <c r="J533" s="12">
        <v>5</v>
      </c>
      <c r="K533" s="12" t="s">
        <v>355</v>
      </c>
      <c r="L533" s="12" t="s">
        <v>355</v>
      </c>
      <c r="M533" s="13" t="s">
        <v>71</v>
      </c>
      <c r="N533" s="95" t="s">
        <v>401</v>
      </c>
      <c r="O533" s="397"/>
      <c r="P533" s="397"/>
      <c r="Q533" s="397"/>
      <c r="R533" s="397"/>
      <c r="S533" s="397"/>
      <c r="T533" s="397"/>
      <c r="U533" s="397"/>
      <c r="V533" s="398"/>
    </row>
    <row r="534" spans="1:22" ht="15.75">
      <c r="A534" s="400"/>
      <c r="B534" s="34" t="s">
        <v>36</v>
      </c>
      <c r="C534" s="391"/>
      <c r="D534" s="392" t="s">
        <v>3</v>
      </c>
      <c r="E534" s="29" t="s">
        <v>1506</v>
      </c>
      <c r="F534" s="396"/>
      <c r="G534" s="12">
        <v>10</v>
      </c>
      <c r="H534" s="12">
        <v>200</v>
      </c>
      <c r="I534" s="12">
        <v>100</v>
      </c>
      <c r="J534" s="12">
        <v>5</v>
      </c>
      <c r="K534" s="12" t="s">
        <v>355</v>
      </c>
      <c r="L534" s="12" t="s">
        <v>355</v>
      </c>
      <c r="M534" s="13" t="s">
        <v>71</v>
      </c>
      <c r="N534" s="95" t="s">
        <v>401</v>
      </c>
      <c r="O534" s="397" t="s">
        <v>355</v>
      </c>
      <c r="P534" s="397"/>
      <c r="Q534" s="397" t="s">
        <v>354</v>
      </c>
      <c r="R534" s="397"/>
      <c r="S534" s="397" t="s">
        <v>355</v>
      </c>
      <c r="T534" s="397"/>
      <c r="U534" s="397" t="s">
        <v>355</v>
      </c>
      <c r="V534" s="398"/>
    </row>
    <row r="535" spans="1:22" ht="15.75">
      <c r="A535" s="400"/>
      <c r="B535" s="34" t="s">
        <v>37</v>
      </c>
      <c r="C535" s="391"/>
      <c r="D535" s="392" t="s">
        <v>3</v>
      </c>
      <c r="E535" s="29" t="s">
        <v>1507</v>
      </c>
      <c r="F535" s="396"/>
      <c r="G535" s="12">
        <v>10</v>
      </c>
      <c r="H535" s="12">
        <v>200</v>
      </c>
      <c r="I535" s="12">
        <v>100</v>
      </c>
      <c r="J535" s="12">
        <v>5</v>
      </c>
      <c r="K535" s="12" t="s">
        <v>355</v>
      </c>
      <c r="L535" s="12" t="s">
        <v>355</v>
      </c>
      <c r="M535" s="13" t="s">
        <v>71</v>
      </c>
      <c r="N535" s="95" t="s">
        <v>401</v>
      </c>
      <c r="O535" s="397"/>
      <c r="P535" s="397"/>
      <c r="Q535" s="397"/>
      <c r="R535" s="397"/>
      <c r="S535" s="397"/>
      <c r="T535" s="397"/>
      <c r="U535" s="397"/>
      <c r="V535" s="398"/>
    </row>
    <row r="536" spans="1:22" ht="15.75">
      <c r="A536" s="400"/>
      <c r="B536" s="34" t="s">
        <v>59</v>
      </c>
      <c r="C536" s="391"/>
      <c r="D536" s="392" t="s">
        <v>3</v>
      </c>
      <c r="E536" s="29" t="s">
        <v>1508</v>
      </c>
      <c r="F536" s="396"/>
      <c r="G536" s="12">
        <v>10</v>
      </c>
      <c r="H536" s="12">
        <v>200</v>
      </c>
      <c r="I536" s="12">
        <v>100</v>
      </c>
      <c r="J536" s="12">
        <v>5</v>
      </c>
      <c r="K536" s="12" t="s">
        <v>355</v>
      </c>
      <c r="L536" s="12" t="s">
        <v>355</v>
      </c>
      <c r="M536" s="13" t="s">
        <v>71</v>
      </c>
      <c r="N536" s="95" t="s">
        <v>401</v>
      </c>
      <c r="O536" s="397"/>
      <c r="P536" s="397"/>
      <c r="Q536" s="397"/>
      <c r="R536" s="397"/>
      <c r="S536" s="397"/>
      <c r="T536" s="397"/>
      <c r="U536" s="397"/>
      <c r="V536" s="398"/>
    </row>
    <row r="537" spans="1:22" ht="15.75">
      <c r="A537" s="400"/>
      <c r="B537" s="34" t="s">
        <v>60</v>
      </c>
      <c r="C537" s="391"/>
      <c r="D537" s="392" t="s">
        <v>3</v>
      </c>
      <c r="E537" s="29" t="s">
        <v>1509</v>
      </c>
      <c r="F537" s="396"/>
      <c r="G537" s="12">
        <v>10</v>
      </c>
      <c r="H537" s="12">
        <v>200</v>
      </c>
      <c r="I537" s="12">
        <v>100</v>
      </c>
      <c r="J537" s="12">
        <v>5</v>
      </c>
      <c r="K537" s="12" t="s">
        <v>355</v>
      </c>
      <c r="L537" s="12" t="s">
        <v>355</v>
      </c>
      <c r="M537" s="13" t="s">
        <v>71</v>
      </c>
      <c r="N537" s="95" t="s">
        <v>401</v>
      </c>
      <c r="O537" s="397"/>
      <c r="P537" s="397"/>
      <c r="Q537" s="397"/>
      <c r="R537" s="397"/>
      <c r="S537" s="397"/>
      <c r="T537" s="397"/>
      <c r="U537" s="397"/>
      <c r="V537" s="398"/>
    </row>
    <row r="538" spans="1:22" ht="15.75">
      <c r="A538" s="400"/>
      <c r="B538" s="34" t="s">
        <v>38</v>
      </c>
      <c r="C538" s="391">
        <v>6</v>
      </c>
      <c r="D538" s="392" t="s">
        <v>4</v>
      </c>
      <c r="E538" s="29" t="s">
        <v>1510</v>
      </c>
      <c r="F538" s="396"/>
      <c r="G538" s="12">
        <v>10</v>
      </c>
      <c r="H538" s="12">
        <v>200</v>
      </c>
      <c r="I538" s="12">
        <v>100</v>
      </c>
      <c r="J538" s="12">
        <v>5</v>
      </c>
      <c r="K538" s="12" t="s">
        <v>355</v>
      </c>
      <c r="L538" s="12" t="s">
        <v>355</v>
      </c>
      <c r="M538" s="13" t="s">
        <v>71</v>
      </c>
      <c r="N538" s="95" t="s">
        <v>401</v>
      </c>
      <c r="O538" s="397" t="s">
        <v>355</v>
      </c>
      <c r="P538" s="397" t="s">
        <v>355</v>
      </c>
      <c r="Q538" s="397" t="s">
        <v>354</v>
      </c>
      <c r="R538" s="393" t="s">
        <v>354</v>
      </c>
      <c r="S538" s="397" t="s">
        <v>355</v>
      </c>
      <c r="T538" s="397" t="s">
        <v>355</v>
      </c>
      <c r="U538" s="397" t="s">
        <v>355</v>
      </c>
      <c r="V538" s="398" t="s">
        <v>355</v>
      </c>
    </row>
    <row r="539" spans="1:22" ht="15.75">
      <c r="A539" s="400"/>
      <c r="B539" s="34" t="s">
        <v>61</v>
      </c>
      <c r="C539" s="391"/>
      <c r="D539" s="392"/>
      <c r="E539" s="29" t="s">
        <v>1511</v>
      </c>
      <c r="F539" s="396"/>
      <c r="G539" s="12">
        <v>10</v>
      </c>
      <c r="H539" s="12">
        <v>200</v>
      </c>
      <c r="I539" s="12">
        <v>100</v>
      </c>
      <c r="J539" s="12">
        <v>5</v>
      </c>
      <c r="K539" s="12" t="s">
        <v>355</v>
      </c>
      <c r="L539" s="12" t="s">
        <v>355</v>
      </c>
      <c r="M539" s="13" t="s">
        <v>71</v>
      </c>
      <c r="N539" s="95" t="s">
        <v>401</v>
      </c>
      <c r="O539" s="397"/>
      <c r="P539" s="397"/>
      <c r="Q539" s="397"/>
      <c r="R539" s="394"/>
      <c r="S539" s="397"/>
      <c r="T539" s="397"/>
      <c r="U539" s="397"/>
      <c r="V539" s="398"/>
    </row>
    <row r="540" spans="1:22" ht="15.75">
      <c r="A540" s="400"/>
      <c r="B540" s="34" t="s">
        <v>62</v>
      </c>
      <c r="C540" s="391"/>
      <c r="D540" s="392"/>
      <c r="E540" s="29" t="s">
        <v>1512</v>
      </c>
      <c r="F540" s="396"/>
      <c r="G540" s="12">
        <v>10</v>
      </c>
      <c r="H540" s="12">
        <v>200</v>
      </c>
      <c r="I540" s="12">
        <v>100</v>
      </c>
      <c r="J540" s="12">
        <v>5</v>
      </c>
      <c r="K540" s="12" t="s">
        <v>355</v>
      </c>
      <c r="L540" s="12" t="s">
        <v>355</v>
      </c>
      <c r="M540" s="13" t="s">
        <v>71</v>
      </c>
      <c r="N540" s="95" t="s">
        <v>401</v>
      </c>
      <c r="O540" s="397"/>
      <c r="P540" s="397"/>
      <c r="Q540" s="397"/>
      <c r="R540" s="394"/>
      <c r="S540" s="397"/>
      <c r="T540" s="397"/>
      <c r="U540" s="397"/>
      <c r="V540" s="398"/>
    </row>
    <row r="541" spans="1:22" ht="15.75">
      <c r="A541" s="400"/>
      <c r="B541" s="34" t="s">
        <v>39</v>
      </c>
      <c r="C541" s="391"/>
      <c r="D541" s="392" t="s">
        <v>3</v>
      </c>
      <c r="E541" s="29" t="s">
        <v>1513</v>
      </c>
      <c r="F541" s="396"/>
      <c r="G541" s="12">
        <v>10</v>
      </c>
      <c r="H541" s="12">
        <v>200</v>
      </c>
      <c r="I541" s="12">
        <v>100</v>
      </c>
      <c r="J541" s="12">
        <v>5</v>
      </c>
      <c r="K541" s="12" t="s">
        <v>355</v>
      </c>
      <c r="L541" s="12" t="s">
        <v>355</v>
      </c>
      <c r="M541" s="13" t="s">
        <v>71</v>
      </c>
      <c r="N541" s="95" t="s">
        <v>401</v>
      </c>
      <c r="O541" s="393" t="s">
        <v>355</v>
      </c>
      <c r="P541" s="397"/>
      <c r="Q541" s="393" t="s">
        <v>354</v>
      </c>
      <c r="R541" s="394"/>
      <c r="S541" s="393" t="s">
        <v>355</v>
      </c>
      <c r="T541" s="397"/>
      <c r="U541" s="393" t="s">
        <v>355</v>
      </c>
      <c r="V541" s="398"/>
    </row>
    <row r="542" spans="1:22" ht="15.75">
      <c r="A542" s="400"/>
      <c r="B542" s="34" t="s">
        <v>63</v>
      </c>
      <c r="C542" s="391"/>
      <c r="D542" s="392"/>
      <c r="E542" s="29" t="s">
        <v>1514</v>
      </c>
      <c r="F542" s="396"/>
      <c r="G542" s="12">
        <v>10</v>
      </c>
      <c r="H542" s="12">
        <v>200</v>
      </c>
      <c r="I542" s="12">
        <v>100</v>
      </c>
      <c r="J542" s="12">
        <v>5</v>
      </c>
      <c r="K542" s="12" t="s">
        <v>355</v>
      </c>
      <c r="L542" s="12" t="s">
        <v>355</v>
      </c>
      <c r="M542" s="13" t="s">
        <v>71</v>
      </c>
      <c r="N542" s="95" t="s">
        <v>401</v>
      </c>
      <c r="O542" s="394"/>
      <c r="P542" s="397"/>
      <c r="Q542" s="394"/>
      <c r="R542" s="394"/>
      <c r="S542" s="394"/>
      <c r="T542" s="397"/>
      <c r="U542" s="394"/>
      <c r="V542" s="398"/>
    </row>
    <row r="543" spans="1:22" ht="15.75">
      <c r="A543" s="400"/>
      <c r="B543" s="34" t="s">
        <v>64</v>
      </c>
      <c r="C543" s="391"/>
      <c r="D543" s="392"/>
      <c r="E543" s="29" t="s">
        <v>1515</v>
      </c>
      <c r="F543" s="396"/>
      <c r="G543" s="12">
        <v>10</v>
      </c>
      <c r="H543" s="12">
        <v>200</v>
      </c>
      <c r="I543" s="12">
        <v>100</v>
      </c>
      <c r="J543" s="12">
        <v>5</v>
      </c>
      <c r="K543" s="12" t="s">
        <v>355</v>
      </c>
      <c r="L543" s="12" t="s">
        <v>355</v>
      </c>
      <c r="M543" s="13" t="s">
        <v>71</v>
      </c>
      <c r="N543" s="95" t="s">
        <v>401</v>
      </c>
      <c r="O543" s="394"/>
      <c r="P543" s="397"/>
      <c r="Q543" s="394"/>
      <c r="R543" s="394"/>
      <c r="S543" s="394"/>
      <c r="T543" s="397"/>
      <c r="U543" s="394"/>
      <c r="V543" s="398"/>
    </row>
    <row r="544" spans="1:22" ht="15.75">
      <c r="A544" s="400"/>
      <c r="B544" s="34" t="s">
        <v>40</v>
      </c>
      <c r="C544" s="391"/>
      <c r="D544" s="392"/>
      <c r="E544" s="29" t="s">
        <v>1516</v>
      </c>
      <c r="F544" s="396"/>
      <c r="G544" s="12">
        <v>10</v>
      </c>
      <c r="H544" s="12">
        <v>200</v>
      </c>
      <c r="I544" s="12">
        <v>100</v>
      </c>
      <c r="J544" s="12">
        <v>5</v>
      </c>
      <c r="K544" s="12" t="s">
        <v>355</v>
      </c>
      <c r="L544" s="12" t="s">
        <v>355</v>
      </c>
      <c r="M544" s="13" t="s">
        <v>71</v>
      </c>
      <c r="N544" s="95" t="s">
        <v>401</v>
      </c>
      <c r="O544" s="394"/>
      <c r="P544" s="397"/>
      <c r="Q544" s="394"/>
      <c r="R544" s="394"/>
      <c r="S544" s="394"/>
      <c r="T544" s="397"/>
      <c r="U544" s="394"/>
      <c r="V544" s="398"/>
    </row>
    <row r="545" spans="1:23" ht="15.75">
      <c r="A545" s="400"/>
      <c r="B545" s="34" t="s">
        <v>41</v>
      </c>
      <c r="C545" s="391"/>
      <c r="D545" s="392"/>
      <c r="E545" s="29" t="s">
        <v>1517</v>
      </c>
      <c r="F545" s="396"/>
      <c r="G545" s="12">
        <v>10</v>
      </c>
      <c r="H545" s="12">
        <v>200</v>
      </c>
      <c r="I545" s="12">
        <v>100</v>
      </c>
      <c r="J545" s="12">
        <v>5</v>
      </c>
      <c r="K545" s="12" t="s">
        <v>355</v>
      </c>
      <c r="L545" s="12" t="s">
        <v>355</v>
      </c>
      <c r="M545" s="13" t="s">
        <v>71</v>
      </c>
      <c r="N545" s="95" t="s">
        <v>401</v>
      </c>
      <c r="O545" s="395"/>
      <c r="P545" s="397"/>
      <c r="Q545" s="395"/>
      <c r="R545" s="395"/>
      <c r="S545" s="395"/>
      <c r="T545" s="397"/>
      <c r="U545" s="395"/>
      <c r="V545" s="398"/>
    </row>
    <row r="546" spans="1:23" ht="15.75">
      <c r="A546" s="400"/>
      <c r="B546" s="34" t="s">
        <v>18</v>
      </c>
      <c r="C546" s="391">
        <v>1</v>
      </c>
      <c r="D546" s="392" t="s">
        <v>4</v>
      </c>
      <c r="E546" s="29" t="s">
        <v>1518</v>
      </c>
      <c r="F546" s="396" t="s">
        <v>1844</v>
      </c>
      <c r="G546" s="12">
        <v>10</v>
      </c>
      <c r="H546" s="12">
        <v>200</v>
      </c>
      <c r="I546" s="12">
        <v>100</v>
      </c>
      <c r="J546" s="12">
        <v>5</v>
      </c>
      <c r="K546" s="12" t="s">
        <v>355</v>
      </c>
      <c r="L546" s="12" t="s">
        <v>355</v>
      </c>
      <c r="M546" s="13" t="s">
        <v>71</v>
      </c>
      <c r="N546" s="95" t="s">
        <v>398</v>
      </c>
      <c r="O546" s="381" t="s">
        <v>355</v>
      </c>
      <c r="P546" s="381" t="s">
        <v>355</v>
      </c>
      <c r="Q546" s="381" t="s">
        <v>354</v>
      </c>
      <c r="R546" s="381" t="s">
        <v>354</v>
      </c>
      <c r="S546" s="381" t="s">
        <v>355</v>
      </c>
      <c r="T546" s="381" t="s">
        <v>355</v>
      </c>
      <c r="U546" s="381" t="s">
        <v>355</v>
      </c>
      <c r="V546" s="386" t="s">
        <v>355</v>
      </c>
    </row>
    <row r="547" spans="1:23" ht="15.75">
      <c r="A547" s="400"/>
      <c r="B547" s="34" t="s">
        <v>19</v>
      </c>
      <c r="C547" s="391"/>
      <c r="D547" s="392"/>
      <c r="E547" s="29" t="s">
        <v>1519</v>
      </c>
      <c r="F547" s="396"/>
      <c r="G547" s="12">
        <v>10</v>
      </c>
      <c r="H547" s="12">
        <v>200</v>
      </c>
      <c r="I547" s="12">
        <v>100</v>
      </c>
      <c r="J547" s="12">
        <v>5</v>
      </c>
      <c r="K547" s="12" t="s">
        <v>355</v>
      </c>
      <c r="L547" s="12" t="s">
        <v>355</v>
      </c>
      <c r="M547" s="13" t="s">
        <v>71</v>
      </c>
      <c r="N547" s="95" t="s">
        <v>398</v>
      </c>
      <c r="O547" s="382">
        <f t="shared" ref="O547" si="399">MIN(O545:O546)</f>
        <v>0</v>
      </c>
      <c r="P547" s="382">
        <f t="shared" ref="P547" si="400">MIN(P545:P546)</f>
        <v>0</v>
      </c>
      <c r="Q547" s="382" t="e">
        <f t="shared" ref="Q547" si="401">AVERAGE(Q545:Q546)</f>
        <v>#DIV/0!</v>
      </c>
      <c r="R547" s="382" t="e">
        <f t="shared" ref="R547" si="402">AVERAGE(R545:R546)</f>
        <v>#DIV/0!</v>
      </c>
      <c r="S547" s="382">
        <f t="shared" ref="S547" si="403">MIN(S545:S546)</f>
        <v>0</v>
      </c>
      <c r="T547" s="382">
        <f t="shared" ref="T547" si="404">MIN(T545:T546)</f>
        <v>0</v>
      </c>
      <c r="U547" s="382">
        <f t="shared" ref="U547" si="405">MIN(U545:U546)</f>
        <v>0</v>
      </c>
      <c r="V547" s="387">
        <f t="shared" ref="V547" si="406">MIN(V545:V546)</f>
        <v>0</v>
      </c>
    </row>
    <row r="548" spans="1:23" ht="15.75">
      <c r="A548" s="400"/>
      <c r="B548" s="34" t="s">
        <v>20</v>
      </c>
      <c r="C548" s="391"/>
      <c r="D548" s="392" t="s">
        <v>3</v>
      </c>
      <c r="E548" s="29" t="s">
        <v>1520</v>
      </c>
      <c r="F548" s="396"/>
      <c r="G548" s="12">
        <v>10</v>
      </c>
      <c r="H548" s="12">
        <v>200</v>
      </c>
      <c r="I548" s="12">
        <v>100</v>
      </c>
      <c r="J548" s="12">
        <v>5</v>
      </c>
      <c r="K548" s="12" t="s">
        <v>355</v>
      </c>
      <c r="L548" s="12" t="s">
        <v>355</v>
      </c>
      <c r="M548" s="13" t="s">
        <v>71</v>
      </c>
      <c r="N548" s="95" t="s">
        <v>398</v>
      </c>
      <c r="O548" s="381" t="s">
        <v>355</v>
      </c>
      <c r="P548" s="382" t="e">
        <f>MIN(#REF!)</f>
        <v>#REF!</v>
      </c>
      <c r="Q548" s="381" t="s">
        <v>354</v>
      </c>
      <c r="R548" s="382" t="e">
        <f>AVERAGE(#REF!)</f>
        <v>#REF!</v>
      </c>
      <c r="S548" s="381" t="s">
        <v>355</v>
      </c>
      <c r="T548" s="382" t="e">
        <f>MIN(#REF!)</f>
        <v>#REF!</v>
      </c>
      <c r="U548" s="381" t="s">
        <v>355</v>
      </c>
      <c r="V548" s="387" t="e">
        <f>MIN(#REF!)</f>
        <v>#REF!</v>
      </c>
    </row>
    <row r="549" spans="1:23" ht="15.75">
      <c r="A549" s="400"/>
      <c r="B549" s="34" t="s">
        <v>21</v>
      </c>
      <c r="C549" s="391"/>
      <c r="D549" s="392"/>
      <c r="E549" s="29" t="s">
        <v>1521</v>
      </c>
      <c r="F549" s="396"/>
      <c r="G549" s="12">
        <v>10</v>
      </c>
      <c r="H549" s="12">
        <v>200</v>
      </c>
      <c r="I549" s="12">
        <v>100</v>
      </c>
      <c r="J549" s="12">
        <v>5</v>
      </c>
      <c r="K549" s="12" t="s">
        <v>355</v>
      </c>
      <c r="L549" s="12" t="s">
        <v>355</v>
      </c>
      <c r="M549" s="13" t="s">
        <v>71</v>
      </c>
      <c r="N549" s="95" t="s">
        <v>398</v>
      </c>
      <c r="O549" s="382">
        <f t="shared" ref="O549" si="407">MIN(O547:O548)</f>
        <v>0</v>
      </c>
      <c r="P549" s="382" t="e">
        <f t="shared" ref="P549" si="408">MIN(P548:P548)</f>
        <v>#REF!</v>
      </c>
      <c r="Q549" s="382" t="e">
        <f t="shared" ref="Q549" si="409">AVERAGE(Q547:Q548)</f>
        <v>#DIV/0!</v>
      </c>
      <c r="R549" s="382" t="e">
        <f t="shared" ref="R549" si="410">AVERAGE(R548:R548)</f>
        <v>#REF!</v>
      </c>
      <c r="S549" s="382">
        <f t="shared" ref="S549" si="411">MIN(S547:S548)</f>
        <v>0</v>
      </c>
      <c r="T549" s="382" t="e">
        <f t="shared" ref="T549" si="412">MIN(T548:T548)</f>
        <v>#REF!</v>
      </c>
      <c r="U549" s="382">
        <f t="shared" ref="U549" si="413">MIN(U547:U548)</f>
        <v>0</v>
      </c>
      <c r="V549" s="387" t="e">
        <f t="shared" ref="V549" si="414">MIN(V548:V548)</f>
        <v>#REF!</v>
      </c>
    </row>
    <row r="550" spans="1:23" ht="15.75">
      <c r="A550" s="400"/>
      <c r="B550" s="34" t="s">
        <v>22</v>
      </c>
      <c r="C550" s="391">
        <v>2</v>
      </c>
      <c r="D550" s="392" t="s">
        <v>4</v>
      </c>
      <c r="E550" s="29" t="s">
        <v>1522</v>
      </c>
      <c r="F550" s="396"/>
      <c r="G550" s="12">
        <v>10</v>
      </c>
      <c r="H550" s="12">
        <v>200</v>
      </c>
      <c r="I550" s="12">
        <v>100</v>
      </c>
      <c r="J550" s="12">
        <v>5</v>
      </c>
      <c r="K550" s="12" t="s">
        <v>355</v>
      </c>
      <c r="L550" s="12" t="s">
        <v>355</v>
      </c>
      <c r="M550" s="13" t="s">
        <v>71</v>
      </c>
      <c r="N550" s="95" t="s">
        <v>398</v>
      </c>
      <c r="O550" s="381" t="s">
        <v>355</v>
      </c>
      <c r="P550" s="381" t="s">
        <v>355</v>
      </c>
      <c r="Q550" s="381" t="s">
        <v>354</v>
      </c>
      <c r="R550" s="381" t="s">
        <v>354</v>
      </c>
      <c r="S550" s="381" t="s">
        <v>355</v>
      </c>
      <c r="T550" s="381" t="s">
        <v>355</v>
      </c>
      <c r="U550" s="381" t="s">
        <v>355</v>
      </c>
      <c r="V550" s="386" t="s">
        <v>355</v>
      </c>
    </row>
    <row r="551" spans="1:23" ht="15.75">
      <c r="A551" s="400"/>
      <c r="B551" s="34" t="s">
        <v>23</v>
      </c>
      <c r="C551" s="391"/>
      <c r="D551" s="392"/>
      <c r="E551" s="29" t="s">
        <v>1523</v>
      </c>
      <c r="F551" s="396"/>
      <c r="G551" s="12">
        <v>10</v>
      </c>
      <c r="H551" s="12">
        <v>200</v>
      </c>
      <c r="I551" s="12">
        <v>100</v>
      </c>
      <c r="J551" s="12">
        <v>5</v>
      </c>
      <c r="K551" s="12" t="s">
        <v>355</v>
      </c>
      <c r="L551" s="12" t="s">
        <v>355</v>
      </c>
      <c r="M551" s="13" t="s">
        <v>71</v>
      </c>
      <c r="N551" s="95" t="s">
        <v>398</v>
      </c>
      <c r="O551" s="382">
        <f t="shared" ref="O551" si="415">MIN(O549:O550)</f>
        <v>0</v>
      </c>
      <c r="P551" s="382" t="e">
        <f t="shared" ref="P551" si="416">MIN(P549:P550)</f>
        <v>#REF!</v>
      </c>
      <c r="Q551" s="382" t="e">
        <f t="shared" ref="Q551" si="417">AVERAGE(Q549:Q550)</f>
        <v>#DIV/0!</v>
      </c>
      <c r="R551" s="382" t="e">
        <f t="shared" ref="R551" si="418">AVERAGE(R549:R550)</f>
        <v>#REF!</v>
      </c>
      <c r="S551" s="382">
        <f t="shared" ref="S551" si="419">MIN(S549:S550)</f>
        <v>0</v>
      </c>
      <c r="T551" s="382" t="e">
        <f t="shared" ref="T551" si="420">MIN(T549:T550)</f>
        <v>#REF!</v>
      </c>
      <c r="U551" s="382">
        <f t="shared" ref="U551" si="421">MIN(U549:U550)</f>
        <v>0</v>
      </c>
      <c r="V551" s="387" t="e">
        <f t="shared" ref="V551" si="422">MIN(V549:V550)</f>
        <v>#REF!</v>
      </c>
    </row>
    <row r="552" spans="1:23" ht="15.75">
      <c r="A552" s="400"/>
      <c r="B552" s="34" t="s">
        <v>24</v>
      </c>
      <c r="C552" s="391"/>
      <c r="D552" s="392" t="s">
        <v>3</v>
      </c>
      <c r="E552" s="29" t="s">
        <v>1524</v>
      </c>
      <c r="F552" s="396"/>
      <c r="G552" s="12">
        <v>10</v>
      </c>
      <c r="H552" s="12">
        <v>200</v>
      </c>
      <c r="I552" s="12">
        <v>100</v>
      </c>
      <c r="J552" s="12">
        <v>5</v>
      </c>
      <c r="K552" s="12" t="s">
        <v>355</v>
      </c>
      <c r="L552" s="12" t="s">
        <v>355</v>
      </c>
      <c r="M552" s="13" t="s">
        <v>71</v>
      </c>
      <c r="N552" s="95" t="s">
        <v>398</v>
      </c>
      <c r="O552" s="381" t="s">
        <v>355</v>
      </c>
      <c r="P552" s="382" t="e">
        <f>MIN(#REF!)</f>
        <v>#REF!</v>
      </c>
      <c r="Q552" s="381" t="s">
        <v>354</v>
      </c>
      <c r="R552" s="382" t="e">
        <f>AVERAGE(#REF!)</f>
        <v>#REF!</v>
      </c>
      <c r="S552" s="381" t="s">
        <v>355</v>
      </c>
      <c r="T552" s="382" t="e">
        <f>MIN(#REF!)</f>
        <v>#REF!</v>
      </c>
      <c r="U552" s="381" t="s">
        <v>355</v>
      </c>
      <c r="V552" s="387" t="e">
        <f>MIN(#REF!)</f>
        <v>#REF!</v>
      </c>
    </row>
    <row r="553" spans="1:23" ht="15.75">
      <c r="A553" s="400"/>
      <c r="B553" s="34" t="s">
        <v>25</v>
      </c>
      <c r="C553" s="391"/>
      <c r="D553" s="392"/>
      <c r="E553" s="29" t="s">
        <v>1525</v>
      </c>
      <c r="F553" s="396"/>
      <c r="G553" s="12">
        <v>10</v>
      </c>
      <c r="H553" s="12">
        <v>200</v>
      </c>
      <c r="I553" s="12">
        <v>100</v>
      </c>
      <c r="J553" s="12">
        <v>5</v>
      </c>
      <c r="K553" s="12" t="s">
        <v>355</v>
      </c>
      <c r="L553" s="12" t="s">
        <v>355</v>
      </c>
      <c r="M553" s="13" t="s">
        <v>71</v>
      </c>
      <c r="N553" s="95" t="s">
        <v>398</v>
      </c>
      <c r="O553" s="382">
        <f t="shared" ref="O553" si="423">MIN(O551:O552)</f>
        <v>0</v>
      </c>
      <c r="P553" s="382" t="e">
        <f t="shared" ref="P553" si="424">MIN(P552:P552)</f>
        <v>#REF!</v>
      </c>
      <c r="Q553" s="382" t="e">
        <f t="shared" ref="Q553" si="425">AVERAGE(Q551:Q552)</f>
        <v>#DIV/0!</v>
      </c>
      <c r="R553" s="382" t="e">
        <f t="shared" ref="R553" si="426">AVERAGE(R552:R552)</f>
        <v>#REF!</v>
      </c>
      <c r="S553" s="382">
        <f t="shared" ref="S553" si="427">MIN(S551:S552)</f>
        <v>0</v>
      </c>
      <c r="T553" s="382" t="e">
        <f t="shared" ref="T553" si="428">MIN(T552:T552)</f>
        <v>#REF!</v>
      </c>
      <c r="U553" s="382">
        <f t="shared" ref="U553" si="429">MIN(U551:U552)</f>
        <v>0</v>
      </c>
      <c r="V553" s="387" t="e">
        <f t="shared" ref="V553" si="430">MIN(V552:V552)</f>
        <v>#REF!</v>
      </c>
    </row>
    <row r="554" spans="1:23" ht="15.75">
      <c r="A554" s="400"/>
      <c r="B554" s="34" t="s">
        <v>26</v>
      </c>
      <c r="C554" s="391">
        <v>3</v>
      </c>
      <c r="D554" s="392" t="s">
        <v>4</v>
      </c>
      <c r="E554" s="29" t="s">
        <v>1526</v>
      </c>
      <c r="F554" s="396"/>
      <c r="G554" s="12">
        <v>10</v>
      </c>
      <c r="H554" s="12">
        <v>200</v>
      </c>
      <c r="I554" s="12">
        <v>100</v>
      </c>
      <c r="J554" s="12">
        <v>5</v>
      </c>
      <c r="K554" s="12" t="s">
        <v>355</v>
      </c>
      <c r="L554" s="12" t="s">
        <v>355</v>
      </c>
      <c r="M554" s="13" t="s">
        <v>71</v>
      </c>
      <c r="N554" s="95" t="s">
        <v>398</v>
      </c>
      <c r="O554" s="381" t="s">
        <v>355</v>
      </c>
      <c r="P554" s="381" t="s">
        <v>355</v>
      </c>
      <c r="Q554" s="381" t="s">
        <v>354</v>
      </c>
      <c r="R554" s="381" t="s">
        <v>354</v>
      </c>
      <c r="S554" s="381" t="s">
        <v>355</v>
      </c>
      <c r="T554" s="381" t="s">
        <v>355</v>
      </c>
      <c r="U554" s="381" t="s">
        <v>355</v>
      </c>
      <c r="V554" s="386" t="s">
        <v>355</v>
      </c>
    </row>
    <row r="555" spans="1:23" ht="15.75">
      <c r="A555" s="400"/>
      <c r="B555" s="34" t="s">
        <v>27</v>
      </c>
      <c r="C555" s="391"/>
      <c r="D555" s="392"/>
      <c r="E555" s="29" t="s">
        <v>1527</v>
      </c>
      <c r="F555" s="396"/>
      <c r="G555" s="12">
        <v>10</v>
      </c>
      <c r="H555" s="12">
        <v>200</v>
      </c>
      <c r="I555" s="12">
        <v>100</v>
      </c>
      <c r="J555" s="12">
        <f>5/10</f>
        <v>0.5</v>
      </c>
      <c r="K555" s="12" t="s">
        <v>355</v>
      </c>
      <c r="L555" s="12" t="s">
        <v>355</v>
      </c>
      <c r="M555" s="13" t="s">
        <v>71</v>
      </c>
      <c r="N555" s="95" t="s">
        <v>405</v>
      </c>
      <c r="O555" s="382">
        <f t="shared" ref="O555" si="431">MIN(O553:O554)</f>
        <v>0</v>
      </c>
      <c r="P555" s="382" t="e">
        <f t="shared" ref="P555" si="432">MIN(P553:P554)</f>
        <v>#REF!</v>
      </c>
      <c r="Q555" s="382" t="e">
        <f t="shared" ref="Q555" si="433">AVERAGE(Q553:Q554)</f>
        <v>#DIV/0!</v>
      </c>
      <c r="R555" s="382" t="e">
        <f t="shared" ref="R555" si="434">AVERAGE(R553:R554)</f>
        <v>#REF!</v>
      </c>
      <c r="S555" s="382">
        <f t="shared" ref="S555" si="435">MIN(S553:S554)</f>
        <v>0</v>
      </c>
      <c r="T555" s="382" t="e">
        <f t="shared" ref="T555" si="436">MIN(T553:T554)</f>
        <v>#REF!</v>
      </c>
      <c r="U555" s="382">
        <f t="shared" ref="U555" si="437">MIN(U553:U554)</f>
        <v>0</v>
      </c>
      <c r="V555" s="387" t="e">
        <f t="shared" ref="V555" si="438">MIN(V553:V554)</f>
        <v>#REF!</v>
      </c>
      <c r="W555" t="s">
        <v>694</v>
      </c>
    </row>
    <row r="556" spans="1:23" ht="15.75">
      <c r="A556" s="400"/>
      <c r="B556" s="34" t="s">
        <v>28</v>
      </c>
      <c r="C556" s="391"/>
      <c r="D556" s="392" t="s">
        <v>3</v>
      </c>
      <c r="E556" s="29" t="s">
        <v>1528</v>
      </c>
      <c r="F556" s="396"/>
      <c r="G556" s="12">
        <v>10</v>
      </c>
      <c r="H556" s="12">
        <v>200</v>
      </c>
      <c r="I556" s="12">
        <v>100</v>
      </c>
      <c r="J556" s="12">
        <v>5</v>
      </c>
      <c r="K556" s="12" t="s">
        <v>355</v>
      </c>
      <c r="L556" s="12" t="s">
        <v>355</v>
      </c>
      <c r="M556" s="13" t="s">
        <v>71</v>
      </c>
      <c r="N556" s="95" t="s">
        <v>398</v>
      </c>
      <c r="O556" s="381" t="s">
        <v>355</v>
      </c>
      <c r="P556" s="382" t="e">
        <f>MIN(#REF!)</f>
        <v>#REF!</v>
      </c>
      <c r="Q556" s="381" t="s">
        <v>354</v>
      </c>
      <c r="R556" s="382" t="e">
        <f>AVERAGE(#REF!)</f>
        <v>#REF!</v>
      </c>
      <c r="S556" s="381" t="s">
        <v>355</v>
      </c>
      <c r="T556" s="382" t="e">
        <f>MIN(#REF!)</f>
        <v>#REF!</v>
      </c>
      <c r="U556" s="381" t="s">
        <v>355</v>
      </c>
      <c r="V556" s="387" t="e">
        <f>MIN(#REF!)</f>
        <v>#REF!</v>
      </c>
    </row>
    <row r="557" spans="1:23" ht="15.75">
      <c r="A557" s="400"/>
      <c r="B557" s="34" t="s">
        <v>29</v>
      </c>
      <c r="C557" s="391"/>
      <c r="D557" s="392"/>
      <c r="E557" s="29" t="s">
        <v>1529</v>
      </c>
      <c r="F557" s="396"/>
      <c r="G557" s="12">
        <v>10</v>
      </c>
      <c r="H557" s="12">
        <v>200</v>
      </c>
      <c r="I557" s="12">
        <v>100</v>
      </c>
      <c r="J557" s="12">
        <v>5</v>
      </c>
      <c r="K557" s="12" t="s">
        <v>355</v>
      </c>
      <c r="L557" s="12" t="s">
        <v>355</v>
      </c>
      <c r="M557" s="13" t="s">
        <v>71</v>
      </c>
      <c r="N557" s="95" t="s">
        <v>398</v>
      </c>
      <c r="O557" s="382">
        <f t="shared" ref="O557" si="439">MIN(O555:O556)</f>
        <v>0</v>
      </c>
      <c r="P557" s="382" t="e">
        <f t="shared" ref="P557" si="440">MIN(P556:P556)</f>
        <v>#REF!</v>
      </c>
      <c r="Q557" s="382" t="e">
        <f t="shared" ref="Q557" si="441">AVERAGE(Q555:Q556)</f>
        <v>#DIV/0!</v>
      </c>
      <c r="R557" s="382" t="e">
        <f t="shared" ref="R557" si="442">AVERAGE(R556:R556)</f>
        <v>#REF!</v>
      </c>
      <c r="S557" s="382">
        <f t="shared" ref="S557" si="443">MIN(S555:S556)</f>
        <v>0</v>
      </c>
      <c r="T557" s="382" t="e">
        <f t="shared" ref="T557" si="444">MIN(T556:T556)</f>
        <v>#REF!</v>
      </c>
      <c r="U557" s="382">
        <f t="shared" ref="U557" si="445">MIN(U555:U556)</f>
        <v>0</v>
      </c>
      <c r="V557" s="387" t="e">
        <f t="shared" ref="V557" si="446">MIN(V556:V556)</f>
        <v>#REF!</v>
      </c>
    </row>
    <row r="558" spans="1:23" ht="15.75">
      <c r="A558" s="400"/>
      <c r="B558" s="34" t="s">
        <v>30</v>
      </c>
      <c r="C558" s="391">
        <v>4</v>
      </c>
      <c r="D558" s="392" t="s">
        <v>4</v>
      </c>
      <c r="E558" s="29" t="s">
        <v>1530</v>
      </c>
      <c r="F558" s="396"/>
      <c r="G558" s="12">
        <v>10</v>
      </c>
      <c r="H558" s="12">
        <v>200</v>
      </c>
      <c r="I558" s="12">
        <v>100</v>
      </c>
      <c r="J558" s="12">
        <v>5</v>
      </c>
      <c r="K558" s="12">
        <v>369</v>
      </c>
      <c r="L558" s="12">
        <f t="shared" ref="L558" si="447">(K558*I558/H558)/J558</f>
        <v>36.9</v>
      </c>
      <c r="M558" s="13" t="s">
        <v>71</v>
      </c>
      <c r="N558" s="95" t="s">
        <v>398</v>
      </c>
      <c r="O558" s="393">
        <f>AVERAGE(L558:L559)</f>
        <v>36.9</v>
      </c>
      <c r="P558" s="393">
        <f>AVERAGE(L558:L561)</f>
        <v>36.9</v>
      </c>
      <c r="Q558" s="381" t="s">
        <v>354</v>
      </c>
      <c r="R558" s="381" t="s">
        <v>354</v>
      </c>
      <c r="S558" s="393">
        <f>MAX(L558:L559)</f>
        <v>36.9</v>
      </c>
      <c r="T558" s="393">
        <f>MAX(L558:L561)</f>
        <v>36.9</v>
      </c>
      <c r="U558" s="393" t="s">
        <v>355</v>
      </c>
      <c r="V558" s="386" t="s">
        <v>355</v>
      </c>
    </row>
    <row r="559" spans="1:23" ht="15.75">
      <c r="A559" s="400"/>
      <c r="B559" s="34" t="s">
        <v>31</v>
      </c>
      <c r="C559" s="391"/>
      <c r="D559" s="392"/>
      <c r="E559" s="29" t="s">
        <v>1531</v>
      </c>
      <c r="F559" s="396"/>
      <c r="G559" s="12">
        <v>10</v>
      </c>
      <c r="H559" s="12">
        <v>200</v>
      </c>
      <c r="I559" s="12">
        <v>100</v>
      </c>
      <c r="J559" s="12">
        <v>5</v>
      </c>
      <c r="K559" s="12" t="s">
        <v>355</v>
      </c>
      <c r="L559" s="12" t="s">
        <v>355</v>
      </c>
      <c r="M559" s="13" t="s">
        <v>71</v>
      </c>
      <c r="N559" s="95" t="s">
        <v>398</v>
      </c>
      <c r="O559" s="394"/>
      <c r="P559" s="394"/>
      <c r="Q559" s="382" t="e">
        <f t="shared" ref="Q559" si="448">AVERAGE(Q557:Q558)</f>
        <v>#DIV/0!</v>
      </c>
      <c r="R559" s="382" t="e">
        <f t="shared" ref="R559" si="449">AVERAGE(R557:R558)</f>
        <v>#REF!</v>
      </c>
      <c r="S559" s="394"/>
      <c r="T559" s="394"/>
      <c r="U559" s="394"/>
      <c r="V559" s="387" t="e">
        <f t="shared" ref="V559" si="450">MIN(V557:V558)</f>
        <v>#REF!</v>
      </c>
    </row>
    <row r="560" spans="1:23" ht="15.75">
      <c r="A560" s="400"/>
      <c r="B560" s="34" t="s">
        <v>32</v>
      </c>
      <c r="C560" s="391"/>
      <c r="D560" s="392" t="s">
        <v>3</v>
      </c>
      <c r="E560" s="29" t="s">
        <v>1532</v>
      </c>
      <c r="F560" s="396"/>
      <c r="G560" s="12">
        <v>10</v>
      </c>
      <c r="H560" s="12">
        <v>200</v>
      </c>
      <c r="I560" s="12">
        <v>100</v>
      </c>
      <c r="J560" s="12">
        <v>5</v>
      </c>
      <c r="K560" s="12" t="s">
        <v>355</v>
      </c>
      <c r="L560" s="12" t="s">
        <v>355</v>
      </c>
      <c r="M560" s="13" t="s">
        <v>71</v>
      </c>
      <c r="N560" s="95" t="s">
        <v>398</v>
      </c>
      <c r="O560" s="381" t="s">
        <v>355</v>
      </c>
      <c r="P560" s="394"/>
      <c r="Q560" s="381" t="s">
        <v>354</v>
      </c>
      <c r="R560" s="382" t="e">
        <f>AVERAGE(#REF!)</f>
        <v>#REF!</v>
      </c>
      <c r="S560" s="381" t="s">
        <v>355</v>
      </c>
      <c r="T560" s="394"/>
      <c r="U560" s="381" t="s">
        <v>355</v>
      </c>
      <c r="V560" s="387" t="e">
        <f>MIN(#REF!)</f>
        <v>#REF!</v>
      </c>
    </row>
    <row r="561" spans="1:23" ht="15.75">
      <c r="A561" s="400"/>
      <c r="B561" s="34" t="s">
        <v>33</v>
      </c>
      <c r="C561" s="391"/>
      <c r="D561" s="392"/>
      <c r="E561" s="29" t="s">
        <v>1533</v>
      </c>
      <c r="F561" s="396"/>
      <c r="G561" s="12">
        <v>10</v>
      </c>
      <c r="H561" s="12">
        <v>200</v>
      </c>
      <c r="I561" s="12">
        <v>100</v>
      </c>
      <c r="J561" s="12">
        <v>5</v>
      </c>
      <c r="K561" s="12" t="s">
        <v>355</v>
      </c>
      <c r="L561" s="12" t="s">
        <v>355</v>
      </c>
      <c r="M561" s="13" t="s">
        <v>71</v>
      </c>
      <c r="N561" s="95" t="s">
        <v>398</v>
      </c>
      <c r="O561" s="382">
        <f t="shared" ref="O561" si="451">MIN(O559:O560)</f>
        <v>0</v>
      </c>
      <c r="P561" s="395"/>
      <c r="Q561" s="382" t="e">
        <f t="shared" ref="Q561" si="452">AVERAGE(Q559:Q560)</f>
        <v>#DIV/0!</v>
      </c>
      <c r="R561" s="382" t="e">
        <f t="shared" ref="R561" si="453">AVERAGE(R560:R560)</f>
        <v>#REF!</v>
      </c>
      <c r="S561" s="382">
        <f t="shared" ref="S561" si="454">MIN(S559:S560)</f>
        <v>0</v>
      </c>
      <c r="T561" s="395"/>
      <c r="U561" s="382">
        <f t="shared" ref="U561" si="455">MIN(U559:U560)</f>
        <v>0</v>
      </c>
      <c r="V561" s="387" t="e">
        <f t="shared" ref="V561" si="456">MIN(V560:V560)</f>
        <v>#REF!</v>
      </c>
    </row>
    <row r="562" spans="1:23" ht="15.75">
      <c r="A562" s="400"/>
      <c r="B562" s="34" t="s">
        <v>34</v>
      </c>
      <c r="C562" s="391">
        <v>5</v>
      </c>
      <c r="D562" s="392" t="s">
        <v>4</v>
      </c>
      <c r="E562" s="29" t="s">
        <v>1534</v>
      </c>
      <c r="F562" s="396"/>
      <c r="G562" s="12">
        <v>10</v>
      </c>
      <c r="H562" s="12">
        <v>200</v>
      </c>
      <c r="I562" s="12">
        <v>100</v>
      </c>
      <c r="J562" s="12">
        <v>5</v>
      </c>
      <c r="K562" s="12" t="s">
        <v>355</v>
      </c>
      <c r="L562" s="12" t="s">
        <v>355</v>
      </c>
      <c r="M562" s="13" t="s">
        <v>71</v>
      </c>
      <c r="N562" s="95" t="s">
        <v>398</v>
      </c>
      <c r="O562" s="381" t="s">
        <v>355</v>
      </c>
      <c r="P562" s="381" t="s">
        <v>355</v>
      </c>
      <c r="Q562" s="381" t="s">
        <v>354</v>
      </c>
      <c r="R562" s="381" t="s">
        <v>354</v>
      </c>
      <c r="S562" s="381" t="s">
        <v>355</v>
      </c>
      <c r="T562" s="381" t="s">
        <v>355</v>
      </c>
      <c r="U562" s="381" t="s">
        <v>355</v>
      </c>
      <c r="V562" s="386" t="s">
        <v>355</v>
      </c>
    </row>
    <row r="563" spans="1:23" ht="15.75">
      <c r="A563" s="400"/>
      <c r="B563" s="34" t="s">
        <v>35</v>
      </c>
      <c r="C563" s="391"/>
      <c r="D563" s="392"/>
      <c r="E563" s="29" t="s">
        <v>1535</v>
      </c>
      <c r="F563" s="396"/>
      <c r="G563" s="12">
        <v>10</v>
      </c>
      <c r="H563" s="12">
        <v>200</v>
      </c>
      <c r="I563" s="12">
        <v>100</v>
      </c>
      <c r="J563" s="12">
        <v>5</v>
      </c>
      <c r="K563" s="12" t="s">
        <v>355</v>
      </c>
      <c r="L563" s="12" t="s">
        <v>355</v>
      </c>
      <c r="M563" s="13" t="s">
        <v>71</v>
      </c>
      <c r="N563" s="95" t="s">
        <v>398</v>
      </c>
      <c r="O563" s="382">
        <f t="shared" ref="O563" si="457">MIN(O561:O562)</f>
        <v>0</v>
      </c>
      <c r="P563" s="382">
        <f t="shared" ref="P563" si="458">MIN(P561:P562)</f>
        <v>0</v>
      </c>
      <c r="Q563" s="382" t="e">
        <f t="shared" ref="Q563" si="459">AVERAGE(Q561:Q562)</f>
        <v>#DIV/0!</v>
      </c>
      <c r="R563" s="382" t="e">
        <f t="shared" ref="R563" si="460">AVERAGE(R561:R562)</f>
        <v>#REF!</v>
      </c>
      <c r="S563" s="382">
        <f t="shared" ref="S563" si="461">MIN(S561:S562)</f>
        <v>0</v>
      </c>
      <c r="T563" s="382">
        <f t="shared" ref="T563" si="462">MIN(T561:T562)</f>
        <v>0</v>
      </c>
      <c r="U563" s="382">
        <f t="shared" ref="U563" si="463">MIN(U561:U562)</f>
        <v>0</v>
      </c>
      <c r="V563" s="387" t="e">
        <f t="shared" ref="V563" si="464">MIN(V561:V562)</f>
        <v>#REF!</v>
      </c>
    </row>
    <row r="564" spans="1:23" ht="15.75">
      <c r="A564" s="400"/>
      <c r="B564" s="34" t="s">
        <v>36</v>
      </c>
      <c r="C564" s="391"/>
      <c r="D564" s="392" t="s">
        <v>3</v>
      </c>
      <c r="E564" s="29" t="s">
        <v>1536</v>
      </c>
      <c r="F564" s="396"/>
      <c r="G564" s="12">
        <v>10</v>
      </c>
      <c r="H564" s="12">
        <v>200</v>
      </c>
      <c r="I564" s="12">
        <v>100</v>
      </c>
      <c r="J564" s="12">
        <v>5</v>
      </c>
      <c r="K564" s="12" t="s">
        <v>355</v>
      </c>
      <c r="L564" s="12" t="s">
        <v>355</v>
      </c>
      <c r="M564" s="13" t="s">
        <v>71</v>
      </c>
      <c r="N564" s="95" t="s">
        <v>403</v>
      </c>
      <c r="O564" s="381" t="s">
        <v>355</v>
      </c>
      <c r="P564" s="382" t="e">
        <f>MIN(#REF!)</f>
        <v>#REF!</v>
      </c>
      <c r="Q564" s="381" t="s">
        <v>354</v>
      </c>
      <c r="R564" s="382" t="e">
        <f>AVERAGE(#REF!)</f>
        <v>#REF!</v>
      </c>
      <c r="S564" s="381" t="s">
        <v>355</v>
      </c>
      <c r="T564" s="382" t="e">
        <f>MIN(#REF!)</f>
        <v>#REF!</v>
      </c>
      <c r="U564" s="381" t="s">
        <v>355</v>
      </c>
      <c r="V564" s="387" t="e">
        <f>MIN(#REF!)</f>
        <v>#REF!</v>
      </c>
    </row>
    <row r="565" spans="1:23" ht="15.75">
      <c r="A565" s="400"/>
      <c r="B565" s="34" t="s">
        <v>37</v>
      </c>
      <c r="C565" s="391"/>
      <c r="D565" s="392"/>
      <c r="E565" s="29" t="s">
        <v>1537</v>
      </c>
      <c r="F565" s="396"/>
      <c r="G565" s="12">
        <v>10</v>
      </c>
      <c r="H565" s="12">
        <v>200</v>
      </c>
      <c r="I565" s="12">
        <v>100</v>
      </c>
      <c r="J565" s="12">
        <f>5/10</f>
        <v>0.5</v>
      </c>
      <c r="K565" s="12" t="s">
        <v>355</v>
      </c>
      <c r="L565" s="12" t="s">
        <v>355</v>
      </c>
      <c r="M565" s="13" t="s">
        <v>71</v>
      </c>
      <c r="N565" s="95" t="s">
        <v>405</v>
      </c>
      <c r="O565" s="382">
        <f t="shared" ref="O565" si="465">MIN(O563:O564)</f>
        <v>0</v>
      </c>
      <c r="P565" s="382" t="e">
        <f t="shared" ref="P565" si="466">MIN(P564:P564)</f>
        <v>#REF!</v>
      </c>
      <c r="Q565" s="382" t="e">
        <f t="shared" ref="Q565" si="467">AVERAGE(Q563:Q564)</f>
        <v>#DIV/0!</v>
      </c>
      <c r="R565" s="382" t="e">
        <f t="shared" ref="R565" si="468">AVERAGE(R564:R564)</f>
        <v>#REF!</v>
      </c>
      <c r="S565" s="382">
        <f t="shared" ref="S565" si="469">MIN(S563:S564)</f>
        <v>0</v>
      </c>
      <c r="T565" s="382" t="e">
        <f t="shared" ref="T565" si="470">MIN(T564:T564)</f>
        <v>#REF!</v>
      </c>
      <c r="U565" s="382">
        <f t="shared" ref="U565" si="471">MIN(U563:U564)</f>
        <v>0</v>
      </c>
      <c r="V565" s="387" t="e">
        <f t="shared" ref="V565" si="472">MIN(V564:V564)</f>
        <v>#REF!</v>
      </c>
      <c r="W565" t="s">
        <v>694</v>
      </c>
    </row>
    <row r="566" spans="1:23" ht="15.75">
      <c r="A566" s="400"/>
      <c r="B566" s="34" t="s">
        <v>38</v>
      </c>
      <c r="C566" s="391">
        <v>6</v>
      </c>
      <c r="D566" s="33" t="s">
        <v>4</v>
      </c>
      <c r="E566" s="29" t="s">
        <v>1538</v>
      </c>
      <c r="F566" s="396"/>
      <c r="G566" s="12">
        <v>10</v>
      </c>
      <c r="H566" s="12">
        <v>200</v>
      </c>
      <c r="I566" s="12">
        <v>100</v>
      </c>
      <c r="J566" s="12">
        <v>5</v>
      </c>
      <c r="K566" s="12" t="s">
        <v>355</v>
      </c>
      <c r="L566" s="12" t="s">
        <v>355</v>
      </c>
      <c r="M566" s="13" t="s">
        <v>71</v>
      </c>
      <c r="N566" s="95" t="s">
        <v>403</v>
      </c>
      <c r="O566" s="381" t="s">
        <v>355</v>
      </c>
      <c r="P566" s="393">
        <f>AVERAGE(L566:L569)</f>
        <v>4</v>
      </c>
      <c r="Q566" s="381" t="s">
        <v>354</v>
      </c>
      <c r="R566" s="381" t="s">
        <v>354</v>
      </c>
      <c r="S566" s="393" t="s">
        <v>355</v>
      </c>
      <c r="T566" s="393">
        <f>MAX(L566:L569)</f>
        <v>4</v>
      </c>
      <c r="U566" s="381" t="s">
        <v>355</v>
      </c>
      <c r="V566" s="386" t="s">
        <v>355</v>
      </c>
    </row>
    <row r="567" spans="1:23" ht="15.75">
      <c r="A567" s="400"/>
      <c r="B567" s="34" t="s">
        <v>39</v>
      </c>
      <c r="C567" s="391"/>
      <c r="D567" s="392" t="s">
        <v>3</v>
      </c>
      <c r="E567" s="29" t="s">
        <v>1539</v>
      </c>
      <c r="F567" s="396"/>
      <c r="G567" s="12">
        <v>10</v>
      </c>
      <c r="H567" s="12">
        <v>200</v>
      </c>
      <c r="I567" s="12">
        <v>100</v>
      </c>
      <c r="J567" s="12">
        <v>5</v>
      </c>
      <c r="K567" s="12" t="s">
        <v>355</v>
      </c>
      <c r="L567" s="12" t="s">
        <v>355</v>
      </c>
      <c r="M567" s="13" t="s">
        <v>71</v>
      </c>
      <c r="N567" s="95" t="s">
        <v>403</v>
      </c>
      <c r="O567" s="382">
        <f t="shared" ref="O567" si="473">MIN(O565:O566)</f>
        <v>0</v>
      </c>
      <c r="P567" s="394"/>
      <c r="Q567" s="382" t="e">
        <f t="shared" ref="Q567" si="474">AVERAGE(Q565:Q566)</f>
        <v>#DIV/0!</v>
      </c>
      <c r="R567" s="382" t="e">
        <f t="shared" ref="R567" si="475">AVERAGE(R565:R566)</f>
        <v>#REF!</v>
      </c>
      <c r="S567" s="395"/>
      <c r="T567" s="394"/>
      <c r="U567" s="382">
        <f t="shared" ref="U567:V567" si="476">MIN(U565:U566)</f>
        <v>0</v>
      </c>
      <c r="V567" s="387" t="e">
        <f t="shared" si="476"/>
        <v>#REF!</v>
      </c>
    </row>
    <row r="568" spans="1:23" ht="15.75">
      <c r="A568" s="400"/>
      <c r="B568" s="34" t="s">
        <v>40</v>
      </c>
      <c r="C568" s="391"/>
      <c r="D568" s="392"/>
      <c r="E568" s="29" t="s">
        <v>1540</v>
      </c>
      <c r="F568" s="396"/>
      <c r="G568" s="12">
        <v>10</v>
      </c>
      <c r="H568" s="12">
        <v>200</v>
      </c>
      <c r="I568" s="12">
        <v>100</v>
      </c>
      <c r="J568" s="12">
        <v>5</v>
      </c>
      <c r="K568" s="12" t="s">
        <v>355</v>
      </c>
      <c r="L568" s="12" t="s">
        <v>355</v>
      </c>
      <c r="M568" s="13" t="s">
        <v>71</v>
      </c>
      <c r="N568" s="95" t="s">
        <v>403</v>
      </c>
      <c r="O568" s="393">
        <f>AVERAGE(L568:L569)</f>
        <v>4</v>
      </c>
      <c r="P568" s="394"/>
      <c r="Q568" s="381" t="s">
        <v>354</v>
      </c>
      <c r="R568" s="382" t="e">
        <f>AVERAGE(#REF!)</f>
        <v>#REF!</v>
      </c>
      <c r="S568" s="393">
        <f>MIN(L568:L569)</f>
        <v>4</v>
      </c>
      <c r="T568" s="394"/>
      <c r="U568" s="393" t="s">
        <v>355</v>
      </c>
      <c r="V568" s="387" t="e">
        <f>MIN(#REF!)</f>
        <v>#REF!</v>
      </c>
    </row>
    <row r="569" spans="1:23" ht="15.75">
      <c r="A569" s="400"/>
      <c r="B569" s="34" t="s">
        <v>41</v>
      </c>
      <c r="C569" s="391"/>
      <c r="D569" s="392"/>
      <c r="E569" s="29" t="s">
        <v>1541</v>
      </c>
      <c r="F569" s="396"/>
      <c r="G569" s="12">
        <v>10</v>
      </c>
      <c r="H569" s="12">
        <v>200</v>
      </c>
      <c r="I569" s="12">
        <v>100</v>
      </c>
      <c r="J569" s="12">
        <v>5</v>
      </c>
      <c r="K569" s="12">
        <v>40</v>
      </c>
      <c r="L569" s="12">
        <f t="shared" ref="L569" si="477">(K569*I569/H569)/J569</f>
        <v>4</v>
      </c>
      <c r="M569" s="13" t="s">
        <v>71</v>
      </c>
      <c r="N569" s="95" t="s">
        <v>403</v>
      </c>
      <c r="O569" s="395"/>
      <c r="P569" s="395"/>
      <c r="Q569" s="382" t="e">
        <f t="shared" ref="Q569" si="478">AVERAGE(Q567:Q568)</f>
        <v>#DIV/0!</v>
      </c>
      <c r="R569" s="382" t="e">
        <f t="shared" ref="R569" si="479">AVERAGE(R568:R568)</f>
        <v>#REF!</v>
      </c>
      <c r="S569" s="395"/>
      <c r="T569" s="395"/>
      <c r="U569" s="395"/>
      <c r="V569" s="387" t="e">
        <f t="shared" ref="V569" si="480">MIN(V568:V568)</f>
        <v>#REF!</v>
      </c>
    </row>
    <row r="570" spans="1:23" ht="15.75">
      <c r="A570" s="400"/>
      <c r="B570" s="34" t="s">
        <v>42</v>
      </c>
      <c r="C570" s="383">
        <v>1</v>
      </c>
      <c r="D570" s="33" t="s">
        <v>4</v>
      </c>
      <c r="E570" s="29" t="s">
        <v>1542</v>
      </c>
      <c r="F570" s="388" t="s">
        <v>1847</v>
      </c>
      <c r="G570" s="12">
        <v>10</v>
      </c>
      <c r="H570" s="12">
        <v>200</v>
      </c>
      <c r="I570" s="12">
        <v>100</v>
      </c>
      <c r="J570" s="12">
        <v>5</v>
      </c>
      <c r="K570" s="12" t="s">
        <v>355</v>
      </c>
      <c r="L570" s="12" t="s">
        <v>355</v>
      </c>
      <c r="M570" s="13" t="s">
        <v>71</v>
      </c>
      <c r="N570" s="95" t="s">
        <v>403</v>
      </c>
      <c r="O570" s="129" t="s">
        <v>355</v>
      </c>
      <c r="P570" s="381" t="s">
        <v>355</v>
      </c>
      <c r="Q570" s="129" t="s">
        <v>354</v>
      </c>
      <c r="R570" s="381" t="s">
        <v>354</v>
      </c>
      <c r="S570" s="129" t="s">
        <v>355</v>
      </c>
      <c r="T570" s="381" t="s">
        <v>355</v>
      </c>
      <c r="U570" s="129" t="s">
        <v>355</v>
      </c>
      <c r="V570" s="386" t="s">
        <v>355</v>
      </c>
    </row>
    <row r="571" spans="1:23" ht="15.75">
      <c r="A571" s="400"/>
      <c r="B571" s="34" t="s">
        <v>43</v>
      </c>
      <c r="C571" s="384"/>
      <c r="D571" s="379" t="s">
        <v>3</v>
      </c>
      <c r="E571" s="29" t="s">
        <v>1543</v>
      </c>
      <c r="F571" s="389"/>
      <c r="G571" s="12">
        <v>10</v>
      </c>
      <c r="H571" s="12">
        <v>200</v>
      </c>
      <c r="I571" s="12">
        <v>100</v>
      </c>
      <c r="J571" s="12">
        <v>5</v>
      </c>
      <c r="K571" s="12" t="s">
        <v>355</v>
      </c>
      <c r="L571" s="12" t="s">
        <v>355</v>
      </c>
      <c r="M571" s="13" t="s">
        <v>71</v>
      </c>
      <c r="N571" s="95" t="s">
        <v>403</v>
      </c>
      <c r="O571" s="381" t="s">
        <v>355</v>
      </c>
      <c r="P571" s="382" t="e">
        <f>MIN(#REF!)</f>
        <v>#REF!</v>
      </c>
      <c r="Q571" s="381" t="s">
        <v>354</v>
      </c>
      <c r="R571" s="382" t="e">
        <f>STDEV(#REF!)</f>
        <v>#REF!</v>
      </c>
      <c r="S571" s="381" t="s">
        <v>355</v>
      </c>
      <c r="T571" s="382" t="e">
        <f>MIN(#REF!)</f>
        <v>#REF!</v>
      </c>
      <c r="U571" s="381" t="s">
        <v>355</v>
      </c>
      <c r="V571" s="387">
        <f>MIN(M571:M572)</f>
        <v>0</v>
      </c>
    </row>
    <row r="572" spans="1:23" ht="15.75">
      <c r="A572" s="400"/>
      <c r="B572" s="34" t="s">
        <v>44</v>
      </c>
      <c r="C572" s="385"/>
      <c r="D572" s="380"/>
      <c r="E572" s="29" t="s">
        <v>1544</v>
      </c>
      <c r="F572" s="389"/>
      <c r="G572" s="12">
        <v>10</v>
      </c>
      <c r="H572" s="12">
        <v>200</v>
      </c>
      <c r="I572" s="12">
        <v>100</v>
      </c>
      <c r="J572" s="12">
        <v>5</v>
      </c>
      <c r="K572" s="12" t="s">
        <v>355</v>
      </c>
      <c r="L572" s="12" t="s">
        <v>355</v>
      </c>
      <c r="M572" s="13" t="s">
        <v>71</v>
      </c>
      <c r="N572" s="95" t="s">
        <v>403</v>
      </c>
      <c r="O572" s="382">
        <f>MIN(O570:O571)</f>
        <v>0</v>
      </c>
      <c r="P572" s="382" t="e">
        <f>MIN(P571:P571)</f>
        <v>#REF!</v>
      </c>
      <c r="Q572" s="382" t="e">
        <f>AVERAGE(Q570:Q571)</f>
        <v>#DIV/0!</v>
      </c>
      <c r="R572" s="382" t="e">
        <f>STDEV(#REF!)</f>
        <v>#REF!</v>
      </c>
      <c r="S572" s="382">
        <f>MIN(S570:S571)</f>
        <v>0</v>
      </c>
      <c r="T572" s="382" t="e">
        <f>MIN(T571:T571)</f>
        <v>#REF!</v>
      </c>
      <c r="U572" s="382">
        <f>MIN(U570:U571)</f>
        <v>0</v>
      </c>
      <c r="V572" s="387">
        <f>MIN(V571:V571)</f>
        <v>0</v>
      </c>
    </row>
    <row r="573" spans="1:23" ht="15.75">
      <c r="A573" s="400"/>
      <c r="B573" s="34" t="s">
        <v>45</v>
      </c>
      <c r="C573" s="383">
        <v>2</v>
      </c>
      <c r="D573" s="379" t="s">
        <v>4</v>
      </c>
      <c r="E573" s="29" t="s">
        <v>1545</v>
      </c>
      <c r="F573" s="389"/>
      <c r="G573" s="12">
        <v>10</v>
      </c>
      <c r="H573" s="12">
        <v>200</v>
      </c>
      <c r="I573" s="12">
        <v>100</v>
      </c>
      <c r="J573" s="12">
        <v>5</v>
      </c>
      <c r="K573" s="12" t="s">
        <v>355</v>
      </c>
      <c r="L573" s="12" t="s">
        <v>355</v>
      </c>
      <c r="M573" s="13" t="s">
        <v>71</v>
      </c>
      <c r="N573" s="95" t="s">
        <v>403</v>
      </c>
      <c r="O573" s="381" t="s">
        <v>355</v>
      </c>
      <c r="P573" s="381" t="s">
        <v>355</v>
      </c>
      <c r="Q573" s="381" t="s">
        <v>354</v>
      </c>
      <c r="R573" s="381" t="s">
        <v>354</v>
      </c>
      <c r="S573" s="381" t="s">
        <v>355</v>
      </c>
      <c r="T573" s="381" t="s">
        <v>355</v>
      </c>
      <c r="U573" s="381" t="s">
        <v>355</v>
      </c>
      <c r="V573" s="386" t="s">
        <v>355</v>
      </c>
    </row>
    <row r="574" spans="1:23" ht="15.75">
      <c r="A574" s="400"/>
      <c r="B574" s="34" t="s">
        <v>46</v>
      </c>
      <c r="C574" s="384"/>
      <c r="D574" s="380"/>
      <c r="E574" s="29" t="s">
        <v>1546</v>
      </c>
      <c r="F574" s="389"/>
      <c r="G574" s="12">
        <v>10</v>
      </c>
      <c r="H574" s="12">
        <v>200</v>
      </c>
      <c r="I574" s="12">
        <v>100</v>
      </c>
      <c r="J574" s="12">
        <v>5</v>
      </c>
      <c r="K574" s="12" t="s">
        <v>355</v>
      </c>
      <c r="L574" s="12" t="s">
        <v>355</v>
      </c>
      <c r="M574" s="13" t="s">
        <v>71</v>
      </c>
      <c r="N574" s="95" t="s">
        <v>403</v>
      </c>
      <c r="O574" s="382">
        <f t="shared" ref="O574" si="481">MIN(O572:O573)</f>
        <v>0</v>
      </c>
      <c r="P574" s="382" t="e">
        <f t="shared" ref="P574" si="482">MIN(P572:P573)</f>
        <v>#REF!</v>
      </c>
      <c r="Q574" s="382" t="e">
        <f t="shared" ref="Q574" si="483">AVERAGE(Q572:Q573)</f>
        <v>#DIV/0!</v>
      </c>
      <c r="R574" s="382" t="e">
        <f t="shared" ref="R574" si="484">AVERAGE(R572:R573)</f>
        <v>#REF!</v>
      </c>
      <c r="S574" s="382">
        <f t="shared" ref="S574" si="485">MIN(S572:S573)</f>
        <v>0</v>
      </c>
      <c r="T574" s="382" t="e">
        <f t="shared" ref="T574" si="486">MIN(T572:T573)</f>
        <v>#REF!</v>
      </c>
      <c r="U574" s="382">
        <f t="shared" ref="U574" si="487">MIN(U572:U573)</f>
        <v>0</v>
      </c>
      <c r="V574" s="387">
        <f t="shared" ref="V574" si="488">MIN(V572:V573)</f>
        <v>0</v>
      </c>
    </row>
    <row r="575" spans="1:23" ht="15.75">
      <c r="A575" s="400"/>
      <c r="B575" s="34" t="s">
        <v>47</v>
      </c>
      <c r="C575" s="384"/>
      <c r="D575" s="379" t="s">
        <v>3</v>
      </c>
      <c r="E575" s="29" t="s">
        <v>1547</v>
      </c>
      <c r="F575" s="389"/>
      <c r="G575" s="12">
        <v>10</v>
      </c>
      <c r="H575" s="12">
        <v>200</v>
      </c>
      <c r="I575" s="12">
        <v>100</v>
      </c>
      <c r="J575" s="12">
        <v>5</v>
      </c>
      <c r="K575" s="12" t="s">
        <v>355</v>
      </c>
      <c r="L575" s="12" t="s">
        <v>355</v>
      </c>
      <c r="M575" s="13" t="s">
        <v>71</v>
      </c>
      <c r="N575" s="95" t="s">
        <v>403</v>
      </c>
      <c r="O575" s="381" t="s">
        <v>355</v>
      </c>
      <c r="P575" s="382" t="e">
        <f>MIN(#REF!)</f>
        <v>#REF!</v>
      </c>
      <c r="Q575" s="381" t="s">
        <v>354</v>
      </c>
      <c r="R575" s="382" t="e">
        <f>AVERAGE(#REF!)</f>
        <v>#REF!</v>
      </c>
      <c r="S575" s="381" t="s">
        <v>355</v>
      </c>
      <c r="T575" s="382" t="e">
        <f>MIN(#REF!)</f>
        <v>#REF!</v>
      </c>
      <c r="U575" s="381" t="s">
        <v>355</v>
      </c>
      <c r="V575" s="387" t="e">
        <f>MIN(#REF!)</f>
        <v>#REF!</v>
      </c>
    </row>
    <row r="576" spans="1:23" ht="15.75">
      <c r="A576" s="400"/>
      <c r="B576" s="34" t="s">
        <v>48</v>
      </c>
      <c r="C576" s="385"/>
      <c r="D576" s="380"/>
      <c r="E576" s="29" t="s">
        <v>1548</v>
      </c>
      <c r="F576" s="389"/>
      <c r="G576" s="12">
        <v>10</v>
      </c>
      <c r="H576" s="12">
        <v>200</v>
      </c>
      <c r="I576" s="12">
        <v>100</v>
      </c>
      <c r="J576" s="12">
        <v>5</v>
      </c>
      <c r="K576" s="12" t="s">
        <v>355</v>
      </c>
      <c r="L576" s="12" t="s">
        <v>355</v>
      </c>
      <c r="M576" s="13" t="s">
        <v>71</v>
      </c>
      <c r="N576" s="95" t="s">
        <v>403</v>
      </c>
      <c r="O576" s="382">
        <f t="shared" ref="O576" si="489">MIN(O574:O575)</f>
        <v>0</v>
      </c>
      <c r="P576" s="382" t="e">
        <f t="shared" ref="P576" si="490">MIN(P575:P575)</f>
        <v>#REF!</v>
      </c>
      <c r="Q576" s="382" t="e">
        <f t="shared" ref="Q576" si="491">AVERAGE(Q574:Q575)</f>
        <v>#DIV/0!</v>
      </c>
      <c r="R576" s="382" t="e">
        <f t="shared" ref="R576" si="492">AVERAGE(R575:R575)</f>
        <v>#REF!</v>
      </c>
      <c r="S576" s="382">
        <f t="shared" ref="S576" si="493">MIN(S574:S575)</f>
        <v>0</v>
      </c>
      <c r="T576" s="382" t="e">
        <f t="shared" ref="T576" si="494">MIN(T575:T575)</f>
        <v>#REF!</v>
      </c>
      <c r="U576" s="382">
        <f t="shared" ref="U576" si="495">MIN(U574:U575)</f>
        <v>0</v>
      </c>
      <c r="V576" s="387" t="e">
        <f t="shared" ref="V576" si="496">MIN(V575:V575)</f>
        <v>#REF!</v>
      </c>
    </row>
    <row r="577" spans="1:23" ht="15.75">
      <c r="A577" s="400"/>
      <c r="B577" s="34" t="s">
        <v>49</v>
      </c>
      <c r="C577" s="383">
        <v>3</v>
      </c>
      <c r="D577" s="379" t="s">
        <v>4</v>
      </c>
      <c r="E577" s="29" t="s">
        <v>1549</v>
      </c>
      <c r="F577" s="389"/>
      <c r="G577" s="12">
        <v>10</v>
      </c>
      <c r="H577" s="12">
        <v>200</v>
      </c>
      <c r="I577" s="12">
        <v>100</v>
      </c>
      <c r="J577" s="12">
        <v>5</v>
      </c>
      <c r="K577" s="12" t="s">
        <v>355</v>
      </c>
      <c r="L577" s="12" t="s">
        <v>355</v>
      </c>
      <c r="M577" s="13" t="s">
        <v>71</v>
      </c>
      <c r="N577" s="95" t="s">
        <v>403</v>
      </c>
      <c r="O577" s="381" t="s">
        <v>355</v>
      </c>
      <c r="P577" s="381" t="s">
        <v>355</v>
      </c>
      <c r="Q577" s="381" t="s">
        <v>354</v>
      </c>
      <c r="R577" s="381" t="s">
        <v>354</v>
      </c>
      <c r="S577" s="381" t="s">
        <v>355</v>
      </c>
      <c r="T577" s="381" t="s">
        <v>355</v>
      </c>
      <c r="U577" s="381" t="s">
        <v>355</v>
      </c>
      <c r="V577" s="386" t="s">
        <v>355</v>
      </c>
    </row>
    <row r="578" spans="1:23" ht="15.75">
      <c r="A578" s="400"/>
      <c r="B578" s="34" t="s">
        <v>50</v>
      </c>
      <c r="C578" s="384"/>
      <c r="D578" s="380"/>
      <c r="E578" s="29" t="s">
        <v>1550</v>
      </c>
      <c r="F578" s="389"/>
      <c r="G578" s="12">
        <v>10</v>
      </c>
      <c r="H578" s="12">
        <v>200</v>
      </c>
      <c r="I578" s="12">
        <v>100</v>
      </c>
      <c r="J578" s="12">
        <v>5</v>
      </c>
      <c r="K578" s="12" t="s">
        <v>355</v>
      </c>
      <c r="L578" s="12" t="s">
        <v>355</v>
      </c>
      <c r="M578" s="13" t="s">
        <v>71</v>
      </c>
      <c r="N578" s="95" t="s">
        <v>403</v>
      </c>
      <c r="O578" s="382">
        <f t="shared" ref="O578" si="497">MIN(O576:O577)</f>
        <v>0</v>
      </c>
      <c r="P578" s="382" t="e">
        <f t="shared" ref="P578" si="498">MIN(P576:P577)</f>
        <v>#REF!</v>
      </c>
      <c r="Q578" s="382" t="e">
        <f t="shared" ref="Q578" si="499">AVERAGE(Q576:Q577)</f>
        <v>#DIV/0!</v>
      </c>
      <c r="R578" s="382" t="e">
        <f t="shared" ref="R578" si="500">AVERAGE(R576:R577)</f>
        <v>#REF!</v>
      </c>
      <c r="S578" s="382">
        <f t="shared" ref="S578" si="501">MIN(S576:S577)</f>
        <v>0</v>
      </c>
      <c r="T578" s="382" t="e">
        <f t="shared" ref="T578" si="502">MIN(T576:T577)</f>
        <v>#REF!</v>
      </c>
      <c r="U578" s="382">
        <f t="shared" ref="U578" si="503">MIN(U576:U577)</f>
        <v>0</v>
      </c>
      <c r="V578" s="387" t="e">
        <f t="shared" ref="V578" si="504">MIN(V576:V577)</f>
        <v>#REF!</v>
      </c>
    </row>
    <row r="579" spans="1:23" ht="15.75">
      <c r="A579" s="400"/>
      <c r="B579" s="34" t="s">
        <v>51</v>
      </c>
      <c r="C579" s="384"/>
      <c r="D579" s="379" t="s">
        <v>3</v>
      </c>
      <c r="E579" s="29" t="s">
        <v>1551</v>
      </c>
      <c r="F579" s="389"/>
      <c r="G579" s="12">
        <v>10</v>
      </c>
      <c r="H579" s="12">
        <v>200</v>
      </c>
      <c r="I579" s="12">
        <v>100</v>
      </c>
      <c r="J579" s="12">
        <v>5</v>
      </c>
      <c r="K579" s="12" t="s">
        <v>355</v>
      </c>
      <c r="L579" s="12" t="s">
        <v>355</v>
      </c>
      <c r="M579" s="13" t="s">
        <v>71</v>
      </c>
      <c r="N579" s="95" t="s">
        <v>403</v>
      </c>
      <c r="O579" s="381" t="s">
        <v>355</v>
      </c>
      <c r="P579" s="382" t="e">
        <f>MIN(#REF!)</f>
        <v>#REF!</v>
      </c>
      <c r="Q579" s="381" t="s">
        <v>354</v>
      </c>
      <c r="R579" s="382" t="e">
        <f>AVERAGE(#REF!)</f>
        <v>#REF!</v>
      </c>
      <c r="S579" s="381" t="s">
        <v>355</v>
      </c>
      <c r="T579" s="382" t="e">
        <f>MIN(#REF!)</f>
        <v>#REF!</v>
      </c>
      <c r="U579" s="381" t="s">
        <v>355</v>
      </c>
      <c r="V579" s="387" t="e">
        <f>MIN(#REF!)</f>
        <v>#REF!</v>
      </c>
    </row>
    <row r="580" spans="1:23" ht="15.75">
      <c r="A580" s="400"/>
      <c r="B580" s="34" t="s">
        <v>52</v>
      </c>
      <c r="C580" s="385"/>
      <c r="D580" s="380"/>
      <c r="E580" s="29" t="s">
        <v>1552</v>
      </c>
      <c r="F580" s="389"/>
      <c r="G580" s="12">
        <v>10</v>
      </c>
      <c r="H580" s="12">
        <v>200</v>
      </c>
      <c r="I580" s="12">
        <v>100</v>
      </c>
      <c r="J580" s="12">
        <f>5/10</f>
        <v>0.5</v>
      </c>
      <c r="K580" s="12" t="s">
        <v>355</v>
      </c>
      <c r="L580" s="12" t="s">
        <v>355</v>
      </c>
      <c r="M580" s="13" t="s">
        <v>71</v>
      </c>
      <c r="N580" s="95" t="s">
        <v>405</v>
      </c>
      <c r="O580" s="382">
        <f t="shared" ref="O580" si="505">MIN(O578:O579)</f>
        <v>0</v>
      </c>
      <c r="P580" s="382" t="e">
        <f t="shared" ref="P580" si="506">MIN(P579:P579)</f>
        <v>#REF!</v>
      </c>
      <c r="Q580" s="382" t="e">
        <f t="shared" ref="Q580" si="507">AVERAGE(Q578:Q579)</f>
        <v>#DIV/0!</v>
      </c>
      <c r="R580" s="382" t="e">
        <f t="shared" ref="R580" si="508">AVERAGE(R579:R579)</f>
        <v>#REF!</v>
      </c>
      <c r="S580" s="382">
        <f t="shared" ref="S580" si="509">MIN(S578:S579)</f>
        <v>0</v>
      </c>
      <c r="T580" s="382" t="e">
        <f t="shared" ref="T580" si="510">MIN(T579:T579)</f>
        <v>#REF!</v>
      </c>
      <c r="U580" s="382">
        <f t="shared" ref="U580" si="511">MIN(U578:U579)</f>
        <v>0</v>
      </c>
      <c r="V580" s="387" t="e">
        <f t="shared" ref="V580" si="512">MIN(V579:V579)</f>
        <v>#REF!</v>
      </c>
      <c r="W580" t="s">
        <v>694</v>
      </c>
    </row>
    <row r="581" spans="1:23" ht="15.75">
      <c r="A581" s="400"/>
      <c r="B581" s="34" t="s">
        <v>53</v>
      </c>
      <c r="C581" s="383">
        <v>4</v>
      </c>
      <c r="D581" s="379" t="s">
        <v>4</v>
      </c>
      <c r="E581" s="29" t="s">
        <v>1553</v>
      </c>
      <c r="F581" s="389"/>
      <c r="G581" s="12">
        <v>10</v>
      </c>
      <c r="H581" s="12">
        <v>200</v>
      </c>
      <c r="I581" s="12">
        <v>100</v>
      </c>
      <c r="J581" s="12">
        <v>5</v>
      </c>
      <c r="K581" s="12" t="s">
        <v>355</v>
      </c>
      <c r="L581" s="12" t="s">
        <v>355</v>
      </c>
      <c r="M581" s="13" t="s">
        <v>71</v>
      </c>
      <c r="N581" s="95" t="s">
        <v>403</v>
      </c>
      <c r="O581" s="381" t="s">
        <v>355</v>
      </c>
      <c r="P581" s="381" t="s">
        <v>355</v>
      </c>
      <c r="Q581" s="381" t="s">
        <v>354</v>
      </c>
      <c r="R581" s="381" t="s">
        <v>354</v>
      </c>
      <c r="S581" s="381" t="s">
        <v>355</v>
      </c>
      <c r="T581" s="381" t="s">
        <v>355</v>
      </c>
      <c r="U581" s="381" t="s">
        <v>355</v>
      </c>
      <c r="V581" s="386" t="s">
        <v>355</v>
      </c>
    </row>
    <row r="582" spans="1:23" ht="15.75">
      <c r="A582" s="400"/>
      <c r="B582" s="34" t="s">
        <v>54</v>
      </c>
      <c r="C582" s="384"/>
      <c r="D582" s="380"/>
      <c r="E582" s="29" t="s">
        <v>1554</v>
      </c>
      <c r="F582" s="389"/>
      <c r="G582" s="12">
        <v>10</v>
      </c>
      <c r="H582" s="12">
        <v>200</v>
      </c>
      <c r="I582" s="12">
        <v>100</v>
      </c>
      <c r="J582" s="12">
        <v>5</v>
      </c>
      <c r="K582" s="12" t="s">
        <v>355</v>
      </c>
      <c r="L582" s="12" t="s">
        <v>355</v>
      </c>
      <c r="M582" s="13" t="s">
        <v>71</v>
      </c>
      <c r="N582" s="95" t="s">
        <v>403</v>
      </c>
      <c r="O582" s="382">
        <f t="shared" ref="O582" si="513">MIN(O580:O581)</f>
        <v>0</v>
      </c>
      <c r="P582" s="382" t="e">
        <f t="shared" ref="P582" si="514">MIN(P580:P581)</f>
        <v>#REF!</v>
      </c>
      <c r="Q582" s="382" t="e">
        <f t="shared" ref="Q582" si="515">AVERAGE(Q580:Q581)</f>
        <v>#DIV/0!</v>
      </c>
      <c r="R582" s="382" t="e">
        <f t="shared" ref="R582" si="516">AVERAGE(R580:R581)</f>
        <v>#REF!</v>
      </c>
      <c r="S582" s="382">
        <f t="shared" ref="S582" si="517">MIN(S580:S581)</f>
        <v>0</v>
      </c>
      <c r="T582" s="382" t="e">
        <f t="shared" ref="T582" si="518">MIN(T580:T581)</f>
        <v>#REF!</v>
      </c>
      <c r="U582" s="382">
        <f t="shared" ref="U582" si="519">MIN(U580:U581)</f>
        <v>0</v>
      </c>
      <c r="V582" s="387" t="e">
        <f t="shared" ref="V582" si="520">MIN(V580:V581)</f>
        <v>#REF!</v>
      </c>
    </row>
    <row r="583" spans="1:23" ht="15.75">
      <c r="A583" s="400"/>
      <c r="B583" s="34" t="s">
        <v>55</v>
      </c>
      <c r="C583" s="384"/>
      <c r="D583" s="379" t="s">
        <v>3</v>
      </c>
      <c r="E583" s="29" t="s">
        <v>1555</v>
      </c>
      <c r="F583" s="389"/>
      <c r="G583" s="12">
        <v>10</v>
      </c>
      <c r="H583" s="12">
        <v>200</v>
      </c>
      <c r="I583" s="12">
        <v>100</v>
      </c>
      <c r="J583" s="12">
        <v>5</v>
      </c>
      <c r="K583" s="12" t="s">
        <v>355</v>
      </c>
      <c r="L583" s="12" t="s">
        <v>355</v>
      </c>
      <c r="M583" s="13" t="s">
        <v>71</v>
      </c>
      <c r="N583" s="95" t="s">
        <v>403</v>
      </c>
      <c r="O583" s="381" t="s">
        <v>355</v>
      </c>
      <c r="P583" s="382" t="e">
        <f>MIN(#REF!)</f>
        <v>#REF!</v>
      </c>
      <c r="Q583" s="381" t="s">
        <v>354</v>
      </c>
      <c r="R583" s="382" t="e">
        <f>AVERAGE(#REF!)</f>
        <v>#REF!</v>
      </c>
      <c r="S583" s="381" t="s">
        <v>355</v>
      </c>
      <c r="T583" s="382" t="e">
        <f>MIN(#REF!)</f>
        <v>#REF!</v>
      </c>
      <c r="U583" s="381" t="s">
        <v>355</v>
      </c>
      <c r="V583" s="387" t="e">
        <f>MIN(#REF!)</f>
        <v>#REF!</v>
      </c>
    </row>
    <row r="584" spans="1:23" ht="15.75">
      <c r="A584" s="400"/>
      <c r="B584" s="34" t="s">
        <v>56</v>
      </c>
      <c r="C584" s="385"/>
      <c r="D584" s="380"/>
      <c r="E584" s="29" t="s">
        <v>1556</v>
      </c>
      <c r="F584" s="389"/>
      <c r="G584" s="12">
        <v>10</v>
      </c>
      <c r="H584" s="12">
        <v>200</v>
      </c>
      <c r="I584" s="12">
        <v>100</v>
      </c>
      <c r="J584" s="12">
        <v>5</v>
      </c>
      <c r="K584" s="12" t="s">
        <v>355</v>
      </c>
      <c r="L584" s="12" t="s">
        <v>355</v>
      </c>
      <c r="M584" s="13" t="s">
        <v>71</v>
      </c>
      <c r="N584" s="95" t="s">
        <v>403</v>
      </c>
      <c r="O584" s="382">
        <f t="shared" ref="O584" si="521">MIN(O582:O583)</f>
        <v>0</v>
      </c>
      <c r="P584" s="382" t="e">
        <f t="shared" ref="P584" si="522">MIN(P583:P583)</f>
        <v>#REF!</v>
      </c>
      <c r="Q584" s="382" t="e">
        <f t="shared" ref="Q584" si="523">AVERAGE(Q582:Q583)</f>
        <v>#DIV/0!</v>
      </c>
      <c r="R584" s="382" t="e">
        <f t="shared" ref="R584" si="524">AVERAGE(R583:R583)</f>
        <v>#REF!</v>
      </c>
      <c r="S584" s="382">
        <f t="shared" ref="S584" si="525">MIN(S582:S583)</f>
        <v>0</v>
      </c>
      <c r="T584" s="382" t="e">
        <f t="shared" ref="T584" si="526">MIN(T583:T583)</f>
        <v>#REF!</v>
      </c>
      <c r="U584" s="382">
        <f t="shared" ref="U584" si="527">MIN(U582:U583)</f>
        <v>0</v>
      </c>
      <c r="V584" s="387" t="e">
        <f t="shared" ref="V584" si="528">MIN(V583:V583)</f>
        <v>#REF!</v>
      </c>
    </row>
    <row r="585" spans="1:23" ht="15.75">
      <c r="A585" s="400"/>
      <c r="B585" s="34" t="s">
        <v>57</v>
      </c>
      <c r="C585" s="383">
        <v>5</v>
      </c>
      <c r="D585" s="379" t="s">
        <v>4</v>
      </c>
      <c r="E585" s="29" t="s">
        <v>1557</v>
      </c>
      <c r="F585" s="389"/>
      <c r="G585" s="12">
        <v>10</v>
      </c>
      <c r="H585" s="12">
        <v>200</v>
      </c>
      <c r="I585" s="12">
        <v>100</v>
      </c>
      <c r="J585" s="12">
        <v>5</v>
      </c>
      <c r="K585" s="12" t="s">
        <v>355</v>
      </c>
      <c r="L585" s="12" t="s">
        <v>355</v>
      </c>
      <c r="M585" s="13" t="s">
        <v>71</v>
      </c>
      <c r="N585" s="95" t="s">
        <v>403</v>
      </c>
      <c r="O585" s="381" t="s">
        <v>355</v>
      </c>
      <c r="P585" s="381" t="s">
        <v>355</v>
      </c>
      <c r="Q585" s="381" t="s">
        <v>354</v>
      </c>
      <c r="R585" s="381" t="s">
        <v>354</v>
      </c>
      <c r="S585" s="381" t="s">
        <v>355</v>
      </c>
      <c r="T585" s="381" t="s">
        <v>355</v>
      </c>
      <c r="U585" s="381" t="s">
        <v>355</v>
      </c>
      <c r="V585" s="386" t="s">
        <v>355</v>
      </c>
    </row>
    <row r="586" spans="1:23" ht="15.75">
      <c r="A586" s="400"/>
      <c r="B586" s="34" t="s">
        <v>58</v>
      </c>
      <c r="C586" s="384"/>
      <c r="D586" s="380"/>
      <c r="E586" s="29" t="s">
        <v>1558</v>
      </c>
      <c r="F586" s="389"/>
      <c r="G586" s="12">
        <v>10</v>
      </c>
      <c r="H586" s="12">
        <v>200</v>
      </c>
      <c r="I586" s="12">
        <v>100</v>
      </c>
      <c r="J586" s="12">
        <v>5</v>
      </c>
      <c r="K586" s="12" t="s">
        <v>355</v>
      </c>
      <c r="L586" s="12" t="s">
        <v>355</v>
      </c>
      <c r="M586" s="13" t="s">
        <v>71</v>
      </c>
      <c r="N586" s="95" t="s">
        <v>403</v>
      </c>
      <c r="O586" s="382">
        <f t="shared" ref="O586" si="529">MIN(O584:O585)</f>
        <v>0</v>
      </c>
      <c r="P586" s="382" t="e">
        <f t="shared" ref="P586" si="530">MIN(P584:P585)</f>
        <v>#REF!</v>
      </c>
      <c r="Q586" s="382" t="e">
        <f t="shared" ref="Q586" si="531">AVERAGE(Q584:Q585)</f>
        <v>#DIV/0!</v>
      </c>
      <c r="R586" s="382" t="e">
        <f t="shared" ref="R586" si="532">AVERAGE(R584:R585)</f>
        <v>#REF!</v>
      </c>
      <c r="S586" s="382">
        <f t="shared" ref="S586" si="533">MIN(S584:S585)</f>
        <v>0</v>
      </c>
      <c r="T586" s="382" t="e">
        <f t="shared" ref="T586" si="534">MIN(T584:T585)</f>
        <v>#REF!</v>
      </c>
      <c r="U586" s="382">
        <f t="shared" ref="U586" si="535">MIN(U584:U585)</f>
        <v>0</v>
      </c>
      <c r="V586" s="387" t="e">
        <f t="shared" ref="V586" si="536">MIN(V584:V585)</f>
        <v>#REF!</v>
      </c>
    </row>
    <row r="587" spans="1:23" ht="15.75">
      <c r="A587" s="400"/>
      <c r="B587" s="34" t="s">
        <v>59</v>
      </c>
      <c r="C587" s="384"/>
      <c r="D587" s="379" t="s">
        <v>3</v>
      </c>
      <c r="E587" s="29" t="s">
        <v>1559</v>
      </c>
      <c r="F587" s="389"/>
      <c r="G587" s="12">
        <v>10</v>
      </c>
      <c r="H587" s="12">
        <v>200</v>
      </c>
      <c r="I587" s="12">
        <v>100</v>
      </c>
      <c r="J587" s="12">
        <v>5</v>
      </c>
      <c r="K587" s="12" t="s">
        <v>355</v>
      </c>
      <c r="L587" s="12" t="s">
        <v>355</v>
      </c>
      <c r="M587" s="13" t="s">
        <v>71</v>
      </c>
      <c r="N587" s="95" t="s">
        <v>403</v>
      </c>
      <c r="O587" s="381" t="s">
        <v>355</v>
      </c>
      <c r="P587" s="382" t="e">
        <f>MIN(#REF!)</f>
        <v>#REF!</v>
      </c>
      <c r="Q587" s="381" t="s">
        <v>354</v>
      </c>
      <c r="R587" s="382" t="e">
        <f>AVERAGE(#REF!)</f>
        <v>#REF!</v>
      </c>
      <c r="S587" s="381" t="s">
        <v>355</v>
      </c>
      <c r="T587" s="382" t="e">
        <f>MIN(#REF!)</f>
        <v>#REF!</v>
      </c>
      <c r="U587" s="381" t="s">
        <v>355</v>
      </c>
      <c r="V587" s="387" t="e">
        <f>MIN(#REF!)</f>
        <v>#REF!</v>
      </c>
    </row>
    <row r="588" spans="1:23" ht="15.75">
      <c r="A588" s="400"/>
      <c r="B588" s="34" t="s">
        <v>60</v>
      </c>
      <c r="C588" s="385"/>
      <c r="D588" s="380"/>
      <c r="E588" s="29" t="s">
        <v>1560</v>
      </c>
      <c r="F588" s="389"/>
      <c r="G588" s="12">
        <v>10</v>
      </c>
      <c r="H588" s="12">
        <v>200</v>
      </c>
      <c r="I588" s="12">
        <v>100</v>
      </c>
      <c r="J588" s="12">
        <v>5</v>
      </c>
      <c r="K588" s="12" t="s">
        <v>355</v>
      </c>
      <c r="L588" s="12" t="s">
        <v>355</v>
      </c>
      <c r="M588" s="13" t="s">
        <v>71</v>
      </c>
      <c r="N588" s="95" t="s">
        <v>403</v>
      </c>
      <c r="O588" s="382">
        <f t="shared" ref="O588" si="537">MIN(O586:O587)</f>
        <v>0</v>
      </c>
      <c r="P588" s="382" t="e">
        <f t="shared" ref="P588" si="538">MIN(P587:P587)</f>
        <v>#REF!</v>
      </c>
      <c r="Q588" s="382" t="e">
        <f t="shared" ref="Q588" si="539">AVERAGE(Q586:Q587)</f>
        <v>#DIV/0!</v>
      </c>
      <c r="R588" s="382" t="e">
        <f t="shared" ref="R588" si="540">AVERAGE(R587:R587)</f>
        <v>#REF!</v>
      </c>
      <c r="S588" s="382">
        <f t="shared" ref="S588" si="541">MIN(S586:S587)</f>
        <v>0</v>
      </c>
      <c r="T588" s="382" t="e">
        <f t="shared" ref="T588" si="542">MIN(T587:T587)</f>
        <v>#REF!</v>
      </c>
      <c r="U588" s="382">
        <f t="shared" ref="U588" si="543">MIN(U586:U587)</f>
        <v>0</v>
      </c>
      <c r="V588" s="387" t="e">
        <f t="shared" ref="V588" si="544">MIN(V587:V587)</f>
        <v>#REF!</v>
      </c>
    </row>
    <row r="589" spans="1:23" ht="15.75">
      <c r="A589" s="400"/>
      <c r="B589" s="34" t="s">
        <v>61</v>
      </c>
      <c r="C589" s="383">
        <v>6</v>
      </c>
      <c r="D589" s="379" t="s">
        <v>4</v>
      </c>
      <c r="E589" s="29" t="s">
        <v>1561</v>
      </c>
      <c r="F589" s="389"/>
      <c r="G589" s="12">
        <v>10</v>
      </c>
      <c r="H589" s="12">
        <v>200</v>
      </c>
      <c r="I589" s="12">
        <v>100</v>
      </c>
      <c r="J589" s="12">
        <v>5</v>
      </c>
      <c r="K589" s="12" t="s">
        <v>355</v>
      </c>
      <c r="L589" s="12" t="s">
        <v>355</v>
      </c>
      <c r="M589" s="13" t="s">
        <v>71</v>
      </c>
      <c r="N589" s="95" t="s">
        <v>403</v>
      </c>
      <c r="O589" s="381" t="s">
        <v>355</v>
      </c>
      <c r="P589" s="381" t="s">
        <v>355</v>
      </c>
      <c r="Q589" s="381" t="s">
        <v>354</v>
      </c>
      <c r="R589" s="381" t="s">
        <v>354</v>
      </c>
      <c r="S589" s="381" t="s">
        <v>355</v>
      </c>
      <c r="T589" s="381" t="s">
        <v>355</v>
      </c>
      <c r="U589" s="381" t="s">
        <v>355</v>
      </c>
      <c r="V589" s="386" t="s">
        <v>355</v>
      </c>
    </row>
    <row r="590" spans="1:23" ht="15.75">
      <c r="A590" s="400"/>
      <c r="B590" s="34" t="s">
        <v>62</v>
      </c>
      <c r="C590" s="384"/>
      <c r="D590" s="380"/>
      <c r="E590" s="29" t="s">
        <v>1562</v>
      </c>
      <c r="F590" s="389"/>
      <c r="G590" s="12">
        <v>10</v>
      </c>
      <c r="H590" s="12">
        <v>200</v>
      </c>
      <c r="I590" s="12">
        <v>100</v>
      </c>
      <c r="J590" s="12">
        <v>5</v>
      </c>
      <c r="K590" s="12" t="s">
        <v>355</v>
      </c>
      <c r="L590" s="12" t="s">
        <v>355</v>
      </c>
      <c r="M590" s="13" t="s">
        <v>71</v>
      </c>
      <c r="N590" s="95" t="s">
        <v>403</v>
      </c>
      <c r="O590" s="382">
        <f t="shared" ref="O590" si="545">MIN(O588:O589)</f>
        <v>0</v>
      </c>
      <c r="P590" s="382" t="e">
        <f t="shared" ref="P590" si="546">MIN(P588:P589)</f>
        <v>#REF!</v>
      </c>
      <c r="Q590" s="382" t="e">
        <f t="shared" ref="Q590" si="547">AVERAGE(Q588:Q589)</f>
        <v>#DIV/0!</v>
      </c>
      <c r="R590" s="382" t="e">
        <f t="shared" ref="R590" si="548">AVERAGE(R588:R589)</f>
        <v>#REF!</v>
      </c>
      <c r="S590" s="382">
        <f t="shared" ref="S590" si="549">MIN(S588:S589)</f>
        <v>0</v>
      </c>
      <c r="T590" s="382" t="e">
        <f t="shared" ref="T590" si="550">MIN(T588:T589)</f>
        <v>#REF!</v>
      </c>
      <c r="U590" s="382">
        <f t="shared" ref="U590" si="551">MIN(U588:U589)</f>
        <v>0</v>
      </c>
      <c r="V590" s="387" t="e">
        <f t="shared" ref="V590" si="552">MIN(V588:V589)</f>
        <v>#REF!</v>
      </c>
    </row>
    <row r="591" spans="1:23" ht="15.75">
      <c r="A591" s="400"/>
      <c r="B591" s="34" t="s">
        <v>63</v>
      </c>
      <c r="C591" s="384"/>
      <c r="D591" s="379" t="s">
        <v>3</v>
      </c>
      <c r="E591" s="29" t="s">
        <v>1563</v>
      </c>
      <c r="F591" s="389"/>
      <c r="G591" s="12">
        <v>10</v>
      </c>
      <c r="H591" s="12">
        <v>200</v>
      </c>
      <c r="I591" s="12">
        <v>100</v>
      </c>
      <c r="J591" s="12">
        <f>5/10</f>
        <v>0.5</v>
      </c>
      <c r="K591" s="12" t="s">
        <v>355</v>
      </c>
      <c r="L591" s="12" t="s">
        <v>355</v>
      </c>
      <c r="M591" s="13" t="s">
        <v>71</v>
      </c>
      <c r="N591" s="95" t="s">
        <v>405</v>
      </c>
      <c r="O591" s="381" t="s">
        <v>355</v>
      </c>
      <c r="P591" s="382" t="e">
        <f>MIN(#REF!)</f>
        <v>#REF!</v>
      </c>
      <c r="Q591" s="381" t="s">
        <v>354</v>
      </c>
      <c r="R591" s="382" t="e">
        <f>AVERAGE(#REF!)</f>
        <v>#REF!</v>
      </c>
      <c r="S591" s="381" t="s">
        <v>355</v>
      </c>
      <c r="T591" s="382" t="e">
        <f>MIN(#REF!)</f>
        <v>#REF!</v>
      </c>
      <c r="U591" s="381" t="s">
        <v>355</v>
      </c>
      <c r="V591" s="387" t="e">
        <f>MIN(#REF!)</f>
        <v>#REF!</v>
      </c>
      <c r="W591" t="s">
        <v>694</v>
      </c>
    </row>
    <row r="592" spans="1:23" ht="15.75">
      <c r="A592" s="401"/>
      <c r="B592" s="34" t="s">
        <v>64</v>
      </c>
      <c r="C592" s="385"/>
      <c r="D592" s="380"/>
      <c r="E592" s="29" t="s">
        <v>1564</v>
      </c>
      <c r="F592" s="390"/>
      <c r="G592" s="12">
        <v>10</v>
      </c>
      <c r="H592" s="12">
        <v>200</v>
      </c>
      <c r="I592" s="12">
        <v>100</v>
      </c>
      <c r="J592" s="12">
        <v>5</v>
      </c>
      <c r="K592" s="12" t="s">
        <v>355</v>
      </c>
      <c r="L592" s="12" t="s">
        <v>355</v>
      </c>
      <c r="M592" s="13" t="s">
        <v>71</v>
      </c>
      <c r="N592" s="95" t="s">
        <v>403</v>
      </c>
      <c r="O592" s="382">
        <f t="shared" ref="O592" si="553">MIN(O590:O591)</f>
        <v>0</v>
      </c>
      <c r="P592" s="382" t="e">
        <f t="shared" ref="P592" si="554">MIN(P591:P591)</f>
        <v>#REF!</v>
      </c>
      <c r="Q592" s="382" t="e">
        <f t="shared" ref="Q592" si="555">AVERAGE(Q590:Q591)</f>
        <v>#DIV/0!</v>
      </c>
      <c r="R592" s="382" t="e">
        <f t="shared" ref="R592" si="556">AVERAGE(R591:R591)</f>
        <v>#REF!</v>
      </c>
      <c r="S592" s="382">
        <f t="shared" ref="S592" si="557">MIN(S590:S591)</f>
        <v>0</v>
      </c>
      <c r="T592" s="382" t="e">
        <f t="shared" ref="T592" si="558">MIN(T591:T591)</f>
        <v>#REF!</v>
      </c>
      <c r="U592" s="382">
        <f t="shared" ref="U592" si="559">MIN(U590:U591)</f>
        <v>0</v>
      </c>
      <c r="V592" s="387" t="e">
        <f t="shared" ref="V592" si="560">MIN(V591:V591)</f>
        <v>#REF!</v>
      </c>
    </row>
    <row r="593" spans="1:1">
      <c r="A593" s="32" t="s">
        <v>7</v>
      </c>
    </row>
  </sheetData>
  <autoFilter ref="A5:V593" xr:uid="{1987F54F-41B5-4071-9B22-5C4020DB4963}"/>
  <mergeCells count="1563">
    <mergeCell ref="U244:U247"/>
    <mergeCell ref="O248:O251"/>
    <mergeCell ref="Q248:Q251"/>
    <mergeCell ref="S248:S251"/>
    <mergeCell ref="U248:U251"/>
    <mergeCell ref="O252:O255"/>
    <mergeCell ref="P252:P255"/>
    <mergeCell ref="Q252:Q255"/>
    <mergeCell ref="R252:R255"/>
    <mergeCell ref="C248:C251"/>
    <mergeCell ref="P248:P251"/>
    <mergeCell ref="R248:R251"/>
    <mergeCell ref="T248:T251"/>
    <mergeCell ref="C240:C243"/>
    <mergeCell ref="C252:C255"/>
    <mergeCell ref="C256:C259"/>
    <mergeCell ref="C260:C265"/>
    <mergeCell ref="S256:S259"/>
    <mergeCell ref="T256:T259"/>
    <mergeCell ref="U256:U259"/>
    <mergeCell ref="C266:C269"/>
    <mergeCell ref="C270:C273"/>
    <mergeCell ref="C274:C277"/>
    <mergeCell ref="T260:T265"/>
    <mergeCell ref="V260:V265"/>
    <mergeCell ref="V266:V269"/>
    <mergeCell ref="O270:O273"/>
    <mergeCell ref="P270:P273"/>
    <mergeCell ref="Q270:Q273"/>
    <mergeCell ref="R270:R273"/>
    <mergeCell ref="S270:S273"/>
    <mergeCell ref="T270:T273"/>
    <mergeCell ref="U270:U273"/>
    <mergeCell ref="V270:V273"/>
    <mergeCell ref="O274:O277"/>
    <mergeCell ref="P274:P277"/>
    <mergeCell ref="U240:U243"/>
    <mergeCell ref="D256:D259"/>
    <mergeCell ref="D261:D265"/>
    <mergeCell ref="O261:O265"/>
    <mergeCell ref="Q261:Q265"/>
    <mergeCell ref="S261:S265"/>
    <mergeCell ref="U261:U265"/>
    <mergeCell ref="S244:S247"/>
    <mergeCell ref="S252:S255"/>
    <mergeCell ref="T252:T255"/>
    <mergeCell ref="U252:U255"/>
    <mergeCell ref="V252:V255"/>
    <mergeCell ref="O256:O259"/>
    <mergeCell ref="P256:P259"/>
    <mergeCell ref="Q256:Q259"/>
    <mergeCell ref="R256:R259"/>
    <mergeCell ref="P236:P239"/>
    <mergeCell ref="Q236:Q237"/>
    <mergeCell ref="R236:R239"/>
    <mergeCell ref="S236:S237"/>
    <mergeCell ref="T236:T239"/>
    <mergeCell ref="U236:U237"/>
    <mergeCell ref="V236:V239"/>
    <mergeCell ref="D238:D239"/>
    <mergeCell ref="O238:O239"/>
    <mergeCell ref="Q238:Q239"/>
    <mergeCell ref="S238:S239"/>
    <mergeCell ref="C286:C291"/>
    <mergeCell ref="F266:F291"/>
    <mergeCell ref="O266:O269"/>
    <mergeCell ref="P266:P269"/>
    <mergeCell ref="Q266:Q269"/>
    <mergeCell ref="R266:R269"/>
    <mergeCell ref="S266:S269"/>
    <mergeCell ref="T266:T269"/>
    <mergeCell ref="U266:U269"/>
    <mergeCell ref="V240:V243"/>
    <mergeCell ref="C244:C247"/>
    <mergeCell ref="P244:P247"/>
    <mergeCell ref="R244:R247"/>
    <mergeCell ref="T244:T247"/>
    <mergeCell ref="V244:V247"/>
    <mergeCell ref="P240:P243"/>
    <mergeCell ref="R240:R243"/>
    <mergeCell ref="T240:T243"/>
    <mergeCell ref="O244:O247"/>
    <mergeCell ref="Q244:Q247"/>
    <mergeCell ref="V248:V251"/>
    <mergeCell ref="S232:S233"/>
    <mergeCell ref="T232:T235"/>
    <mergeCell ref="U232:U233"/>
    <mergeCell ref="R228:R231"/>
    <mergeCell ref="T228:T231"/>
    <mergeCell ref="V228:V231"/>
    <mergeCell ref="D230:D231"/>
    <mergeCell ref="O230:O231"/>
    <mergeCell ref="Q230:Q231"/>
    <mergeCell ref="S230:S231"/>
    <mergeCell ref="U230:U231"/>
    <mergeCell ref="C278:C281"/>
    <mergeCell ref="C282:C285"/>
    <mergeCell ref="D240:D243"/>
    <mergeCell ref="D244:D247"/>
    <mergeCell ref="D248:D251"/>
    <mergeCell ref="D252:D255"/>
    <mergeCell ref="F240:F265"/>
    <mergeCell ref="O240:O243"/>
    <mergeCell ref="Q240:Q243"/>
    <mergeCell ref="S240:S243"/>
    <mergeCell ref="P260:P265"/>
    <mergeCell ref="R260:R265"/>
    <mergeCell ref="V232:V235"/>
    <mergeCell ref="D234:D235"/>
    <mergeCell ref="O234:O235"/>
    <mergeCell ref="Q234:Q235"/>
    <mergeCell ref="S234:S235"/>
    <mergeCell ref="U234:U235"/>
    <mergeCell ref="C236:C239"/>
    <mergeCell ref="D236:D237"/>
    <mergeCell ref="O236:O237"/>
    <mergeCell ref="R224:R227"/>
    <mergeCell ref="S224:S225"/>
    <mergeCell ref="T224:T227"/>
    <mergeCell ref="U224:U225"/>
    <mergeCell ref="C217:C219"/>
    <mergeCell ref="F217:F239"/>
    <mergeCell ref="P217:P219"/>
    <mergeCell ref="R217:R219"/>
    <mergeCell ref="T217:T219"/>
    <mergeCell ref="V217:V219"/>
    <mergeCell ref="D218:D219"/>
    <mergeCell ref="O218:O219"/>
    <mergeCell ref="Q218:Q219"/>
    <mergeCell ref="S218:S219"/>
    <mergeCell ref="U218:U219"/>
    <mergeCell ref="C220:C223"/>
    <mergeCell ref="D220:D221"/>
    <mergeCell ref="O220:O221"/>
    <mergeCell ref="P220:P223"/>
    <mergeCell ref="Q220:Q221"/>
    <mergeCell ref="R220:R223"/>
    <mergeCell ref="S220:S221"/>
    <mergeCell ref="T220:T223"/>
    <mergeCell ref="U220:U221"/>
    <mergeCell ref="V220:V223"/>
    <mergeCell ref="U238:U239"/>
    <mergeCell ref="C232:C235"/>
    <mergeCell ref="D232:D233"/>
    <mergeCell ref="O232:O233"/>
    <mergeCell ref="P232:P235"/>
    <mergeCell ref="Q232:Q233"/>
    <mergeCell ref="R232:R235"/>
    <mergeCell ref="D222:D223"/>
    <mergeCell ref="O222:O223"/>
    <mergeCell ref="Q222:Q223"/>
    <mergeCell ref="V224:V227"/>
    <mergeCell ref="D226:D227"/>
    <mergeCell ref="O226:O227"/>
    <mergeCell ref="Q226:Q227"/>
    <mergeCell ref="S226:S227"/>
    <mergeCell ref="U226:U227"/>
    <mergeCell ref="C228:C231"/>
    <mergeCell ref="P228:P231"/>
    <mergeCell ref="C213:C216"/>
    <mergeCell ref="O213:O214"/>
    <mergeCell ref="P213:P216"/>
    <mergeCell ref="Q213:Q214"/>
    <mergeCell ref="R213:R216"/>
    <mergeCell ref="S213:S214"/>
    <mergeCell ref="T213:T216"/>
    <mergeCell ref="U213:U214"/>
    <mergeCell ref="V213:V216"/>
    <mergeCell ref="D214:D216"/>
    <mergeCell ref="O215:O216"/>
    <mergeCell ref="Q215:Q216"/>
    <mergeCell ref="S215:S216"/>
    <mergeCell ref="U215:U216"/>
    <mergeCell ref="S222:S223"/>
    <mergeCell ref="U222:U223"/>
    <mergeCell ref="C224:C227"/>
    <mergeCell ref="D224:D225"/>
    <mergeCell ref="O224:O225"/>
    <mergeCell ref="P224:P227"/>
    <mergeCell ref="Q224:Q225"/>
    <mergeCell ref="C209:C212"/>
    <mergeCell ref="D209:D210"/>
    <mergeCell ref="O209:O210"/>
    <mergeCell ref="P209:P212"/>
    <mergeCell ref="Q209:Q210"/>
    <mergeCell ref="R209:R212"/>
    <mergeCell ref="S209:S210"/>
    <mergeCell ref="T209:T212"/>
    <mergeCell ref="U209:U210"/>
    <mergeCell ref="D207:D208"/>
    <mergeCell ref="O207:O208"/>
    <mergeCell ref="Q207:Q208"/>
    <mergeCell ref="S207:S208"/>
    <mergeCell ref="U207:U208"/>
    <mergeCell ref="C201:C204"/>
    <mergeCell ref="D201:D202"/>
    <mergeCell ref="O201:O202"/>
    <mergeCell ref="P201:P204"/>
    <mergeCell ref="Q201:Q202"/>
    <mergeCell ref="R201:R204"/>
    <mergeCell ref="S201:S202"/>
    <mergeCell ref="T201:T204"/>
    <mergeCell ref="U201:U202"/>
    <mergeCell ref="Q205:Q206"/>
    <mergeCell ref="R205:R208"/>
    <mergeCell ref="S205:S206"/>
    <mergeCell ref="T205:T208"/>
    <mergeCell ref="U205:U206"/>
    <mergeCell ref="V209:V212"/>
    <mergeCell ref="D211:D212"/>
    <mergeCell ref="O211:O212"/>
    <mergeCell ref="Q211:Q212"/>
    <mergeCell ref="S211:S212"/>
    <mergeCell ref="U211:U212"/>
    <mergeCell ref="T197:T200"/>
    <mergeCell ref="U197:U198"/>
    <mergeCell ref="V197:V200"/>
    <mergeCell ref="D199:D200"/>
    <mergeCell ref="O199:O200"/>
    <mergeCell ref="Q199:Q200"/>
    <mergeCell ref="S199:S200"/>
    <mergeCell ref="U199:U200"/>
    <mergeCell ref="D193:D194"/>
    <mergeCell ref="F193:F216"/>
    <mergeCell ref="O193:O194"/>
    <mergeCell ref="P193:P196"/>
    <mergeCell ref="Q193:Q194"/>
    <mergeCell ref="R193:R196"/>
    <mergeCell ref="S193:S194"/>
    <mergeCell ref="T193:T196"/>
    <mergeCell ref="U193:U194"/>
    <mergeCell ref="V201:V204"/>
    <mergeCell ref="D203:D204"/>
    <mergeCell ref="O203:O204"/>
    <mergeCell ref="Q203:Q204"/>
    <mergeCell ref="S203:S204"/>
    <mergeCell ref="U203:U204"/>
    <mergeCell ref="D205:D206"/>
    <mergeCell ref="O205:O206"/>
    <mergeCell ref="P205:P208"/>
    <mergeCell ref="V205:V208"/>
    <mergeCell ref="T177:T184"/>
    <mergeCell ref="U177:U180"/>
    <mergeCell ref="V177:V184"/>
    <mergeCell ref="D181:D184"/>
    <mergeCell ref="O181:O184"/>
    <mergeCell ref="Q181:Q184"/>
    <mergeCell ref="S181:S184"/>
    <mergeCell ref="U181:U184"/>
    <mergeCell ref="C185:C192"/>
    <mergeCell ref="D185:D187"/>
    <mergeCell ref="P185:P192"/>
    <mergeCell ref="R185:R192"/>
    <mergeCell ref="T185:T192"/>
    <mergeCell ref="V185:V192"/>
    <mergeCell ref="D188:D192"/>
    <mergeCell ref="V193:V196"/>
    <mergeCell ref="D195:D196"/>
    <mergeCell ref="O195:O196"/>
    <mergeCell ref="Q195:Q196"/>
    <mergeCell ref="S195:S196"/>
    <mergeCell ref="U195:U196"/>
    <mergeCell ref="T161:T168"/>
    <mergeCell ref="U161:U164"/>
    <mergeCell ref="V161:V168"/>
    <mergeCell ref="D165:D168"/>
    <mergeCell ref="O165:O168"/>
    <mergeCell ref="Q165:Q168"/>
    <mergeCell ref="S165:S168"/>
    <mergeCell ref="U165:U168"/>
    <mergeCell ref="C169:C176"/>
    <mergeCell ref="D169:D172"/>
    <mergeCell ref="O169:O172"/>
    <mergeCell ref="P169:P176"/>
    <mergeCell ref="Q169:Q172"/>
    <mergeCell ref="R169:R176"/>
    <mergeCell ref="S169:S172"/>
    <mergeCell ref="T169:T176"/>
    <mergeCell ref="U169:U172"/>
    <mergeCell ref="V169:V176"/>
    <mergeCell ref="D173:D176"/>
    <mergeCell ref="O173:O176"/>
    <mergeCell ref="Q173:Q176"/>
    <mergeCell ref="S173:S176"/>
    <mergeCell ref="U173:U176"/>
    <mergeCell ref="T146:T152"/>
    <mergeCell ref="U146:U148"/>
    <mergeCell ref="V146:V152"/>
    <mergeCell ref="D149:D152"/>
    <mergeCell ref="O149:O152"/>
    <mergeCell ref="Q149:Q152"/>
    <mergeCell ref="S149:S152"/>
    <mergeCell ref="U149:U152"/>
    <mergeCell ref="C153:C160"/>
    <mergeCell ref="D153:D156"/>
    <mergeCell ref="O153:O156"/>
    <mergeCell ref="P153:P160"/>
    <mergeCell ref="Q153:Q156"/>
    <mergeCell ref="R153:R160"/>
    <mergeCell ref="S153:S156"/>
    <mergeCell ref="T153:T160"/>
    <mergeCell ref="U153:U156"/>
    <mergeCell ref="V153:V160"/>
    <mergeCell ref="D157:D160"/>
    <mergeCell ref="O157:O160"/>
    <mergeCell ref="Q157:Q160"/>
    <mergeCell ref="S157:S160"/>
    <mergeCell ref="U157:U160"/>
    <mergeCell ref="A146:A239"/>
    <mergeCell ref="C146:C152"/>
    <mergeCell ref="D146:D148"/>
    <mergeCell ref="F146:F192"/>
    <mergeCell ref="O146:O148"/>
    <mergeCell ref="P146:P152"/>
    <mergeCell ref="Q146:Q148"/>
    <mergeCell ref="R146:R152"/>
    <mergeCell ref="S146:S148"/>
    <mergeCell ref="C161:C168"/>
    <mergeCell ref="D161:D164"/>
    <mergeCell ref="O161:O164"/>
    <mergeCell ref="P161:P168"/>
    <mergeCell ref="Q161:Q164"/>
    <mergeCell ref="R161:R168"/>
    <mergeCell ref="S161:S164"/>
    <mergeCell ref="C177:C184"/>
    <mergeCell ref="D177:D180"/>
    <mergeCell ref="O177:O180"/>
    <mergeCell ref="P177:P184"/>
    <mergeCell ref="Q177:Q180"/>
    <mergeCell ref="R177:R184"/>
    <mergeCell ref="S177:S180"/>
    <mergeCell ref="C193:C196"/>
    <mergeCell ref="C197:C200"/>
    <mergeCell ref="D197:D198"/>
    <mergeCell ref="O197:O198"/>
    <mergeCell ref="P197:P200"/>
    <mergeCell ref="Q197:Q198"/>
    <mergeCell ref="R197:R200"/>
    <mergeCell ref="S197:S198"/>
    <mergeCell ref="C205:C208"/>
    <mergeCell ref="V138:V141"/>
    <mergeCell ref="D140:D141"/>
    <mergeCell ref="O140:O141"/>
    <mergeCell ref="Q140:Q141"/>
    <mergeCell ref="S140:S141"/>
    <mergeCell ref="U140:U141"/>
    <mergeCell ref="C142:C145"/>
    <mergeCell ref="D142:D143"/>
    <mergeCell ref="O142:O143"/>
    <mergeCell ref="P142:P145"/>
    <mergeCell ref="Q142:Q143"/>
    <mergeCell ref="R142:R145"/>
    <mergeCell ref="S142:S143"/>
    <mergeCell ref="T142:T145"/>
    <mergeCell ref="U142:U143"/>
    <mergeCell ref="V142:V145"/>
    <mergeCell ref="D144:D145"/>
    <mergeCell ref="O144:O145"/>
    <mergeCell ref="Q144:Q145"/>
    <mergeCell ref="S144:S145"/>
    <mergeCell ref="U144:U145"/>
    <mergeCell ref="C138:C141"/>
    <mergeCell ref="D138:D139"/>
    <mergeCell ref="O138:O139"/>
    <mergeCell ref="P138:P141"/>
    <mergeCell ref="Q138:Q139"/>
    <mergeCell ref="R138:R141"/>
    <mergeCell ref="S138:S139"/>
    <mergeCell ref="T138:T141"/>
    <mergeCell ref="U138:U139"/>
    <mergeCell ref="V130:V133"/>
    <mergeCell ref="D132:D133"/>
    <mergeCell ref="O132:O133"/>
    <mergeCell ref="Q132:Q133"/>
    <mergeCell ref="S132:S133"/>
    <mergeCell ref="U132:U133"/>
    <mergeCell ref="C134:C137"/>
    <mergeCell ref="P134:P137"/>
    <mergeCell ref="R134:R137"/>
    <mergeCell ref="T134:T137"/>
    <mergeCell ref="V134:V137"/>
    <mergeCell ref="D136:D137"/>
    <mergeCell ref="O136:O137"/>
    <mergeCell ref="Q136:Q137"/>
    <mergeCell ref="S136:S137"/>
    <mergeCell ref="U136:U137"/>
    <mergeCell ref="D134:D135"/>
    <mergeCell ref="O134:O135"/>
    <mergeCell ref="Q134:Q135"/>
    <mergeCell ref="S134:S135"/>
    <mergeCell ref="U134:U135"/>
    <mergeCell ref="S128:S129"/>
    <mergeCell ref="U128:U129"/>
    <mergeCell ref="C130:C133"/>
    <mergeCell ref="D130:D131"/>
    <mergeCell ref="O130:O131"/>
    <mergeCell ref="P130:P133"/>
    <mergeCell ref="Q130:Q131"/>
    <mergeCell ref="R130:R133"/>
    <mergeCell ref="S130:S131"/>
    <mergeCell ref="T130:T133"/>
    <mergeCell ref="U130:U131"/>
    <mergeCell ref="C123:C125"/>
    <mergeCell ref="F123:F145"/>
    <mergeCell ref="P123:P125"/>
    <mergeCell ref="R123:R125"/>
    <mergeCell ref="T123:T125"/>
    <mergeCell ref="V123:V125"/>
    <mergeCell ref="D124:D125"/>
    <mergeCell ref="O124:O125"/>
    <mergeCell ref="Q124:Q125"/>
    <mergeCell ref="S124:S125"/>
    <mergeCell ref="U124:U125"/>
    <mergeCell ref="C126:C129"/>
    <mergeCell ref="D126:D127"/>
    <mergeCell ref="O126:O127"/>
    <mergeCell ref="P126:P129"/>
    <mergeCell ref="Q126:Q127"/>
    <mergeCell ref="R126:R129"/>
    <mergeCell ref="S126:S127"/>
    <mergeCell ref="T126:T129"/>
    <mergeCell ref="U126:U127"/>
    <mergeCell ref="V126:V129"/>
    <mergeCell ref="D128:D129"/>
    <mergeCell ref="O128:O129"/>
    <mergeCell ref="Q128:Q129"/>
    <mergeCell ref="V115:V118"/>
    <mergeCell ref="D117:D118"/>
    <mergeCell ref="O117:O118"/>
    <mergeCell ref="Q117:Q118"/>
    <mergeCell ref="S117:S118"/>
    <mergeCell ref="U117:U118"/>
    <mergeCell ref="C119:C122"/>
    <mergeCell ref="O119:O120"/>
    <mergeCell ref="P119:P122"/>
    <mergeCell ref="Q119:Q120"/>
    <mergeCell ref="R119:R122"/>
    <mergeCell ref="S119:S120"/>
    <mergeCell ref="T119:T122"/>
    <mergeCell ref="U119:U120"/>
    <mergeCell ref="V119:V122"/>
    <mergeCell ref="D120:D122"/>
    <mergeCell ref="O121:O122"/>
    <mergeCell ref="Q121:Q122"/>
    <mergeCell ref="S121:S122"/>
    <mergeCell ref="U121:U122"/>
    <mergeCell ref="C115:C118"/>
    <mergeCell ref="D115:D116"/>
    <mergeCell ref="O115:O116"/>
    <mergeCell ref="P115:P118"/>
    <mergeCell ref="Q115:Q116"/>
    <mergeCell ref="R115:R118"/>
    <mergeCell ref="S115:S116"/>
    <mergeCell ref="T115:T118"/>
    <mergeCell ref="U115:U116"/>
    <mergeCell ref="S100:S101"/>
    <mergeCell ref="T100:T103"/>
    <mergeCell ref="U100:U101"/>
    <mergeCell ref="V108:V110"/>
    <mergeCell ref="D109:D110"/>
    <mergeCell ref="O109:O110"/>
    <mergeCell ref="Q109:Q110"/>
    <mergeCell ref="S109:S110"/>
    <mergeCell ref="U109:U110"/>
    <mergeCell ref="C111:C114"/>
    <mergeCell ref="D111:D112"/>
    <mergeCell ref="O111:O112"/>
    <mergeCell ref="P111:P114"/>
    <mergeCell ref="Q111:Q112"/>
    <mergeCell ref="R111:R114"/>
    <mergeCell ref="S111:S112"/>
    <mergeCell ref="T111:T114"/>
    <mergeCell ref="U111:U112"/>
    <mergeCell ref="V111:V114"/>
    <mergeCell ref="D113:D114"/>
    <mergeCell ref="O113:O114"/>
    <mergeCell ref="Q113:Q114"/>
    <mergeCell ref="S113:S114"/>
    <mergeCell ref="U113:U114"/>
    <mergeCell ref="C108:C110"/>
    <mergeCell ref="P108:P110"/>
    <mergeCell ref="R108:R110"/>
    <mergeCell ref="T108:T110"/>
    <mergeCell ref="A1:I1"/>
    <mergeCell ref="O29:O32"/>
    <mergeCell ref="P29:P36"/>
    <mergeCell ref="Q29:Q32"/>
    <mergeCell ref="R29:R36"/>
    <mergeCell ref="S29:S32"/>
    <mergeCell ref="T29:T36"/>
    <mergeCell ref="U29:U32"/>
    <mergeCell ref="O13:O16"/>
    <mergeCell ref="A100:A145"/>
    <mergeCell ref="C100:C103"/>
    <mergeCell ref="V100:V103"/>
    <mergeCell ref="D102:D103"/>
    <mergeCell ref="O102:O103"/>
    <mergeCell ref="Q102:Q103"/>
    <mergeCell ref="S102:S103"/>
    <mergeCell ref="U102:U103"/>
    <mergeCell ref="C104:C107"/>
    <mergeCell ref="D104:D105"/>
    <mergeCell ref="O104:O105"/>
    <mergeCell ref="P104:P107"/>
    <mergeCell ref="Q104:Q105"/>
    <mergeCell ref="R104:R107"/>
    <mergeCell ref="S104:S105"/>
    <mergeCell ref="T104:T107"/>
    <mergeCell ref="U104:U105"/>
    <mergeCell ref="V104:V107"/>
    <mergeCell ref="D106:D107"/>
    <mergeCell ref="O106:O107"/>
    <mergeCell ref="Q106:Q107"/>
    <mergeCell ref="S106:S107"/>
    <mergeCell ref="U106:U107"/>
    <mergeCell ref="V37:V44"/>
    <mergeCell ref="D41:D44"/>
    <mergeCell ref="O41:O44"/>
    <mergeCell ref="Q41:Q44"/>
    <mergeCell ref="S41:S44"/>
    <mergeCell ref="U41:U44"/>
    <mergeCell ref="C45:C52"/>
    <mergeCell ref="D45:D47"/>
    <mergeCell ref="O45:O47"/>
    <mergeCell ref="P45:P52"/>
    <mergeCell ref="Q45:Q47"/>
    <mergeCell ref="R45:R52"/>
    <mergeCell ref="S45:S47"/>
    <mergeCell ref="T45:T52"/>
    <mergeCell ref="U45:U47"/>
    <mergeCell ref="V45:V52"/>
    <mergeCell ref="D48:D52"/>
    <mergeCell ref="O48:O52"/>
    <mergeCell ref="Q48:Q52"/>
    <mergeCell ref="S48:S52"/>
    <mergeCell ref="U48:U52"/>
    <mergeCell ref="C37:C44"/>
    <mergeCell ref="D37:D40"/>
    <mergeCell ref="O37:O40"/>
    <mergeCell ref="P37:P44"/>
    <mergeCell ref="Q37:Q40"/>
    <mergeCell ref="R37:R44"/>
    <mergeCell ref="S37:S40"/>
    <mergeCell ref="T37:T44"/>
    <mergeCell ref="U37:U40"/>
    <mergeCell ref="V29:V36"/>
    <mergeCell ref="D33:D36"/>
    <mergeCell ref="O33:O36"/>
    <mergeCell ref="Q33:Q36"/>
    <mergeCell ref="S33:S36"/>
    <mergeCell ref="U33:U36"/>
    <mergeCell ref="O21:O24"/>
    <mergeCell ref="P21:P28"/>
    <mergeCell ref="Q21:Q24"/>
    <mergeCell ref="R21:R28"/>
    <mergeCell ref="S21:S24"/>
    <mergeCell ref="T21:T28"/>
    <mergeCell ref="U21:U24"/>
    <mergeCell ref="V21:V28"/>
    <mergeCell ref="D25:D28"/>
    <mergeCell ref="O25:O28"/>
    <mergeCell ref="Q25:Q28"/>
    <mergeCell ref="S25:S28"/>
    <mergeCell ref="U25:U28"/>
    <mergeCell ref="O6:O8"/>
    <mergeCell ref="P6:P12"/>
    <mergeCell ref="Q6:Q8"/>
    <mergeCell ref="R6:R12"/>
    <mergeCell ref="S6:S8"/>
    <mergeCell ref="T6:T12"/>
    <mergeCell ref="U6:U8"/>
    <mergeCell ref="V6:V12"/>
    <mergeCell ref="D9:D12"/>
    <mergeCell ref="O9:O12"/>
    <mergeCell ref="Q9:Q12"/>
    <mergeCell ref="S9:S12"/>
    <mergeCell ref="U9:U12"/>
    <mergeCell ref="C13:C20"/>
    <mergeCell ref="D13:D16"/>
    <mergeCell ref="P13:P20"/>
    <mergeCell ref="Q13:Q16"/>
    <mergeCell ref="R13:R20"/>
    <mergeCell ref="S13:S16"/>
    <mergeCell ref="T13:T20"/>
    <mergeCell ref="U13:U16"/>
    <mergeCell ref="V13:V20"/>
    <mergeCell ref="D17:D20"/>
    <mergeCell ref="O17:O20"/>
    <mergeCell ref="Q17:Q20"/>
    <mergeCell ref="S17:S20"/>
    <mergeCell ref="U17:U20"/>
    <mergeCell ref="C65:C69"/>
    <mergeCell ref="D68:D69"/>
    <mergeCell ref="C70:C73"/>
    <mergeCell ref="D70:D71"/>
    <mergeCell ref="D72:D73"/>
    <mergeCell ref="A2:I2"/>
    <mergeCell ref="A3:I3"/>
    <mergeCell ref="C53:C56"/>
    <mergeCell ref="D53:D54"/>
    <mergeCell ref="D55:D56"/>
    <mergeCell ref="C57:C60"/>
    <mergeCell ref="D57:D58"/>
    <mergeCell ref="D59:D60"/>
    <mergeCell ref="F53:F77"/>
    <mergeCell ref="C61:C64"/>
    <mergeCell ref="D61:D62"/>
    <mergeCell ref="D63:D64"/>
    <mergeCell ref="C21:C28"/>
    <mergeCell ref="D21:D24"/>
    <mergeCell ref="C29:C36"/>
    <mergeCell ref="D29:D32"/>
    <mergeCell ref="C6:C12"/>
    <mergeCell ref="D6:D8"/>
    <mergeCell ref="F6:F52"/>
    <mergeCell ref="A6:A99"/>
    <mergeCell ref="D65:D67"/>
    <mergeCell ref="C92:C95"/>
    <mergeCell ref="D92:D93"/>
    <mergeCell ref="D94:D95"/>
    <mergeCell ref="C96:C99"/>
    <mergeCell ref="D96:D97"/>
    <mergeCell ref="D98:D99"/>
    <mergeCell ref="C85:C88"/>
    <mergeCell ref="D85:D86"/>
    <mergeCell ref="D87:D88"/>
    <mergeCell ref="C89:C91"/>
    <mergeCell ref="D90:D91"/>
    <mergeCell ref="C74:C77"/>
    <mergeCell ref="D75:D77"/>
    <mergeCell ref="C78:C80"/>
    <mergeCell ref="D79:D80"/>
    <mergeCell ref="C81:C84"/>
    <mergeCell ref="D81:D82"/>
    <mergeCell ref="D83:D84"/>
    <mergeCell ref="V53:V56"/>
    <mergeCell ref="O57:O58"/>
    <mergeCell ref="P57:P60"/>
    <mergeCell ref="Q57:Q58"/>
    <mergeCell ref="R57:R60"/>
    <mergeCell ref="S57:S58"/>
    <mergeCell ref="T57:T60"/>
    <mergeCell ref="U57:U58"/>
    <mergeCell ref="V57:V60"/>
    <mergeCell ref="O59:O60"/>
    <mergeCell ref="Q55:Q56"/>
    <mergeCell ref="R53:R56"/>
    <mergeCell ref="S53:S54"/>
    <mergeCell ref="S55:S56"/>
    <mergeCell ref="T53:T56"/>
    <mergeCell ref="U53:U54"/>
    <mergeCell ref="U55:U56"/>
    <mergeCell ref="P53:P56"/>
    <mergeCell ref="Q53:Q54"/>
    <mergeCell ref="Q59:Q60"/>
    <mergeCell ref="S59:S60"/>
    <mergeCell ref="U59:U60"/>
    <mergeCell ref="O53:O54"/>
    <mergeCell ref="O55:O56"/>
    <mergeCell ref="O61:O62"/>
    <mergeCell ref="P61:P64"/>
    <mergeCell ref="Q61:Q62"/>
    <mergeCell ref="R61:R64"/>
    <mergeCell ref="S61:S62"/>
    <mergeCell ref="T61:T64"/>
    <mergeCell ref="U61:U62"/>
    <mergeCell ref="T65:T69"/>
    <mergeCell ref="V65:V69"/>
    <mergeCell ref="O68:O69"/>
    <mergeCell ref="Q68:Q69"/>
    <mergeCell ref="S68:S69"/>
    <mergeCell ref="U68:U69"/>
    <mergeCell ref="V61:V64"/>
    <mergeCell ref="O63:O64"/>
    <mergeCell ref="Q63:Q64"/>
    <mergeCell ref="S63:S64"/>
    <mergeCell ref="U63:U64"/>
    <mergeCell ref="P65:P69"/>
    <mergeCell ref="R65:R69"/>
    <mergeCell ref="O65:O67"/>
    <mergeCell ref="Q65:Q67"/>
    <mergeCell ref="S65:S67"/>
    <mergeCell ref="U65:U67"/>
    <mergeCell ref="T74:T77"/>
    <mergeCell ref="U74:U75"/>
    <mergeCell ref="V74:V77"/>
    <mergeCell ref="O76:O77"/>
    <mergeCell ref="Q76:Q77"/>
    <mergeCell ref="S76:S77"/>
    <mergeCell ref="U76:U77"/>
    <mergeCell ref="V70:V73"/>
    <mergeCell ref="O72:O73"/>
    <mergeCell ref="Q72:Q73"/>
    <mergeCell ref="S72:S73"/>
    <mergeCell ref="U72:U73"/>
    <mergeCell ref="O74:O75"/>
    <mergeCell ref="P74:P77"/>
    <mergeCell ref="Q74:Q75"/>
    <mergeCell ref="R74:R77"/>
    <mergeCell ref="S74:S75"/>
    <mergeCell ref="P70:P73"/>
    <mergeCell ref="Q70:Q71"/>
    <mergeCell ref="R70:R73"/>
    <mergeCell ref="S70:S71"/>
    <mergeCell ref="T70:T73"/>
    <mergeCell ref="U70:U71"/>
    <mergeCell ref="O70:O71"/>
    <mergeCell ref="V85:V88"/>
    <mergeCell ref="O87:O88"/>
    <mergeCell ref="Q87:Q88"/>
    <mergeCell ref="S87:S88"/>
    <mergeCell ref="U87:U88"/>
    <mergeCell ref="T81:T84"/>
    <mergeCell ref="U81:U82"/>
    <mergeCell ref="V81:V84"/>
    <mergeCell ref="V78:V80"/>
    <mergeCell ref="O79:O80"/>
    <mergeCell ref="Q79:Q80"/>
    <mergeCell ref="S79:S80"/>
    <mergeCell ref="U79:U80"/>
    <mergeCell ref="O81:O82"/>
    <mergeCell ref="P81:P84"/>
    <mergeCell ref="Q81:Q82"/>
    <mergeCell ref="R81:R84"/>
    <mergeCell ref="S81:S82"/>
    <mergeCell ref="P78:P80"/>
    <mergeCell ref="R78:R80"/>
    <mergeCell ref="T78:T80"/>
    <mergeCell ref="O83:O84"/>
    <mergeCell ref="Q83:Q84"/>
    <mergeCell ref="S83:S84"/>
    <mergeCell ref="U83:U84"/>
    <mergeCell ref="O85:O86"/>
    <mergeCell ref="P85:P88"/>
    <mergeCell ref="Q85:Q86"/>
    <mergeCell ref="R85:R88"/>
    <mergeCell ref="S85:S86"/>
    <mergeCell ref="T85:T88"/>
    <mergeCell ref="U85:U86"/>
    <mergeCell ref="T92:T95"/>
    <mergeCell ref="U92:U93"/>
    <mergeCell ref="V92:V95"/>
    <mergeCell ref="O94:O95"/>
    <mergeCell ref="Q94:Q95"/>
    <mergeCell ref="S94:S95"/>
    <mergeCell ref="U94:U95"/>
    <mergeCell ref="V89:V91"/>
    <mergeCell ref="O90:O91"/>
    <mergeCell ref="Q90:Q91"/>
    <mergeCell ref="S90:S91"/>
    <mergeCell ref="U90:U91"/>
    <mergeCell ref="O92:O93"/>
    <mergeCell ref="P92:P95"/>
    <mergeCell ref="Q92:Q93"/>
    <mergeCell ref="R92:R95"/>
    <mergeCell ref="S92:S93"/>
    <mergeCell ref="P89:P91"/>
    <mergeCell ref="R89:R91"/>
    <mergeCell ref="T89:T91"/>
    <mergeCell ref="U96:U97"/>
    <mergeCell ref="V96:V99"/>
    <mergeCell ref="O98:O99"/>
    <mergeCell ref="Q98:Q99"/>
    <mergeCell ref="S98:S99"/>
    <mergeCell ref="U98:U99"/>
    <mergeCell ref="O96:O97"/>
    <mergeCell ref="P96:P99"/>
    <mergeCell ref="Q96:Q97"/>
    <mergeCell ref="R96:R99"/>
    <mergeCell ref="S96:S97"/>
    <mergeCell ref="T96:T99"/>
    <mergeCell ref="D228:D229"/>
    <mergeCell ref="O228:O229"/>
    <mergeCell ref="Q228:Q229"/>
    <mergeCell ref="S228:S229"/>
    <mergeCell ref="U228:U229"/>
    <mergeCell ref="O185:O188"/>
    <mergeCell ref="Q185:Q188"/>
    <mergeCell ref="S185:S188"/>
    <mergeCell ref="U185:U188"/>
    <mergeCell ref="O189:O192"/>
    <mergeCell ref="Q189:Q192"/>
    <mergeCell ref="S189:S192"/>
    <mergeCell ref="U189:U192"/>
    <mergeCell ref="F78:F99"/>
    <mergeCell ref="D100:D101"/>
    <mergeCell ref="F100:F122"/>
    <mergeCell ref="O100:O101"/>
    <mergeCell ref="P100:P103"/>
    <mergeCell ref="Q100:Q101"/>
    <mergeCell ref="R100:R103"/>
    <mergeCell ref="V256:V259"/>
    <mergeCell ref="Q274:Q277"/>
    <mergeCell ref="R274:R277"/>
    <mergeCell ref="S274:S277"/>
    <mergeCell ref="T274:T277"/>
    <mergeCell ref="U274:U277"/>
    <mergeCell ref="V274:V277"/>
    <mergeCell ref="O278:O281"/>
    <mergeCell ref="P278:P281"/>
    <mergeCell ref="Q278:Q281"/>
    <mergeCell ref="R278:R281"/>
    <mergeCell ref="S278:S281"/>
    <mergeCell ref="T278:T281"/>
    <mergeCell ref="U278:U281"/>
    <mergeCell ref="V278:V281"/>
    <mergeCell ref="O282:O285"/>
    <mergeCell ref="P282:P285"/>
    <mergeCell ref="Q282:Q285"/>
    <mergeCell ref="R282:R285"/>
    <mergeCell ref="S282:S285"/>
    <mergeCell ref="T282:T285"/>
    <mergeCell ref="U282:U285"/>
    <mergeCell ref="V282:V285"/>
    <mergeCell ref="T286:T291"/>
    <mergeCell ref="V286:V291"/>
    <mergeCell ref="O287:O291"/>
    <mergeCell ref="Q287:Q291"/>
    <mergeCell ref="S287:S291"/>
    <mergeCell ref="U287:U291"/>
    <mergeCell ref="P286:P291"/>
    <mergeCell ref="R286:R291"/>
    <mergeCell ref="D266:D269"/>
    <mergeCell ref="D270:D273"/>
    <mergeCell ref="D274:D277"/>
    <mergeCell ref="D278:D281"/>
    <mergeCell ref="D282:D285"/>
    <mergeCell ref="D287:D291"/>
    <mergeCell ref="C292:C295"/>
    <mergeCell ref="D292:D295"/>
    <mergeCell ref="F292:F317"/>
    <mergeCell ref="O292:O295"/>
    <mergeCell ref="P292:P295"/>
    <mergeCell ref="Q292:Q295"/>
    <mergeCell ref="R292:R295"/>
    <mergeCell ref="S292:S295"/>
    <mergeCell ref="T292:T295"/>
    <mergeCell ref="U292:U295"/>
    <mergeCell ref="V292:V295"/>
    <mergeCell ref="C296:C299"/>
    <mergeCell ref="D296:D299"/>
    <mergeCell ref="O296:O299"/>
    <mergeCell ref="P296:P299"/>
    <mergeCell ref="Q296:Q299"/>
    <mergeCell ref="R296:R299"/>
    <mergeCell ref="S296:S299"/>
    <mergeCell ref="T296:T299"/>
    <mergeCell ref="U296:U299"/>
    <mergeCell ref="V296:V299"/>
    <mergeCell ref="C300:C303"/>
    <mergeCell ref="D300:D303"/>
    <mergeCell ref="O300:O303"/>
    <mergeCell ref="P300:P303"/>
    <mergeCell ref="Q300:Q303"/>
    <mergeCell ref="R300:R303"/>
    <mergeCell ref="S300:S303"/>
    <mergeCell ref="T300:T303"/>
    <mergeCell ref="U300:U303"/>
    <mergeCell ref="V300:V303"/>
    <mergeCell ref="C304:C307"/>
    <mergeCell ref="D304:D307"/>
    <mergeCell ref="O304:O307"/>
    <mergeCell ref="P304:P307"/>
    <mergeCell ref="Q304:Q307"/>
    <mergeCell ref="R304:R307"/>
    <mergeCell ref="S304:S307"/>
    <mergeCell ref="T304:T307"/>
    <mergeCell ref="U304:U307"/>
    <mergeCell ref="V304:V307"/>
    <mergeCell ref="C308:C311"/>
    <mergeCell ref="D308:D311"/>
    <mergeCell ref="O308:O311"/>
    <mergeCell ref="P308:P311"/>
    <mergeCell ref="Q308:Q311"/>
    <mergeCell ref="R308:R311"/>
    <mergeCell ref="S308:S311"/>
    <mergeCell ref="T308:T311"/>
    <mergeCell ref="U308:U311"/>
    <mergeCell ref="V308:V311"/>
    <mergeCell ref="C312:C317"/>
    <mergeCell ref="P312:P317"/>
    <mergeCell ref="R312:R317"/>
    <mergeCell ref="T312:T317"/>
    <mergeCell ref="V312:V317"/>
    <mergeCell ref="D313:D317"/>
    <mergeCell ref="O313:O317"/>
    <mergeCell ref="Q313:Q317"/>
    <mergeCell ref="S313:S317"/>
    <mergeCell ref="U313:U317"/>
    <mergeCell ref="O334:O337"/>
    <mergeCell ref="P334:P337"/>
    <mergeCell ref="Q334:Q337"/>
    <mergeCell ref="R334:R337"/>
    <mergeCell ref="S334:S337"/>
    <mergeCell ref="T334:T337"/>
    <mergeCell ref="U334:U337"/>
    <mergeCell ref="C318:C321"/>
    <mergeCell ref="O318:O321"/>
    <mergeCell ref="P318:P321"/>
    <mergeCell ref="Q318:Q321"/>
    <mergeCell ref="R318:R321"/>
    <mergeCell ref="S318:S321"/>
    <mergeCell ref="T318:T321"/>
    <mergeCell ref="U318:U321"/>
    <mergeCell ref="C322:C325"/>
    <mergeCell ref="O322:O325"/>
    <mergeCell ref="P322:P325"/>
    <mergeCell ref="Q322:Q325"/>
    <mergeCell ref="R322:R325"/>
    <mergeCell ref="S322:S325"/>
    <mergeCell ref="T322:T325"/>
    <mergeCell ref="U322:U325"/>
    <mergeCell ref="C326:C329"/>
    <mergeCell ref="O326:O329"/>
    <mergeCell ref="P326:P329"/>
    <mergeCell ref="Q326:Q329"/>
    <mergeCell ref="R326:R329"/>
    <mergeCell ref="S326:S329"/>
    <mergeCell ref="T326:T329"/>
    <mergeCell ref="U326:U329"/>
    <mergeCell ref="P372:P381"/>
    <mergeCell ref="Q372:Q376"/>
    <mergeCell ref="D318:D321"/>
    <mergeCell ref="F318:F343"/>
    <mergeCell ref="V318:V321"/>
    <mergeCell ref="D322:D325"/>
    <mergeCell ref="V322:V325"/>
    <mergeCell ref="D326:D329"/>
    <mergeCell ref="V326:V329"/>
    <mergeCell ref="D330:D333"/>
    <mergeCell ref="V330:V333"/>
    <mergeCell ref="D334:D337"/>
    <mergeCell ref="V334:V337"/>
    <mergeCell ref="C338:C343"/>
    <mergeCell ref="P338:P343"/>
    <mergeCell ref="R338:R343"/>
    <mergeCell ref="T338:T343"/>
    <mergeCell ref="V338:V343"/>
    <mergeCell ref="D339:D343"/>
    <mergeCell ref="O339:O343"/>
    <mergeCell ref="Q339:Q343"/>
    <mergeCell ref="S339:S343"/>
    <mergeCell ref="U339:U343"/>
    <mergeCell ref="C330:C333"/>
    <mergeCell ref="O330:O333"/>
    <mergeCell ref="P330:P333"/>
    <mergeCell ref="Q330:Q333"/>
    <mergeCell ref="R330:R333"/>
    <mergeCell ref="S330:S333"/>
    <mergeCell ref="T330:T333"/>
    <mergeCell ref="U330:U333"/>
    <mergeCell ref="C334:C337"/>
    <mergeCell ref="C344:C347"/>
    <mergeCell ref="C348:C351"/>
    <mergeCell ref="C352:C355"/>
    <mergeCell ref="C356:C363"/>
    <mergeCell ref="C364:C371"/>
    <mergeCell ref="C372:C381"/>
    <mergeCell ref="D344:D347"/>
    <mergeCell ref="D348:D351"/>
    <mergeCell ref="D352:D355"/>
    <mergeCell ref="D356:D359"/>
    <mergeCell ref="D360:D363"/>
    <mergeCell ref="D364:D367"/>
    <mergeCell ref="D368:D371"/>
    <mergeCell ref="D372:D376"/>
    <mergeCell ref="D377:D381"/>
    <mergeCell ref="F344:F381"/>
    <mergeCell ref="O344:O347"/>
    <mergeCell ref="O372:O376"/>
    <mergeCell ref="O377:O381"/>
    <mergeCell ref="O356:O359"/>
    <mergeCell ref="P344:P347"/>
    <mergeCell ref="Q344:Q347"/>
    <mergeCell ref="R344:R347"/>
    <mergeCell ref="S344:S347"/>
    <mergeCell ref="T344:T347"/>
    <mergeCell ref="U344:U347"/>
    <mergeCell ref="V344:V347"/>
    <mergeCell ref="O348:O351"/>
    <mergeCell ref="P348:P351"/>
    <mergeCell ref="Q348:Q351"/>
    <mergeCell ref="R348:R351"/>
    <mergeCell ref="S348:S351"/>
    <mergeCell ref="T348:T351"/>
    <mergeCell ref="U348:U351"/>
    <mergeCell ref="V348:V351"/>
    <mergeCell ref="O352:O355"/>
    <mergeCell ref="P352:P355"/>
    <mergeCell ref="Q352:Q355"/>
    <mergeCell ref="R352:R355"/>
    <mergeCell ref="S352:S355"/>
    <mergeCell ref="T352:T355"/>
    <mergeCell ref="U352:U355"/>
    <mergeCell ref="V352:V355"/>
    <mergeCell ref="P356:P363"/>
    <mergeCell ref="Q356:Q359"/>
    <mergeCell ref="R356:R363"/>
    <mergeCell ref="S356:S359"/>
    <mergeCell ref="T356:T363"/>
    <mergeCell ref="U356:U359"/>
    <mergeCell ref="V356:V363"/>
    <mergeCell ref="O360:O363"/>
    <mergeCell ref="Q360:Q363"/>
    <mergeCell ref="S360:S363"/>
    <mergeCell ref="U360:U363"/>
    <mergeCell ref="O364:O367"/>
    <mergeCell ref="P364:P371"/>
    <mergeCell ref="Q364:Q367"/>
    <mergeCell ref="R364:R371"/>
    <mergeCell ref="S364:S367"/>
    <mergeCell ref="T364:T371"/>
    <mergeCell ref="U364:U367"/>
    <mergeCell ref="V364:V371"/>
    <mergeCell ref="O368:O371"/>
    <mergeCell ref="Q368:Q371"/>
    <mergeCell ref="S368:S371"/>
    <mergeCell ref="U368:U371"/>
    <mergeCell ref="Q377:Q381"/>
    <mergeCell ref="R372:R381"/>
    <mergeCell ref="S372:S376"/>
    <mergeCell ref="S377:S381"/>
    <mergeCell ref="T372:T381"/>
    <mergeCell ref="U372:U376"/>
    <mergeCell ref="U377:U381"/>
    <mergeCell ref="V372:V381"/>
    <mergeCell ref="C382:C388"/>
    <mergeCell ref="D382:D384"/>
    <mergeCell ref="F382:F428"/>
    <mergeCell ref="O382:O384"/>
    <mergeCell ref="P382:P388"/>
    <mergeCell ref="Q382:Q384"/>
    <mergeCell ref="R382:R388"/>
    <mergeCell ref="S382:S384"/>
    <mergeCell ref="T382:T388"/>
    <mergeCell ref="U382:U384"/>
    <mergeCell ref="V382:V388"/>
    <mergeCell ref="D385:D388"/>
    <mergeCell ref="O385:O388"/>
    <mergeCell ref="Q385:Q388"/>
    <mergeCell ref="S385:S388"/>
    <mergeCell ref="U385:U388"/>
    <mergeCell ref="C389:C396"/>
    <mergeCell ref="D389:D392"/>
    <mergeCell ref="O389:O392"/>
    <mergeCell ref="P389:P396"/>
    <mergeCell ref="Q389:Q392"/>
    <mergeCell ref="R389:R396"/>
    <mergeCell ref="S389:S392"/>
    <mergeCell ref="T389:T396"/>
    <mergeCell ref="U389:U392"/>
    <mergeCell ref="V389:V396"/>
    <mergeCell ref="D393:D396"/>
    <mergeCell ref="O393:O396"/>
    <mergeCell ref="Q393:Q396"/>
    <mergeCell ref="S393:S396"/>
    <mergeCell ref="U393:U396"/>
    <mergeCell ref="C397:C404"/>
    <mergeCell ref="D397:D400"/>
    <mergeCell ref="O397:O400"/>
    <mergeCell ref="P397:P404"/>
    <mergeCell ref="Q397:Q400"/>
    <mergeCell ref="R397:R404"/>
    <mergeCell ref="S397:S400"/>
    <mergeCell ref="T397:T404"/>
    <mergeCell ref="U397:U400"/>
    <mergeCell ref="V397:V404"/>
    <mergeCell ref="O401:O404"/>
    <mergeCell ref="Q401:Q404"/>
    <mergeCell ref="S401:S404"/>
    <mergeCell ref="U401:U404"/>
    <mergeCell ref="D401:D404"/>
    <mergeCell ref="C405:C412"/>
    <mergeCell ref="D405:D408"/>
    <mergeCell ref="O405:O408"/>
    <mergeCell ref="P405:P412"/>
    <mergeCell ref="Q405:Q408"/>
    <mergeCell ref="R405:R412"/>
    <mergeCell ref="S405:S408"/>
    <mergeCell ref="T405:T412"/>
    <mergeCell ref="U405:U408"/>
    <mergeCell ref="V405:V412"/>
    <mergeCell ref="D409:D412"/>
    <mergeCell ref="O409:O412"/>
    <mergeCell ref="Q409:Q412"/>
    <mergeCell ref="S409:S412"/>
    <mergeCell ref="U409:U412"/>
    <mergeCell ref="C413:C420"/>
    <mergeCell ref="D413:D416"/>
    <mergeCell ref="O413:O416"/>
    <mergeCell ref="P413:P420"/>
    <mergeCell ref="Q413:Q416"/>
    <mergeCell ref="R413:R420"/>
    <mergeCell ref="S413:S416"/>
    <mergeCell ref="T413:T420"/>
    <mergeCell ref="U413:U416"/>
    <mergeCell ref="V413:V420"/>
    <mergeCell ref="D417:D420"/>
    <mergeCell ref="O417:O420"/>
    <mergeCell ref="Q417:Q420"/>
    <mergeCell ref="S417:S420"/>
    <mergeCell ref="U417:U420"/>
    <mergeCell ref="C421:C428"/>
    <mergeCell ref="D421:D423"/>
    <mergeCell ref="O421:O423"/>
    <mergeCell ref="P421:P428"/>
    <mergeCell ref="Q421:Q423"/>
    <mergeCell ref="R421:R428"/>
    <mergeCell ref="S421:S423"/>
    <mergeCell ref="T421:T428"/>
    <mergeCell ref="U421:U423"/>
    <mergeCell ref="V421:V428"/>
    <mergeCell ref="D424:D428"/>
    <mergeCell ref="O424:O428"/>
    <mergeCell ref="Q424:Q428"/>
    <mergeCell ref="S424:S428"/>
    <mergeCell ref="U424:U428"/>
    <mergeCell ref="C429:C435"/>
    <mergeCell ref="D429:D431"/>
    <mergeCell ref="F429:F475"/>
    <mergeCell ref="O429:O431"/>
    <mergeCell ref="P429:P435"/>
    <mergeCell ref="Q429:Q431"/>
    <mergeCell ref="R429:R435"/>
    <mergeCell ref="S429:S431"/>
    <mergeCell ref="T429:T435"/>
    <mergeCell ref="U429:U431"/>
    <mergeCell ref="V429:V435"/>
    <mergeCell ref="D432:D435"/>
    <mergeCell ref="O432:O435"/>
    <mergeCell ref="Q432:Q435"/>
    <mergeCell ref="S432:S435"/>
    <mergeCell ref="U432:U435"/>
    <mergeCell ref="C436:C443"/>
    <mergeCell ref="D436:D439"/>
    <mergeCell ref="O436:O439"/>
    <mergeCell ref="P436:P443"/>
    <mergeCell ref="Q436:Q439"/>
    <mergeCell ref="R436:R443"/>
    <mergeCell ref="S436:S439"/>
    <mergeCell ref="T436:T443"/>
    <mergeCell ref="U436:U439"/>
    <mergeCell ref="V436:V443"/>
    <mergeCell ref="D440:D443"/>
    <mergeCell ref="O440:O443"/>
    <mergeCell ref="Q440:Q443"/>
    <mergeCell ref="S440:S443"/>
    <mergeCell ref="U440:U443"/>
    <mergeCell ref="C444:C451"/>
    <mergeCell ref="D444:D447"/>
    <mergeCell ref="O444:O447"/>
    <mergeCell ref="P444:P451"/>
    <mergeCell ref="Q444:Q447"/>
    <mergeCell ref="R444:R451"/>
    <mergeCell ref="S444:S447"/>
    <mergeCell ref="T444:T451"/>
    <mergeCell ref="U444:U447"/>
    <mergeCell ref="V444:V451"/>
    <mergeCell ref="D448:D451"/>
    <mergeCell ref="O448:O451"/>
    <mergeCell ref="Q448:Q451"/>
    <mergeCell ref="S448:S451"/>
    <mergeCell ref="U448:U451"/>
    <mergeCell ref="C452:C459"/>
    <mergeCell ref="D452:D455"/>
    <mergeCell ref="O452:O455"/>
    <mergeCell ref="P452:P459"/>
    <mergeCell ref="Q452:Q455"/>
    <mergeCell ref="R452:R459"/>
    <mergeCell ref="S452:S455"/>
    <mergeCell ref="T452:T459"/>
    <mergeCell ref="U452:U455"/>
    <mergeCell ref="V452:V459"/>
    <mergeCell ref="D456:D459"/>
    <mergeCell ref="O456:O459"/>
    <mergeCell ref="Q456:Q459"/>
    <mergeCell ref="S456:S459"/>
    <mergeCell ref="U456:U459"/>
    <mergeCell ref="C460:C467"/>
    <mergeCell ref="D460:D463"/>
    <mergeCell ref="O460:O463"/>
    <mergeCell ref="P460:P467"/>
    <mergeCell ref="Q460:Q463"/>
    <mergeCell ref="R460:R467"/>
    <mergeCell ref="S460:S463"/>
    <mergeCell ref="T460:T467"/>
    <mergeCell ref="U460:U463"/>
    <mergeCell ref="V460:V467"/>
    <mergeCell ref="D464:D467"/>
    <mergeCell ref="O464:O467"/>
    <mergeCell ref="Q464:Q467"/>
    <mergeCell ref="S464:S467"/>
    <mergeCell ref="U464:U467"/>
    <mergeCell ref="T468:T475"/>
    <mergeCell ref="U468:U470"/>
    <mergeCell ref="V468:V475"/>
    <mergeCell ref="D471:D475"/>
    <mergeCell ref="O471:O475"/>
    <mergeCell ref="Q471:Q475"/>
    <mergeCell ref="S471:S475"/>
    <mergeCell ref="U471:U475"/>
    <mergeCell ref="C476:C478"/>
    <mergeCell ref="F476:F498"/>
    <mergeCell ref="P476:P478"/>
    <mergeCell ref="R476:R478"/>
    <mergeCell ref="T476:T478"/>
    <mergeCell ref="V476:V478"/>
    <mergeCell ref="D477:D478"/>
    <mergeCell ref="C479:C482"/>
    <mergeCell ref="D479:D480"/>
    <mergeCell ref="V495:V498"/>
    <mergeCell ref="D497:D498"/>
    <mergeCell ref="O497:O498"/>
    <mergeCell ref="Q497:Q498"/>
    <mergeCell ref="S497:S498"/>
    <mergeCell ref="U497:U498"/>
    <mergeCell ref="S477:S478"/>
    <mergeCell ref="U477:U478"/>
    <mergeCell ref="O479:O480"/>
    <mergeCell ref="P479:P482"/>
    <mergeCell ref="Q479:Q480"/>
    <mergeCell ref="R479:R482"/>
    <mergeCell ref="C495:C498"/>
    <mergeCell ref="D495:D496"/>
    <mergeCell ref="O495:O496"/>
    <mergeCell ref="A240:A498"/>
    <mergeCell ref="C487:C490"/>
    <mergeCell ref="D487:D488"/>
    <mergeCell ref="O487:O488"/>
    <mergeCell ref="P487:P490"/>
    <mergeCell ref="Q487:Q488"/>
    <mergeCell ref="R487:R490"/>
    <mergeCell ref="S487:S488"/>
    <mergeCell ref="T487:T490"/>
    <mergeCell ref="U487:U488"/>
    <mergeCell ref="V487:V490"/>
    <mergeCell ref="D489:D490"/>
    <mergeCell ref="C491:C494"/>
    <mergeCell ref="D491:D492"/>
    <mergeCell ref="D493:D494"/>
    <mergeCell ref="D481:D482"/>
    <mergeCell ref="C483:C486"/>
    <mergeCell ref="D483:D484"/>
    <mergeCell ref="D485:D486"/>
    <mergeCell ref="C468:C475"/>
    <mergeCell ref="D468:D470"/>
    <mergeCell ref="O468:O470"/>
    <mergeCell ref="P468:P475"/>
    <mergeCell ref="Q468:Q470"/>
    <mergeCell ref="R468:R475"/>
    <mergeCell ref="S468:S470"/>
    <mergeCell ref="O485:O486"/>
    <mergeCell ref="Q485:Q486"/>
    <mergeCell ref="S485:S486"/>
    <mergeCell ref="U485:U486"/>
    <mergeCell ref="O477:O478"/>
    <mergeCell ref="Q477:Q478"/>
    <mergeCell ref="P495:P498"/>
    <mergeCell ref="Q495:Q496"/>
    <mergeCell ref="R495:R498"/>
    <mergeCell ref="S495:S496"/>
    <mergeCell ref="T495:T498"/>
    <mergeCell ref="U495:U496"/>
    <mergeCell ref="O489:O490"/>
    <mergeCell ref="Q489:Q490"/>
    <mergeCell ref="S489:S490"/>
    <mergeCell ref="U489:U490"/>
    <mergeCell ref="O491:O492"/>
    <mergeCell ref="P491:P494"/>
    <mergeCell ref="Q491:Q492"/>
    <mergeCell ref="R491:R494"/>
    <mergeCell ref="S491:S492"/>
    <mergeCell ref="T491:T494"/>
    <mergeCell ref="U491:U492"/>
    <mergeCell ref="V491:V494"/>
    <mergeCell ref="O493:O494"/>
    <mergeCell ref="Q493:Q494"/>
    <mergeCell ref="S493:S494"/>
    <mergeCell ref="U493:U494"/>
    <mergeCell ref="S479:S480"/>
    <mergeCell ref="T479:T482"/>
    <mergeCell ref="U479:U480"/>
    <mergeCell ref="V479:V482"/>
    <mergeCell ref="O481:O482"/>
    <mergeCell ref="Q481:Q482"/>
    <mergeCell ref="S481:S482"/>
    <mergeCell ref="U481:U482"/>
    <mergeCell ref="O483:O484"/>
    <mergeCell ref="P483:P486"/>
    <mergeCell ref="Q483:Q484"/>
    <mergeCell ref="R483:R486"/>
    <mergeCell ref="S483:S484"/>
    <mergeCell ref="T483:T486"/>
    <mergeCell ref="U483:U484"/>
    <mergeCell ref="V483:V486"/>
    <mergeCell ref="A499:A592"/>
    <mergeCell ref="C499:C505"/>
    <mergeCell ref="D499:D501"/>
    <mergeCell ref="F499:F545"/>
    <mergeCell ref="O499:O501"/>
    <mergeCell ref="P499:P505"/>
    <mergeCell ref="Q499:Q501"/>
    <mergeCell ref="R499:R505"/>
    <mergeCell ref="S499:S501"/>
    <mergeCell ref="T499:T505"/>
    <mergeCell ref="U499:U501"/>
    <mergeCell ref="V499:V505"/>
    <mergeCell ref="D502:D505"/>
    <mergeCell ref="O502:O505"/>
    <mergeCell ref="Q502:Q505"/>
    <mergeCell ref="S502:S505"/>
    <mergeCell ref="U502:U505"/>
    <mergeCell ref="C506:C513"/>
    <mergeCell ref="D506:D509"/>
    <mergeCell ref="O506:O509"/>
    <mergeCell ref="P506:P513"/>
    <mergeCell ref="Q506:Q509"/>
    <mergeCell ref="R506:R513"/>
    <mergeCell ref="S506:S509"/>
    <mergeCell ref="T506:T513"/>
    <mergeCell ref="U506:U509"/>
    <mergeCell ref="V506:V513"/>
    <mergeCell ref="D510:D513"/>
    <mergeCell ref="O510:O513"/>
    <mergeCell ref="Q510:Q513"/>
    <mergeCell ref="S510:S513"/>
    <mergeCell ref="U510:U513"/>
    <mergeCell ref="C514:C521"/>
    <mergeCell ref="D514:D517"/>
    <mergeCell ref="O514:O517"/>
    <mergeCell ref="P514:P521"/>
    <mergeCell ref="Q514:Q517"/>
    <mergeCell ref="R514:R521"/>
    <mergeCell ref="S514:S517"/>
    <mergeCell ref="T514:T521"/>
    <mergeCell ref="U514:U517"/>
    <mergeCell ref="V514:V521"/>
    <mergeCell ref="D518:D521"/>
    <mergeCell ref="O518:O521"/>
    <mergeCell ref="Q518:Q521"/>
    <mergeCell ref="S518:S521"/>
    <mergeCell ref="U518:U521"/>
    <mergeCell ref="C522:C529"/>
    <mergeCell ref="D522:D525"/>
    <mergeCell ref="O522:O525"/>
    <mergeCell ref="P522:P529"/>
    <mergeCell ref="Q522:Q525"/>
    <mergeCell ref="R522:R529"/>
    <mergeCell ref="S522:S525"/>
    <mergeCell ref="T522:T529"/>
    <mergeCell ref="U522:U525"/>
    <mergeCell ref="V522:V529"/>
    <mergeCell ref="D526:D529"/>
    <mergeCell ref="O526:O529"/>
    <mergeCell ref="Q526:Q529"/>
    <mergeCell ref="S526:S529"/>
    <mergeCell ref="U526:U529"/>
    <mergeCell ref="C530:C537"/>
    <mergeCell ref="D530:D533"/>
    <mergeCell ref="O530:O533"/>
    <mergeCell ref="P530:P537"/>
    <mergeCell ref="Q530:Q533"/>
    <mergeCell ref="R530:R537"/>
    <mergeCell ref="S530:S533"/>
    <mergeCell ref="T530:T537"/>
    <mergeCell ref="U530:U533"/>
    <mergeCell ref="V530:V537"/>
    <mergeCell ref="D534:D537"/>
    <mergeCell ref="O534:O537"/>
    <mergeCell ref="Q534:Q537"/>
    <mergeCell ref="S534:S537"/>
    <mergeCell ref="U534:U537"/>
    <mergeCell ref="C538:C545"/>
    <mergeCell ref="D538:D540"/>
    <mergeCell ref="O538:O540"/>
    <mergeCell ref="P538:P545"/>
    <mergeCell ref="Q538:Q540"/>
    <mergeCell ref="R538:R545"/>
    <mergeCell ref="S538:S540"/>
    <mergeCell ref="T538:T545"/>
    <mergeCell ref="U538:U540"/>
    <mergeCell ref="V538:V545"/>
    <mergeCell ref="D541:D545"/>
    <mergeCell ref="O541:O545"/>
    <mergeCell ref="Q541:Q545"/>
    <mergeCell ref="S541:S545"/>
    <mergeCell ref="U541:U545"/>
    <mergeCell ref="C546:C549"/>
    <mergeCell ref="D546:D547"/>
    <mergeCell ref="F546:F569"/>
    <mergeCell ref="O546:O547"/>
    <mergeCell ref="P546:P549"/>
    <mergeCell ref="Q546:Q547"/>
    <mergeCell ref="R546:R549"/>
    <mergeCell ref="S546:S547"/>
    <mergeCell ref="T546:T549"/>
    <mergeCell ref="U546:U547"/>
    <mergeCell ref="V546:V549"/>
    <mergeCell ref="D548:D549"/>
    <mergeCell ref="O548:O549"/>
    <mergeCell ref="Q548:Q549"/>
    <mergeCell ref="S548:S549"/>
    <mergeCell ref="U548:U549"/>
    <mergeCell ref="C550:C553"/>
    <mergeCell ref="D550:D551"/>
    <mergeCell ref="O550:O551"/>
    <mergeCell ref="P550:P553"/>
    <mergeCell ref="Q550:Q551"/>
    <mergeCell ref="R550:R553"/>
    <mergeCell ref="S550:S551"/>
    <mergeCell ref="T550:T553"/>
    <mergeCell ref="U550:U551"/>
    <mergeCell ref="V550:V553"/>
    <mergeCell ref="D552:D553"/>
    <mergeCell ref="O552:O553"/>
    <mergeCell ref="Q552:Q553"/>
    <mergeCell ref="S552:S553"/>
    <mergeCell ref="U552:U553"/>
    <mergeCell ref="C554:C557"/>
    <mergeCell ref="D554:D555"/>
    <mergeCell ref="O554:O555"/>
    <mergeCell ref="P554:P557"/>
    <mergeCell ref="Q554:Q555"/>
    <mergeCell ref="R554:R557"/>
    <mergeCell ref="S554:S555"/>
    <mergeCell ref="T554:T557"/>
    <mergeCell ref="U554:U555"/>
    <mergeCell ref="V554:V557"/>
    <mergeCell ref="D556:D557"/>
    <mergeCell ref="O556:O557"/>
    <mergeCell ref="Q556:Q557"/>
    <mergeCell ref="S556:S557"/>
    <mergeCell ref="U556:U557"/>
    <mergeCell ref="C558:C561"/>
    <mergeCell ref="D558:D559"/>
    <mergeCell ref="O558:O559"/>
    <mergeCell ref="P558:P561"/>
    <mergeCell ref="Q558:Q559"/>
    <mergeCell ref="R558:R561"/>
    <mergeCell ref="S558:S559"/>
    <mergeCell ref="T558:T561"/>
    <mergeCell ref="U558:U559"/>
    <mergeCell ref="V558:V561"/>
    <mergeCell ref="D560:D561"/>
    <mergeCell ref="O560:O561"/>
    <mergeCell ref="Q560:Q561"/>
    <mergeCell ref="S560:S561"/>
    <mergeCell ref="U560:U561"/>
    <mergeCell ref="C562:C565"/>
    <mergeCell ref="D562:D563"/>
    <mergeCell ref="O562:O563"/>
    <mergeCell ref="P562:P565"/>
    <mergeCell ref="Q562:Q563"/>
    <mergeCell ref="R562:R565"/>
    <mergeCell ref="S562:S563"/>
    <mergeCell ref="T562:T565"/>
    <mergeCell ref="U562:U563"/>
    <mergeCell ref="V562:V565"/>
    <mergeCell ref="D564:D565"/>
    <mergeCell ref="O564:O565"/>
    <mergeCell ref="Q564:Q565"/>
    <mergeCell ref="S564:S565"/>
    <mergeCell ref="U564:U565"/>
    <mergeCell ref="C566:C569"/>
    <mergeCell ref="O566:O567"/>
    <mergeCell ref="P566:P569"/>
    <mergeCell ref="Q566:Q567"/>
    <mergeCell ref="R566:R569"/>
    <mergeCell ref="S566:S567"/>
    <mergeCell ref="T566:T569"/>
    <mergeCell ref="U566:U567"/>
    <mergeCell ref="V566:V569"/>
    <mergeCell ref="D567:D569"/>
    <mergeCell ref="O568:O569"/>
    <mergeCell ref="Q568:Q569"/>
    <mergeCell ref="S568:S569"/>
    <mergeCell ref="U568:U569"/>
    <mergeCell ref="C570:C572"/>
    <mergeCell ref="F570:F592"/>
    <mergeCell ref="P570:P572"/>
    <mergeCell ref="R570:R572"/>
    <mergeCell ref="T570:T572"/>
    <mergeCell ref="V570:V572"/>
    <mergeCell ref="D571:D572"/>
    <mergeCell ref="O571:O572"/>
    <mergeCell ref="Q571:Q572"/>
    <mergeCell ref="S571:S572"/>
    <mergeCell ref="U571:U572"/>
    <mergeCell ref="C573:C576"/>
    <mergeCell ref="D573:D574"/>
    <mergeCell ref="O573:O574"/>
    <mergeCell ref="P573:P576"/>
    <mergeCell ref="Q573:Q574"/>
    <mergeCell ref="R573:R576"/>
    <mergeCell ref="S573:S574"/>
    <mergeCell ref="T573:T576"/>
    <mergeCell ref="U573:U574"/>
    <mergeCell ref="V573:V576"/>
    <mergeCell ref="D575:D576"/>
    <mergeCell ref="O575:O576"/>
    <mergeCell ref="Q575:Q576"/>
    <mergeCell ref="S575:S576"/>
    <mergeCell ref="U575:U576"/>
    <mergeCell ref="C577:C580"/>
    <mergeCell ref="D577:D578"/>
    <mergeCell ref="O577:O578"/>
    <mergeCell ref="P577:P580"/>
    <mergeCell ref="Q577:Q578"/>
    <mergeCell ref="R577:R580"/>
    <mergeCell ref="C589:C592"/>
    <mergeCell ref="D589:D590"/>
    <mergeCell ref="O589:O590"/>
    <mergeCell ref="P589:P592"/>
    <mergeCell ref="Q589:Q590"/>
    <mergeCell ref="R589:R592"/>
    <mergeCell ref="S589:S590"/>
    <mergeCell ref="T589:T592"/>
    <mergeCell ref="U589:U590"/>
    <mergeCell ref="V589:V592"/>
    <mergeCell ref="D591:D592"/>
    <mergeCell ref="O591:O592"/>
    <mergeCell ref="Q591:Q592"/>
    <mergeCell ref="S591:S592"/>
    <mergeCell ref="U591:U592"/>
    <mergeCell ref="S577:S578"/>
    <mergeCell ref="T577:T580"/>
    <mergeCell ref="U577:U578"/>
    <mergeCell ref="V577:V580"/>
    <mergeCell ref="D579:D580"/>
    <mergeCell ref="O579:O580"/>
    <mergeCell ref="Q579:Q580"/>
    <mergeCell ref="S579:S580"/>
    <mergeCell ref="U579:U580"/>
    <mergeCell ref="C581:C584"/>
    <mergeCell ref="P581:P584"/>
    <mergeCell ref="R581:R584"/>
    <mergeCell ref="T581:T584"/>
    <mergeCell ref="V581:V584"/>
    <mergeCell ref="D583:D584"/>
    <mergeCell ref="O583:O584"/>
    <mergeCell ref="Q583:Q584"/>
    <mergeCell ref="D581:D582"/>
    <mergeCell ref="O581:O582"/>
    <mergeCell ref="C585:C588"/>
    <mergeCell ref="D585:D586"/>
    <mergeCell ref="O585:O586"/>
    <mergeCell ref="P585:P588"/>
    <mergeCell ref="Q585:Q586"/>
    <mergeCell ref="R585:R588"/>
    <mergeCell ref="S585:S586"/>
    <mergeCell ref="T585:T588"/>
    <mergeCell ref="U585:U586"/>
    <mergeCell ref="V585:V588"/>
    <mergeCell ref="D587:D588"/>
    <mergeCell ref="O587:O588"/>
    <mergeCell ref="Q587:Q588"/>
    <mergeCell ref="S587:S588"/>
    <mergeCell ref="U587:U588"/>
    <mergeCell ref="S583:S584"/>
    <mergeCell ref="U583:U584"/>
    <mergeCell ref="Q581:Q582"/>
    <mergeCell ref="S581:S582"/>
    <mergeCell ref="U581:U582"/>
  </mergeCells>
  <phoneticPr fontId="25" type="noConversion"/>
  <pageMargins left="0.7" right="0.7" top="0.75" bottom="0.75" header="0.3" footer="0.3"/>
  <pageSetup scale="34" orientation="portrait" r:id="rId1"/>
  <ignoredErrors>
    <ignoredError sqref="L34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3E00-C82C-4CD9-91D0-371EC6C2A1A0}">
  <sheetPr codeName="Sheet5"/>
  <dimension ref="A1:AH1558"/>
  <sheetViews>
    <sheetView zoomScaleNormal="100" zoomScaleSheetLayoutView="85" workbookViewId="0">
      <pane xSplit="1" ySplit="5" topLeftCell="B1439" activePane="bottomRight" state="frozen"/>
      <selection pane="topRight" activeCell="B1" sqref="B1"/>
      <selection pane="bottomLeft" activeCell="A5" sqref="A5"/>
      <selection pane="bottomRight" activeCell="A1439" sqref="A1439:A1485"/>
    </sheetView>
  </sheetViews>
  <sheetFormatPr defaultColWidth="9.140625" defaultRowHeight="15.75"/>
  <cols>
    <col min="1" max="1" width="22.5703125" style="2" customWidth="1"/>
    <col min="2" max="3" width="15.140625" style="2" customWidth="1"/>
    <col min="4" max="4" width="10.7109375" style="2" customWidth="1"/>
    <col min="5" max="5" width="18.7109375" style="31" customWidth="1"/>
    <col min="6" max="6" width="18.85546875" style="2" customWidth="1"/>
    <col min="7" max="7" width="10.7109375" style="2" customWidth="1"/>
    <col min="8" max="8" width="16.7109375" style="2" customWidth="1"/>
    <col min="9" max="9" width="15.7109375" style="2" customWidth="1"/>
    <col min="10" max="10" width="18.28515625" style="2" customWidth="1"/>
    <col min="11" max="11" width="24.5703125" style="49" customWidth="1"/>
    <col min="12" max="12" width="24.7109375" style="49" customWidth="1"/>
    <col min="13" max="13" width="11.5703125" style="2" customWidth="1"/>
    <col min="14" max="14" width="22.85546875" style="126" customWidth="1"/>
    <col min="15" max="15" width="16.7109375" style="126" customWidth="1"/>
    <col min="16" max="16" width="16.28515625" style="126" customWidth="1"/>
    <col min="17" max="17" width="18.140625" style="126" customWidth="1"/>
    <col min="18" max="20" width="11.85546875" style="126" bestFit="1" customWidth="1"/>
    <col min="21" max="21" width="10.7109375" style="126" customWidth="1"/>
    <col min="22" max="22" width="17.5703125" style="126" bestFit="1" customWidth="1"/>
    <col min="23" max="34" width="9.140625" style="331"/>
    <col min="35" max="16384" width="9.140625" style="2"/>
  </cols>
  <sheetData>
    <row r="1" spans="1:22" s="331" customFormat="1">
      <c r="A1" s="330" t="s">
        <v>5587</v>
      </c>
      <c r="B1" s="330"/>
      <c r="D1" s="332"/>
      <c r="E1" s="333"/>
      <c r="F1" s="330"/>
      <c r="G1" s="330"/>
      <c r="H1" s="330"/>
      <c r="I1" s="334"/>
      <c r="J1" s="330"/>
      <c r="K1" s="335"/>
      <c r="L1" s="335"/>
      <c r="M1" s="336"/>
      <c r="N1" s="337"/>
      <c r="O1" s="337"/>
      <c r="P1" s="337"/>
      <c r="Q1" s="337"/>
      <c r="R1" s="337"/>
      <c r="S1" s="337"/>
      <c r="T1" s="337"/>
      <c r="U1" s="337"/>
      <c r="V1" s="338"/>
    </row>
    <row r="2" spans="1:22" s="331" customFormat="1">
      <c r="A2" s="411" t="s">
        <v>356</v>
      </c>
      <c r="B2" s="411"/>
      <c r="C2" s="411"/>
      <c r="D2" s="411"/>
      <c r="E2" s="411"/>
      <c r="F2" s="411"/>
      <c r="G2" s="411"/>
      <c r="H2" s="411"/>
      <c r="I2" s="411"/>
      <c r="J2" s="339"/>
      <c r="K2" s="339"/>
      <c r="L2" s="339"/>
      <c r="M2" s="340"/>
      <c r="N2" s="337"/>
      <c r="O2" s="337"/>
      <c r="P2" s="337"/>
      <c r="Q2" s="337"/>
      <c r="R2" s="337"/>
      <c r="S2" s="337"/>
      <c r="T2" s="337"/>
      <c r="U2" s="337"/>
      <c r="V2" s="338"/>
    </row>
    <row r="3" spans="1:22" s="331" customFormat="1">
      <c r="A3" s="411" t="s">
        <v>357</v>
      </c>
      <c r="B3" s="411"/>
      <c r="C3" s="411"/>
      <c r="D3" s="411"/>
      <c r="E3" s="411"/>
      <c r="F3" s="411"/>
      <c r="G3" s="411"/>
      <c r="H3" s="411"/>
      <c r="I3" s="411"/>
      <c r="J3" s="339"/>
      <c r="K3" s="339"/>
      <c r="L3" s="339"/>
      <c r="M3" s="340"/>
      <c r="N3" s="337"/>
      <c r="O3" s="337"/>
      <c r="P3" s="337"/>
      <c r="Q3" s="337"/>
      <c r="R3" s="337"/>
      <c r="S3" s="337"/>
      <c r="T3" s="337"/>
      <c r="U3" s="337"/>
      <c r="V3" s="338"/>
    </row>
    <row r="4" spans="1:22" s="331" customFormat="1" ht="16.5" thickBot="1">
      <c r="A4" s="329" t="s">
        <v>5783</v>
      </c>
      <c r="B4" s="329"/>
      <c r="C4" s="329"/>
      <c r="D4" s="329"/>
      <c r="E4" s="329"/>
      <c r="F4" s="329"/>
      <c r="G4" s="329"/>
      <c r="H4" s="329"/>
      <c r="I4" s="329"/>
      <c r="J4" s="329"/>
      <c r="K4" s="339"/>
      <c r="L4" s="339"/>
      <c r="M4" s="340"/>
      <c r="N4" s="337"/>
      <c r="O4" s="337"/>
      <c r="P4" s="337"/>
      <c r="Q4" s="337"/>
      <c r="R4" s="337"/>
      <c r="S4" s="337"/>
      <c r="T4" s="337"/>
      <c r="U4" s="337"/>
      <c r="V4" s="338"/>
    </row>
    <row r="5" spans="1:22" ht="78.75">
      <c r="A5" s="6" t="s">
        <v>1</v>
      </c>
      <c r="B5" s="7" t="s">
        <v>0</v>
      </c>
      <c r="C5" s="7" t="s">
        <v>6</v>
      </c>
      <c r="D5" s="5" t="s">
        <v>1835</v>
      </c>
      <c r="E5" s="30" t="s">
        <v>5</v>
      </c>
      <c r="F5" s="5" t="s">
        <v>1273</v>
      </c>
      <c r="G5" s="5" t="s">
        <v>358</v>
      </c>
      <c r="H5" s="8" t="s">
        <v>1836</v>
      </c>
      <c r="I5" s="8" t="s">
        <v>13</v>
      </c>
      <c r="J5" s="9" t="s">
        <v>1837</v>
      </c>
      <c r="K5" s="308" t="s">
        <v>5594</v>
      </c>
      <c r="L5" s="308" t="s">
        <v>5593</v>
      </c>
      <c r="M5" s="7" t="s">
        <v>8</v>
      </c>
      <c r="N5" s="127" t="s">
        <v>1840</v>
      </c>
      <c r="O5" s="127" t="s">
        <v>1838</v>
      </c>
      <c r="P5" s="127" t="s">
        <v>1841</v>
      </c>
      <c r="Q5" s="127" t="s">
        <v>1839</v>
      </c>
      <c r="R5" s="127" t="s">
        <v>1842</v>
      </c>
      <c r="S5" s="127" t="s">
        <v>11</v>
      </c>
      <c r="T5" s="127" t="s">
        <v>1843</v>
      </c>
      <c r="U5" s="128" t="s">
        <v>12</v>
      </c>
      <c r="V5" s="126" t="s">
        <v>1858</v>
      </c>
    </row>
    <row r="6" spans="1:22" ht="15" customHeight="1">
      <c r="A6" s="420" t="s">
        <v>65</v>
      </c>
      <c r="B6" s="1" t="s">
        <v>18</v>
      </c>
      <c r="C6" s="383">
        <v>1</v>
      </c>
      <c r="D6" s="379" t="s">
        <v>4</v>
      </c>
      <c r="E6" s="29" t="s">
        <v>72</v>
      </c>
      <c r="F6" s="408" t="s">
        <v>1844</v>
      </c>
      <c r="G6" s="10">
        <v>10</v>
      </c>
      <c r="H6" s="11">
        <v>9.8620000000000001</v>
      </c>
      <c r="I6" s="11">
        <f>IF(H6&gt;=40, 200, H6*5)</f>
        <v>49.31</v>
      </c>
      <c r="J6" s="12" t="s">
        <v>355</v>
      </c>
      <c r="K6" s="46" t="s">
        <v>355</v>
      </c>
      <c r="L6" s="46"/>
      <c r="M6" s="13" t="s">
        <v>71</v>
      </c>
      <c r="N6" s="381" t="s">
        <v>355</v>
      </c>
      <c r="O6" s="381" t="s">
        <v>355</v>
      </c>
      <c r="P6" s="381" t="s">
        <v>354</v>
      </c>
      <c r="Q6" s="381" t="s">
        <v>354</v>
      </c>
      <c r="R6" s="381" t="s">
        <v>355</v>
      </c>
      <c r="S6" s="381" t="s">
        <v>355</v>
      </c>
      <c r="T6" s="381" t="s">
        <v>355</v>
      </c>
      <c r="U6" s="381" t="s">
        <v>355</v>
      </c>
    </row>
    <row r="7" spans="1:22" ht="15.75" customHeight="1">
      <c r="A7" s="421"/>
      <c r="B7" s="1" t="s">
        <v>19</v>
      </c>
      <c r="C7" s="384"/>
      <c r="D7" s="380"/>
      <c r="E7" s="29" t="s">
        <v>73</v>
      </c>
      <c r="F7" s="409"/>
      <c r="G7" s="10">
        <v>10</v>
      </c>
      <c r="H7" s="11">
        <v>11.807</v>
      </c>
      <c r="I7" s="11">
        <f t="shared" ref="I7:I70" si="0">IF(H7&gt;=40, 200, H7*5)</f>
        <v>59.035000000000004</v>
      </c>
      <c r="J7" s="12" t="s">
        <v>355</v>
      </c>
      <c r="K7" s="46" t="s">
        <v>355</v>
      </c>
      <c r="L7" s="46"/>
      <c r="M7" s="13" t="s">
        <v>71</v>
      </c>
      <c r="N7" s="382">
        <f>MIN(N5:N6)</f>
        <v>0</v>
      </c>
      <c r="O7" s="382">
        <f>MIN(O5:O6)</f>
        <v>0</v>
      </c>
      <c r="P7" s="382" t="e">
        <f>AVERAGE(P5:P6)</f>
        <v>#DIV/0!</v>
      </c>
      <c r="Q7" s="382" t="e">
        <f>AVERAGE(Q5:Q6)</f>
        <v>#DIV/0!</v>
      </c>
      <c r="R7" s="382">
        <f>MIN(R5:R6)</f>
        <v>0</v>
      </c>
      <c r="S7" s="382">
        <f>MIN(S5:S6)</f>
        <v>0</v>
      </c>
      <c r="T7" s="382">
        <f>MIN(T5:T6)</f>
        <v>0</v>
      </c>
      <c r="U7" s="382">
        <f>MIN(U5:U6)</f>
        <v>0</v>
      </c>
    </row>
    <row r="8" spans="1:22">
      <c r="A8" s="421"/>
      <c r="B8" s="1" t="s">
        <v>20</v>
      </c>
      <c r="C8" s="384"/>
      <c r="D8" s="379" t="s">
        <v>3</v>
      </c>
      <c r="E8" s="29" t="s">
        <v>74</v>
      </c>
      <c r="F8" s="409"/>
      <c r="G8" s="10">
        <v>10</v>
      </c>
      <c r="H8" s="11">
        <v>7.27</v>
      </c>
      <c r="I8" s="11">
        <f t="shared" si="0"/>
        <v>36.349999999999994</v>
      </c>
      <c r="J8" s="12" t="s">
        <v>355</v>
      </c>
      <c r="K8" s="46" t="s">
        <v>355</v>
      </c>
      <c r="L8" s="46"/>
      <c r="M8" s="13" t="s">
        <v>71</v>
      </c>
      <c r="N8" s="381" t="s">
        <v>355</v>
      </c>
      <c r="O8" s="382" t="e">
        <f>MIN(#REF!)</f>
        <v>#REF!</v>
      </c>
      <c r="P8" s="381" t="s">
        <v>354</v>
      </c>
      <c r="Q8" s="382" t="e">
        <f>AVERAGE(#REF!)</f>
        <v>#REF!</v>
      </c>
      <c r="R8" s="381" t="s">
        <v>355</v>
      </c>
      <c r="S8" s="382" t="e">
        <f>MIN(#REF!)</f>
        <v>#REF!</v>
      </c>
      <c r="T8" s="381" t="s">
        <v>355</v>
      </c>
      <c r="U8" s="382" t="e">
        <f>MIN(#REF!)</f>
        <v>#REF!</v>
      </c>
    </row>
    <row r="9" spans="1:22">
      <c r="A9" s="421"/>
      <c r="B9" s="1" t="s">
        <v>21</v>
      </c>
      <c r="C9" s="385"/>
      <c r="D9" s="380"/>
      <c r="E9" s="29" t="s">
        <v>75</v>
      </c>
      <c r="F9" s="409"/>
      <c r="G9" s="10">
        <v>10</v>
      </c>
      <c r="H9" s="11">
        <v>9.3219999999999992</v>
      </c>
      <c r="I9" s="11">
        <f t="shared" si="0"/>
        <v>46.61</v>
      </c>
      <c r="J9" s="12" t="s">
        <v>355</v>
      </c>
      <c r="K9" s="46" t="s">
        <v>355</v>
      </c>
      <c r="L9" s="46"/>
      <c r="M9" s="13" t="s">
        <v>71</v>
      </c>
      <c r="N9" s="382">
        <f>MIN(N7:N8)</f>
        <v>0</v>
      </c>
      <c r="O9" s="382" t="e">
        <f>MIN(O8:O8)</f>
        <v>#REF!</v>
      </c>
      <c r="P9" s="382" t="e">
        <f>AVERAGE(P7:P8)</f>
        <v>#DIV/0!</v>
      </c>
      <c r="Q9" s="382" t="e">
        <f>AVERAGE(Q8:Q8)</f>
        <v>#REF!</v>
      </c>
      <c r="R9" s="382">
        <f>MIN(R7:R8)</f>
        <v>0</v>
      </c>
      <c r="S9" s="382" t="e">
        <f>MIN(S8:S8)</f>
        <v>#REF!</v>
      </c>
      <c r="T9" s="382">
        <f>MIN(T7:T8)</f>
        <v>0</v>
      </c>
      <c r="U9" s="382" t="e">
        <f>MIN(U8:U8)</f>
        <v>#REF!</v>
      </c>
    </row>
    <row r="10" spans="1:22" ht="15" customHeight="1">
      <c r="A10" s="421"/>
      <c r="B10" s="1" t="s">
        <v>22</v>
      </c>
      <c r="C10" s="383">
        <v>2</v>
      </c>
      <c r="D10" s="379" t="s">
        <v>4</v>
      </c>
      <c r="E10" s="29" t="s">
        <v>76</v>
      </c>
      <c r="F10" s="409"/>
      <c r="G10" s="10">
        <v>10</v>
      </c>
      <c r="H10" s="11">
        <v>9.6609999999999996</v>
      </c>
      <c r="I10" s="11">
        <f t="shared" si="0"/>
        <v>48.305</v>
      </c>
      <c r="J10" s="12" t="s">
        <v>355</v>
      </c>
      <c r="K10" s="46" t="s">
        <v>355</v>
      </c>
      <c r="L10" s="46"/>
      <c r="M10" s="13" t="s">
        <v>71</v>
      </c>
      <c r="N10" s="381" t="s">
        <v>355</v>
      </c>
      <c r="O10" s="381" t="s">
        <v>355</v>
      </c>
      <c r="P10" s="381" t="s">
        <v>354</v>
      </c>
      <c r="Q10" s="381" t="s">
        <v>354</v>
      </c>
      <c r="R10" s="381" t="s">
        <v>355</v>
      </c>
      <c r="S10" s="381" t="s">
        <v>355</v>
      </c>
      <c r="T10" s="381" t="s">
        <v>355</v>
      </c>
      <c r="U10" s="381" t="s">
        <v>355</v>
      </c>
    </row>
    <row r="11" spans="1:22">
      <c r="A11" s="421"/>
      <c r="B11" s="1" t="s">
        <v>23</v>
      </c>
      <c r="C11" s="384"/>
      <c r="D11" s="380"/>
      <c r="E11" s="29" t="s">
        <v>77</v>
      </c>
      <c r="F11" s="409"/>
      <c r="G11" s="10">
        <v>10</v>
      </c>
      <c r="H11" s="11">
        <v>13.587999999999999</v>
      </c>
      <c r="I11" s="11">
        <f t="shared" si="0"/>
        <v>67.94</v>
      </c>
      <c r="J11" s="12" t="s">
        <v>355</v>
      </c>
      <c r="K11" s="46" t="s">
        <v>355</v>
      </c>
      <c r="L11" s="46"/>
      <c r="M11" s="13" t="s">
        <v>71</v>
      </c>
      <c r="N11" s="382">
        <f>MIN(N9:N10)</f>
        <v>0</v>
      </c>
      <c r="O11" s="382" t="e">
        <f>MIN(O9:O10)</f>
        <v>#REF!</v>
      </c>
      <c r="P11" s="382" t="e">
        <f>AVERAGE(P9:P10)</f>
        <v>#DIV/0!</v>
      </c>
      <c r="Q11" s="382" t="e">
        <f>AVERAGE(Q9:Q10)</f>
        <v>#REF!</v>
      </c>
      <c r="R11" s="382">
        <f>MIN(R9:R10)</f>
        <v>0</v>
      </c>
      <c r="S11" s="382" t="e">
        <f>MIN(S9:S10)</f>
        <v>#REF!</v>
      </c>
      <c r="T11" s="382">
        <f>MIN(T9:T10)</f>
        <v>0</v>
      </c>
      <c r="U11" s="382" t="e">
        <f>MIN(U9:U10)</f>
        <v>#REF!</v>
      </c>
    </row>
    <row r="12" spans="1:22">
      <c r="A12" s="421"/>
      <c r="B12" s="1" t="s">
        <v>24</v>
      </c>
      <c r="C12" s="384"/>
      <c r="D12" s="379" t="s">
        <v>3</v>
      </c>
      <c r="E12" s="29" t="s">
        <v>78</v>
      </c>
      <c r="F12" s="409"/>
      <c r="G12" s="10">
        <v>10</v>
      </c>
      <c r="H12" s="11">
        <v>5.2370000000000001</v>
      </c>
      <c r="I12" s="11">
        <f t="shared" si="0"/>
        <v>26.185000000000002</v>
      </c>
      <c r="J12" s="12" t="s">
        <v>355</v>
      </c>
      <c r="K12" s="46" t="s">
        <v>355</v>
      </c>
      <c r="L12" s="46"/>
      <c r="M12" s="13" t="s">
        <v>71</v>
      </c>
      <c r="N12" s="381" t="s">
        <v>355</v>
      </c>
      <c r="O12" s="382" t="e">
        <f>MIN(#REF!)</f>
        <v>#REF!</v>
      </c>
      <c r="P12" s="381" t="s">
        <v>354</v>
      </c>
      <c r="Q12" s="382" t="e">
        <f>AVERAGE(#REF!)</f>
        <v>#REF!</v>
      </c>
      <c r="R12" s="381" t="s">
        <v>355</v>
      </c>
      <c r="S12" s="382" t="e">
        <f>MIN(#REF!)</f>
        <v>#REF!</v>
      </c>
      <c r="T12" s="381" t="s">
        <v>355</v>
      </c>
      <c r="U12" s="382" t="e">
        <f>MIN(#REF!)</f>
        <v>#REF!</v>
      </c>
    </row>
    <row r="13" spans="1:22">
      <c r="A13" s="421"/>
      <c r="B13" s="1" t="s">
        <v>25</v>
      </c>
      <c r="C13" s="385"/>
      <c r="D13" s="380"/>
      <c r="E13" s="29" t="s">
        <v>79</v>
      </c>
      <c r="F13" s="409"/>
      <c r="G13" s="10">
        <v>10</v>
      </c>
      <c r="H13" s="11">
        <v>6.7160000000000002</v>
      </c>
      <c r="I13" s="11">
        <f t="shared" si="0"/>
        <v>33.58</v>
      </c>
      <c r="J13" s="12" t="s">
        <v>355</v>
      </c>
      <c r="K13" s="46" t="s">
        <v>355</v>
      </c>
      <c r="L13" s="46"/>
      <c r="M13" s="13" t="s">
        <v>71</v>
      </c>
      <c r="N13" s="382">
        <f>MIN(N11:N12)</f>
        <v>0</v>
      </c>
      <c r="O13" s="382" t="e">
        <f>MIN(O12:O12)</f>
        <v>#REF!</v>
      </c>
      <c r="P13" s="382" t="e">
        <f>AVERAGE(P11:P12)</f>
        <v>#DIV/0!</v>
      </c>
      <c r="Q13" s="382" t="e">
        <f>AVERAGE(Q12:Q12)</f>
        <v>#REF!</v>
      </c>
      <c r="R13" s="382">
        <f>MIN(R11:R12)</f>
        <v>0</v>
      </c>
      <c r="S13" s="382" t="e">
        <f>MIN(S12:S12)</f>
        <v>#REF!</v>
      </c>
      <c r="T13" s="382">
        <f>MIN(T11:T12)</f>
        <v>0</v>
      </c>
      <c r="U13" s="382" t="e">
        <f>MIN(U12:U12)</f>
        <v>#REF!</v>
      </c>
    </row>
    <row r="14" spans="1:22" ht="15" customHeight="1">
      <c r="A14" s="421"/>
      <c r="B14" s="1" t="s">
        <v>26</v>
      </c>
      <c r="C14" s="383">
        <v>3</v>
      </c>
      <c r="D14" s="379" t="s">
        <v>4</v>
      </c>
      <c r="E14" s="29" t="s">
        <v>80</v>
      </c>
      <c r="F14" s="409"/>
      <c r="G14" s="10">
        <v>10</v>
      </c>
      <c r="H14" s="11">
        <v>10.323</v>
      </c>
      <c r="I14" s="11">
        <f t="shared" si="0"/>
        <v>51.615000000000002</v>
      </c>
      <c r="J14" s="12">
        <v>4444</v>
      </c>
      <c r="K14" s="46">
        <f t="shared" ref="K14:K70" si="1">(J14/(I14/1000))</f>
        <v>86099.002228034486</v>
      </c>
      <c r="L14" s="46"/>
      <c r="M14" s="13" t="s">
        <v>71</v>
      </c>
      <c r="N14" s="381">
        <f>AVERAGE(K14:K15)</f>
        <v>290875.00266242167</v>
      </c>
      <c r="O14" s="381">
        <f>AVERAGE(K14:K17)</f>
        <v>220149.99944153047</v>
      </c>
      <c r="P14" s="381">
        <f>STDEV(K14:K15)</f>
        <v>289596.99706282921</v>
      </c>
      <c r="Q14" s="381">
        <f>STDEV(K14:K17)</f>
        <v>199105.26872639306</v>
      </c>
      <c r="R14" s="381">
        <f>MAX(K14:K15)</f>
        <v>495651.00309680891</v>
      </c>
      <c r="S14" s="381">
        <f>MAX(K14:K17)</f>
        <v>495651.00309680891</v>
      </c>
      <c r="T14" s="381">
        <f>MIN(K14:K15)</f>
        <v>86099.002228034486</v>
      </c>
      <c r="U14" s="418">
        <f>MIN(K14:K17)</f>
        <v>62666.137671097</v>
      </c>
    </row>
    <row r="15" spans="1:22" ht="15.75" customHeight="1">
      <c r="A15" s="421"/>
      <c r="B15" s="1" t="s">
        <v>27</v>
      </c>
      <c r="C15" s="384"/>
      <c r="D15" s="380"/>
      <c r="E15" s="29" t="s">
        <v>81</v>
      </c>
      <c r="F15" s="409"/>
      <c r="G15" s="10">
        <v>10</v>
      </c>
      <c r="H15" s="11">
        <v>7.4269999999999996</v>
      </c>
      <c r="I15" s="11">
        <f t="shared" si="0"/>
        <v>37.134999999999998</v>
      </c>
      <c r="J15" s="12">
        <v>18406</v>
      </c>
      <c r="K15" s="46">
        <f t="shared" si="1"/>
        <v>495651.00309680891</v>
      </c>
      <c r="L15" s="46"/>
      <c r="M15" s="13" t="s">
        <v>71</v>
      </c>
      <c r="N15" s="382">
        <f>AVERAGE(N13:N14)</f>
        <v>145437.50133121083</v>
      </c>
      <c r="O15" s="382" t="e">
        <f>AVERAGE(O13:O14)</f>
        <v>#REF!</v>
      </c>
      <c r="P15" s="382" t="e">
        <f>STDEV(P11:P13)</f>
        <v>#DIV/0!</v>
      </c>
      <c r="Q15" s="382" t="e">
        <f>STDEV(Q11:Q13)</f>
        <v>#REF!</v>
      </c>
      <c r="R15" s="382">
        <f>MIN(R13:R14)</f>
        <v>0</v>
      </c>
      <c r="S15" s="382" t="e">
        <f>MIN(S13:S14)</f>
        <v>#REF!</v>
      </c>
      <c r="T15" s="382">
        <f>MIN(T13:T14)</f>
        <v>0</v>
      </c>
      <c r="U15" s="419" t="e">
        <f>MIN(U13:U14)</f>
        <v>#REF!</v>
      </c>
    </row>
    <row r="16" spans="1:22">
      <c r="A16" s="421"/>
      <c r="B16" s="1" t="s">
        <v>28</v>
      </c>
      <c r="C16" s="384"/>
      <c r="D16" s="379" t="s">
        <v>3</v>
      </c>
      <c r="E16" s="29" t="s">
        <v>82</v>
      </c>
      <c r="F16" s="409"/>
      <c r="G16" s="10">
        <v>10</v>
      </c>
      <c r="H16" s="11">
        <v>10.082000000000001</v>
      </c>
      <c r="I16" s="11">
        <f t="shared" si="0"/>
        <v>50.410000000000004</v>
      </c>
      <c r="J16" s="12">
        <v>3159</v>
      </c>
      <c r="K16" s="46">
        <f t="shared" si="1"/>
        <v>62666.137671097</v>
      </c>
      <c r="L16" s="46"/>
      <c r="M16" s="13" t="s">
        <v>71</v>
      </c>
      <c r="N16" s="381">
        <f>AVERAGE(K16:K17)</f>
        <v>149424.9962206393</v>
      </c>
      <c r="O16" s="382" t="e">
        <f>AVERAGE(#REF!)</f>
        <v>#REF!</v>
      </c>
      <c r="P16" s="381">
        <f>STDEV(K16:K17)</f>
        <v>122695.55441677167</v>
      </c>
      <c r="Q16" s="382" t="e">
        <f>STDEV(#REF!)</f>
        <v>#REF!</v>
      </c>
      <c r="R16" s="381">
        <f>MAX(K16:K17)</f>
        <v>236183.85477018158</v>
      </c>
      <c r="S16" s="382" t="e">
        <f>MIN(#REF!)</f>
        <v>#REF!</v>
      </c>
      <c r="T16" s="381">
        <f>MIN(K16:K17)</f>
        <v>62666.137671097</v>
      </c>
      <c r="U16" s="419">
        <f>MIN(M16:M17)</f>
        <v>0</v>
      </c>
    </row>
    <row r="17" spans="1:21">
      <c r="A17" s="421"/>
      <c r="B17" s="1" t="s">
        <v>29</v>
      </c>
      <c r="C17" s="385"/>
      <c r="D17" s="380"/>
      <c r="E17" s="29" t="s">
        <v>83</v>
      </c>
      <c r="F17" s="409"/>
      <c r="G17" s="10">
        <v>10</v>
      </c>
      <c r="H17" s="11">
        <v>12.945</v>
      </c>
      <c r="I17" s="11">
        <f t="shared" si="0"/>
        <v>64.724999999999994</v>
      </c>
      <c r="J17" s="12">
        <v>15287</v>
      </c>
      <c r="K17" s="46">
        <f t="shared" si="1"/>
        <v>236183.85477018158</v>
      </c>
      <c r="L17" s="46"/>
      <c r="M17" s="13" t="s">
        <v>71</v>
      </c>
      <c r="N17" s="382">
        <f>AVERAGE(N16:N16)</f>
        <v>149424.9962206393</v>
      </c>
      <c r="O17" s="382" t="e">
        <f>AVERAGE(O16:O16)</f>
        <v>#REF!</v>
      </c>
      <c r="P17" s="382" t="e">
        <f>STDEV(#REF!)</f>
        <v>#REF!</v>
      </c>
      <c r="Q17" s="382" t="e">
        <f>STDEV(#REF!)</f>
        <v>#REF!</v>
      </c>
      <c r="R17" s="382">
        <f>MIN(R16:R16)</f>
        <v>236183.85477018158</v>
      </c>
      <c r="S17" s="382" t="e">
        <f>MIN(S16:S16)</f>
        <v>#REF!</v>
      </c>
      <c r="T17" s="382">
        <f>MIN(T16:T16)</f>
        <v>62666.137671097</v>
      </c>
      <c r="U17" s="419">
        <f>MIN(U16:U16)</f>
        <v>0</v>
      </c>
    </row>
    <row r="18" spans="1:21" ht="15" customHeight="1">
      <c r="A18" s="421"/>
      <c r="B18" s="1" t="s">
        <v>30</v>
      </c>
      <c r="C18" s="383">
        <v>4</v>
      </c>
      <c r="D18" s="379" t="s">
        <v>4</v>
      </c>
      <c r="E18" s="29" t="s">
        <v>84</v>
      </c>
      <c r="F18" s="409"/>
      <c r="G18" s="10">
        <v>10</v>
      </c>
      <c r="H18" s="11">
        <v>16.689</v>
      </c>
      <c r="I18" s="11">
        <f t="shared" si="0"/>
        <v>83.444999999999993</v>
      </c>
      <c r="J18" s="12">
        <v>58366</v>
      </c>
      <c r="K18" s="46">
        <f t="shared" si="1"/>
        <v>699454.73066091444</v>
      </c>
      <c r="L18" s="46"/>
      <c r="M18" s="13" t="s">
        <v>71</v>
      </c>
      <c r="N18" s="381">
        <f>AVERAGE(K18:K19)</f>
        <v>443503.07866821438</v>
      </c>
      <c r="O18" s="381">
        <f>AVERAGE(K18:K21)</f>
        <v>529837.66817986558</v>
      </c>
      <c r="P18" s="381">
        <f>STDEV(K18:K19)</f>
        <v>361970.29755987501</v>
      </c>
      <c r="Q18" s="381">
        <f>STDEV(K18:K21)</f>
        <v>255674.2714304195</v>
      </c>
      <c r="R18" s="381">
        <f>MAX(K18:K19)</f>
        <v>699454.73066091444</v>
      </c>
      <c r="S18" s="381">
        <f>MAX(K18:K21)</f>
        <v>748970.70932831441</v>
      </c>
      <c r="T18" s="381">
        <f>MIN(K18:K19)</f>
        <v>187551.42667551426</v>
      </c>
      <c r="U18" s="418">
        <f>MIN(K18:K21)</f>
        <v>187551.42667551426</v>
      </c>
    </row>
    <row r="19" spans="1:21">
      <c r="A19" s="421"/>
      <c r="B19" s="1" t="s">
        <v>31</v>
      </c>
      <c r="C19" s="384"/>
      <c r="D19" s="380"/>
      <c r="E19" s="29" t="s">
        <v>85</v>
      </c>
      <c r="F19" s="409"/>
      <c r="G19" s="10">
        <v>10</v>
      </c>
      <c r="H19" s="11">
        <v>15.07</v>
      </c>
      <c r="I19" s="11">
        <f t="shared" si="0"/>
        <v>75.349999999999994</v>
      </c>
      <c r="J19" s="12">
        <v>14132</v>
      </c>
      <c r="K19" s="46">
        <f t="shared" si="1"/>
        <v>187551.42667551426</v>
      </c>
      <c r="L19" s="46"/>
      <c r="M19" s="13" t="s">
        <v>71</v>
      </c>
      <c r="N19" s="382">
        <f>AVERAGE(N17:N18)</f>
        <v>296464.03744442685</v>
      </c>
      <c r="O19" s="382" t="e">
        <f>AVERAGE(O17:O18)</f>
        <v>#REF!</v>
      </c>
      <c r="P19" s="382" t="e">
        <f>STDEV(P15:P17)</f>
        <v>#DIV/0!</v>
      </c>
      <c r="Q19" s="382" t="e">
        <f>STDEV(Q15:Q17)</f>
        <v>#REF!</v>
      </c>
      <c r="R19" s="382">
        <f>MIN(R17:R18)</f>
        <v>236183.85477018158</v>
      </c>
      <c r="S19" s="382" t="e">
        <f>MIN(S17:S18)</f>
        <v>#REF!</v>
      </c>
      <c r="T19" s="382">
        <f>MIN(T17:T18)</f>
        <v>62666.137671097</v>
      </c>
      <c r="U19" s="419">
        <f>MIN(U17:U18)</f>
        <v>0</v>
      </c>
    </row>
    <row r="20" spans="1:21">
      <c r="A20" s="421"/>
      <c r="B20" s="1" t="s">
        <v>32</v>
      </c>
      <c r="C20" s="384"/>
      <c r="D20" s="379" t="s">
        <v>3</v>
      </c>
      <c r="E20" s="29" t="s">
        <v>86</v>
      </c>
      <c r="F20" s="409"/>
      <c r="G20" s="10">
        <v>10</v>
      </c>
      <c r="H20" s="11">
        <v>17.001999999999999</v>
      </c>
      <c r="I20" s="11">
        <f t="shared" si="0"/>
        <v>85.009999999999991</v>
      </c>
      <c r="J20" s="12">
        <v>63670</v>
      </c>
      <c r="K20" s="46">
        <f t="shared" si="1"/>
        <v>748970.70932831441</v>
      </c>
      <c r="L20" s="46"/>
      <c r="M20" s="13" t="s">
        <v>71</v>
      </c>
      <c r="N20" s="381">
        <f>AVERAGE(K20:K21)</f>
        <v>616172.25769151677</v>
      </c>
      <c r="O20" s="382" t="e">
        <f>AVERAGE(#REF!)</f>
        <v>#REF!</v>
      </c>
      <c r="P20" s="381">
        <f>STDEV(K20:K21)</f>
        <v>187805.37136690665</v>
      </c>
      <c r="Q20" s="382" t="e">
        <f>STDEV(#REF!)</f>
        <v>#REF!</v>
      </c>
      <c r="R20" s="381">
        <f>MAX(K20:K21)</f>
        <v>748970.70932831441</v>
      </c>
      <c r="S20" s="382" t="e">
        <f>MIN(#REF!)</f>
        <v>#REF!</v>
      </c>
      <c r="T20" s="381">
        <f>MIN(K20:K21)</f>
        <v>483373.80605471914</v>
      </c>
      <c r="U20" s="419">
        <f>MIN(M20:M21)</f>
        <v>0</v>
      </c>
    </row>
    <row r="21" spans="1:21">
      <c r="A21" s="421"/>
      <c r="B21" s="1" t="s">
        <v>33</v>
      </c>
      <c r="C21" s="385"/>
      <c r="D21" s="380"/>
      <c r="E21" s="29" t="s">
        <v>87</v>
      </c>
      <c r="F21" s="409"/>
      <c r="G21" s="10">
        <v>10</v>
      </c>
      <c r="H21" s="11">
        <v>24.707999999999998</v>
      </c>
      <c r="I21" s="11">
        <f t="shared" si="0"/>
        <v>123.53999999999999</v>
      </c>
      <c r="J21" s="12">
        <v>59716</v>
      </c>
      <c r="K21" s="46">
        <f t="shared" si="1"/>
        <v>483373.80605471914</v>
      </c>
      <c r="L21" s="46"/>
      <c r="M21" s="13" t="s">
        <v>71</v>
      </c>
      <c r="N21" s="382">
        <f>AVERAGE(N20:N20)</f>
        <v>616172.25769151677</v>
      </c>
      <c r="O21" s="382" t="e">
        <f>AVERAGE(O20:O20)</f>
        <v>#REF!</v>
      </c>
      <c r="P21" s="382" t="e">
        <f>STDEV(#REF!)</f>
        <v>#REF!</v>
      </c>
      <c r="Q21" s="382" t="e">
        <f>STDEV(#REF!)</f>
        <v>#REF!</v>
      </c>
      <c r="R21" s="382">
        <f>MIN(R20:R20)</f>
        <v>748970.70932831441</v>
      </c>
      <c r="S21" s="382" t="e">
        <f>MIN(S20:S20)</f>
        <v>#REF!</v>
      </c>
      <c r="T21" s="382">
        <f>MIN(T20:T20)</f>
        <v>483373.80605471914</v>
      </c>
      <c r="U21" s="419">
        <f>MIN(U20:U20)</f>
        <v>0</v>
      </c>
    </row>
    <row r="22" spans="1:21" ht="15" customHeight="1">
      <c r="A22" s="421"/>
      <c r="B22" s="1" t="s">
        <v>34</v>
      </c>
      <c r="C22" s="383">
        <v>5</v>
      </c>
      <c r="D22" s="379" t="s">
        <v>4</v>
      </c>
      <c r="E22" s="29" t="s">
        <v>88</v>
      </c>
      <c r="F22" s="409"/>
      <c r="G22" s="10">
        <v>10</v>
      </c>
      <c r="H22" s="11">
        <v>28.170999999999999</v>
      </c>
      <c r="I22" s="11">
        <f t="shared" si="0"/>
        <v>140.85499999999999</v>
      </c>
      <c r="J22" s="12">
        <v>12808</v>
      </c>
      <c r="K22" s="46">
        <f t="shared" si="1"/>
        <v>90930.389407546783</v>
      </c>
      <c r="L22" s="46"/>
      <c r="M22" s="13" t="s">
        <v>71</v>
      </c>
      <c r="N22" s="381">
        <f>AVERAGE(K22:K23)</f>
        <v>101936.72454598697</v>
      </c>
      <c r="O22" s="381">
        <f>AVERAGE(K22:K25)</f>
        <v>242478.10533227641</v>
      </c>
      <c r="P22" s="381">
        <f>STDEV(K22:K23)</f>
        <v>15565.308424805638</v>
      </c>
      <c r="Q22" s="381">
        <f>STDEV(K22:K25)</f>
        <v>238301.25583368601</v>
      </c>
      <c r="R22" s="381">
        <f>MAX(K22:K23)</f>
        <v>112943.05968442716</v>
      </c>
      <c r="S22" s="381">
        <f>MAX(K22:K25)</f>
        <v>596458.78418256936</v>
      </c>
      <c r="T22" s="381">
        <f>MIN(K22:K23)</f>
        <v>90930.389407546783</v>
      </c>
      <c r="U22" s="418">
        <f>MIN(K22:K25)</f>
        <v>90930.389407546783</v>
      </c>
    </row>
    <row r="23" spans="1:21" ht="15.75" customHeight="1">
      <c r="A23" s="421"/>
      <c r="B23" s="1" t="s">
        <v>35</v>
      </c>
      <c r="C23" s="384"/>
      <c r="D23" s="380"/>
      <c r="E23" s="29" t="s">
        <v>89</v>
      </c>
      <c r="F23" s="409"/>
      <c r="G23" s="10">
        <v>10</v>
      </c>
      <c r="H23" s="11">
        <v>26.238</v>
      </c>
      <c r="I23" s="11">
        <f t="shared" si="0"/>
        <v>131.19</v>
      </c>
      <c r="J23" s="12">
        <v>14817</v>
      </c>
      <c r="K23" s="46">
        <f t="shared" si="1"/>
        <v>112943.05968442716</v>
      </c>
      <c r="L23" s="46"/>
      <c r="M23" s="13" t="s">
        <v>71</v>
      </c>
      <c r="N23" s="382">
        <f>AVERAGE(N21:N22)</f>
        <v>359054.49111875187</v>
      </c>
      <c r="O23" s="382" t="e">
        <f>AVERAGE(O21:O22)</f>
        <v>#REF!</v>
      </c>
      <c r="P23" s="382" t="e">
        <f>STDEV(P19:P21)</f>
        <v>#DIV/0!</v>
      </c>
      <c r="Q23" s="382" t="e">
        <f>STDEV(Q19:Q21)</f>
        <v>#REF!</v>
      </c>
      <c r="R23" s="382">
        <f>MIN(R21:R22)</f>
        <v>112943.05968442716</v>
      </c>
      <c r="S23" s="382" t="e">
        <f>MIN(S21:S22)</f>
        <v>#REF!</v>
      </c>
      <c r="T23" s="382">
        <f>MIN(T21:T22)</f>
        <v>90930.389407546783</v>
      </c>
      <c r="U23" s="419">
        <f>MIN(U21:U22)</f>
        <v>0</v>
      </c>
    </row>
    <row r="24" spans="1:21">
      <c r="A24" s="421"/>
      <c r="B24" s="1" t="s">
        <v>36</v>
      </c>
      <c r="C24" s="384"/>
      <c r="D24" s="379" t="s">
        <v>3</v>
      </c>
      <c r="E24" s="29" t="s">
        <v>90</v>
      </c>
      <c r="F24" s="409"/>
      <c r="G24" s="10">
        <v>10</v>
      </c>
      <c r="H24" s="11">
        <v>15.102</v>
      </c>
      <c r="I24" s="11">
        <f t="shared" si="0"/>
        <v>75.510000000000005</v>
      </c>
      <c r="J24" s="12">
        <v>12805</v>
      </c>
      <c r="K24" s="46">
        <f t="shared" si="1"/>
        <v>169580.18805456228</v>
      </c>
      <c r="L24" s="46"/>
      <c r="M24" s="13" t="s">
        <v>71</v>
      </c>
      <c r="N24" s="381">
        <f>AVERAGE(K24:K25)</f>
        <v>383019.48611856584</v>
      </c>
      <c r="O24" s="382" t="e">
        <f>AVERAGE(#REF!)</f>
        <v>#REF!</v>
      </c>
      <c r="P24" s="381">
        <f>STDEV(K24:K25)</f>
        <v>301848.75006550725</v>
      </c>
      <c r="Q24" s="382" t="e">
        <f>STDEV(#REF!)</f>
        <v>#REF!</v>
      </c>
      <c r="R24" s="381">
        <f>MAX(K24:K25)</f>
        <v>596458.78418256936</v>
      </c>
      <c r="S24" s="382" t="e">
        <f>MIN(#REF!)</f>
        <v>#REF!</v>
      </c>
      <c r="T24" s="381">
        <f>MIN(K24:K25)</f>
        <v>169580.18805456228</v>
      </c>
      <c r="U24" s="419">
        <f>MIN(M24:M25)</f>
        <v>0</v>
      </c>
    </row>
    <row r="25" spans="1:21">
      <c r="A25" s="421"/>
      <c r="B25" s="1" t="s">
        <v>37</v>
      </c>
      <c r="C25" s="385"/>
      <c r="D25" s="380"/>
      <c r="E25" s="29" t="s">
        <v>91</v>
      </c>
      <c r="F25" s="409"/>
      <c r="G25" s="10">
        <v>10</v>
      </c>
      <c r="H25" s="11">
        <v>5.0830000000000002</v>
      </c>
      <c r="I25" s="11">
        <f t="shared" si="0"/>
        <v>25.414999999999999</v>
      </c>
      <c r="J25" s="12">
        <v>15159</v>
      </c>
      <c r="K25" s="46">
        <f t="shared" si="1"/>
        <v>596458.78418256936</v>
      </c>
      <c r="L25" s="46"/>
      <c r="M25" s="13" t="s">
        <v>71</v>
      </c>
      <c r="N25" s="382">
        <f>AVERAGE(N24:N24)</f>
        <v>383019.48611856584</v>
      </c>
      <c r="O25" s="382" t="e">
        <f>AVERAGE(O24:O24)</f>
        <v>#REF!</v>
      </c>
      <c r="P25" s="382" t="e">
        <f>STDEV(#REF!)</f>
        <v>#REF!</v>
      </c>
      <c r="Q25" s="382" t="e">
        <f>STDEV(#REF!)</f>
        <v>#REF!</v>
      </c>
      <c r="R25" s="382">
        <f>MIN(R24:R24)</f>
        <v>596458.78418256936</v>
      </c>
      <c r="S25" s="382" t="e">
        <f>MIN(S24:S24)</f>
        <v>#REF!</v>
      </c>
      <c r="T25" s="382">
        <f>MIN(T24:T24)</f>
        <v>169580.18805456228</v>
      </c>
      <c r="U25" s="419">
        <f>MIN(U24:U24)</f>
        <v>0</v>
      </c>
    </row>
    <row r="26" spans="1:21" ht="15" customHeight="1">
      <c r="A26" s="421"/>
      <c r="B26" s="1" t="s">
        <v>38</v>
      </c>
      <c r="C26" s="383">
        <v>6</v>
      </c>
      <c r="D26" s="53" t="s">
        <v>4</v>
      </c>
      <c r="E26" s="29" t="s">
        <v>92</v>
      </c>
      <c r="F26" s="409"/>
      <c r="G26" s="10">
        <v>10</v>
      </c>
      <c r="H26" s="11">
        <v>6.12</v>
      </c>
      <c r="I26" s="11">
        <f t="shared" si="0"/>
        <v>30.6</v>
      </c>
      <c r="J26" s="12">
        <v>1906</v>
      </c>
      <c r="K26" s="46">
        <f t="shared" si="1"/>
        <v>62287.581699346403</v>
      </c>
      <c r="L26" s="46"/>
      <c r="M26" s="13" t="s">
        <v>71</v>
      </c>
      <c r="N26" s="129">
        <f>AVERAGE(K26)</f>
        <v>62287.581699346403</v>
      </c>
      <c r="O26" s="381">
        <f>AVERAGE(K26:K29)</f>
        <v>844713.21887114458</v>
      </c>
      <c r="P26" s="129" t="s">
        <v>354</v>
      </c>
      <c r="Q26" s="381">
        <f>STDEV(K26:K29)</f>
        <v>694731.50400908012</v>
      </c>
      <c r="R26" s="130">
        <f>MAX(K26)</f>
        <v>62287.581699346403</v>
      </c>
      <c r="S26" s="381">
        <f>MAX(K26:K29)</f>
        <v>1753460.3811434302</v>
      </c>
      <c r="T26" s="129">
        <f>MIN(K26)</f>
        <v>62287.581699346403</v>
      </c>
      <c r="U26" s="418">
        <f>MIN(K26:K29)</f>
        <v>62287.581699346403</v>
      </c>
    </row>
    <row r="27" spans="1:21">
      <c r="A27" s="421"/>
      <c r="B27" s="1" t="s">
        <v>39</v>
      </c>
      <c r="C27" s="384"/>
      <c r="D27" s="379" t="s">
        <v>3</v>
      </c>
      <c r="E27" s="29" t="s">
        <v>93</v>
      </c>
      <c r="F27" s="409"/>
      <c r="G27" s="10">
        <v>10</v>
      </c>
      <c r="H27" s="11">
        <v>2.7269999999999999</v>
      </c>
      <c r="I27" s="11">
        <f t="shared" si="0"/>
        <v>13.635</v>
      </c>
      <c r="J27" s="12">
        <v>10229</v>
      </c>
      <c r="K27" s="46">
        <f t="shared" si="1"/>
        <v>750201.68683535024</v>
      </c>
      <c r="L27" s="46"/>
      <c r="M27" s="13" t="s">
        <v>71</v>
      </c>
      <c r="N27" s="412">
        <f>AVERAGE(K27:K29)</f>
        <v>1105521.7645950774</v>
      </c>
      <c r="O27" s="382">
        <f>AVERAGE(O26:O26)</f>
        <v>844713.21887114458</v>
      </c>
      <c r="P27" s="412">
        <f>STDEV(K27:K29)</f>
        <v>562006.41353838774</v>
      </c>
      <c r="Q27" s="382" t="e">
        <f>STDEV(#REF!)</f>
        <v>#REF!</v>
      </c>
      <c r="R27" s="382">
        <f>MAX(K27:K29)</f>
        <v>1753460.3811434302</v>
      </c>
      <c r="S27" s="382">
        <f>MIN(S26:S26)</f>
        <v>1753460.3811434302</v>
      </c>
      <c r="T27" s="412">
        <f>MIN(K27:K29)</f>
        <v>750201.68683535024</v>
      </c>
      <c r="U27" s="419">
        <f>MIN(U26:U26)</f>
        <v>62287.581699346403</v>
      </c>
    </row>
    <row r="28" spans="1:21">
      <c r="A28" s="421"/>
      <c r="B28" s="1" t="s">
        <v>40</v>
      </c>
      <c r="C28" s="384"/>
      <c r="D28" s="407"/>
      <c r="E28" s="29" t="s">
        <v>94</v>
      </c>
      <c r="F28" s="409"/>
      <c r="G28" s="10">
        <v>10</v>
      </c>
      <c r="H28" s="11">
        <v>3.6890000000000001</v>
      </c>
      <c r="I28" s="11">
        <f t="shared" si="0"/>
        <v>18.445</v>
      </c>
      <c r="J28" s="12">
        <v>14994</v>
      </c>
      <c r="K28" s="46">
        <f t="shared" si="1"/>
        <v>812903.22580645164</v>
      </c>
      <c r="L28" s="46"/>
      <c r="M28" s="13" t="s">
        <v>71</v>
      </c>
      <c r="N28" s="412"/>
      <c r="O28" s="382" t="e">
        <f>AVERAGE(#REF!)</f>
        <v>#REF!</v>
      </c>
      <c r="P28" s="412"/>
      <c r="Q28" s="382" t="e">
        <f>STDEV(#REF!)</f>
        <v>#REF!</v>
      </c>
      <c r="R28" s="382"/>
      <c r="S28" s="382" t="e">
        <f>MIN(#REF!)</f>
        <v>#REF!</v>
      </c>
      <c r="T28" s="412"/>
      <c r="U28" s="419">
        <f>MIN(M28:M29)</f>
        <v>0</v>
      </c>
    </row>
    <row r="29" spans="1:21">
      <c r="A29" s="421"/>
      <c r="B29" s="1" t="s">
        <v>41</v>
      </c>
      <c r="C29" s="385"/>
      <c r="D29" s="380"/>
      <c r="E29" s="29" t="s">
        <v>95</v>
      </c>
      <c r="F29" s="410"/>
      <c r="G29" s="10">
        <v>10</v>
      </c>
      <c r="H29" s="11">
        <v>4.9850000000000003</v>
      </c>
      <c r="I29" s="11">
        <f t="shared" si="0"/>
        <v>24.925000000000001</v>
      </c>
      <c r="J29" s="12">
        <v>43705</v>
      </c>
      <c r="K29" s="46">
        <f t="shared" si="1"/>
        <v>1753460.3811434302</v>
      </c>
      <c r="L29" s="46"/>
      <c r="M29" s="13" t="s">
        <v>71</v>
      </c>
      <c r="N29" s="412"/>
      <c r="O29" s="382" t="e">
        <f>AVERAGE(O28:O28)</f>
        <v>#REF!</v>
      </c>
      <c r="P29" s="412"/>
      <c r="Q29" s="382" t="e">
        <f>STDEV(#REF!)</f>
        <v>#REF!</v>
      </c>
      <c r="R29" s="425"/>
      <c r="S29" s="382" t="e">
        <f>MIN(S28:S28)</f>
        <v>#REF!</v>
      </c>
      <c r="T29" s="412"/>
      <c r="U29" s="419">
        <f>MIN(U28:U28)</f>
        <v>0</v>
      </c>
    </row>
    <row r="30" spans="1:21" ht="15" customHeight="1">
      <c r="A30" s="421"/>
      <c r="B30" s="1" t="s">
        <v>42</v>
      </c>
      <c r="C30" s="383">
        <v>1</v>
      </c>
      <c r="D30" s="51" t="s">
        <v>4</v>
      </c>
      <c r="E30" s="29" t="s">
        <v>96</v>
      </c>
      <c r="F30" s="422" t="s">
        <v>1846</v>
      </c>
      <c r="G30" s="10">
        <v>10</v>
      </c>
      <c r="H30" s="11">
        <v>10.093</v>
      </c>
      <c r="I30" s="11">
        <f t="shared" si="0"/>
        <v>50.465000000000003</v>
      </c>
      <c r="J30" s="12" t="s">
        <v>355</v>
      </c>
      <c r="K30" s="46" t="s">
        <v>355</v>
      </c>
      <c r="L30" s="46"/>
      <c r="M30" s="13" t="s">
        <v>71</v>
      </c>
      <c r="N30" s="129" t="s">
        <v>355</v>
      </c>
      <c r="O30" s="381" t="s">
        <v>355</v>
      </c>
      <c r="P30" s="129" t="s">
        <v>354</v>
      </c>
      <c r="Q30" s="381" t="s">
        <v>354</v>
      </c>
      <c r="R30" s="129" t="s">
        <v>355</v>
      </c>
      <c r="S30" s="381" t="s">
        <v>355</v>
      </c>
      <c r="T30" s="129" t="s">
        <v>355</v>
      </c>
      <c r="U30" s="418" t="s">
        <v>355</v>
      </c>
    </row>
    <row r="31" spans="1:21">
      <c r="A31" s="421"/>
      <c r="B31" s="1" t="s">
        <v>43</v>
      </c>
      <c r="C31" s="384"/>
      <c r="D31" s="379" t="s">
        <v>3</v>
      </c>
      <c r="E31" s="29" t="s">
        <v>97</v>
      </c>
      <c r="F31" s="423"/>
      <c r="G31" s="10">
        <v>10</v>
      </c>
      <c r="H31" s="11">
        <v>7.6589999999999998</v>
      </c>
      <c r="I31" s="11">
        <f t="shared" si="0"/>
        <v>38.295000000000002</v>
      </c>
      <c r="J31" s="12" t="s">
        <v>355</v>
      </c>
      <c r="K31" s="46" t="s">
        <v>355</v>
      </c>
      <c r="L31" s="46"/>
      <c r="M31" s="13" t="s">
        <v>71</v>
      </c>
      <c r="N31" s="381" t="s">
        <v>355</v>
      </c>
      <c r="O31" s="382" t="e">
        <f>MIN(#REF!)</f>
        <v>#REF!</v>
      </c>
      <c r="P31" s="381" t="s">
        <v>354</v>
      </c>
      <c r="Q31" s="382" t="e">
        <f>STDEV(#REF!)</f>
        <v>#REF!</v>
      </c>
      <c r="R31" s="381" t="s">
        <v>355</v>
      </c>
      <c r="S31" s="382" t="e">
        <f>MIN(#REF!)</f>
        <v>#REF!</v>
      </c>
      <c r="T31" s="381" t="s">
        <v>355</v>
      </c>
      <c r="U31" s="419">
        <f>MIN(M31:M32)</f>
        <v>0</v>
      </c>
    </row>
    <row r="32" spans="1:21">
      <c r="A32" s="421"/>
      <c r="B32" s="1" t="s">
        <v>44</v>
      </c>
      <c r="C32" s="385"/>
      <c r="D32" s="380"/>
      <c r="E32" s="29" t="s">
        <v>98</v>
      </c>
      <c r="F32" s="423"/>
      <c r="G32" s="10">
        <v>10</v>
      </c>
      <c r="H32" s="11">
        <v>7.4950000000000001</v>
      </c>
      <c r="I32" s="11">
        <f t="shared" si="0"/>
        <v>37.475000000000001</v>
      </c>
      <c r="J32" s="12" t="s">
        <v>355</v>
      </c>
      <c r="K32" s="46" t="s">
        <v>355</v>
      </c>
      <c r="L32" s="46"/>
      <c r="M32" s="13" t="s">
        <v>71</v>
      </c>
      <c r="N32" s="382">
        <f>MIN(N30:N31)</f>
        <v>0</v>
      </c>
      <c r="O32" s="382" t="e">
        <f>MIN(O31:O31)</f>
        <v>#REF!</v>
      </c>
      <c r="P32" s="382" t="e">
        <f>AVERAGE(P30:P31)</f>
        <v>#DIV/0!</v>
      </c>
      <c r="Q32" s="382" t="e">
        <f>STDEV(#REF!)</f>
        <v>#REF!</v>
      </c>
      <c r="R32" s="382">
        <f>MIN(R30:R31)</f>
        <v>0</v>
      </c>
      <c r="S32" s="382" t="e">
        <f>MIN(S31:S31)</f>
        <v>#REF!</v>
      </c>
      <c r="T32" s="382">
        <f>MIN(T30:T31)</f>
        <v>0</v>
      </c>
      <c r="U32" s="419">
        <f>MIN(U31:U31)</f>
        <v>0</v>
      </c>
    </row>
    <row r="33" spans="1:21" ht="15" customHeight="1">
      <c r="A33" s="421"/>
      <c r="B33" s="1" t="s">
        <v>45</v>
      </c>
      <c r="C33" s="383">
        <v>2</v>
      </c>
      <c r="D33" s="379" t="s">
        <v>4</v>
      </c>
      <c r="E33" s="29" t="s">
        <v>99</v>
      </c>
      <c r="F33" s="423"/>
      <c r="G33" s="10">
        <v>10</v>
      </c>
      <c r="H33" s="11">
        <v>7.3280000000000003</v>
      </c>
      <c r="I33" s="11">
        <f t="shared" si="0"/>
        <v>36.64</v>
      </c>
      <c r="J33" s="12" t="s">
        <v>355</v>
      </c>
      <c r="K33" s="46" t="s">
        <v>355</v>
      </c>
      <c r="L33" s="46"/>
      <c r="M33" s="13" t="s">
        <v>71</v>
      </c>
      <c r="N33" s="381" t="s">
        <v>355</v>
      </c>
      <c r="O33" s="381" t="s">
        <v>355</v>
      </c>
      <c r="P33" s="381" t="s">
        <v>354</v>
      </c>
      <c r="Q33" s="381" t="s">
        <v>354</v>
      </c>
      <c r="R33" s="381" t="s">
        <v>355</v>
      </c>
      <c r="S33" s="381" t="s">
        <v>355</v>
      </c>
      <c r="T33" s="381" t="s">
        <v>355</v>
      </c>
      <c r="U33" s="418" t="s">
        <v>355</v>
      </c>
    </row>
    <row r="34" spans="1:21">
      <c r="A34" s="421"/>
      <c r="B34" s="1" t="s">
        <v>46</v>
      </c>
      <c r="C34" s="384"/>
      <c r="D34" s="380"/>
      <c r="E34" s="29" t="s">
        <v>100</v>
      </c>
      <c r="F34" s="423"/>
      <c r="G34" s="10">
        <v>10</v>
      </c>
      <c r="H34" s="11">
        <v>4.5090000000000003</v>
      </c>
      <c r="I34" s="11">
        <f t="shared" si="0"/>
        <v>22.545000000000002</v>
      </c>
      <c r="J34" s="12" t="s">
        <v>355</v>
      </c>
      <c r="K34" s="46" t="s">
        <v>355</v>
      </c>
      <c r="L34" s="46"/>
      <c r="M34" s="13" t="s">
        <v>71</v>
      </c>
      <c r="N34" s="382">
        <f>MIN(N32:N33)</f>
        <v>0</v>
      </c>
      <c r="O34" s="382" t="e">
        <f>MIN(O32:O33)</f>
        <v>#REF!</v>
      </c>
      <c r="P34" s="382" t="e">
        <f>AVERAGE(P32:P33)</f>
        <v>#DIV/0!</v>
      </c>
      <c r="Q34" s="382" t="e">
        <f>STDEV(Q30:Q32)</f>
        <v>#REF!</v>
      </c>
      <c r="R34" s="382">
        <f>MIN(R32:R33)</f>
        <v>0</v>
      </c>
      <c r="S34" s="382" t="e">
        <f>MIN(S32:S33)</f>
        <v>#REF!</v>
      </c>
      <c r="T34" s="382">
        <f>MIN(T32:T33)</f>
        <v>0</v>
      </c>
      <c r="U34" s="419">
        <f>MIN(U32:U33)</f>
        <v>0</v>
      </c>
    </row>
    <row r="35" spans="1:21">
      <c r="A35" s="421"/>
      <c r="B35" s="1" t="s">
        <v>47</v>
      </c>
      <c r="C35" s="384"/>
      <c r="D35" s="379" t="s">
        <v>3</v>
      </c>
      <c r="E35" s="29" t="s">
        <v>101</v>
      </c>
      <c r="F35" s="423"/>
      <c r="G35" s="10">
        <v>10</v>
      </c>
      <c r="H35" s="11">
        <v>4.4640000000000004</v>
      </c>
      <c r="I35" s="11">
        <f t="shared" si="0"/>
        <v>22.32</v>
      </c>
      <c r="J35" s="12" t="s">
        <v>355</v>
      </c>
      <c r="K35" s="46" t="s">
        <v>355</v>
      </c>
      <c r="L35" s="46"/>
      <c r="M35" s="13" t="s">
        <v>71</v>
      </c>
      <c r="N35" s="381" t="s">
        <v>355</v>
      </c>
      <c r="O35" s="382" t="e">
        <f>MIN(#REF!)</f>
        <v>#REF!</v>
      </c>
      <c r="P35" s="381" t="s">
        <v>354</v>
      </c>
      <c r="Q35" s="382" t="e">
        <f>STDEV(#REF!)</f>
        <v>#REF!</v>
      </c>
      <c r="R35" s="381" t="s">
        <v>355</v>
      </c>
      <c r="S35" s="382" t="e">
        <f>MIN(#REF!)</f>
        <v>#REF!</v>
      </c>
      <c r="T35" s="381" t="s">
        <v>355</v>
      </c>
      <c r="U35" s="419">
        <f>MIN(M35:M36)</f>
        <v>0</v>
      </c>
    </row>
    <row r="36" spans="1:21">
      <c r="A36" s="421"/>
      <c r="B36" s="1" t="s">
        <v>48</v>
      </c>
      <c r="C36" s="385"/>
      <c r="D36" s="380"/>
      <c r="E36" s="29" t="s">
        <v>102</v>
      </c>
      <c r="F36" s="423"/>
      <c r="G36" s="10">
        <v>10</v>
      </c>
      <c r="H36" s="11">
        <v>5.984</v>
      </c>
      <c r="I36" s="11">
        <f t="shared" si="0"/>
        <v>29.92</v>
      </c>
      <c r="J36" s="12" t="s">
        <v>355</v>
      </c>
      <c r="K36" s="46" t="s">
        <v>355</v>
      </c>
      <c r="L36" s="46"/>
      <c r="M36" s="13" t="s">
        <v>71</v>
      </c>
      <c r="N36" s="382">
        <f>MIN(N34:N35)</f>
        <v>0</v>
      </c>
      <c r="O36" s="382" t="e">
        <f>MIN(O35:O35)</f>
        <v>#REF!</v>
      </c>
      <c r="P36" s="382" t="e">
        <f>AVERAGE(P34:P35)</f>
        <v>#DIV/0!</v>
      </c>
      <c r="Q36" s="382" t="e">
        <f>STDEV(#REF!)</f>
        <v>#REF!</v>
      </c>
      <c r="R36" s="382">
        <f>MIN(R34:R35)</f>
        <v>0</v>
      </c>
      <c r="S36" s="382" t="e">
        <f>MIN(S35:S35)</f>
        <v>#REF!</v>
      </c>
      <c r="T36" s="382">
        <f>MIN(T34:T35)</f>
        <v>0</v>
      </c>
      <c r="U36" s="419">
        <f>MIN(U35:U35)</f>
        <v>0</v>
      </c>
    </row>
    <row r="37" spans="1:21" ht="15" customHeight="1">
      <c r="A37" s="421"/>
      <c r="B37" s="1" t="s">
        <v>49</v>
      </c>
      <c r="C37" s="383">
        <v>3</v>
      </c>
      <c r="D37" s="379" t="s">
        <v>4</v>
      </c>
      <c r="E37" s="29" t="s">
        <v>103</v>
      </c>
      <c r="F37" s="423"/>
      <c r="G37" s="10">
        <v>10</v>
      </c>
      <c r="H37" s="11">
        <v>6.7789999999999999</v>
      </c>
      <c r="I37" s="11">
        <f t="shared" si="0"/>
        <v>33.894999999999996</v>
      </c>
      <c r="J37" s="12">
        <v>1731</v>
      </c>
      <c r="K37" s="46">
        <f t="shared" si="1"/>
        <v>51069.479274229248</v>
      </c>
      <c r="L37" s="46"/>
      <c r="M37" s="13" t="s">
        <v>71</v>
      </c>
      <c r="N37" s="381">
        <f>AVERAGE(K37:K38)</f>
        <v>105213.15739207802</v>
      </c>
      <c r="O37" s="381">
        <f>AVERAGE(K37:K40)</f>
        <v>114425.42280698949</v>
      </c>
      <c r="P37" s="381">
        <f>STDEV(K37:K38)</f>
        <v>76570.723911025096</v>
      </c>
      <c r="Q37" s="381">
        <f>STDEV(K37:K40)</f>
        <v>54012.738642836266</v>
      </c>
      <c r="R37" s="381">
        <f>MAX(K37:K38)</f>
        <v>159356.83550992678</v>
      </c>
      <c r="S37" s="381">
        <f>MAX(K37:K40)</f>
        <v>159356.83550992678</v>
      </c>
      <c r="T37" s="381">
        <f>MIN(K37:K38)</f>
        <v>51069.479274229248</v>
      </c>
      <c r="U37" s="418">
        <f>MIN(K37:K40)</f>
        <v>51069.479274229248</v>
      </c>
    </row>
    <row r="38" spans="1:21">
      <c r="A38" s="421"/>
      <c r="B38" s="1" t="s">
        <v>50</v>
      </c>
      <c r="C38" s="384"/>
      <c r="D38" s="380"/>
      <c r="E38" s="29" t="s">
        <v>104</v>
      </c>
      <c r="F38" s="423"/>
      <c r="G38" s="10">
        <v>10</v>
      </c>
      <c r="H38" s="11">
        <v>13.247</v>
      </c>
      <c r="I38" s="11">
        <f t="shared" si="0"/>
        <v>66.234999999999999</v>
      </c>
      <c r="J38" s="12">
        <v>10555</v>
      </c>
      <c r="K38" s="46">
        <f t="shared" si="1"/>
        <v>159356.83550992678</v>
      </c>
      <c r="L38" s="46"/>
      <c r="M38" s="13" t="s">
        <v>71</v>
      </c>
      <c r="N38" s="382">
        <f>AVERAGE(N36:N37)</f>
        <v>52606.578696039011</v>
      </c>
      <c r="O38" s="382" t="e">
        <f>AVERAGE(O36:O37)</f>
        <v>#REF!</v>
      </c>
      <c r="P38" s="382" t="e">
        <f>STDEV(P34:P36)</f>
        <v>#DIV/0!</v>
      </c>
      <c r="Q38" s="382" t="e">
        <f>STDEV(Q34:Q36)</f>
        <v>#REF!</v>
      </c>
      <c r="R38" s="382">
        <f>MIN(R36:R37)</f>
        <v>0</v>
      </c>
      <c r="S38" s="382" t="e">
        <f>MIN(S36:S37)</f>
        <v>#REF!</v>
      </c>
      <c r="T38" s="382">
        <f>MIN(T36:T37)</f>
        <v>0</v>
      </c>
      <c r="U38" s="419">
        <f>MIN(U36:U37)</f>
        <v>0</v>
      </c>
    </row>
    <row r="39" spans="1:21">
      <c r="A39" s="421"/>
      <c r="B39" s="1" t="s">
        <v>51</v>
      </c>
      <c r="C39" s="384"/>
      <c r="D39" s="379" t="s">
        <v>3</v>
      </c>
      <c r="E39" s="29" t="s">
        <v>105</v>
      </c>
      <c r="F39" s="423"/>
      <c r="G39" s="10">
        <v>10</v>
      </c>
      <c r="H39" s="11">
        <v>5.9569999999999999</v>
      </c>
      <c r="I39" s="11">
        <f t="shared" si="0"/>
        <v>29.785</v>
      </c>
      <c r="J39" s="12">
        <v>4746</v>
      </c>
      <c r="K39" s="46">
        <f t="shared" si="1"/>
        <v>159341.95064629847</v>
      </c>
      <c r="L39" s="46"/>
      <c r="M39" s="13" t="s">
        <v>71</v>
      </c>
      <c r="N39" s="381">
        <f>AVERAGE(K39:K40)</f>
        <v>123637.68822190097</v>
      </c>
      <c r="O39" s="382" t="e">
        <f>AVERAGE(#REF!)</f>
        <v>#REF!</v>
      </c>
      <c r="P39" s="381">
        <f>STDEV(K39:K40)</f>
        <v>50493.452155111052</v>
      </c>
      <c r="Q39" s="382" t="e">
        <f>STDEV(#REF!)</f>
        <v>#REF!</v>
      </c>
      <c r="R39" s="381">
        <f>MAX(K39:K40)</f>
        <v>159341.95064629847</v>
      </c>
      <c r="S39" s="382" t="e">
        <f>MIN(#REF!)</f>
        <v>#REF!</v>
      </c>
      <c r="T39" s="381">
        <f>MIN(K39:K40)</f>
        <v>87933.425797503471</v>
      </c>
      <c r="U39" s="419">
        <f>MIN(M39:M40)</f>
        <v>0</v>
      </c>
    </row>
    <row r="40" spans="1:21">
      <c r="A40" s="421"/>
      <c r="B40" s="1" t="s">
        <v>52</v>
      </c>
      <c r="C40" s="385"/>
      <c r="D40" s="380"/>
      <c r="E40" s="29" t="s">
        <v>106</v>
      </c>
      <c r="F40" s="423"/>
      <c r="G40" s="10">
        <v>10</v>
      </c>
      <c r="H40" s="11">
        <v>5.7679999999999998</v>
      </c>
      <c r="I40" s="11">
        <f t="shared" si="0"/>
        <v>28.84</v>
      </c>
      <c r="J40" s="12">
        <v>2536</v>
      </c>
      <c r="K40" s="46">
        <f t="shared" si="1"/>
        <v>87933.425797503471</v>
      </c>
      <c r="L40" s="46"/>
      <c r="M40" s="13" t="s">
        <v>71</v>
      </c>
      <c r="N40" s="382">
        <f>AVERAGE(N39:N39)</f>
        <v>123637.68822190097</v>
      </c>
      <c r="O40" s="382" t="e">
        <f>AVERAGE(O39:O39)</f>
        <v>#REF!</v>
      </c>
      <c r="P40" s="382" t="e">
        <f>STDEV(#REF!)</f>
        <v>#REF!</v>
      </c>
      <c r="Q40" s="382" t="e">
        <f>STDEV(#REF!)</f>
        <v>#REF!</v>
      </c>
      <c r="R40" s="382">
        <f>MIN(R39:R39)</f>
        <v>159341.95064629847</v>
      </c>
      <c r="S40" s="382" t="e">
        <f>MIN(S39:S39)</f>
        <v>#REF!</v>
      </c>
      <c r="T40" s="382">
        <f>MIN(T39:T39)</f>
        <v>87933.425797503471</v>
      </c>
      <c r="U40" s="419">
        <f>MIN(U39:U39)</f>
        <v>0</v>
      </c>
    </row>
    <row r="41" spans="1:21" ht="15" customHeight="1">
      <c r="A41" s="421"/>
      <c r="B41" s="1" t="s">
        <v>53</v>
      </c>
      <c r="C41" s="383">
        <v>4</v>
      </c>
      <c r="D41" s="379" t="s">
        <v>4</v>
      </c>
      <c r="E41" s="29" t="s">
        <v>107</v>
      </c>
      <c r="F41" s="423"/>
      <c r="G41" s="10">
        <v>10</v>
      </c>
      <c r="H41" s="11">
        <v>22.651</v>
      </c>
      <c r="I41" s="11">
        <f t="shared" si="0"/>
        <v>113.255</v>
      </c>
      <c r="J41" s="12">
        <v>16048</v>
      </c>
      <c r="K41" s="46">
        <f t="shared" si="1"/>
        <v>141697.93828087061</v>
      </c>
      <c r="L41" s="46"/>
      <c r="M41" s="13" t="s">
        <v>71</v>
      </c>
      <c r="N41" s="381">
        <f>AVERAGE(K41:K42)</f>
        <v>320072.22934826568</v>
      </c>
      <c r="O41" s="381">
        <f>AVERAGE(K41:K44)</f>
        <v>439611.41512411187</v>
      </c>
      <c r="P41" s="381">
        <f>STDEV(K41:K42)</f>
        <v>252259.34160619625</v>
      </c>
      <c r="Q41" s="381">
        <f>STDEV(K41:K44)</f>
        <v>361071.15672549501</v>
      </c>
      <c r="R41" s="381">
        <f>MAX(K41:K42)</f>
        <v>498446.52041566081</v>
      </c>
      <c r="S41" s="381">
        <f>MAX(K41:K44)</f>
        <v>926794.38058748411</v>
      </c>
      <c r="T41" s="381">
        <f>MIN(K41:K42)</f>
        <v>141697.93828087061</v>
      </c>
      <c r="U41" s="418">
        <f>MIN(K41:K44)</f>
        <v>141697.93828087061</v>
      </c>
    </row>
    <row r="42" spans="1:21" ht="15.75" customHeight="1">
      <c r="A42" s="421"/>
      <c r="B42" s="1" t="s">
        <v>54</v>
      </c>
      <c r="C42" s="384"/>
      <c r="D42" s="380"/>
      <c r="E42" s="29" t="s">
        <v>108</v>
      </c>
      <c r="F42" s="423"/>
      <c r="G42" s="10">
        <v>10</v>
      </c>
      <c r="H42" s="11">
        <v>19.053999999999998</v>
      </c>
      <c r="I42" s="11">
        <f t="shared" si="0"/>
        <v>95.27</v>
      </c>
      <c r="J42" s="12">
        <v>47487</v>
      </c>
      <c r="K42" s="46">
        <f t="shared" si="1"/>
        <v>498446.52041566081</v>
      </c>
      <c r="L42" s="46"/>
      <c r="M42" s="13" t="s">
        <v>71</v>
      </c>
      <c r="N42" s="382">
        <f>AVERAGE(N40:N41)</f>
        <v>221854.95878508332</v>
      </c>
      <c r="O42" s="382" t="e">
        <f>AVERAGE(O40:O41)</f>
        <v>#REF!</v>
      </c>
      <c r="P42" s="382" t="e">
        <f>STDEV(P38:P40)</f>
        <v>#DIV/0!</v>
      </c>
      <c r="Q42" s="382" t="e">
        <f>STDEV(Q38:Q40)</f>
        <v>#REF!</v>
      </c>
      <c r="R42" s="382">
        <f>MIN(R40:R41)</f>
        <v>159341.95064629847</v>
      </c>
      <c r="S42" s="382" t="e">
        <f>MIN(S40:S41)</f>
        <v>#REF!</v>
      </c>
      <c r="T42" s="382">
        <f>MIN(T40:T41)</f>
        <v>87933.425797503471</v>
      </c>
      <c r="U42" s="419">
        <f>MIN(U40:U41)</f>
        <v>0</v>
      </c>
    </row>
    <row r="43" spans="1:21" ht="12.75" customHeight="1">
      <c r="A43" s="421"/>
      <c r="B43" s="1" t="s">
        <v>55</v>
      </c>
      <c r="C43" s="384"/>
      <c r="D43" s="379" t="s">
        <v>3</v>
      </c>
      <c r="E43" s="29" t="s">
        <v>109</v>
      </c>
      <c r="F43" s="423"/>
      <c r="G43" s="10">
        <v>10</v>
      </c>
      <c r="H43" s="11">
        <v>3.915</v>
      </c>
      <c r="I43" s="11">
        <f t="shared" si="0"/>
        <v>19.574999999999999</v>
      </c>
      <c r="J43" s="12">
        <v>18142</v>
      </c>
      <c r="K43" s="46">
        <f t="shared" si="1"/>
        <v>926794.38058748411</v>
      </c>
      <c r="L43" s="46"/>
      <c r="M43" s="13" t="s">
        <v>71</v>
      </c>
      <c r="N43" s="381">
        <f>AVERAGE(K43:K44)</f>
        <v>559150.60089995805</v>
      </c>
      <c r="O43" s="382" t="e">
        <f>AVERAGE(#REF!)</f>
        <v>#REF!</v>
      </c>
      <c r="P43" s="381">
        <f>STDEV(K43:K44)</f>
        <v>519926.81935620552</v>
      </c>
      <c r="Q43" s="382" t="e">
        <f>STDEV(#REF!)</f>
        <v>#REF!</v>
      </c>
      <c r="R43" s="381">
        <f>MAX(K43:K44)</f>
        <v>926794.38058748411</v>
      </c>
      <c r="S43" s="382" t="e">
        <f>MIN(#REF!)</f>
        <v>#REF!</v>
      </c>
      <c r="T43" s="381">
        <f>MIN(K43:K44)</f>
        <v>191506.82121243203</v>
      </c>
      <c r="U43" s="419">
        <f>MIN(M43:M44)</f>
        <v>0</v>
      </c>
    </row>
    <row r="44" spans="1:21">
      <c r="A44" s="421"/>
      <c r="B44" s="1" t="s">
        <v>56</v>
      </c>
      <c r="C44" s="385"/>
      <c r="D44" s="380"/>
      <c r="E44" s="29" t="s">
        <v>110</v>
      </c>
      <c r="F44" s="423"/>
      <c r="G44" s="10">
        <v>10</v>
      </c>
      <c r="H44" s="11">
        <v>9.7490000000000006</v>
      </c>
      <c r="I44" s="11">
        <f t="shared" si="0"/>
        <v>48.745000000000005</v>
      </c>
      <c r="J44" s="12">
        <v>9335</v>
      </c>
      <c r="K44" s="46">
        <f t="shared" si="1"/>
        <v>191506.82121243203</v>
      </c>
      <c r="L44" s="46"/>
      <c r="M44" s="13" t="s">
        <v>71</v>
      </c>
      <c r="N44" s="382">
        <f>AVERAGE(N43:N43)</f>
        <v>559150.60089995805</v>
      </c>
      <c r="O44" s="382" t="e">
        <f>AVERAGE(O43:O43)</f>
        <v>#REF!</v>
      </c>
      <c r="P44" s="382" t="e">
        <f>STDEV(#REF!)</f>
        <v>#REF!</v>
      </c>
      <c r="Q44" s="382" t="e">
        <f>STDEV(#REF!)</f>
        <v>#REF!</v>
      </c>
      <c r="R44" s="382">
        <f>MIN(R43:R43)</f>
        <v>926794.38058748411</v>
      </c>
      <c r="S44" s="382" t="e">
        <f>MIN(S43:S43)</f>
        <v>#REF!</v>
      </c>
      <c r="T44" s="382">
        <f>MIN(T43:T43)</f>
        <v>191506.82121243203</v>
      </c>
      <c r="U44" s="419">
        <f>MIN(U43:U43)</f>
        <v>0</v>
      </c>
    </row>
    <row r="45" spans="1:21" ht="15" customHeight="1">
      <c r="A45" s="421"/>
      <c r="B45" s="1" t="s">
        <v>57</v>
      </c>
      <c r="C45" s="383">
        <v>5</v>
      </c>
      <c r="D45" s="379" t="s">
        <v>4</v>
      </c>
      <c r="E45" s="29" t="s">
        <v>111</v>
      </c>
      <c r="F45" s="423"/>
      <c r="G45" s="10">
        <v>10</v>
      </c>
      <c r="H45" s="11">
        <v>19.606000000000002</v>
      </c>
      <c r="I45" s="11">
        <f t="shared" si="0"/>
        <v>98.03</v>
      </c>
      <c r="J45" s="12">
        <v>4672</v>
      </c>
      <c r="K45" s="46">
        <f t="shared" si="1"/>
        <v>47658.879934713863</v>
      </c>
      <c r="L45" s="46"/>
      <c r="M45" s="13" t="s">
        <v>71</v>
      </c>
      <c r="N45" s="381">
        <f>AVERAGE(K45:K46)</f>
        <v>282674.55863630731</v>
      </c>
      <c r="O45" s="381">
        <f>AVERAGE(K45:K48)</f>
        <v>355441.2142336315</v>
      </c>
      <c r="P45" s="381">
        <f>STDEV(K45:K46)</f>
        <v>332362.36019011115</v>
      </c>
      <c r="Q45" s="381">
        <f>STDEV(K45:K48)</f>
        <v>281881.92535304587</v>
      </c>
      <c r="R45" s="381">
        <f>MAX(K45:K46)</f>
        <v>517690.23733790073</v>
      </c>
      <c r="S45" s="381">
        <f>MAX(K45:K48)</f>
        <v>659213.90479952609</v>
      </c>
      <c r="T45" s="381">
        <f>MIN(K45:K46)</f>
        <v>47658.879934713863</v>
      </c>
      <c r="U45" s="418">
        <f>MIN(K45:K48)</f>
        <v>47658.879934713863</v>
      </c>
    </row>
    <row r="46" spans="1:21">
      <c r="A46" s="421"/>
      <c r="B46" s="1" t="s">
        <v>58</v>
      </c>
      <c r="C46" s="384"/>
      <c r="D46" s="380"/>
      <c r="E46" s="29" t="s">
        <v>112</v>
      </c>
      <c r="F46" s="423"/>
      <c r="G46" s="10">
        <v>10</v>
      </c>
      <c r="H46" s="11">
        <v>24.521999999999998</v>
      </c>
      <c r="I46" s="11">
        <f t="shared" si="0"/>
        <v>122.60999999999999</v>
      </c>
      <c r="J46" s="12">
        <v>63474</v>
      </c>
      <c r="K46" s="46">
        <f t="shared" si="1"/>
        <v>517690.23733790073</v>
      </c>
      <c r="L46" s="46"/>
      <c r="M46" s="13" t="s">
        <v>71</v>
      </c>
      <c r="N46" s="382">
        <f>AVERAGE(N44:N45)</f>
        <v>420912.57976813265</v>
      </c>
      <c r="O46" s="382" t="e">
        <f>AVERAGE(O44:O45)</f>
        <v>#REF!</v>
      </c>
      <c r="P46" s="382" t="e">
        <f>STDEV(P42:P44)</f>
        <v>#DIV/0!</v>
      </c>
      <c r="Q46" s="382" t="e">
        <f>STDEV(Q42:Q44)</f>
        <v>#REF!</v>
      </c>
      <c r="R46" s="382">
        <f>MIN(R44:R45)</f>
        <v>517690.23733790073</v>
      </c>
      <c r="S46" s="382" t="e">
        <f>MIN(S44:S45)</f>
        <v>#REF!</v>
      </c>
      <c r="T46" s="382">
        <f>MIN(T44:T45)</f>
        <v>47658.879934713863</v>
      </c>
      <c r="U46" s="419">
        <f>MIN(U44:U45)</f>
        <v>0</v>
      </c>
    </row>
    <row r="47" spans="1:21">
      <c r="A47" s="421"/>
      <c r="B47" s="1" t="s">
        <v>59</v>
      </c>
      <c r="C47" s="384"/>
      <c r="D47" s="379" t="s">
        <v>3</v>
      </c>
      <c r="E47" s="29" t="s">
        <v>113</v>
      </c>
      <c r="F47" s="423"/>
      <c r="G47" s="10">
        <v>10</v>
      </c>
      <c r="H47" s="11">
        <v>5.0629999999999997</v>
      </c>
      <c r="I47" s="11">
        <f t="shared" si="0"/>
        <v>25.314999999999998</v>
      </c>
      <c r="J47" s="12">
        <v>16688</v>
      </c>
      <c r="K47" s="46">
        <f t="shared" si="1"/>
        <v>659213.90479952609</v>
      </c>
      <c r="L47" s="46"/>
      <c r="M47" s="13" t="s">
        <v>71</v>
      </c>
      <c r="N47" s="381">
        <f>AVERAGE(K47:K48)</f>
        <v>428207.86983095569</v>
      </c>
      <c r="O47" s="382" t="e">
        <f>AVERAGE(#REF!)</f>
        <v>#REF!</v>
      </c>
      <c r="P47" s="381">
        <f>STDEV(K47:K48)</f>
        <v>326691.86764258565</v>
      </c>
      <c r="Q47" s="382" t="e">
        <f>STDEV(#REF!)</f>
        <v>#REF!</v>
      </c>
      <c r="R47" s="381">
        <f>MAX(K47:K48)</f>
        <v>659213.90479952609</v>
      </c>
      <c r="S47" s="382" t="e">
        <f>MIN(#REF!)</f>
        <v>#REF!</v>
      </c>
      <c r="T47" s="381">
        <f>MIN(K47:K48)</f>
        <v>197201.83486238532</v>
      </c>
      <c r="U47" s="419">
        <f>MIN(M47:M48)</f>
        <v>0</v>
      </c>
    </row>
    <row r="48" spans="1:21">
      <c r="A48" s="421"/>
      <c r="B48" s="1" t="s">
        <v>60</v>
      </c>
      <c r="C48" s="385"/>
      <c r="D48" s="380"/>
      <c r="E48" s="29" t="s">
        <v>114</v>
      </c>
      <c r="F48" s="423"/>
      <c r="G48" s="10">
        <v>10</v>
      </c>
      <c r="H48" s="11">
        <v>4.3600000000000003</v>
      </c>
      <c r="I48" s="11">
        <f t="shared" si="0"/>
        <v>21.8</v>
      </c>
      <c r="J48" s="12">
        <v>4299</v>
      </c>
      <c r="K48" s="46">
        <f t="shared" si="1"/>
        <v>197201.83486238532</v>
      </c>
      <c r="L48" s="46"/>
      <c r="M48" s="13" t="s">
        <v>71</v>
      </c>
      <c r="N48" s="382">
        <f>AVERAGE(N47:N47)</f>
        <v>428207.86983095569</v>
      </c>
      <c r="O48" s="382" t="e">
        <f>AVERAGE(O47:O47)</f>
        <v>#REF!</v>
      </c>
      <c r="P48" s="382" t="e">
        <f>STDEV(#REF!)</f>
        <v>#REF!</v>
      </c>
      <c r="Q48" s="382" t="e">
        <f>STDEV(#REF!)</f>
        <v>#REF!</v>
      </c>
      <c r="R48" s="382">
        <f>MIN(R47:R47)</f>
        <v>659213.90479952609</v>
      </c>
      <c r="S48" s="382" t="e">
        <f>MIN(S47:S47)</f>
        <v>#REF!</v>
      </c>
      <c r="T48" s="382">
        <f>MIN(T47:T47)</f>
        <v>197201.83486238532</v>
      </c>
      <c r="U48" s="419">
        <f>MIN(U47:U47)</f>
        <v>0</v>
      </c>
    </row>
    <row r="49" spans="1:21" ht="15" customHeight="1">
      <c r="A49" s="421"/>
      <c r="B49" s="1" t="s">
        <v>61</v>
      </c>
      <c r="C49" s="383">
        <v>6</v>
      </c>
      <c r="D49" s="379" t="s">
        <v>4</v>
      </c>
      <c r="E49" s="29" t="s">
        <v>115</v>
      </c>
      <c r="F49" s="423"/>
      <c r="G49" s="10">
        <v>10</v>
      </c>
      <c r="H49" s="11">
        <v>8.548</v>
      </c>
      <c r="I49" s="11">
        <f t="shared" si="0"/>
        <v>42.74</v>
      </c>
      <c r="J49" s="12">
        <v>19390</v>
      </c>
      <c r="K49" s="46">
        <f t="shared" si="1"/>
        <v>453673.37388862891</v>
      </c>
      <c r="L49" s="46"/>
      <c r="M49" s="13" t="s">
        <v>71</v>
      </c>
      <c r="N49" s="381">
        <f>AVERAGE(K49:K50)</f>
        <v>605392.73507604341</v>
      </c>
      <c r="O49" s="381">
        <f>AVERAGE(K49:K52)</f>
        <v>429106.16957100143</v>
      </c>
      <c r="P49" s="381">
        <f>STDEV(K49:K50)</f>
        <v>214563.57826582371</v>
      </c>
      <c r="Q49" s="381">
        <f>STDEV(K49:K52)</f>
        <v>248688.44345654291</v>
      </c>
      <c r="R49" s="381">
        <f>MAX(K49:K50)</f>
        <v>757112.0962634579</v>
      </c>
      <c r="S49" s="381">
        <f>MAX(K49:K52)</f>
        <v>757112.0962634579</v>
      </c>
      <c r="T49" s="381">
        <f>MIN(K49:K50)</f>
        <v>453673.37388862891</v>
      </c>
      <c r="U49" s="418">
        <f>MIN(K49:K52)</f>
        <v>165663.18176092705</v>
      </c>
    </row>
    <row r="50" spans="1:21">
      <c r="A50" s="421"/>
      <c r="B50" s="1" t="s">
        <v>62</v>
      </c>
      <c r="C50" s="384"/>
      <c r="D50" s="380"/>
      <c r="E50" s="29" t="s">
        <v>116</v>
      </c>
      <c r="F50" s="423"/>
      <c r="G50" s="10">
        <v>10</v>
      </c>
      <c r="H50" s="11">
        <v>7.8949999999999996</v>
      </c>
      <c r="I50" s="11">
        <f t="shared" si="0"/>
        <v>39.474999999999994</v>
      </c>
      <c r="J50" s="12">
        <v>29887</v>
      </c>
      <c r="K50" s="46">
        <f t="shared" si="1"/>
        <v>757112.0962634579</v>
      </c>
      <c r="L50" s="46"/>
      <c r="M50" s="13" t="s">
        <v>71</v>
      </c>
      <c r="N50" s="382">
        <f>AVERAGE(N48:N49)</f>
        <v>516800.30245349952</v>
      </c>
      <c r="O50" s="382" t="e">
        <f>AVERAGE(O48:O49)</f>
        <v>#REF!</v>
      </c>
      <c r="P50" s="382" t="e">
        <f>STDEV(P46:P48)</f>
        <v>#DIV/0!</v>
      </c>
      <c r="Q50" s="382" t="e">
        <f>STDEV(Q46:Q48)</f>
        <v>#REF!</v>
      </c>
      <c r="R50" s="382">
        <f>MIN(R48:R49)</f>
        <v>659213.90479952609</v>
      </c>
      <c r="S50" s="382" t="e">
        <f>MIN(S48:S49)</f>
        <v>#REF!</v>
      </c>
      <c r="T50" s="382">
        <f>MIN(T48:T49)</f>
        <v>197201.83486238532</v>
      </c>
      <c r="U50" s="419">
        <f>MIN(U48:U49)</f>
        <v>0</v>
      </c>
    </row>
    <row r="51" spans="1:21">
      <c r="A51" s="421"/>
      <c r="B51" s="1" t="s">
        <v>63</v>
      </c>
      <c r="C51" s="384"/>
      <c r="D51" s="379" t="s">
        <v>3</v>
      </c>
      <c r="E51" s="29" t="s">
        <v>117</v>
      </c>
      <c r="F51" s="423"/>
      <c r="G51" s="10">
        <v>10</v>
      </c>
      <c r="H51" s="11">
        <v>6.6740000000000004</v>
      </c>
      <c r="I51" s="11">
        <f t="shared" si="0"/>
        <v>33.370000000000005</v>
      </c>
      <c r="J51" s="12">
        <v>11345</v>
      </c>
      <c r="K51" s="46">
        <f t="shared" si="1"/>
        <v>339976.02637099189</v>
      </c>
      <c r="L51" s="46"/>
      <c r="M51" s="13" t="s">
        <v>71</v>
      </c>
      <c r="N51" s="381">
        <f>AVERAGE(K51:K52)</f>
        <v>252819.60406595946</v>
      </c>
      <c r="O51" s="382" t="e">
        <f>AVERAGE(#REF!)</f>
        <v>#REF!</v>
      </c>
      <c r="P51" s="381">
        <f>STDEV(K51:K52)</f>
        <v>123257.79447169384</v>
      </c>
      <c r="Q51" s="382" t="e">
        <f>STDEV(#REF!)</f>
        <v>#REF!</v>
      </c>
      <c r="R51" s="381">
        <f>MAX(K51:K52)</f>
        <v>339976.02637099189</v>
      </c>
      <c r="S51" s="382" t="e">
        <f>MIN(#REF!)</f>
        <v>#REF!</v>
      </c>
      <c r="T51" s="381">
        <f>MIN(K51:K52)</f>
        <v>165663.18176092705</v>
      </c>
      <c r="U51" s="419">
        <f>MIN(M51:M52)</f>
        <v>0</v>
      </c>
    </row>
    <row r="52" spans="1:21">
      <c r="A52" s="429"/>
      <c r="B52" s="1" t="s">
        <v>64</v>
      </c>
      <c r="C52" s="385"/>
      <c r="D52" s="380"/>
      <c r="E52" s="29" t="s">
        <v>118</v>
      </c>
      <c r="F52" s="424"/>
      <c r="G52" s="10">
        <v>10</v>
      </c>
      <c r="H52" s="11">
        <v>7.9390000000000001</v>
      </c>
      <c r="I52" s="11">
        <f t="shared" si="0"/>
        <v>39.695</v>
      </c>
      <c r="J52" s="12">
        <v>6576</v>
      </c>
      <c r="K52" s="46">
        <f t="shared" si="1"/>
        <v>165663.18176092705</v>
      </c>
      <c r="L52" s="46"/>
      <c r="M52" s="13" t="s">
        <v>71</v>
      </c>
      <c r="N52" s="382">
        <f>AVERAGE(N51:N51)</f>
        <v>252819.60406595946</v>
      </c>
      <c r="O52" s="382" t="e">
        <f>AVERAGE(O51:O51)</f>
        <v>#REF!</v>
      </c>
      <c r="P52" s="382" t="e">
        <f>STDEV(#REF!)</f>
        <v>#REF!</v>
      </c>
      <c r="Q52" s="382" t="e">
        <f>STDEV(#REF!)</f>
        <v>#REF!</v>
      </c>
      <c r="R52" s="382">
        <f>MIN(R51:R51)</f>
        <v>339976.02637099189</v>
      </c>
      <c r="S52" s="382" t="e">
        <f>MIN(S51:S51)</f>
        <v>#REF!</v>
      </c>
      <c r="T52" s="382">
        <f>MIN(T51:T51)</f>
        <v>165663.18176092705</v>
      </c>
      <c r="U52" s="419">
        <f>MIN(U51:U51)</f>
        <v>0</v>
      </c>
    </row>
    <row r="53" spans="1:21" ht="15" customHeight="1">
      <c r="A53" s="420" t="s">
        <v>66</v>
      </c>
      <c r="B53" s="1" t="s">
        <v>18</v>
      </c>
      <c r="C53" s="383">
        <v>1</v>
      </c>
      <c r="D53" s="379" t="s">
        <v>4</v>
      </c>
      <c r="E53" s="29" t="s">
        <v>119</v>
      </c>
      <c r="F53" s="408" t="s">
        <v>1844</v>
      </c>
      <c r="G53" s="10">
        <v>10</v>
      </c>
      <c r="H53" s="11">
        <v>15.824</v>
      </c>
      <c r="I53" s="11">
        <f t="shared" si="0"/>
        <v>79.12</v>
      </c>
      <c r="J53" s="12" t="s">
        <v>355</v>
      </c>
      <c r="K53" s="46" t="s">
        <v>355</v>
      </c>
      <c r="L53" s="46"/>
      <c r="M53" s="13" t="s">
        <v>71</v>
      </c>
      <c r="N53" s="381" t="s">
        <v>355</v>
      </c>
      <c r="O53" s="381" t="s">
        <v>355</v>
      </c>
      <c r="P53" s="381" t="s">
        <v>354</v>
      </c>
      <c r="Q53" s="381" t="s">
        <v>354</v>
      </c>
      <c r="R53" s="381" t="s">
        <v>355</v>
      </c>
      <c r="S53" s="381" t="s">
        <v>355</v>
      </c>
      <c r="T53" s="381" t="s">
        <v>355</v>
      </c>
      <c r="U53" s="381" t="s">
        <v>355</v>
      </c>
    </row>
    <row r="54" spans="1:21" ht="15.75" customHeight="1">
      <c r="A54" s="421"/>
      <c r="B54" s="1" t="s">
        <v>19</v>
      </c>
      <c r="C54" s="384"/>
      <c r="D54" s="407"/>
      <c r="E54" s="29" t="s">
        <v>120</v>
      </c>
      <c r="F54" s="409"/>
      <c r="G54" s="10">
        <v>10</v>
      </c>
      <c r="H54" s="11">
        <v>10.007999999999999</v>
      </c>
      <c r="I54" s="11">
        <f t="shared" si="0"/>
        <v>50.039999999999992</v>
      </c>
      <c r="J54" s="12" t="s">
        <v>355</v>
      </c>
      <c r="K54" s="46" t="s">
        <v>355</v>
      </c>
      <c r="L54" s="46"/>
      <c r="M54" s="13" t="s">
        <v>71</v>
      </c>
      <c r="N54" s="382">
        <f>MIN(N52:N53)</f>
        <v>252819.60406595946</v>
      </c>
      <c r="O54" s="382" t="e">
        <f>MIN(O52:O53)</f>
        <v>#REF!</v>
      </c>
      <c r="P54" s="382" t="e">
        <f>AVERAGE(P52:P53)</f>
        <v>#REF!</v>
      </c>
      <c r="Q54" s="382" t="e">
        <f>AVERAGE(Q52:Q53)</f>
        <v>#REF!</v>
      </c>
      <c r="R54" s="382">
        <f>MIN(R52:R53)</f>
        <v>339976.02637099189</v>
      </c>
      <c r="S54" s="382" t="e">
        <f>MIN(S52:S53)</f>
        <v>#REF!</v>
      </c>
      <c r="T54" s="382">
        <f>MIN(T52:T53)</f>
        <v>165663.18176092705</v>
      </c>
      <c r="U54" s="382">
        <f>MIN(U52:U53)</f>
        <v>0</v>
      </c>
    </row>
    <row r="55" spans="1:21">
      <c r="A55" s="421"/>
      <c r="B55" s="1" t="s">
        <v>20</v>
      </c>
      <c r="C55" s="384"/>
      <c r="D55" s="379" t="s">
        <v>3</v>
      </c>
      <c r="E55" s="29" t="s">
        <v>121</v>
      </c>
      <c r="F55" s="409"/>
      <c r="G55" s="10">
        <v>10</v>
      </c>
      <c r="H55" s="11">
        <v>12.04</v>
      </c>
      <c r="I55" s="11">
        <f t="shared" si="0"/>
        <v>60.199999999999996</v>
      </c>
      <c r="J55" s="12" t="s">
        <v>355</v>
      </c>
      <c r="K55" s="46" t="s">
        <v>355</v>
      </c>
      <c r="L55" s="46"/>
      <c r="M55" s="13" t="s">
        <v>71</v>
      </c>
      <c r="N55" s="381" t="s">
        <v>355</v>
      </c>
      <c r="O55" s="382" t="e">
        <f>MIN(#REF!)</f>
        <v>#REF!</v>
      </c>
      <c r="P55" s="381" t="s">
        <v>354</v>
      </c>
      <c r="Q55" s="382" t="e">
        <f>AVERAGE(#REF!)</f>
        <v>#REF!</v>
      </c>
      <c r="R55" s="381" t="s">
        <v>355</v>
      </c>
      <c r="S55" s="382" t="e">
        <f>MIN(#REF!)</f>
        <v>#REF!</v>
      </c>
      <c r="T55" s="381" t="s">
        <v>355</v>
      </c>
      <c r="U55" s="382" t="e">
        <f>MIN(#REF!)</f>
        <v>#REF!</v>
      </c>
    </row>
    <row r="56" spans="1:21">
      <c r="A56" s="421"/>
      <c r="B56" s="1" t="s">
        <v>21</v>
      </c>
      <c r="C56" s="385"/>
      <c r="D56" s="407"/>
      <c r="E56" s="29" t="s">
        <v>122</v>
      </c>
      <c r="F56" s="409"/>
      <c r="G56" s="10">
        <v>10</v>
      </c>
      <c r="H56" s="11">
        <v>7.7910000000000004</v>
      </c>
      <c r="I56" s="11">
        <f t="shared" si="0"/>
        <v>38.954999999999998</v>
      </c>
      <c r="J56" s="12" t="s">
        <v>355</v>
      </c>
      <c r="K56" s="46" t="s">
        <v>355</v>
      </c>
      <c r="L56" s="46"/>
      <c r="M56" s="13" t="s">
        <v>71</v>
      </c>
      <c r="N56" s="382">
        <f>MIN(N54:N55)</f>
        <v>252819.60406595946</v>
      </c>
      <c r="O56" s="382" t="e">
        <f>MIN(O55:O55)</f>
        <v>#REF!</v>
      </c>
      <c r="P56" s="382" t="e">
        <f>AVERAGE(P54:P55)</f>
        <v>#REF!</v>
      </c>
      <c r="Q56" s="382" t="e">
        <f>AVERAGE(Q55:Q55)</f>
        <v>#REF!</v>
      </c>
      <c r="R56" s="382">
        <f>MIN(R54:R55)</f>
        <v>339976.02637099189</v>
      </c>
      <c r="S56" s="382" t="e">
        <f>MIN(S55:S55)</f>
        <v>#REF!</v>
      </c>
      <c r="T56" s="382">
        <f>MIN(T54:T55)</f>
        <v>165663.18176092705</v>
      </c>
      <c r="U56" s="382" t="e">
        <f>MIN(U55:U55)</f>
        <v>#REF!</v>
      </c>
    </row>
    <row r="57" spans="1:21" ht="15" customHeight="1">
      <c r="A57" s="421"/>
      <c r="B57" s="1" t="s">
        <v>22</v>
      </c>
      <c r="C57" s="383">
        <v>2</v>
      </c>
      <c r="D57" s="379" t="s">
        <v>4</v>
      </c>
      <c r="E57" s="29" t="s">
        <v>123</v>
      </c>
      <c r="F57" s="409"/>
      <c r="G57" s="10">
        <v>10</v>
      </c>
      <c r="H57" s="11">
        <v>11.273</v>
      </c>
      <c r="I57" s="11">
        <f t="shared" si="0"/>
        <v>56.364999999999995</v>
      </c>
      <c r="J57" s="12" t="s">
        <v>355</v>
      </c>
      <c r="K57" s="46" t="s">
        <v>355</v>
      </c>
      <c r="L57" s="46"/>
      <c r="M57" s="13" t="s">
        <v>71</v>
      </c>
      <c r="N57" s="381" t="s">
        <v>355</v>
      </c>
      <c r="O57" s="381" t="s">
        <v>355</v>
      </c>
      <c r="P57" s="381" t="s">
        <v>354</v>
      </c>
      <c r="Q57" s="381" t="s">
        <v>354</v>
      </c>
      <c r="R57" s="381" t="s">
        <v>355</v>
      </c>
      <c r="S57" s="381" t="s">
        <v>355</v>
      </c>
      <c r="T57" s="381" t="s">
        <v>355</v>
      </c>
      <c r="U57" s="381" t="s">
        <v>355</v>
      </c>
    </row>
    <row r="58" spans="1:21">
      <c r="A58" s="421"/>
      <c r="B58" s="1" t="s">
        <v>23</v>
      </c>
      <c r="C58" s="384"/>
      <c r="D58" s="380"/>
      <c r="E58" s="29" t="s">
        <v>124</v>
      </c>
      <c r="F58" s="409"/>
      <c r="G58" s="10">
        <v>10</v>
      </c>
      <c r="H58" s="11">
        <v>5.46</v>
      </c>
      <c r="I58" s="11">
        <f t="shared" si="0"/>
        <v>27.3</v>
      </c>
      <c r="J58" s="12" t="s">
        <v>355</v>
      </c>
      <c r="K58" s="46" t="s">
        <v>355</v>
      </c>
      <c r="L58" s="46"/>
      <c r="M58" s="13" t="s">
        <v>71</v>
      </c>
      <c r="N58" s="382">
        <f>MIN(N56:N57)</f>
        <v>252819.60406595946</v>
      </c>
      <c r="O58" s="382" t="e">
        <f>MIN(O56:O57)</f>
        <v>#REF!</v>
      </c>
      <c r="P58" s="382" t="e">
        <f>AVERAGE(P56:P57)</f>
        <v>#REF!</v>
      </c>
      <c r="Q58" s="382" t="e">
        <f>AVERAGE(Q56:Q57)</f>
        <v>#REF!</v>
      </c>
      <c r="R58" s="382">
        <f>MIN(R56:R57)</f>
        <v>339976.02637099189</v>
      </c>
      <c r="S58" s="382" t="e">
        <f>MIN(S56:S57)</f>
        <v>#REF!</v>
      </c>
      <c r="T58" s="382">
        <f>MIN(T56:T57)</f>
        <v>165663.18176092705</v>
      </c>
      <c r="U58" s="382" t="e">
        <f>MIN(U56:U57)</f>
        <v>#REF!</v>
      </c>
    </row>
    <row r="59" spans="1:21">
      <c r="A59" s="421"/>
      <c r="B59" s="1" t="s">
        <v>24</v>
      </c>
      <c r="C59" s="384"/>
      <c r="D59" s="379" t="s">
        <v>3</v>
      </c>
      <c r="E59" s="29" t="s">
        <v>125</v>
      </c>
      <c r="F59" s="409"/>
      <c r="G59" s="10">
        <v>10</v>
      </c>
      <c r="H59" s="11">
        <v>8.5820000000000007</v>
      </c>
      <c r="I59" s="11">
        <f t="shared" si="0"/>
        <v>42.910000000000004</v>
      </c>
      <c r="J59" s="12" t="s">
        <v>355</v>
      </c>
      <c r="K59" s="46" t="s">
        <v>355</v>
      </c>
      <c r="L59" s="46"/>
      <c r="M59" s="13" t="s">
        <v>71</v>
      </c>
      <c r="N59" s="381" t="s">
        <v>355</v>
      </c>
      <c r="O59" s="382" t="e">
        <f>MIN(#REF!)</f>
        <v>#REF!</v>
      </c>
      <c r="P59" s="381" t="s">
        <v>354</v>
      </c>
      <c r="Q59" s="382" t="e">
        <f>AVERAGE(#REF!)</f>
        <v>#REF!</v>
      </c>
      <c r="R59" s="381" t="s">
        <v>355</v>
      </c>
      <c r="S59" s="382" t="e">
        <f>MIN(#REF!)</f>
        <v>#REF!</v>
      </c>
      <c r="T59" s="381" t="s">
        <v>355</v>
      </c>
      <c r="U59" s="382" t="e">
        <f>MIN(#REF!)</f>
        <v>#REF!</v>
      </c>
    </row>
    <row r="60" spans="1:21">
      <c r="A60" s="421"/>
      <c r="B60" s="1" t="s">
        <v>25</v>
      </c>
      <c r="C60" s="385"/>
      <c r="D60" s="407"/>
      <c r="E60" s="29" t="s">
        <v>126</v>
      </c>
      <c r="F60" s="409"/>
      <c r="G60" s="10">
        <v>10</v>
      </c>
      <c r="H60" s="11">
        <v>89.929000000000002</v>
      </c>
      <c r="I60" s="11">
        <f t="shared" si="0"/>
        <v>200</v>
      </c>
      <c r="J60" s="12" t="s">
        <v>355</v>
      </c>
      <c r="K60" s="46" t="s">
        <v>355</v>
      </c>
      <c r="L60" s="46"/>
      <c r="M60" s="13" t="s">
        <v>71</v>
      </c>
      <c r="N60" s="382">
        <f>MIN(N58:N59)</f>
        <v>252819.60406595946</v>
      </c>
      <c r="O60" s="382" t="e">
        <f>MIN(O59:O59)</f>
        <v>#REF!</v>
      </c>
      <c r="P60" s="382" t="e">
        <f>AVERAGE(P58:P59)</f>
        <v>#REF!</v>
      </c>
      <c r="Q60" s="382" t="e">
        <f>AVERAGE(Q59:Q59)</f>
        <v>#REF!</v>
      </c>
      <c r="R60" s="382">
        <f>MIN(R58:R59)</f>
        <v>339976.02637099189</v>
      </c>
      <c r="S60" s="382" t="e">
        <f>MIN(S59:S59)</f>
        <v>#REF!</v>
      </c>
      <c r="T60" s="382">
        <f>MIN(T58:T59)</f>
        <v>165663.18176092705</v>
      </c>
      <c r="U60" s="382" t="e">
        <f>MIN(U59:U59)</f>
        <v>#REF!</v>
      </c>
    </row>
    <row r="61" spans="1:21" ht="15" customHeight="1">
      <c r="A61" s="421"/>
      <c r="B61" s="1" t="s">
        <v>26</v>
      </c>
      <c r="C61" s="383">
        <v>3</v>
      </c>
      <c r="D61" s="379" t="s">
        <v>4</v>
      </c>
      <c r="E61" s="29" t="s">
        <v>127</v>
      </c>
      <c r="F61" s="409"/>
      <c r="G61" s="10">
        <v>10</v>
      </c>
      <c r="H61" s="11">
        <v>11.942</v>
      </c>
      <c r="I61" s="11">
        <f t="shared" si="0"/>
        <v>59.71</v>
      </c>
      <c r="J61" s="12">
        <v>2206</v>
      </c>
      <c r="K61" s="46">
        <f t="shared" si="1"/>
        <v>36945.235303969188</v>
      </c>
      <c r="L61" s="46"/>
      <c r="M61" s="13" t="s">
        <v>71</v>
      </c>
      <c r="N61" s="381">
        <f>AVERAGE(K61:K62)</f>
        <v>120769.97055282124</v>
      </c>
      <c r="O61" s="381">
        <f>AVERAGE(K61:K64)</f>
        <v>100711.62255349173</v>
      </c>
      <c r="P61" s="381">
        <f>STDEV(K61:K62)</f>
        <v>118546.07745126061</v>
      </c>
      <c r="Q61" s="381">
        <f>STDEV(K61:K64)</f>
        <v>83153.454757899075</v>
      </c>
      <c r="R61" s="381">
        <f>MAX(K61:K62)</f>
        <v>204594.70580167329</v>
      </c>
      <c r="S61" s="381">
        <f>MAX(K61:K64)</f>
        <v>204594.70580167329</v>
      </c>
      <c r="T61" s="381">
        <f>MIN(K61:K62)</f>
        <v>36945.235303969188</v>
      </c>
      <c r="U61" s="418">
        <f>MIN(K61:K64)</f>
        <v>30250.053736476319</v>
      </c>
    </row>
    <row r="62" spans="1:21" ht="15.75" customHeight="1">
      <c r="A62" s="421"/>
      <c r="B62" s="1" t="s">
        <v>27</v>
      </c>
      <c r="C62" s="384"/>
      <c r="D62" s="407"/>
      <c r="E62" s="29" t="s">
        <v>128</v>
      </c>
      <c r="F62" s="409"/>
      <c r="G62" s="10">
        <v>10</v>
      </c>
      <c r="H62" s="11">
        <v>14.582000000000001</v>
      </c>
      <c r="I62" s="11">
        <f t="shared" si="0"/>
        <v>72.91</v>
      </c>
      <c r="J62" s="12">
        <v>14917</v>
      </c>
      <c r="K62" s="46">
        <f t="shared" si="1"/>
        <v>204594.70580167329</v>
      </c>
      <c r="L62" s="46"/>
      <c r="M62" s="13" t="s">
        <v>71</v>
      </c>
      <c r="N62" s="382">
        <f>AVERAGE(N60:N61)</f>
        <v>186794.78730939035</v>
      </c>
      <c r="O62" s="382" t="e">
        <f>AVERAGE(O60:O61)</f>
        <v>#REF!</v>
      </c>
      <c r="P62" s="382" t="e">
        <f>STDEV(P58:P60)</f>
        <v>#REF!</v>
      </c>
      <c r="Q62" s="382" t="e">
        <f>STDEV(Q58:Q60)</f>
        <v>#REF!</v>
      </c>
      <c r="R62" s="382">
        <f>MIN(R60:R61)</f>
        <v>204594.70580167329</v>
      </c>
      <c r="S62" s="382" t="e">
        <f>MIN(S60:S61)</f>
        <v>#REF!</v>
      </c>
      <c r="T62" s="382">
        <f>MIN(T60:T61)</f>
        <v>36945.235303969188</v>
      </c>
      <c r="U62" s="419" t="e">
        <f>MIN(U60:U61)</f>
        <v>#REF!</v>
      </c>
    </row>
    <row r="63" spans="1:21">
      <c r="A63" s="421"/>
      <c r="B63" s="1" t="s">
        <v>28</v>
      </c>
      <c r="C63" s="384"/>
      <c r="D63" s="379" t="s">
        <v>3</v>
      </c>
      <c r="E63" s="29" t="s">
        <v>129</v>
      </c>
      <c r="F63" s="409"/>
      <c r="G63" s="10">
        <v>10</v>
      </c>
      <c r="H63" s="11">
        <v>13.957000000000001</v>
      </c>
      <c r="I63" s="11">
        <f t="shared" si="0"/>
        <v>69.784999999999997</v>
      </c>
      <c r="J63" s="12">
        <v>2111</v>
      </c>
      <c r="K63" s="46">
        <f t="shared" si="1"/>
        <v>30250.053736476319</v>
      </c>
      <c r="L63" s="46"/>
      <c r="M63" s="13" t="s">
        <v>71</v>
      </c>
      <c r="N63" s="381">
        <f>AVERAGE(K63:K64)</f>
        <v>80653.274554162199</v>
      </c>
      <c r="O63" s="382" t="e">
        <f>AVERAGE(#REF!)</f>
        <v>#REF!</v>
      </c>
      <c r="P63" s="381">
        <f>STDEV(K63:K64)</f>
        <v>71280.918467657291</v>
      </c>
      <c r="Q63" s="382" t="e">
        <f>STDEV(#REF!)</f>
        <v>#REF!</v>
      </c>
      <c r="R63" s="381">
        <f>MAX(K63:K64)</f>
        <v>131056.49537184808</v>
      </c>
      <c r="S63" s="382" t="e">
        <f>MIN(#REF!)</f>
        <v>#REF!</v>
      </c>
      <c r="T63" s="381">
        <f>MIN(K63:K64)</f>
        <v>30250.053736476319</v>
      </c>
      <c r="U63" s="419">
        <f>MIN(M63:M64)</f>
        <v>0</v>
      </c>
    </row>
    <row r="64" spans="1:21">
      <c r="A64" s="421"/>
      <c r="B64" s="1" t="s">
        <v>29</v>
      </c>
      <c r="C64" s="385"/>
      <c r="D64" s="407"/>
      <c r="E64" s="29" t="s">
        <v>130</v>
      </c>
      <c r="F64" s="409"/>
      <c r="G64" s="10">
        <v>10</v>
      </c>
      <c r="H64" s="11">
        <v>15.664999999999999</v>
      </c>
      <c r="I64" s="11">
        <f t="shared" si="0"/>
        <v>78.324999999999989</v>
      </c>
      <c r="J64" s="12">
        <v>10265</v>
      </c>
      <c r="K64" s="46">
        <f t="shared" si="1"/>
        <v>131056.49537184808</v>
      </c>
      <c r="L64" s="46"/>
      <c r="M64" s="13" t="s">
        <v>71</v>
      </c>
      <c r="N64" s="382">
        <f>AVERAGE(N63:N63)</f>
        <v>80653.274554162199</v>
      </c>
      <c r="O64" s="382" t="e">
        <f>AVERAGE(O63:O63)</f>
        <v>#REF!</v>
      </c>
      <c r="P64" s="382" t="e">
        <f>STDEV(#REF!)</f>
        <v>#REF!</v>
      </c>
      <c r="Q64" s="382" t="e">
        <f>STDEV(#REF!)</f>
        <v>#REF!</v>
      </c>
      <c r="R64" s="382">
        <f>MIN(R63:R63)</f>
        <v>131056.49537184808</v>
      </c>
      <c r="S64" s="382" t="e">
        <f>MIN(S63:S63)</f>
        <v>#REF!</v>
      </c>
      <c r="T64" s="382">
        <f>MIN(T63:T63)</f>
        <v>30250.053736476319</v>
      </c>
      <c r="U64" s="419">
        <f>MIN(U63:U63)</f>
        <v>0</v>
      </c>
    </row>
    <row r="65" spans="1:21" ht="15" customHeight="1">
      <c r="A65" s="421"/>
      <c r="B65" s="1" t="s">
        <v>30</v>
      </c>
      <c r="C65" s="383">
        <v>4</v>
      </c>
      <c r="D65" s="379" t="s">
        <v>4</v>
      </c>
      <c r="E65" s="29" t="s">
        <v>131</v>
      </c>
      <c r="F65" s="409"/>
      <c r="G65" s="10">
        <v>10</v>
      </c>
      <c r="H65" s="11">
        <v>3.351</v>
      </c>
      <c r="I65" s="11">
        <f t="shared" si="0"/>
        <v>16.754999999999999</v>
      </c>
      <c r="J65" s="12">
        <v>5735</v>
      </c>
      <c r="K65" s="46">
        <f t="shared" si="1"/>
        <v>342285.88481050433</v>
      </c>
      <c r="L65" s="46"/>
      <c r="M65" s="13" t="s">
        <v>71</v>
      </c>
      <c r="N65" s="381">
        <f>AVERAGE(K65:K66)</f>
        <v>215447.07996570354</v>
      </c>
      <c r="O65" s="381">
        <f>AVERAGE(K65:K68)</f>
        <v>491483.25475842523</v>
      </c>
      <c r="P65" s="381">
        <f>STDEV(K65:K66)</f>
        <v>179377.15804671156</v>
      </c>
      <c r="Q65" s="381">
        <f>STDEV(K65:K68)</f>
        <v>346990.40814079478</v>
      </c>
      <c r="R65" s="381">
        <f>MAX(K65:K66)</f>
        <v>342285.88481050433</v>
      </c>
      <c r="S65" s="381">
        <f>MAX(K65:K68)</f>
        <v>877626.16417587176</v>
      </c>
      <c r="T65" s="381">
        <f>MIN(K65:K66)</f>
        <v>88608.275120902748</v>
      </c>
      <c r="U65" s="418">
        <f>MIN(K65:K68)</f>
        <v>88608.275120902748</v>
      </c>
    </row>
    <row r="66" spans="1:21">
      <c r="A66" s="421"/>
      <c r="B66" s="1" t="s">
        <v>31</v>
      </c>
      <c r="C66" s="384"/>
      <c r="D66" s="407"/>
      <c r="E66" s="29" t="s">
        <v>132</v>
      </c>
      <c r="F66" s="409"/>
      <c r="G66" s="10">
        <v>10</v>
      </c>
      <c r="H66" s="11">
        <v>3.722</v>
      </c>
      <c r="I66" s="11">
        <f t="shared" si="0"/>
        <v>18.61</v>
      </c>
      <c r="J66" s="12">
        <v>1649</v>
      </c>
      <c r="K66" s="46">
        <f t="shared" si="1"/>
        <v>88608.275120902748</v>
      </c>
      <c r="L66" s="46"/>
      <c r="M66" s="13" t="s">
        <v>71</v>
      </c>
      <c r="N66" s="382">
        <f>AVERAGE(N64:N65)</f>
        <v>148050.17725993285</v>
      </c>
      <c r="O66" s="382" t="e">
        <f>AVERAGE(O64:O65)</f>
        <v>#REF!</v>
      </c>
      <c r="P66" s="382" t="e">
        <f>STDEV(P62:P64)</f>
        <v>#REF!</v>
      </c>
      <c r="Q66" s="382" t="e">
        <f>STDEV(Q62:Q64)</f>
        <v>#REF!</v>
      </c>
      <c r="R66" s="382">
        <f>MIN(R64:R65)</f>
        <v>131056.49537184808</v>
      </c>
      <c r="S66" s="382" t="e">
        <f>MIN(S64:S65)</f>
        <v>#REF!</v>
      </c>
      <c r="T66" s="382">
        <f>MIN(T64:T65)</f>
        <v>30250.053736476319</v>
      </c>
      <c r="U66" s="419">
        <f>MIN(U64:U65)</f>
        <v>0</v>
      </c>
    </row>
    <row r="67" spans="1:21">
      <c r="A67" s="421"/>
      <c r="B67" s="1" t="s">
        <v>32</v>
      </c>
      <c r="C67" s="384"/>
      <c r="D67" s="379" t="s">
        <v>3</v>
      </c>
      <c r="E67" s="29" t="s">
        <v>133</v>
      </c>
      <c r="F67" s="409"/>
      <c r="G67" s="10">
        <v>10</v>
      </c>
      <c r="H67" s="11">
        <v>4.617</v>
      </c>
      <c r="I67" s="11">
        <f t="shared" si="0"/>
        <v>23.085000000000001</v>
      </c>
      <c r="J67" s="12">
        <v>20260</v>
      </c>
      <c r="K67" s="46">
        <f t="shared" si="1"/>
        <v>877626.16417587176</v>
      </c>
      <c r="L67" s="46"/>
      <c r="M67" s="13" t="s">
        <v>71</v>
      </c>
      <c r="N67" s="381">
        <f>AVERAGE(K67:K68)</f>
        <v>767519.42955114692</v>
      </c>
      <c r="O67" s="382" t="e">
        <f>AVERAGE(#REF!)</f>
        <v>#REF!</v>
      </c>
      <c r="P67" s="381">
        <f>STDEV(K67:K68)</f>
        <v>155714.43741490127</v>
      </c>
      <c r="Q67" s="382" t="e">
        <f>STDEV(#REF!)</f>
        <v>#REF!</v>
      </c>
      <c r="R67" s="381">
        <f>MAX(K67:K68)</f>
        <v>877626.16417587176</v>
      </c>
      <c r="S67" s="382" t="e">
        <f>MIN(#REF!)</f>
        <v>#REF!</v>
      </c>
      <c r="T67" s="381">
        <f>MIN(K67:K68)</f>
        <v>657412.69492642209</v>
      </c>
      <c r="U67" s="419">
        <f>MIN(M67:M68)</f>
        <v>0</v>
      </c>
    </row>
    <row r="68" spans="1:21">
      <c r="A68" s="421"/>
      <c r="B68" s="1" t="s">
        <v>33</v>
      </c>
      <c r="C68" s="385"/>
      <c r="D68" s="407"/>
      <c r="E68" s="29" t="s">
        <v>134</v>
      </c>
      <c r="F68" s="409"/>
      <c r="G68" s="10">
        <v>10</v>
      </c>
      <c r="H68" s="11">
        <v>4.5529999999999999</v>
      </c>
      <c r="I68" s="11">
        <f t="shared" si="0"/>
        <v>22.765000000000001</v>
      </c>
      <c r="J68" s="12">
        <v>14966</v>
      </c>
      <c r="K68" s="46">
        <f t="shared" si="1"/>
        <v>657412.69492642209</v>
      </c>
      <c r="L68" s="46"/>
      <c r="M68" s="13" t="s">
        <v>71</v>
      </c>
      <c r="N68" s="382">
        <f>AVERAGE(N67:N67)</f>
        <v>767519.42955114692</v>
      </c>
      <c r="O68" s="382" t="e">
        <f>AVERAGE(O67:O67)</f>
        <v>#REF!</v>
      </c>
      <c r="P68" s="382" t="e">
        <f>STDEV(#REF!)</f>
        <v>#REF!</v>
      </c>
      <c r="Q68" s="382" t="e">
        <f>STDEV(#REF!)</f>
        <v>#REF!</v>
      </c>
      <c r="R68" s="382">
        <f>MIN(R67:R67)</f>
        <v>877626.16417587176</v>
      </c>
      <c r="S68" s="382" t="e">
        <f>MIN(S67:S67)</f>
        <v>#REF!</v>
      </c>
      <c r="T68" s="382">
        <f>MIN(T67:T67)</f>
        <v>657412.69492642209</v>
      </c>
      <c r="U68" s="419">
        <f>MIN(U67:U67)</f>
        <v>0</v>
      </c>
    </row>
    <row r="69" spans="1:21" ht="15" customHeight="1">
      <c r="A69" s="421"/>
      <c r="B69" s="1" t="s">
        <v>34</v>
      </c>
      <c r="C69" s="383">
        <v>5</v>
      </c>
      <c r="D69" s="379" t="s">
        <v>4</v>
      </c>
      <c r="E69" s="29" t="s">
        <v>135</v>
      </c>
      <c r="F69" s="409"/>
      <c r="G69" s="10">
        <v>10</v>
      </c>
      <c r="H69" s="11">
        <v>4.51</v>
      </c>
      <c r="I69" s="11">
        <f t="shared" si="0"/>
        <v>22.549999999999997</v>
      </c>
      <c r="J69" s="12">
        <v>4346</v>
      </c>
      <c r="K69" s="46">
        <f t="shared" si="1"/>
        <v>192727.27272727276</v>
      </c>
      <c r="L69" s="46"/>
      <c r="M69" s="13" t="s">
        <v>71</v>
      </c>
      <c r="N69" s="381">
        <f>AVERAGE(K69:K70)</f>
        <v>212550.32951160063</v>
      </c>
      <c r="O69" s="381">
        <f>AVERAGE(K69:K72)</f>
        <v>254033.62176485962</v>
      </c>
      <c r="P69" s="381">
        <f>STDEV(K69:K70)</f>
        <v>28034.035752088468</v>
      </c>
      <c r="Q69" s="381">
        <f>STDEV(K69:K72)</f>
        <v>94417.81210776791</v>
      </c>
      <c r="R69" s="381">
        <f>MAX(K69:K70)</f>
        <v>232373.3862959285</v>
      </c>
      <c r="S69" s="381">
        <f>MAX(K69:K72)</f>
        <v>393176.54852600198</v>
      </c>
      <c r="T69" s="381">
        <f>MIN(K69:K70)</f>
        <v>192727.27272727276</v>
      </c>
      <c r="U69" s="418">
        <f>MIN(K69:K72)</f>
        <v>192727.27272727276</v>
      </c>
    </row>
    <row r="70" spans="1:21" ht="15.75" customHeight="1">
      <c r="A70" s="421"/>
      <c r="B70" s="1" t="s">
        <v>35</v>
      </c>
      <c r="C70" s="384"/>
      <c r="D70" s="407"/>
      <c r="E70" s="29" t="s">
        <v>136</v>
      </c>
      <c r="F70" s="409"/>
      <c r="G70" s="10">
        <v>10</v>
      </c>
      <c r="H70" s="11">
        <v>5.0350000000000001</v>
      </c>
      <c r="I70" s="11">
        <f t="shared" si="0"/>
        <v>25.175000000000001</v>
      </c>
      <c r="J70" s="12">
        <v>5850</v>
      </c>
      <c r="K70" s="46">
        <f t="shared" si="1"/>
        <v>232373.3862959285</v>
      </c>
      <c r="L70" s="46"/>
      <c r="M70" s="13" t="s">
        <v>71</v>
      </c>
      <c r="N70" s="382">
        <f>AVERAGE(N68:N69)</f>
        <v>490034.87953137379</v>
      </c>
      <c r="O70" s="382" t="e">
        <f>AVERAGE(O68:O69)</f>
        <v>#REF!</v>
      </c>
      <c r="P70" s="382" t="e">
        <f>STDEV(P66:P68)</f>
        <v>#REF!</v>
      </c>
      <c r="Q70" s="382" t="e">
        <f>STDEV(Q66:Q68)</f>
        <v>#REF!</v>
      </c>
      <c r="R70" s="382">
        <f>MIN(R68:R69)</f>
        <v>232373.3862959285</v>
      </c>
      <c r="S70" s="382" t="e">
        <f>MIN(S68:S69)</f>
        <v>#REF!</v>
      </c>
      <c r="T70" s="382">
        <f>MIN(T68:T69)</f>
        <v>192727.27272727276</v>
      </c>
      <c r="U70" s="419">
        <f>MIN(U68:U69)</f>
        <v>0</v>
      </c>
    </row>
    <row r="71" spans="1:21">
      <c r="A71" s="421"/>
      <c r="B71" s="1" t="s">
        <v>36</v>
      </c>
      <c r="C71" s="384"/>
      <c r="D71" s="379" t="s">
        <v>3</v>
      </c>
      <c r="E71" s="29" t="s">
        <v>137</v>
      </c>
      <c r="F71" s="409"/>
      <c r="G71" s="10">
        <v>10</v>
      </c>
      <c r="H71" s="11">
        <v>5.2270000000000003</v>
      </c>
      <c r="I71" s="11">
        <f t="shared" ref="I71:I134" si="2">IF(H71&gt;=40, 200, H71*5)</f>
        <v>26.135000000000002</v>
      </c>
      <c r="J71" s="12">
        <v>5171</v>
      </c>
      <c r="K71" s="46">
        <f t="shared" ref="K71:K134" si="3">(J71/(I71/1000))</f>
        <v>197857.2795102353</v>
      </c>
      <c r="L71" s="46"/>
      <c r="M71" s="13" t="s">
        <v>71</v>
      </c>
      <c r="N71" s="381">
        <f>AVERAGE(K71:K72)</f>
        <v>295516.91401811864</v>
      </c>
      <c r="O71" s="382" t="e">
        <f>AVERAGE(#REF!)</f>
        <v>#REF!</v>
      </c>
      <c r="P71" s="381">
        <f>STDEV(K71:K72)</f>
        <v>138111.57961744806</v>
      </c>
      <c r="Q71" s="382" t="e">
        <f>STDEV(#REF!)</f>
        <v>#REF!</v>
      </c>
      <c r="R71" s="381">
        <f>MAX(K71:K72)</f>
        <v>393176.54852600198</v>
      </c>
      <c r="S71" s="382" t="e">
        <f>MIN(#REF!)</f>
        <v>#REF!</v>
      </c>
      <c r="T71" s="381">
        <f>MIN(K71:K72)</f>
        <v>197857.2795102353</v>
      </c>
      <c r="U71" s="419">
        <f>MIN(M71:M72)</f>
        <v>0</v>
      </c>
    </row>
    <row r="72" spans="1:21">
      <c r="A72" s="421"/>
      <c r="B72" s="1" t="s">
        <v>37</v>
      </c>
      <c r="C72" s="385"/>
      <c r="D72" s="407"/>
      <c r="E72" s="29" t="s">
        <v>138</v>
      </c>
      <c r="F72" s="409"/>
      <c r="G72" s="10">
        <v>10</v>
      </c>
      <c r="H72" s="11">
        <v>3.0190000000000001</v>
      </c>
      <c r="I72" s="11">
        <f t="shared" si="2"/>
        <v>15.095000000000001</v>
      </c>
      <c r="J72" s="12">
        <v>5935</v>
      </c>
      <c r="K72" s="46">
        <f t="shared" si="3"/>
        <v>393176.54852600198</v>
      </c>
      <c r="L72" s="46"/>
      <c r="M72" s="13" t="s">
        <v>71</v>
      </c>
      <c r="N72" s="382">
        <f>AVERAGE(N71:N71)</f>
        <v>295516.91401811864</v>
      </c>
      <c r="O72" s="382" t="e">
        <f>AVERAGE(O71:O71)</f>
        <v>#REF!</v>
      </c>
      <c r="P72" s="382" t="e">
        <f>STDEV(#REF!)</f>
        <v>#REF!</v>
      </c>
      <c r="Q72" s="382" t="e">
        <f>STDEV(#REF!)</f>
        <v>#REF!</v>
      </c>
      <c r="R72" s="382">
        <f>MIN(R71:R71)</f>
        <v>393176.54852600198</v>
      </c>
      <c r="S72" s="382" t="e">
        <f>MIN(S71:S71)</f>
        <v>#REF!</v>
      </c>
      <c r="T72" s="382">
        <f>MIN(T71:T71)</f>
        <v>197857.2795102353</v>
      </c>
      <c r="U72" s="419">
        <f>MIN(U71:U71)</f>
        <v>0</v>
      </c>
    </row>
    <row r="73" spans="1:21" ht="15" customHeight="1">
      <c r="A73" s="421"/>
      <c r="B73" s="1" t="s">
        <v>38</v>
      </c>
      <c r="C73" s="383">
        <v>6</v>
      </c>
      <c r="D73" s="14" t="s">
        <v>4</v>
      </c>
      <c r="E73" s="29" t="s">
        <v>139</v>
      </c>
      <c r="F73" s="409"/>
      <c r="G73" s="10">
        <v>10</v>
      </c>
      <c r="H73" s="11">
        <v>3.5779999999999998</v>
      </c>
      <c r="I73" s="11">
        <f t="shared" si="2"/>
        <v>17.89</v>
      </c>
      <c r="J73" s="12">
        <v>773</v>
      </c>
      <c r="K73" s="46">
        <f t="shared" si="3"/>
        <v>43208.4963666853</v>
      </c>
      <c r="L73" s="46"/>
      <c r="M73" s="13" t="s">
        <v>71</v>
      </c>
      <c r="N73" s="129">
        <f>AVERAGE(K73)</f>
        <v>43208.4963666853</v>
      </c>
      <c r="O73" s="381">
        <f>AVERAGE(K73:K76)</f>
        <v>433250.66213464562</v>
      </c>
      <c r="P73" s="129" t="s">
        <v>354</v>
      </c>
      <c r="Q73" s="381">
        <f>STDEV(K73:K76)</f>
        <v>318373.46335318079</v>
      </c>
      <c r="R73" s="130">
        <f>MAX(K73)</f>
        <v>43208.4963666853</v>
      </c>
      <c r="S73" s="381">
        <f>MAX(K73:K76)</f>
        <v>822791.29321382847</v>
      </c>
      <c r="T73" s="129">
        <f>MIN(K73)</f>
        <v>43208.4963666853</v>
      </c>
      <c r="U73" s="418">
        <f>MIN(K73:K76)</f>
        <v>43208.4963666853</v>
      </c>
    </row>
    <row r="74" spans="1:21">
      <c r="A74" s="421"/>
      <c r="B74" s="1" t="s">
        <v>39</v>
      </c>
      <c r="C74" s="384"/>
      <c r="D74" s="407" t="s">
        <v>3</v>
      </c>
      <c r="E74" s="29" t="s">
        <v>140</v>
      </c>
      <c r="F74" s="409"/>
      <c r="G74" s="10">
        <v>10</v>
      </c>
      <c r="H74" s="11">
        <v>3.1480000000000001</v>
      </c>
      <c r="I74" s="11">
        <f t="shared" si="2"/>
        <v>15.74</v>
      </c>
      <c r="J74" s="12">
        <v>6662</v>
      </c>
      <c r="K74" s="46">
        <f t="shared" si="3"/>
        <v>423252.85895806859</v>
      </c>
      <c r="L74" s="46"/>
      <c r="M74" s="13" t="s">
        <v>71</v>
      </c>
      <c r="N74" s="412">
        <f>AVERAGE(K74:K76)</f>
        <v>563264.71739063237</v>
      </c>
      <c r="O74" s="382">
        <f>AVERAGE(O73:O73)</f>
        <v>433250.66213464562</v>
      </c>
      <c r="P74" s="412">
        <f>STDEV(K74:K76)</f>
        <v>224990.14615446626</v>
      </c>
      <c r="Q74" s="382" t="e">
        <f>STDEV(#REF!)</f>
        <v>#REF!</v>
      </c>
      <c r="R74" s="382">
        <f>MAX(K74:K76)</f>
        <v>822791.29321382847</v>
      </c>
      <c r="S74" s="382">
        <f>MIN(S73:S73)</f>
        <v>822791.29321382847</v>
      </c>
      <c r="T74" s="412">
        <f>MIN(K74:K76)</f>
        <v>423252.85895806859</v>
      </c>
      <c r="U74" s="419">
        <f>MIN(U73:U73)</f>
        <v>43208.4963666853</v>
      </c>
    </row>
    <row r="75" spans="1:21">
      <c r="A75" s="421"/>
      <c r="B75" s="1" t="s">
        <v>40</v>
      </c>
      <c r="C75" s="384"/>
      <c r="D75" s="407"/>
      <c r="E75" s="29" t="s">
        <v>141</v>
      </c>
      <c r="F75" s="409"/>
      <c r="G75" s="10">
        <v>10</v>
      </c>
      <c r="H75" s="11">
        <v>4.0640000000000001</v>
      </c>
      <c r="I75" s="11">
        <f t="shared" si="2"/>
        <v>20.32</v>
      </c>
      <c r="J75" s="12">
        <v>9017</v>
      </c>
      <c r="K75" s="46">
        <f t="shared" si="3"/>
        <v>443750</v>
      </c>
      <c r="L75" s="46"/>
      <c r="M75" s="13" t="s">
        <v>71</v>
      </c>
      <c r="N75" s="412"/>
      <c r="O75" s="382" t="e">
        <f>AVERAGE(#REF!)</f>
        <v>#REF!</v>
      </c>
      <c r="P75" s="412"/>
      <c r="Q75" s="382" t="e">
        <f>STDEV(#REF!)</f>
        <v>#REF!</v>
      </c>
      <c r="R75" s="382"/>
      <c r="S75" s="382" t="e">
        <f>MIN(#REF!)</f>
        <v>#REF!</v>
      </c>
      <c r="T75" s="412"/>
      <c r="U75" s="419">
        <f>MIN(M75:M76)</f>
        <v>0</v>
      </c>
    </row>
    <row r="76" spans="1:21">
      <c r="A76" s="421"/>
      <c r="B76" s="1" t="s">
        <v>41</v>
      </c>
      <c r="C76" s="385"/>
      <c r="D76" s="380"/>
      <c r="E76" s="29" t="s">
        <v>142</v>
      </c>
      <c r="F76" s="410"/>
      <c r="G76" s="10">
        <v>10</v>
      </c>
      <c r="H76" s="11">
        <v>6.2480000000000002</v>
      </c>
      <c r="I76" s="11">
        <f t="shared" si="2"/>
        <v>31.240000000000002</v>
      </c>
      <c r="J76" s="12">
        <v>25704</v>
      </c>
      <c r="K76" s="46">
        <f t="shared" si="3"/>
        <v>822791.29321382847</v>
      </c>
      <c r="L76" s="46"/>
      <c r="M76" s="13" t="s">
        <v>71</v>
      </c>
      <c r="N76" s="412"/>
      <c r="O76" s="382" t="e">
        <f>AVERAGE(O75:O75)</f>
        <v>#REF!</v>
      </c>
      <c r="P76" s="412"/>
      <c r="Q76" s="382" t="e">
        <f>STDEV(#REF!)</f>
        <v>#REF!</v>
      </c>
      <c r="R76" s="425"/>
      <c r="S76" s="382" t="e">
        <f>MIN(S75:S75)</f>
        <v>#REF!</v>
      </c>
      <c r="T76" s="412"/>
      <c r="U76" s="419">
        <f>MIN(U75:U75)</f>
        <v>0</v>
      </c>
    </row>
    <row r="77" spans="1:21" ht="15" customHeight="1">
      <c r="A77" s="421"/>
      <c r="B77" s="1" t="s">
        <v>42</v>
      </c>
      <c r="C77" s="383">
        <v>1</v>
      </c>
      <c r="D77" s="15" t="s">
        <v>4</v>
      </c>
      <c r="E77" s="29" t="s">
        <v>143</v>
      </c>
      <c r="F77" s="422" t="s">
        <v>1846</v>
      </c>
      <c r="G77" s="10">
        <v>10</v>
      </c>
      <c r="H77" s="11">
        <v>8.8580000000000005</v>
      </c>
      <c r="I77" s="11">
        <f t="shared" si="2"/>
        <v>44.290000000000006</v>
      </c>
      <c r="J77" s="12" t="s">
        <v>355</v>
      </c>
      <c r="K77" s="46" t="s">
        <v>355</v>
      </c>
      <c r="L77" s="46"/>
      <c r="M77" s="13" t="s">
        <v>71</v>
      </c>
      <c r="N77" s="129" t="s">
        <v>355</v>
      </c>
      <c r="O77" s="381" t="s">
        <v>355</v>
      </c>
      <c r="P77" s="129" t="s">
        <v>354</v>
      </c>
      <c r="Q77" s="381" t="s">
        <v>354</v>
      </c>
      <c r="R77" s="129" t="s">
        <v>355</v>
      </c>
      <c r="S77" s="381" t="s">
        <v>355</v>
      </c>
      <c r="T77" s="129" t="s">
        <v>355</v>
      </c>
      <c r="U77" s="418" t="s">
        <v>355</v>
      </c>
    </row>
    <row r="78" spans="1:21">
      <c r="A78" s="421"/>
      <c r="B78" s="1" t="s">
        <v>43</v>
      </c>
      <c r="C78" s="384"/>
      <c r="D78" s="379" t="s">
        <v>3</v>
      </c>
      <c r="E78" s="29" t="s">
        <v>144</v>
      </c>
      <c r="F78" s="423"/>
      <c r="G78" s="10">
        <v>10</v>
      </c>
      <c r="H78" s="11">
        <v>3.2309999999999999</v>
      </c>
      <c r="I78" s="11">
        <f t="shared" si="2"/>
        <v>16.155000000000001</v>
      </c>
      <c r="J78" s="12" t="s">
        <v>355</v>
      </c>
      <c r="K78" s="46" t="s">
        <v>355</v>
      </c>
      <c r="L78" s="46"/>
      <c r="M78" s="13" t="s">
        <v>71</v>
      </c>
      <c r="N78" s="381" t="s">
        <v>355</v>
      </c>
      <c r="O78" s="382" t="e">
        <f>MIN(#REF!)</f>
        <v>#REF!</v>
      </c>
      <c r="P78" s="381" t="s">
        <v>354</v>
      </c>
      <c r="Q78" s="382" t="e">
        <f>STDEV(#REF!)</f>
        <v>#REF!</v>
      </c>
      <c r="R78" s="381" t="s">
        <v>355</v>
      </c>
      <c r="S78" s="382" t="e">
        <f>MIN(#REF!)</f>
        <v>#REF!</v>
      </c>
      <c r="T78" s="381" t="s">
        <v>355</v>
      </c>
      <c r="U78" s="419">
        <f>MIN(M78:M79)</f>
        <v>0</v>
      </c>
    </row>
    <row r="79" spans="1:21">
      <c r="A79" s="421"/>
      <c r="B79" s="1" t="s">
        <v>44</v>
      </c>
      <c r="C79" s="385"/>
      <c r="D79" s="407"/>
      <c r="E79" s="29" t="s">
        <v>145</v>
      </c>
      <c r="F79" s="423"/>
      <c r="G79" s="10">
        <v>10</v>
      </c>
      <c r="H79" s="11">
        <v>4.0430000000000001</v>
      </c>
      <c r="I79" s="11">
        <f t="shared" si="2"/>
        <v>20.215</v>
      </c>
      <c r="J79" s="12" t="s">
        <v>355</v>
      </c>
      <c r="K79" s="46" t="s">
        <v>355</v>
      </c>
      <c r="L79" s="46"/>
      <c r="M79" s="13" t="s">
        <v>71</v>
      </c>
      <c r="N79" s="382">
        <f>MIN(N77:N78)</f>
        <v>0</v>
      </c>
      <c r="O79" s="382" t="e">
        <f>MIN(O78:O78)</f>
        <v>#REF!</v>
      </c>
      <c r="P79" s="382" t="e">
        <f>AVERAGE(P77:P78)</f>
        <v>#DIV/0!</v>
      </c>
      <c r="Q79" s="382" t="e">
        <f>STDEV(#REF!)</f>
        <v>#REF!</v>
      </c>
      <c r="R79" s="382">
        <f>MIN(R77:R78)</f>
        <v>0</v>
      </c>
      <c r="S79" s="382" t="e">
        <f>MIN(S78:S78)</f>
        <v>#REF!</v>
      </c>
      <c r="T79" s="382">
        <f>MIN(T77:T78)</f>
        <v>0</v>
      </c>
      <c r="U79" s="419">
        <f>MIN(U78:U78)</f>
        <v>0</v>
      </c>
    </row>
    <row r="80" spans="1:21" ht="15" customHeight="1">
      <c r="A80" s="421"/>
      <c r="B80" s="1" t="s">
        <v>45</v>
      </c>
      <c r="C80" s="383">
        <v>2</v>
      </c>
      <c r="D80" s="379" t="s">
        <v>4</v>
      </c>
      <c r="E80" s="29" t="s">
        <v>146</v>
      </c>
      <c r="F80" s="423"/>
      <c r="G80" s="10">
        <v>10</v>
      </c>
      <c r="H80" s="11">
        <v>4.2699999999999996</v>
      </c>
      <c r="I80" s="11">
        <f t="shared" si="2"/>
        <v>21.349999999999998</v>
      </c>
      <c r="J80" s="12" t="s">
        <v>355</v>
      </c>
      <c r="K80" s="46" t="s">
        <v>355</v>
      </c>
      <c r="L80" s="46"/>
      <c r="M80" s="13" t="s">
        <v>71</v>
      </c>
      <c r="N80" s="381" t="s">
        <v>355</v>
      </c>
      <c r="O80" s="381" t="s">
        <v>355</v>
      </c>
      <c r="P80" s="381" t="s">
        <v>354</v>
      </c>
      <c r="Q80" s="381" t="s">
        <v>354</v>
      </c>
      <c r="R80" s="381" t="s">
        <v>355</v>
      </c>
      <c r="S80" s="381" t="s">
        <v>355</v>
      </c>
      <c r="T80" s="381" t="s">
        <v>355</v>
      </c>
      <c r="U80" s="418" t="s">
        <v>355</v>
      </c>
    </row>
    <row r="81" spans="1:21">
      <c r="A81" s="421"/>
      <c r="B81" s="1" t="s">
        <v>46</v>
      </c>
      <c r="C81" s="384"/>
      <c r="D81" s="407"/>
      <c r="E81" s="29" t="s">
        <v>147</v>
      </c>
      <c r="F81" s="423"/>
      <c r="G81" s="10">
        <v>10</v>
      </c>
      <c r="H81" s="11">
        <v>8.6370000000000005</v>
      </c>
      <c r="I81" s="11">
        <f t="shared" si="2"/>
        <v>43.185000000000002</v>
      </c>
      <c r="J81" s="12" t="s">
        <v>355</v>
      </c>
      <c r="K81" s="46" t="s">
        <v>355</v>
      </c>
      <c r="L81" s="46"/>
      <c r="M81" s="13" t="s">
        <v>71</v>
      </c>
      <c r="N81" s="382">
        <f>MIN(N79:N80)</f>
        <v>0</v>
      </c>
      <c r="O81" s="382" t="e">
        <f>MIN(O79:O80)</f>
        <v>#REF!</v>
      </c>
      <c r="P81" s="382" t="e">
        <f>AVERAGE(P79:P80)</f>
        <v>#DIV/0!</v>
      </c>
      <c r="Q81" s="382" t="e">
        <f>STDEV(Q77:Q79)</f>
        <v>#REF!</v>
      </c>
      <c r="R81" s="382">
        <f>MIN(R79:R80)</f>
        <v>0</v>
      </c>
      <c r="S81" s="382" t="e">
        <f>MIN(S79:S80)</f>
        <v>#REF!</v>
      </c>
      <c r="T81" s="382">
        <f>MIN(T79:T80)</f>
        <v>0</v>
      </c>
      <c r="U81" s="419">
        <f>MIN(U79:U80)</f>
        <v>0</v>
      </c>
    </row>
    <row r="82" spans="1:21">
      <c r="A82" s="421"/>
      <c r="B82" s="1" t="s">
        <v>47</v>
      </c>
      <c r="C82" s="384"/>
      <c r="D82" s="379" t="s">
        <v>3</v>
      </c>
      <c r="E82" s="29" t="s">
        <v>148</v>
      </c>
      <c r="F82" s="423"/>
      <c r="G82" s="10">
        <v>10</v>
      </c>
      <c r="H82" s="11">
        <v>4.077</v>
      </c>
      <c r="I82" s="11">
        <f t="shared" si="2"/>
        <v>20.384999999999998</v>
      </c>
      <c r="J82" s="12" t="s">
        <v>355</v>
      </c>
      <c r="K82" s="46" t="s">
        <v>355</v>
      </c>
      <c r="L82" s="46"/>
      <c r="M82" s="13" t="s">
        <v>71</v>
      </c>
      <c r="N82" s="381" t="s">
        <v>355</v>
      </c>
      <c r="O82" s="382" t="e">
        <f>MIN(#REF!)</f>
        <v>#REF!</v>
      </c>
      <c r="P82" s="381" t="s">
        <v>354</v>
      </c>
      <c r="Q82" s="382" t="e">
        <f>STDEV(#REF!)</f>
        <v>#REF!</v>
      </c>
      <c r="R82" s="381" t="s">
        <v>355</v>
      </c>
      <c r="S82" s="382" t="e">
        <f>MIN(#REF!)</f>
        <v>#REF!</v>
      </c>
      <c r="T82" s="381" t="s">
        <v>355</v>
      </c>
      <c r="U82" s="419">
        <f>MIN(M82:M83)</f>
        <v>0</v>
      </c>
    </row>
    <row r="83" spans="1:21">
      <c r="A83" s="421"/>
      <c r="B83" s="1" t="s">
        <v>48</v>
      </c>
      <c r="C83" s="385"/>
      <c r="D83" s="407"/>
      <c r="E83" s="29" t="s">
        <v>149</v>
      </c>
      <c r="F83" s="423"/>
      <c r="G83" s="10">
        <v>10</v>
      </c>
      <c r="H83" s="11">
        <v>5.5250000000000004</v>
      </c>
      <c r="I83" s="11">
        <f t="shared" si="2"/>
        <v>27.625</v>
      </c>
      <c r="J83" s="12" t="s">
        <v>355</v>
      </c>
      <c r="K83" s="46" t="s">
        <v>355</v>
      </c>
      <c r="L83" s="46"/>
      <c r="M83" s="13" t="s">
        <v>71</v>
      </c>
      <c r="N83" s="382">
        <f>MIN(N81:N82)</f>
        <v>0</v>
      </c>
      <c r="O83" s="382" t="e">
        <f>MIN(O82:O82)</f>
        <v>#REF!</v>
      </c>
      <c r="P83" s="382" t="e">
        <f>AVERAGE(P81:P82)</f>
        <v>#DIV/0!</v>
      </c>
      <c r="Q83" s="382" t="e">
        <f>STDEV(#REF!)</f>
        <v>#REF!</v>
      </c>
      <c r="R83" s="382">
        <f>MIN(R81:R82)</f>
        <v>0</v>
      </c>
      <c r="S83" s="382" t="e">
        <f>MIN(S82:S82)</f>
        <v>#REF!</v>
      </c>
      <c r="T83" s="382">
        <f>MIN(T81:T82)</f>
        <v>0</v>
      </c>
      <c r="U83" s="419">
        <f>MIN(U82:U82)</f>
        <v>0</v>
      </c>
    </row>
    <row r="84" spans="1:21" ht="15" customHeight="1">
      <c r="A84" s="421"/>
      <c r="B84" s="1" t="s">
        <v>49</v>
      </c>
      <c r="C84" s="383">
        <v>3</v>
      </c>
      <c r="D84" s="379" t="s">
        <v>4</v>
      </c>
      <c r="E84" s="29" t="s">
        <v>150</v>
      </c>
      <c r="F84" s="423"/>
      <c r="G84" s="10">
        <v>10</v>
      </c>
      <c r="H84" s="11">
        <v>12.676</v>
      </c>
      <c r="I84" s="11">
        <f t="shared" si="2"/>
        <v>63.38</v>
      </c>
      <c r="J84" s="12">
        <v>1793</v>
      </c>
      <c r="K84" s="46">
        <f t="shared" si="3"/>
        <v>28289.681287472387</v>
      </c>
      <c r="L84" s="46"/>
      <c r="M84" s="13" t="s">
        <v>71</v>
      </c>
      <c r="N84" s="381">
        <f>AVERAGE(K84:K85)</f>
        <v>56772.283514173585</v>
      </c>
      <c r="O84" s="381">
        <f>AVERAGE(K84:K87)</f>
        <v>101485.77134513657</v>
      </c>
      <c r="P84" s="381">
        <f>STDEV(K84:K85)</f>
        <v>40280.482360678965</v>
      </c>
      <c r="Q84" s="381">
        <f>STDEV(K84:K87)</f>
        <v>59184.939203651098</v>
      </c>
      <c r="R84" s="381">
        <f>MAX(K84:K85)</f>
        <v>85254.885740874786</v>
      </c>
      <c r="S84" s="381">
        <f>MAX(K84:K87)</f>
        <v>167280.88447364207</v>
      </c>
      <c r="T84" s="381">
        <f>MIN(K84:K85)</f>
        <v>28289.681287472387</v>
      </c>
      <c r="U84" s="418">
        <f>MIN(K84:K87)</f>
        <v>28289.681287472387</v>
      </c>
    </row>
    <row r="85" spans="1:21">
      <c r="A85" s="421"/>
      <c r="B85" s="1" t="s">
        <v>50</v>
      </c>
      <c r="C85" s="384"/>
      <c r="D85" s="407"/>
      <c r="E85" s="29" t="s">
        <v>151</v>
      </c>
      <c r="F85" s="423"/>
      <c r="G85" s="10">
        <v>10</v>
      </c>
      <c r="H85" s="11">
        <v>19.341999999999999</v>
      </c>
      <c r="I85" s="11">
        <f t="shared" si="2"/>
        <v>96.71</v>
      </c>
      <c r="J85" s="12">
        <v>8245</v>
      </c>
      <c r="K85" s="46">
        <f t="shared" si="3"/>
        <v>85254.885740874786</v>
      </c>
      <c r="L85" s="46"/>
      <c r="M85" s="13" t="s">
        <v>71</v>
      </c>
      <c r="N85" s="382">
        <f>AVERAGE(N83:N84)</f>
        <v>28386.141757086792</v>
      </c>
      <c r="O85" s="382" t="e">
        <f>AVERAGE(O83:O84)</f>
        <v>#REF!</v>
      </c>
      <c r="P85" s="382" t="e">
        <f>STDEV(P81:P83)</f>
        <v>#DIV/0!</v>
      </c>
      <c r="Q85" s="382" t="e">
        <f>STDEV(Q81:Q83)</f>
        <v>#REF!</v>
      </c>
      <c r="R85" s="382">
        <f>MIN(R83:R84)</f>
        <v>0</v>
      </c>
      <c r="S85" s="382" t="e">
        <f>MIN(S83:S84)</f>
        <v>#REF!</v>
      </c>
      <c r="T85" s="382">
        <f>MIN(T83:T84)</f>
        <v>0</v>
      </c>
      <c r="U85" s="419">
        <f>MIN(U83:U84)</f>
        <v>0</v>
      </c>
    </row>
    <row r="86" spans="1:21">
      <c r="A86" s="421"/>
      <c r="B86" s="1" t="s">
        <v>51</v>
      </c>
      <c r="C86" s="384"/>
      <c r="D86" s="379" t="s">
        <v>3</v>
      </c>
      <c r="E86" s="29" t="s">
        <v>152</v>
      </c>
      <c r="F86" s="423"/>
      <c r="G86" s="10">
        <v>10</v>
      </c>
      <c r="H86" s="11">
        <v>6.2409999999999997</v>
      </c>
      <c r="I86" s="11">
        <f t="shared" si="2"/>
        <v>31.204999999999998</v>
      </c>
      <c r="J86" s="12">
        <v>5220</v>
      </c>
      <c r="K86" s="46">
        <f t="shared" si="3"/>
        <v>167280.88447364207</v>
      </c>
      <c r="L86" s="46"/>
      <c r="M86" s="13" t="s">
        <v>71</v>
      </c>
      <c r="N86" s="381">
        <f>AVERAGE(K86:K87)</f>
        <v>146199.25917609956</v>
      </c>
      <c r="O86" s="382" t="e">
        <f>AVERAGE(#REF!)</f>
        <v>#REF!</v>
      </c>
      <c r="P86" s="381">
        <f>STDEV(K86:K87)</f>
        <v>29813.92041265214</v>
      </c>
      <c r="Q86" s="382" t="e">
        <f>STDEV(#REF!)</f>
        <v>#REF!</v>
      </c>
      <c r="R86" s="381">
        <f>MAX(K86:K87)</f>
        <v>167280.88447364207</v>
      </c>
      <c r="S86" s="382" t="e">
        <f>MIN(#REF!)</f>
        <v>#REF!</v>
      </c>
      <c r="T86" s="381">
        <f>MIN(K86:K87)</f>
        <v>125117.63387855701</v>
      </c>
      <c r="U86" s="419">
        <f>MIN(M86:M87)</f>
        <v>0</v>
      </c>
    </row>
    <row r="87" spans="1:21">
      <c r="A87" s="421"/>
      <c r="B87" s="1" t="s">
        <v>52</v>
      </c>
      <c r="C87" s="385"/>
      <c r="D87" s="407"/>
      <c r="E87" s="29" t="s">
        <v>153</v>
      </c>
      <c r="F87" s="423"/>
      <c r="G87" s="10">
        <v>10</v>
      </c>
      <c r="H87" s="11">
        <v>8.9260000000000002</v>
      </c>
      <c r="I87" s="11">
        <f t="shared" si="2"/>
        <v>44.63</v>
      </c>
      <c r="J87" s="12">
        <v>5584</v>
      </c>
      <c r="K87" s="46">
        <f t="shared" si="3"/>
        <v>125117.63387855701</v>
      </c>
      <c r="L87" s="46"/>
      <c r="M87" s="13" t="s">
        <v>71</v>
      </c>
      <c r="N87" s="382">
        <f>AVERAGE(N86:N86)</f>
        <v>146199.25917609956</v>
      </c>
      <c r="O87" s="382" t="e">
        <f>AVERAGE(O86:O86)</f>
        <v>#REF!</v>
      </c>
      <c r="P87" s="382" t="e">
        <f>STDEV(#REF!)</f>
        <v>#REF!</v>
      </c>
      <c r="Q87" s="382" t="e">
        <f>STDEV(#REF!)</f>
        <v>#REF!</v>
      </c>
      <c r="R87" s="382">
        <f>MIN(R86:R86)</f>
        <v>167280.88447364207</v>
      </c>
      <c r="S87" s="382" t="e">
        <f>MIN(S86:S86)</f>
        <v>#REF!</v>
      </c>
      <c r="T87" s="382">
        <f>MIN(T86:T86)</f>
        <v>125117.63387855701</v>
      </c>
      <c r="U87" s="419">
        <f>MIN(U86:U86)</f>
        <v>0</v>
      </c>
    </row>
    <row r="88" spans="1:21" ht="15" customHeight="1">
      <c r="A88" s="421"/>
      <c r="B88" s="1" t="s">
        <v>53</v>
      </c>
      <c r="C88" s="383">
        <v>4</v>
      </c>
      <c r="D88" s="379" t="s">
        <v>4</v>
      </c>
      <c r="E88" s="29" t="s">
        <v>154</v>
      </c>
      <c r="F88" s="423"/>
      <c r="G88" s="10">
        <v>10</v>
      </c>
      <c r="H88" s="11">
        <v>7.0430000000000001</v>
      </c>
      <c r="I88" s="11">
        <f t="shared" si="2"/>
        <v>35.215000000000003</v>
      </c>
      <c r="J88" s="12">
        <v>2550</v>
      </c>
      <c r="K88" s="46">
        <f t="shared" si="3"/>
        <v>72412.324293624872</v>
      </c>
      <c r="L88" s="46"/>
      <c r="M88" s="13" t="s">
        <v>71</v>
      </c>
      <c r="N88" s="381">
        <f>AVERAGE(K88:K89)</f>
        <v>170041.01795909973</v>
      </c>
      <c r="O88" s="381">
        <f>AVERAGE(K88:K91)</f>
        <v>281468.39033966389</v>
      </c>
      <c r="P88" s="381">
        <f>STDEV(K88:K89)</f>
        <v>138067.82265848285</v>
      </c>
      <c r="Q88" s="381">
        <f>STDEV(K88:K91)</f>
        <v>151892.73817896863</v>
      </c>
      <c r="R88" s="381">
        <f>MAX(K88:K89)</f>
        <v>267669.71162457461</v>
      </c>
      <c r="S88" s="381">
        <f>MAX(K88:K91)</f>
        <v>408504.26710585417</v>
      </c>
      <c r="T88" s="381">
        <f>MIN(K88:K89)</f>
        <v>72412.324293624872</v>
      </c>
      <c r="U88" s="418">
        <f>MIN(K88:K91)</f>
        <v>72412.324293624872</v>
      </c>
    </row>
    <row r="89" spans="1:21" ht="15.75" customHeight="1">
      <c r="A89" s="421"/>
      <c r="B89" s="1" t="s">
        <v>54</v>
      </c>
      <c r="C89" s="384"/>
      <c r="D89" s="407"/>
      <c r="E89" s="29" t="s">
        <v>155</v>
      </c>
      <c r="F89" s="423"/>
      <c r="G89" s="10">
        <v>10</v>
      </c>
      <c r="H89" s="11">
        <v>11.166</v>
      </c>
      <c r="I89" s="11">
        <f t="shared" si="2"/>
        <v>55.83</v>
      </c>
      <c r="J89" s="12">
        <v>14944</v>
      </c>
      <c r="K89" s="46">
        <f t="shared" si="3"/>
        <v>267669.71162457461</v>
      </c>
      <c r="L89" s="46"/>
      <c r="M89" s="13" t="s">
        <v>71</v>
      </c>
      <c r="N89" s="382">
        <f>AVERAGE(N87:N88)</f>
        <v>158120.13856759964</v>
      </c>
      <c r="O89" s="382" t="e">
        <f>AVERAGE(O87:O88)</f>
        <v>#REF!</v>
      </c>
      <c r="P89" s="382" t="e">
        <f>STDEV(P85:P87)</f>
        <v>#DIV/0!</v>
      </c>
      <c r="Q89" s="382" t="e">
        <f>STDEV(Q85:Q87)</f>
        <v>#REF!</v>
      </c>
      <c r="R89" s="382">
        <f>MIN(R87:R88)</f>
        <v>167280.88447364207</v>
      </c>
      <c r="S89" s="382" t="e">
        <f>MIN(S87:S88)</f>
        <v>#REF!</v>
      </c>
      <c r="T89" s="382">
        <f>MIN(T87:T88)</f>
        <v>72412.324293624872</v>
      </c>
      <c r="U89" s="419">
        <f>MIN(U87:U88)</f>
        <v>0</v>
      </c>
    </row>
    <row r="90" spans="1:21" ht="12.75" customHeight="1">
      <c r="A90" s="421"/>
      <c r="B90" s="1" t="s">
        <v>55</v>
      </c>
      <c r="C90" s="384"/>
      <c r="D90" s="379" t="s">
        <v>3</v>
      </c>
      <c r="E90" s="29" t="s">
        <v>156</v>
      </c>
      <c r="F90" s="423"/>
      <c r="G90" s="10">
        <v>10</v>
      </c>
      <c r="H90" s="11">
        <v>6.569</v>
      </c>
      <c r="I90" s="11">
        <f t="shared" si="2"/>
        <v>32.844999999999999</v>
      </c>
      <c r="J90" s="12">
        <v>12392</v>
      </c>
      <c r="K90" s="46">
        <f t="shared" si="3"/>
        <v>377287.25833460194</v>
      </c>
      <c r="L90" s="46"/>
      <c r="M90" s="13" t="s">
        <v>71</v>
      </c>
      <c r="N90" s="381">
        <f>AVERAGE(K90:K91)</f>
        <v>392895.76272022806</v>
      </c>
      <c r="O90" s="382" t="e">
        <f>AVERAGE(#REF!)</f>
        <v>#REF!</v>
      </c>
      <c r="P90" s="381">
        <f>STDEV(K90:K91)</f>
        <v>22073.758590512389</v>
      </c>
      <c r="Q90" s="382" t="e">
        <f>STDEV(#REF!)</f>
        <v>#REF!</v>
      </c>
      <c r="R90" s="381">
        <f>MAX(K90:K91)</f>
        <v>408504.26710585417</v>
      </c>
      <c r="S90" s="382" t="e">
        <f>MIN(#REF!)</f>
        <v>#REF!</v>
      </c>
      <c r="T90" s="381">
        <f>MIN(K90:K91)</f>
        <v>377287.25833460194</v>
      </c>
      <c r="U90" s="419">
        <f>MIN(M90:M91)</f>
        <v>0</v>
      </c>
    </row>
    <row r="91" spans="1:21">
      <c r="A91" s="421"/>
      <c r="B91" s="1" t="s">
        <v>56</v>
      </c>
      <c r="C91" s="385"/>
      <c r="D91" s="407"/>
      <c r="E91" s="29" t="s">
        <v>157</v>
      </c>
      <c r="F91" s="423"/>
      <c r="G91" s="10">
        <v>10</v>
      </c>
      <c r="H91" s="11">
        <v>6.6790000000000003</v>
      </c>
      <c r="I91" s="11">
        <f t="shared" si="2"/>
        <v>33.395000000000003</v>
      </c>
      <c r="J91" s="12">
        <v>13642</v>
      </c>
      <c r="K91" s="46">
        <f t="shared" si="3"/>
        <v>408504.26710585417</v>
      </c>
      <c r="L91" s="46"/>
      <c r="M91" s="13" t="s">
        <v>71</v>
      </c>
      <c r="N91" s="382">
        <f>AVERAGE(N90:N90)</f>
        <v>392895.76272022806</v>
      </c>
      <c r="O91" s="382" t="e">
        <f>AVERAGE(O90:O90)</f>
        <v>#REF!</v>
      </c>
      <c r="P91" s="382" t="e">
        <f>STDEV(#REF!)</f>
        <v>#REF!</v>
      </c>
      <c r="Q91" s="382" t="e">
        <f>STDEV(#REF!)</f>
        <v>#REF!</v>
      </c>
      <c r="R91" s="382">
        <f>MIN(R90:R90)</f>
        <v>408504.26710585417</v>
      </c>
      <c r="S91" s="382" t="e">
        <f>MIN(S90:S90)</f>
        <v>#REF!</v>
      </c>
      <c r="T91" s="382">
        <f>MIN(T90:T90)</f>
        <v>377287.25833460194</v>
      </c>
      <c r="U91" s="419">
        <f>MIN(U90:U90)</f>
        <v>0</v>
      </c>
    </row>
    <row r="92" spans="1:21" ht="15" customHeight="1">
      <c r="A92" s="421"/>
      <c r="B92" s="1" t="s">
        <v>57</v>
      </c>
      <c r="C92" s="383">
        <v>5</v>
      </c>
      <c r="D92" s="379" t="s">
        <v>4</v>
      </c>
      <c r="E92" s="29" t="s">
        <v>158</v>
      </c>
      <c r="F92" s="423"/>
      <c r="G92" s="10">
        <v>10</v>
      </c>
      <c r="H92" s="11">
        <v>4.7350000000000003</v>
      </c>
      <c r="I92" s="11">
        <f t="shared" si="2"/>
        <v>23.675000000000001</v>
      </c>
      <c r="J92" s="12">
        <v>6045</v>
      </c>
      <c r="K92" s="46">
        <f t="shared" si="3"/>
        <v>255332.62935586058</v>
      </c>
      <c r="L92" s="46"/>
      <c r="M92" s="13" t="s">
        <v>71</v>
      </c>
      <c r="N92" s="381">
        <f>AVERAGE(K92:K93)</f>
        <v>242084.54415968066</v>
      </c>
      <c r="O92" s="381">
        <f>AVERAGE(K92:K95)</f>
        <v>207931.03040749163</v>
      </c>
      <c r="P92" s="381">
        <f>STDEV(K92:K93)</f>
        <v>18735.62175991189</v>
      </c>
      <c r="Q92" s="381">
        <f>STDEV(K92:K95)</f>
        <v>105895.02824867165</v>
      </c>
      <c r="R92" s="381">
        <f>MAX(K92:K93)</f>
        <v>255332.62935586058</v>
      </c>
      <c r="S92" s="381">
        <f>MAX(K92:K95)</f>
        <v>293411.11873713112</v>
      </c>
      <c r="T92" s="381">
        <f>MIN(K92:K93)</f>
        <v>228836.45896350071</v>
      </c>
      <c r="U92" s="418">
        <f>MIN(K92:K95)</f>
        <v>54143.914573474096</v>
      </c>
    </row>
    <row r="93" spans="1:21">
      <c r="A93" s="421"/>
      <c r="B93" s="1" t="s">
        <v>58</v>
      </c>
      <c r="C93" s="384"/>
      <c r="D93" s="407"/>
      <c r="E93" s="29" t="s">
        <v>159</v>
      </c>
      <c r="F93" s="423"/>
      <c r="G93" s="10">
        <v>10</v>
      </c>
      <c r="H93" s="11">
        <v>4.9589999999999996</v>
      </c>
      <c r="I93" s="11">
        <f t="shared" si="2"/>
        <v>24.794999999999998</v>
      </c>
      <c r="J93" s="12">
        <v>5674</v>
      </c>
      <c r="K93" s="46">
        <f t="shared" si="3"/>
        <v>228836.45896350071</v>
      </c>
      <c r="L93" s="46"/>
      <c r="M93" s="13" t="s">
        <v>71</v>
      </c>
      <c r="N93" s="382">
        <f>AVERAGE(N91:N92)</f>
        <v>317490.15343995439</v>
      </c>
      <c r="O93" s="382" t="e">
        <f>AVERAGE(O91:O92)</f>
        <v>#REF!</v>
      </c>
      <c r="P93" s="382" t="e">
        <f>STDEV(P89:P91)</f>
        <v>#DIV/0!</v>
      </c>
      <c r="Q93" s="382" t="e">
        <f>STDEV(Q89:Q91)</f>
        <v>#REF!</v>
      </c>
      <c r="R93" s="382">
        <f>MIN(R91:R92)</f>
        <v>255332.62935586058</v>
      </c>
      <c r="S93" s="382" t="e">
        <f>MIN(S91:S92)</f>
        <v>#REF!</v>
      </c>
      <c r="T93" s="382">
        <f>MIN(T91:T92)</f>
        <v>228836.45896350071</v>
      </c>
      <c r="U93" s="419">
        <f>MIN(U91:U92)</f>
        <v>0</v>
      </c>
    </row>
    <row r="94" spans="1:21">
      <c r="A94" s="421"/>
      <c r="B94" s="1" t="s">
        <v>59</v>
      </c>
      <c r="C94" s="384"/>
      <c r="D94" s="379" t="s">
        <v>3</v>
      </c>
      <c r="E94" s="29" t="s">
        <v>160</v>
      </c>
      <c r="F94" s="423"/>
      <c r="G94" s="10">
        <v>10</v>
      </c>
      <c r="H94" s="11">
        <v>5.8280000000000003</v>
      </c>
      <c r="I94" s="11">
        <f t="shared" si="2"/>
        <v>29.14</v>
      </c>
      <c r="J94" s="12">
        <v>8550</v>
      </c>
      <c r="K94" s="46">
        <f t="shared" si="3"/>
        <v>293411.11873713112</v>
      </c>
      <c r="L94" s="46"/>
      <c r="M94" s="13" t="s">
        <v>71</v>
      </c>
      <c r="N94" s="381">
        <f>AVERAGE(K94:K95)</f>
        <v>173777.51665530261</v>
      </c>
      <c r="O94" s="382" t="e">
        <f>AVERAGE(#REF!)</f>
        <v>#REF!</v>
      </c>
      <c r="P94" s="381">
        <f>STDEV(K94:K95)</f>
        <v>169187.46257966803</v>
      </c>
      <c r="Q94" s="382" t="e">
        <f>STDEV(#REF!)</f>
        <v>#REF!</v>
      </c>
      <c r="R94" s="381">
        <f>MAX(K94:K95)</f>
        <v>293411.11873713112</v>
      </c>
      <c r="S94" s="382" t="e">
        <f>MIN(#REF!)</f>
        <v>#REF!</v>
      </c>
      <c r="T94" s="381">
        <f>MIN(K94:K95)</f>
        <v>54143.914573474096</v>
      </c>
      <c r="U94" s="419">
        <f>MIN(M94:M95)</f>
        <v>0</v>
      </c>
    </row>
    <row r="95" spans="1:21">
      <c r="A95" s="421"/>
      <c r="B95" s="1" t="s">
        <v>60</v>
      </c>
      <c r="C95" s="385"/>
      <c r="D95" s="407"/>
      <c r="E95" s="29" t="s">
        <v>161</v>
      </c>
      <c r="F95" s="423"/>
      <c r="G95" s="10">
        <v>10</v>
      </c>
      <c r="H95" s="11">
        <v>8.2409999999999997</v>
      </c>
      <c r="I95" s="11">
        <f t="shared" si="2"/>
        <v>41.204999999999998</v>
      </c>
      <c r="J95" s="12">
        <v>2231</v>
      </c>
      <c r="K95" s="46">
        <f t="shared" si="3"/>
        <v>54143.914573474096</v>
      </c>
      <c r="L95" s="46"/>
      <c r="M95" s="13" t="s">
        <v>71</v>
      </c>
      <c r="N95" s="382">
        <f>AVERAGE(N94:N94)</f>
        <v>173777.51665530261</v>
      </c>
      <c r="O95" s="382" t="e">
        <f>AVERAGE(O94:O94)</f>
        <v>#REF!</v>
      </c>
      <c r="P95" s="382" t="e">
        <f>STDEV(#REF!)</f>
        <v>#REF!</v>
      </c>
      <c r="Q95" s="382" t="e">
        <f>STDEV(#REF!)</f>
        <v>#REF!</v>
      </c>
      <c r="R95" s="382">
        <f>MIN(R94:R94)</f>
        <v>293411.11873713112</v>
      </c>
      <c r="S95" s="382" t="e">
        <f>MIN(S94:S94)</f>
        <v>#REF!</v>
      </c>
      <c r="T95" s="382">
        <f>MIN(T94:T94)</f>
        <v>54143.914573474096</v>
      </c>
      <c r="U95" s="419">
        <f>MIN(U94:U94)</f>
        <v>0</v>
      </c>
    </row>
    <row r="96" spans="1:21" ht="15" customHeight="1">
      <c r="A96" s="421"/>
      <c r="B96" s="1" t="s">
        <v>61</v>
      </c>
      <c r="C96" s="383">
        <v>6</v>
      </c>
      <c r="D96" s="379" t="s">
        <v>4</v>
      </c>
      <c r="E96" s="29" t="s">
        <v>162</v>
      </c>
      <c r="F96" s="423"/>
      <c r="G96" s="10">
        <v>10</v>
      </c>
      <c r="H96" s="11">
        <v>6.4729999999999999</v>
      </c>
      <c r="I96" s="11">
        <f t="shared" si="2"/>
        <v>32.365000000000002</v>
      </c>
      <c r="J96" s="12">
        <v>10980</v>
      </c>
      <c r="K96" s="46">
        <f t="shared" si="3"/>
        <v>339255.36845357635</v>
      </c>
      <c r="L96" s="46"/>
      <c r="M96" s="13" t="s">
        <v>71</v>
      </c>
      <c r="N96" s="381">
        <f>AVERAGE(K96:K97)</f>
        <v>520922.91855544143</v>
      </c>
      <c r="O96" s="381">
        <f>AVERAGE(K96:K99)</f>
        <v>442893.74580985523</v>
      </c>
      <c r="P96" s="381">
        <f>STDEV(K96:K97)</f>
        <v>256916.71319715152</v>
      </c>
      <c r="Q96" s="381">
        <f>STDEV(K96:K99)</f>
        <v>224663.33146293261</v>
      </c>
      <c r="R96" s="381">
        <f>MAX(K96:K97)</f>
        <v>702590.46865730651</v>
      </c>
      <c r="S96" s="381">
        <f>MAX(K96:K99)</f>
        <v>702590.46865730651</v>
      </c>
      <c r="T96" s="381">
        <f>MIN(K96:K97)</f>
        <v>339255.36845357635</v>
      </c>
      <c r="U96" s="418">
        <f>MIN(K96:K99)</f>
        <v>190135.59322033898</v>
      </c>
    </row>
    <row r="97" spans="1:21">
      <c r="A97" s="421"/>
      <c r="B97" s="1" t="s">
        <v>62</v>
      </c>
      <c r="C97" s="384"/>
      <c r="D97" s="407"/>
      <c r="E97" s="29" t="s">
        <v>163</v>
      </c>
      <c r="F97" s="423"/>
      <c r="G97" s="10">
        <v>10</v>
      </c>
      <c r="H97" s="11">
        <v>5.0570000000000004</v>
      </c>
      <c r="I97" s="11">
        <f t="shared" si="2"/>
        <v>25.285000000000004</v>
      </c>
      <c r="J97" s="12">
        <v>17765</v>
      </c>
      <c r="K97" s="46">
        <f t="shared" si="3"/>
        <v>702590.46865730651</v>
      </c>
      <c r="L97" s="46"/>
      <c r="M97" s="13" t="s">
        <v>71</v>
      </c>
      <c r="N97" s="382">
        <f>AVERAGE(N95:N96)</f>
        <v>347350.21760537202</v>
      </c>
      <c r="O97" s="382" t="e">
        <f>AVERAGE(O95:O96)</f>
        <v>#REF!</v>
      </c>
      <c r="P97" s="382" t="e">
        <f>STDEV(P93:P95)</f>
        <v>#DIV/0!</v>
      </c>
      <c r="Q97" s="382" t="e">
        <f>STDEV(Q93:Q95)</f>
        <v>#REF!</v>
      </c>
      <c r="R97" s="382">
        <f>MIN(R95:R96)</f>
        <v>293411.11873713112</v>
      </c>
      <c r="S97" s="382" t="e">
        <f>MIN(S95:S96)</f>
        <v>#REF!</v>
      </c>
      <c r="T97" s="382">
        <f>MIN(T95:T96)</f>
        <v>54143.914573474096</v>
      </c>
      <c r="U97" s="419">
        <f>MIN(U95:U96)</f>
        <v>0</v>
      </c>
    </row>
    <row r="98" spans="1:21">
      <c r="A98" s="421"/>
      <c r="B98" s="1" t="s">
        <v>63</v>
      </c>
      <c r="C98" s="384"/>
      <c r="D98" s="379" t="s">
        <v>3</v>
      </c>
      <c r="E98" s="29" t="s">
        <v>164</v>
      </c>
      <c r="F98" s="423"/>
      <c r="G98" s="10">
        <v>10</v>
      </c>
      <c r="H98" s="11">
        <v>7.1349999999999998</v>
      </c>
      <c r="I98" s="11">
        <f t="shared" si="2"/>
        <v>35.674999999999997</v>
      </c>
      <c r="J98" s="12">
        <v>19250</v>
      </c>
      <c r="K98" s="46">
        <f t="shared" si="3"/>
        <v>539593.55290819902</v>
      </c>
      <c r="L98" s="46"/>
      <c r="M98" s="13" t="s">
        <v>71</v>
      </c>
      <c r="N98" s="381">
        <f>AVERAGE(K98:K99)</f>
        <v>364864.57306426903</v>
      </c>
      <c r="O98" s="382" t="e">
        <f>AVERAGE(#REF!)</f>
        <v>#REF!</v>
      </c>
      <c r="P98" s="381">
        <f>STDEV(K98:K99)</f>
        <v>247104.09303490096</v>
      </c>
      <c r="Q98" s="382" t="e">
        <f>STDEV(#REF!)</f>
        <v>#REF!</v>
      </c>
      <c r="R98" s="381">
        <f>MAX(K98:K99)</f>
        <v>539593.55290819902</v>
      </c>
      <c r="S98" s="382" t="e">
        <f>MIN(#REF!)</f>
        <v>#REF!</v>
      </c>
      <c r="T98" s="381">
        <f>MIN(K98:K99)</f>
        <v>190135.59322033898</v>
      </c>
      <c r="U98" s="419">
        <f>MIN(M98:M99)</f>
        <v>0</v>
      </c>
    </row>
    <row r="99" spans="1:21">
      <c r="A99" s="429"/>
      <c r="B99" s="1" t="s">
        <v>64</v>
      </c>
      <c r="C99" s="385"/>
      <c r="D99" s="407"/>
      <c r="E99" s="29" t="s">
        <v>165</v>
      </c>
      <c r="F99" s="424"/>
      <c r="G99" s="10">
        <v>10</v>
      </c>
      <c r="H99" s="11">
        <v>5.9</v>
      </c>
      <c r="I99" s="11">
        <f t="shared" si="2"/>
        <v>29.5</v>
      </c>
      <c r="J99" s="12">
        <v>5609</v>
      </c>
      <c r="K99" s="46">
        <f t="shared" si="3"/>
        <v>190135.59322033898</v>
      </c>
      <c r="L99" s="46"/>
      <c r="M99" s="13" t="s">
        <v>71</v>
      </c>
      <c r="N99" s="382">
        <f>AVERAGE(N98:N98)</f>
        <v>364864.57306426903</v>
      </c>
      <c r="O99" s="382" t="e">
        <f>AVERAGE(O98:O98)</f>
        <v>#REF!</v>
      </c>
      <c r="P99" s="382" t="e">
        <f>STDEV(#REF!)</f>
        <v>#REF!</v>
      </c>
      <c r="Q99" s="382" t="e">
        <f>STDEV(#REF!)</f>
        <v>#REF!</v>
      </c>
      <c r="R99" s="382">
        <f>MIN(R98:R98)</f>
        <v>539593.55290819902</v>
      </c>
      <c r="S99" s="382" t="e">
        <f>MIN(S98:S98)</f>
        <v>#REF!</v>
      </c>
      <c r="T99" s="382">
        <f>MIN(T98:T98)</f>
        <v>190135.59322033898</v>
      </c>
      <c r="U99" s="419">
        <f>MIN(U98:U98)</f>
        <v>0</v>
      </c>
    </row>
    <row r="100" spans="1:21" ht="15" customHeight="1">
      <c r="A100" s="420" t="s">
        <v>67</v>
      </c>
      <c r="B100" s="1" t="s">
        <v>18</v>
      </c>
      <c r="C100" s="383">
        <v>1</v>
      </c>
      <c r="D100" s="379" t="s">
        <v>4</v>
      </c>
      <c r="E100" s="29" t="s">
        <v>166</v>
      </c>
      <c r="F100" s="408" t="s">
        <v>1844</v>
      </c>
      <c r="G100" s="10">
        <v>10</v>
      </c>
      <c r="H100" s="11">
        <v>7.0679999999999996</v>
      </c>
      <c r="I100" s="11">
        <f t="shared" si="2"/>
        <v>35.339999999999996</v>
      </c>
      <c r="J100" s="12" t="s">
        <v>355</v>
      </c>
      <c r="K100" s="46" t="s">
        <v>355</v>
      </c>
      <c r="L100" s="46"/>
      <c r="M100" s="13" t="s">
        <v>71</v>
      </c>
      <c r="N100" s="381" t="s">
        <v>355</v>
      </c>
      <c r="O100" s="381" t="s">
        <v>355</v>
      </c>
      <c r="P100" s="381" t="s">
        <v>354</v>
      </c>
      <c r="Q100" s="381" t="s">
        <v>354</v>
      </c>
      <c r="R100" s="381" t="s">
        <v>355</v>
      </c>
      <c r="S100" s="381" t="s">
        <v>355</v>
      </c>
      <c r="T100" s="381" t="s">
        <v>355</v>
      </c>
      <c r="U100" s="381" t="s">
        <v>355</v>
      </c>
    </row>
    <row r="101" spans="1:21" ht="15.75" customHeight="1">
      <c r="A101" s="421"/>
      <c r="B101" s="1" t="s">
        <v>19</v>
      </c>
      <c r="C101" s="384"/>
      <c r="D101" s="407"/>
      <c r="E101" s="29" t="s">
        <v>167</v>
      </c>
      <c r="F101" s="409"/>
      <c r="G101" s="10">
        <v>10</v>
      </c>
      <c r="H101" s="11">
        <v>8.5660000000000007</v>
      </c>
      <c r="I101" s="11">
        <f t="shared" si="2"/>
        <v>42.830000000000005</v>
      </c>
      <c r="J101" s="12" t="s">
        <v>355</v>
      </c>
      <c r="K101" s="46" t="s">
        <v>355</v>
      </c>
      <c r="L101" s="46"/>
      <c r="M101" s="13" t="s">
        <v>71</v>
      </c>
      <c r="N101" s="382">
        <f>MIN(N99:N100)</f>
        <v>364864.57306426903</v>
      </c>
      <c r="O101" s="382" t="e">
        <f>MIN(O99:O100)</f>
        <v>#REF!</v>
      </c>
      <c r="P101" s="382" t="e">
        <f>AVERAGE(P99:P100)</f>
        <v>#REF!</v>
      </c>
      <c r="Q101" s="382" t="e">
        <f>AVERAGE(Q99:Q100)</f>
        <v>#REF!</v>
      </c>
      <c r="R101" s="382">
        <f>MIN(R99:R100)</f>
        <v>539593.55290819902</v>
      </c>
      <c r="S101" s="382" t="e">
        <f>MIN(S99:S100)</f>
        <v>#REF!</v>
      </c>
      <c r="T101" s="382">
        <f>MIN(T99:T100)</f>
        <v>190135.59322033898</v>
      </c>
      <c r="U101" s="382">
        <f>MIN(U99:U100)</f>
        <v>0</v>
      </c>
    </row>
    <row r="102" spans="1:21">
      <c r="A102" s="421"/>
      <c r="B102" s="1" t="s">
        <v>20</v>
      </c>
      <c r="C102" s="384"/>
      <c r="D102" s="379" t="s">
        <v>3</v>
      </c>
      <c r="E102" s="29" t="s">
        <v>168</v>
      </c>
      <c r="F102" s="409"/>
      <c r="G102" s="10">
        <v>10</v>
      </c>
      <c r="H102" s="11">
        <v>9.3420000000000005</v>
      </c>
      <c r="I102" s="11">
        <f t="shared" si="2"/>
        <v>46.71</v>
      </c>
      <c r="J102" s="12" t="s">
        <v>355</v>
      </c>
      <c r="K102" s="46" t="s">
        <v>355</v>
      </c>
      <c r="L102" s="46"/>
      <c r="M102" s="13" t="s">
        <v>71</v>
      </c>
      <c r="N102" s="381" t="s">
        <v>355</v>
      </c>
      <c r="O102" s="382" t="e">
        <f>MIN(#REF!)</f>
        <v>#REF!</v>
      </c>
      <c r="P102" s="381" t="s">
        <v>354</v>
      </c>
      <c r="Q102" s="382" t="e">
        <f>AVERAGE(#REF!)</f>
        <v>#REF!</v>
      </c>
      <c r="R102" s="381" t="s">
        <v>355</v>
      </c>
      <c r="S102" s="382" t="e">
        <f>MIN(#REF!)</f>
        <v>#REF!</v>
      </c>
      <c r="T102" s="381" t="s">
        <v>355</v>
      </c>
      <c r="U102" s="382" t="e">
        <f>MIN(#REF!)</f>
        <v>#REF!</v>
      </c>
    </row>
    <row r="103" spans="1:21">
      <c r="A103" s="421"/>
      <c r="B103" s="1" t="s">
        <v>21</v>
      </c>
      <c r="C103" s="385"/>
      <c r="D103" s="407"/>
      <c r="E103" s="29" t="s">
        <v>169</v>
      </c>
      <c r="F103" s="409"/>
      <c r="G103" s="10">
        <v>10</v>
      </c>
      <c r="H103" s="11">
        <v>8.3450000000000006</v>
      </c>
      <c r="I103" s="11">
        <f t="shared" si="2"/>
        <v>41.725000000000001</v>
      </c>
      <c r="J103" s="12" t="s">
        <v>355</v>
      </c>
      <c r="K103" s="46" t="s">
        <v>355</v>
      </c>
      <c r="L103" s="46"/>
      <c r="M103" s="13" t="s">
        <v>71</v>
      </c>
      <c r="N103" s="382">
        <f>MIN(N101:N102)</f>
        <v>364864.57306426903</v>
      </c>
      <c r="O103" s="382" t="e">
        <f>MIN(O102:O102)</f>
        <v>#REF!</v>
      </c>
      <c r="P103" s="382" t="e">
        <f>AVERAGE(P101:P102)</f>
        <v>#REF!</v>
      </c>
      <c r="Q103" s="382" t="e">
        <f>AVERAGE(Q102:Q102)</f>
        <v>#REF!</v>
      </c>
      <c r="R103" s="382">
        <f>MIN(R101:R102)</f>
        <v>539593.55290819902</v>
      </c>
      <c r="S103" s="382" t="e">
        <f>MIN(S102:S102)</f>
        <v>#REF!</v>
      </c>
      <c r="T103" s="382">
        <f>MIN(T101:T102)</f>
        <v>190135.59322033898</v>
      </c>
      <c r="U103" s="382" t="e">
        <f>MIN(U102:U102)</f>
        <v>#REF!</v>
      </c>
    </row>
    <row r="104" spans="1:21" ht="15" customHeight="1">
      <c r="A104" s="421"/>
      <c r="B104" s="1" t="s">
        <v>22</v>
      </c>
      <c r="C104" s="383">
        <v>2</v>
      </c>
      <c r="D104" s="379" t="s">
        <v>4</v>
      </c>
      <c r="E104" s="29" t="s">
        <v>170</v>
      </c>
      <c r="F104" s="409"/>
      <c r="G104" s="10">
        <v>10</v>
      </c>
      <c r="H104" s="11">
        <v>16.649999999999999</v>
      </c>
      <c r="I104" s="11">
        <f t="shared" si="2"/>
        <v>83.25</v>
      </c>
      <c r="J104" s="12" t="s">
        <v>355</v>
      </c>
      <c r="K104" s="46" t="s">
        <v>355</v>
      </c>
      <c r="L104" s="46"/>
      <c r="M104" s="13" t="s">
        <v>71</v>
      </c>
      <c r="N104" s="381" t="s">
        <v>355</v>
      </c>
      <c r="O104" s="381" t="s">
        <v>355</v>
      </c>
      <c r="P104" s="381" t="s">
        <v>354</v>
      </c>
      <c r="Q104" s="381" t="s">
        <v>354</v>
      </c>
      <c r="R104" s="381" t="s">
        <v>355</v>
      </c>
      <c r="S104" s="381" t="s">
        <v>355</v>
      </c>
      <c r="T104" s="381" t="s">
        <v>355</v>
      </c>
      <c r="U104" s="381" t="s">
        <v>355</v>
      </c>
    </row>
    <row r="105" spans="1:21">
      <c r="A105" s="421"/>
      <c r="B105" s="1" t="s">
        <v>23</v>
      </c>
      <c r="C105" s="384"/>
      <c r="D105" s="380"/>
      <c r="E105" s="29" t="s">
        <v>171</v>
      </c>
      <c r="F105" s="409"/>
      <c r="G105" s="10">
        <v>10</v>
      </c>
      <c r="H105" s="11">
        <v>7.5449999999999999</v>
      </c>
      <c r="I105" s="11">
        <f t="shared" si="2"/>
        <v>37.725000000000001</v>
      </c>
      <c r="J105" s="12" t="s">
        <v>355</v>
      </c>
      <c r="K105" s="46" t="s">
        <v>355</v>
      </c>
      <c r="L105" s="46"/>
      <c r="M105" s="13" t="s">
        <v>71</v>
      </c>
      <c r="N105" s="382">
        <f>MIN(N103:N104)</f>
        <v>364864.57306426903</v>
      </c>
      <c r="O105" s="382" t="e">
        <f>MIN(O103:O104)</f>
        <v>#REF!</v>
      </c>
      <c r="P105" s="382" t="e">
        <f>AVERAGE(P103:P104)</f>
        <v>#REF!</v>
      </c>
      <c r="Q105" s="382" t="e">
        <f>AVERAGE(Q103:Q104)</f>
        <v>#REF!</v>
      </c>
      <c r="R105" s="382">
        <f>MIN(R103:R104)</f>
        <v>539593.55290819902</v>
      </c>
      <c r="S105" s="382" t="e">
        <f>MIN(S103:S104)</f>
        <v>#REF!</v>
      </c>
      <c r="T105" s="382">
        <f>MIN(T103:T104)</f>
        <v>190135.59322033898</v>
      </c>
      <c r="U105" s="382" t="e">
        <f>MIN(U103:U104)</f>
        <v>#REF!</v>
      </c>
    </row>
    <row r="106" spans="1:21">
      <c r="A106" s="421"/>
      <c r="B106" s="1" t="s">
        <v>24</v>
      </c>
      <c r="C106" s="384"/>
      <c r="D106" s="379" t="s">
        <v>3</v>
      </c>
      <c r="E106" s="29" t="s">
        <v>172</v>
      </c>
      <c r="F106" s="409"/>
      <c r="G106" s="10">
        <v>10</v>
      </c>
      <c r="H106" s="11">
        <v>9.9</v>
      </c>
      <c r="I106" s="11">
        <f t="shared" si="2"/>
        <v>49.5</v>
      </c>
      <c r="J106" s="12" t="s">
        <v>355</v>
      </c>
      <c r="K106" s="46" t="s">
        <v>355</v>
      </c>
      <c r="L106" s="46"/>
      <c r="M106" s="13" t="s">
        <v>71</v>
      </c>
      <c r="N106" s="381" t="s">
        <v>355</v>
      </c>
      <c r="O106" s="382" t="e">
        <f>MIN(#REF!)</f>
        <v>#REF!</v>
      </c>
      <c r="P106" s="381" t="s">
        <v>354</v>
      </c>
      <c r="Q106" s="382" t="e">
        <f>AVERAGE(#REF!)</f>
        <v>#REF!</v>
      </c>
      <c r="R106" s="381" t="s">
        <v>355</v>
      </c>
      <c r="S106" s="382" t="e">
        <f>MIN(#REF!)</f>
        <v>#REF!</v>
      </c>
      <c r="T106" s="381" t="s">
        <v>355</v>
      </c>
      <c r="U106" s="382" t="e">
        <f>MIN(#REF!)</f>
        <v>#REF!</v>
      </c>
    </row>
    <row r="107" spans="1:21">
      <c r="A107" s="421"/>
      <c r="B107" s="1" t="s">
        <v>25</v>
      </c>
      <c r="C107" s="385"/>
      <c r="D107" s="407"/>
      <c r="E107" s="29" t="s">
        <v>173</v>
      </c>
      <c r="F107" s="409"/>
      <c r="G107" s="10">
        <v>10</v>
      </c>
      <c r="H107" s="11">
        <v>6.6849999999999996</v>
      </c>
      <c r="I107" s="11">
        <f t="shared" si="2"/>
        <v>33.424999999999997</v>
      </c>
      <c r="J107" s="12" t="s">
        <v>355</v>
      </c>
      <c r="K107" s="46" t="s">
        <v>355</v>
      </c>
      <c r="L107" s="46"/>
      <c r="M107" s="13" t="s">
        <v>71</v>
      </c>
      <c r="N107" s="382">
        <f>MIN(N105:N106)</f>
        <v>364864.57306426903</v>
      </c>
      <c r="O107" s="382" t="e">
        <f>MIN(O106:O106)</f>
        <v>#REF!</v>
      </c>
      <c r="P107" s="382" t="e">
        <f>AVERAGE(P105:P106)</f>
        <v>#REF!</v>
      </c>
      <c r="Q107" s="382" t="e">
        <f>AVERAGE(Q106:Q106)</f>
        <v>#REF!</v>
      </c>
      <c r="R107" s="382">
        <f>MIN(R105:R106)</f>
        <v>539593.55290819902</v>
      </c>
      <c r="S107" s="382" t="e">
        <f>MIN(S106:S106)</f>
        <v>#REF!</v>
      </c>
      <c r="T107" s="382">
        <f>MIN(T105:T106)</f>
        <v>190135.59322033898</v>
      </c>
      <c r="U107" s="382" t="e">
        <f>MIN(U106:U106)</f>
        <v>#REF!</v>
      </c>
    </row>
    <row r="108" spans="1:21" ht="15" customHeight="1">
      <c r="A108" s="421"/>
      <c r="B108" s="1" t="s">
        <v>26</v>
      </c>
      <c r="C108" s="383">
        <v>3</v>
      </c>
      <c r="D108" s="379" t="s">
        <v>4</v>
      </c>
      <c r="E108" s="29" t="s">
        <v>174</v>
      </c>
      <c r="F108" s="409"/>
      <c r="G108" s="10">
        <v>10</v>
      </c>
      <c r="H108" s="11">
        <v>9.49</v>
      </c>
      <c r="I108" s="11">
        <f t="shared" si="2"/>
        <v>47.45</v>
      </c>
      <c r="J108" s="12">
        <v>3516</v>
      </c>
      <c r="K108" s="46">
        <f t="shared" si="3"/>
        <v>74099.051633298193</v>
      </c>
      <c r="L108" s="46"/>
      <c r="M108" s="13" t="s">
        <v>71</v>
      </c>
      <c r="N108" s="381">
        <f>AVERAGE(K108:K109)</f>
        <v>108902.51203410699</v>
      </c>
      <c r="O108" s="381">
        <f>AVERAGE(K108:K111)</f>
        <v>95973.507398177579</v>
      </c>
      <c r="P108" s="381">
        <f>STDEV(K108:K109)</f>
        <v>49219.525716338685</v>
      </c>
      <c r="Q108" s="381">
        <f>STDEV(K108:K111)</f>
        <v>51051.038803796378</v>
      </c>
      <c r="R108" s="381">
        <f>MAX(K108:K109)</f>
        <v>143705.97243491578</v>
      </c>
      <c r="S108" s="381">
        <f>MAX(K108:K111)</f>
        <v>143705.97243491578</v>
      </c>
      <c r="T108" s="381">
        <f>MIN(K108:K109)</f>
        <v>74099.051633298193</v>
      </c>
      <c r="U108" s="418">
        <f>MIN(K108:K111)</f>
        <v>34426.464270370896</v>
      </c>
    </row>
    <row r="109" spans="1:21" ht="15.75" customHeight="1">
      <c r="A109" s="421"/>
      <c r="B109" s="1" t="s">
        <v>27</v>
      </c>
      <c r="C109" s="384"/>
      <c r="D109" s="407"/>
      <c r="E109" s="29" t="s">
        <v>175</v>
      </c>
      <c r="F109" s="409"/>
      <c r="G109" s="10">
        <v>10</v>
      </c>
      <c r="H109" s="11">
        <v>6.53</v>
      </c>
      <c r="I109" s="11">
        <f t="shared" si="2"/>
        <v>32.65</v>
      </c>
      <c r="J109" s="12">
        <v>4692</v>
      </c>
      <c r="K109" s="46">
        <f t="shared" si="3"/>
        <v>143705.97243491578</v>
      </c>
      <c r="L109" s="46"/>
      <c r="M109" s="13" t="s">
        <v>71</v>
      </c>
      <c r="N109" s="382">
        <f>AVERAGE(N107:N108)</f>
        <v>236883.54254918802</v>
      </c>
      <c r="O109" s="382" t="e">
        <f>AVERAGE(O107:O108)</f>
        <v>#REF!</v>
      </c>
      <c r="P109" s="382" t="e">
        <f>STDEV(P105:P107)</f>
        <v>#REF!</v>
      </c>
      <c r="Q109" s="382" t="e">
        <f>STDEV(Q105:Q107)</f>
        <v>#REF!</v>
      </c>
      <c r="R109" s="382">
        <f>MIN(R107:R108)</f>
        <v>143705.97243491578</v>
      </c>
      <c r="S109" s="382" t="e">
        <f>MIN(S107:S108)</f>
        <v>#REF!</v>
      </c>
      <c r="T109" s="382">
        <f>MIN(T107:T108)</f>
        <v>74099.051633298193</v>
      </c>
      <c r="U109" s="419" t="e">
        <f>MIN(U107:U108)</f>
        <v>#REF!</v>
      </c>
    </row>
    <row r="110" spans="1:21">
      <c r="A110" s="421"/>
      <c r="B110" s="1" t="s">
        <v>28</v>
      </c>
      <c r="C110" s="384"/>
      <c r="D110" s="379" t="s">
        <v>3</v>
      </c>
      <c r="E110" s="29" t="s">
        <v>176</v>
      </c>
      <c r="F110" s="409"/>
      <c r="G110" s="10">
        <v>10</v>
      </c>
      <c r="H110" s="11">
        <v>6.9829999999999997</v>
      </c>
      <c r="I110" s="11">
        <f t="shared" si="2"/>
        <v>34.914999999999999</v>
      </c>
      <c r="J110" s="12">
        <v>1202</v>
      </c>
      <c r="K110" s="46">
        <f t="shared" si="3"/>
        <v>34426.464270370896</v>
      </c>
      <c r="L110" s="46"/>
      <c r="M110" s="13" t="s">
        <v>71</v>
      </c>
      <c r="N110" s="381">
        <f>AVERAGE(K110:K111)</f>
        <v>83044.502762248158</v>
      </c>
      <c r="O110" s="382" t="e">
        <f>AVERAGE(#REF!)</f>
        <v>#REF!</v>
      </c>
      <c r="P110" s="381">
        <f>STDEV(K110:K111)</f>
        <v>68756.28941118998</v>
      </c>
      <c r="Q110" s="382" t="e">
        <f>STDEV(#REF!)</f>
        <v>#REF!</v>
      </c>
      <c r="R110" s="381">
        <f>MAX(K110:K111)</f>
        <v>131662.54125412542</v>
      </c>
      <c r="S110" s="382" t="e">
        <f>MIN(#REF!)</f>
        <v>#REF!</v>
      </c>
      <c r="T110" s="381">
        <f>MIN(K110:K111)</f>
        <v>34426.464270370896</v>
      </c>
      <c r="U110" s="419">
        <f>MIN(M110:M111)</f>
        <v>0</v>
      </c>
    </row>
    <row r="111" spans="1:21">
      <c r="A111" s="421"/>
      <c r="B111" s="1" t="s">
        <v>29</v>
      </c>
      <c r="C111" s="385"/>
      <c r="D111" s="407"/>
      <c r="E111" s="29" t="s">
        <v>177</v>
      </c>
      <c r="F111" s="409"/>
      <c r="G111" s="10">
        <v>10</v>
      </c>
      <c r="H111" s="11">
        <v>9.6959999999999997</v>
      </c>
      <c r="I111" s="11">
        <f t="shared" si="2"/>
        <v>48.48</v>
      </c>
      <c r="J111" s="12">
        <v>6383</v>
      </c>
      <c r="K111" s="46">
        <f t="shared" si="3"/>
        <v>131662.54125412542</v>
      </c>
      <c r="L111" s="46"/>
      <c r="M111" s="13" t="s">
        <v>71</v>
      </c>
      <c r="N111" s="382">
        <f>AVERAGE(N110:N110)</f>
        <v>83044.502762248158</v>
      </c>
      <c r="O111" s="382" t="e">
        <f>AVERAGE(O110:O110)</f>
        <v>#REF!</v>
      </c>
      <c r="P111" s="382" t="e">
        <f>STDEV(#REF!)</f>
        <v>#REF!</v>
      </c>
      <c r="Q111" s="382" t="e">
        <f>STDEV(#REF!)</f>
        <v>#REF!</v>
      </c>
      <c r="R111" s="382">
        <f>MIN(R110:R110)</f>
        <v>131662.54125412542</v>
      </c>
      <c r="S111" s="382" t="e">
        <f>MIN(S110:S110)</f>
        <v>#REF!</v>
      </c>
      <c r="T111" s="382">
        <f>MIN(T110:T110)</f>
        <v>34426.464270370896</v>
      </c>
      <c r="U111" s="419">
        <f>MIN(U110:U110)</f>
        <v>0</v>
      </c>
    </row>
    <row r="112" spans="1:21" ht="15" customHeight="1">
      <c r="A112" s="421"/>
      <c r="B112" s="1" t="s">
        <v>30</v>
      </c>
      <c r="C112" s="383">
        <v>4</v>
      </c>
      <c r="D112" s="379" t="s">
        <v>4</v>
      </c>
      <c r="E112" s="29" t="s">
        <v>178</v>
      </c>
      <c r="F112" s="409"/>
      <c r="G112" s="10">
        <v>10</v>
      </c>
      <c r="H112" s="11">
        <v>8.8230000000000004</v>
      </c>
      <c r="I112" s="11">
        <f t="shared" si="2"/>
        <v>44.115000000000002</v>
      </c>
      <c r="J112" s="12">
        <v>18715</v>
      </c>
      <c r="K112" s="46">
        <f t="shared" si="3"/>
        <v>424232.12059390231</v>
      </c>
      <c r="L112" s="46"/>
      <c r="M112" s="13" t="s">
        <v>71</v>
      </c>
      <c r="N112" s="381">
        <f>AVERAGE(K112:K113)</f>
        <v>378517.45781247912</v>
      </c>
      <c r="O112" s="381">
        <f>AVERAGE(K112:K115)</f>
        <v>687848.11814099131</v>
      </c>
      <c r="P112" s="381">
        <f>STDEV(K112:K113)</f>
        <v>64650.296104801229</v>
      </c>
      <c r="Q112" s="381">
        <f>STDEV(K112:K115)</f>
        <v>375100.93569259607</v>
      </c>
      <c r="R112" s="381">
        <f>MAX(K112:K113)</f>
        <v>424232.12059390231</v>
      </c>
      <c r="S112" s="381">
        <f>MAX(K112:K115)</f>
        <v>1129807.2923887426</v>
      </c>
      <c r="T112" s="381">
        <f>MIN(K112:K113)</f>
        <v>332802.79503105587</v>
      </c>
      <c r="U112" s="418">
        <f>MIN(K112:K115)</f>
        <v>332802.79503105587</v>
      </c>
    </row>
    <row r="113" spans="1:21">
      <c r="A113" s="421"/>
      <c r="B113" s="1" t="s">
        <v>31</v>
      </c>
      <c r="C113" s="384"/>
      <c r="D113" s="407"/>
      <c r="E113" s="29" t="s">
        <v>179</v>
      </c>
      <c r="F113" s="409"/>
      <c r="G113" s="10">
        <v>10</v>
      </c>
      <c r="H113" s="11">
        <v>5.1520000000000001</v>
      </c>
      <c r="I113" s="11">
        <f t="shared" si="2"/>
        <v>25.76</v>
      </c>
      <c r="J113" s="12">
        <v>8573</v>
      </c>
      <c r="K113" s="46">
        <f t="shared" si="3"/>
        <v>332802.79503105587</v>
      </c>
      <c r="L113" s="46"/>
      <c r="M113" s="13" t="s">
        <v>71</v>
      </c>
      <c r="N113" s="382">
        <f>AVERAGE(N111:N112)</f>
        <v>230780.98028736364</v>
      </c>
      <c r="O113" s="382" t="e">
        <f>AVERAGE(O111:O112)</f>
        <v>#REF!</v>
      </c>
      <c r="P113" s="382" t="e">
        <f>STDEV(P109:P111)</f>
        <v>#REF!</v>
      </c>
      <c r="Q113" s="382" t="e">
        <f>STDEV(Q109:Q111)</f>
        <v>#REF!</v>
      </c>
      <c r="R113" s="382">
        <f>MIN(R111:R112)</f>
        <v>131662.54125412542</v>
      </c>
      <c r="S113" s="382" t="e">
        <f>MIN(S111:S112)</f>
        <v>#REF!</v>
      </c>
      <c r="T113" s="382">
        <f>MIN(T111:T112)</f>
        <v>34426.464270370896</v>
      </c>
      <c r="U113" s="419">
        <f>MIN(U111:U112)</f>
        <v>0</v>
      </c>
    </row>
    <row r="114" spans="1:21">
      <c r="A114" s="421"/>
      <c r="B114" s="1" t="s">
        <v>32</v>
      </c>
      <c r="C114" s="384"/>
      <c r="D114" s="379" t="s">
        <v>3</v>
      </c>
      <c r="E114" s="29" t="s">
        <v>180</v>
      </c>
      <c r="F114" s="409"/>
      <c r="G114" s="10">
        <v>10</v>
      </c>
      <c r="H114" s="11">
        <v>8.5050000000000008</v>
      </c>
      <c r="I114" s="11">
        <f t="shared" si="2"/>
        <v>42.525000000000006</v>
      </c>
      <c r="J114" s="12">
        <v>36765</v>
      </c>
      <c r="K114" s="46">
        <f t="shared" si="3"/>
        <v>864550.26455026446</v>
      </c>
      <c r="L114" s="46"/>
      <c r="M114" s="13" t="s">
        <v>71</v>
      </c>
      <c r="N114" s="381">
        <f>AVERAGE(K114:K115)</f>
        <v>997178.77846950351</v>
      </c>
      <c r="O114" s="382" t="e">
        <f>AVERAGE(#REF!)</f>
        <v>#REF!</v>
      </c>
      <c r="P114" s="381">
        <f>STDEV(K114:K115)</f>
        <v>187565.04314197664</v>
      </c>
      <c r="Q114" s="382" t="e">
        <f>STDEV(#REF!)</f>
        <v>#REF!</v>
      </c>
      <c r="R114" s="381">
        <f>MAX(K114:K115)</f>
        <v>1129807.2923887426</v>
      </c>
      <c r="S114" s="382" t="e">
        <f>MIN(#REF!)</f>
        <v>#REF!</v>
      </c>
      <c r="T114" s="381">
        <f>MIN(K114:K115)</f>
        <v>864550.26455026446</v>
      </c>
      <c r="U114" s="419">
        <f>MIN(M114:M115)</f>
        <v>0</v>
      </c>
    </row>
    <row r="115" spans="1:21">
      <c r="A115" s="421"/>
      <c r="B115" s="1" t="s">
        <v>33</v>
      </c>
      <c r="C115" s="385"/>
      <c r="D115" s="407"/>
      <c r="E115" s="29" t="s">
        <v>181</v>
      </c>
      <c r="F115" s="409"/>
      <c r="G115" s="10">
        <v>10</v>
      </c>
      <c r="H115" s="11">
        <v>14.426</v>
      </c>
      <c r="I115" s="11">
        <f t="shared" si="2"/>
        <v>72.13</v>
      </c>
      <c r="J115" s="12">
        <v>81493</v>
      </c>
      <c r="K115" s="46">
        <f t="shared" si="3"/>
        <v>1129807.2923887426</v>
      </c>
      <c r="L115" s="46"/>
      <c r="M115" s="13" t="s">
        <v>71</v>
      </c>
      <c r="N115" s="382">
        <f>AVERAGE(N114:N114)</f>
        <v>997178.77846950351</v>
      </c>
      <c r="O115" s="382" t="e">
        <f>AVERAGE(O114:O114)</f>
        <v>#REF!</v>
      </c>
      <c r="P115" s="382" t="e">
        <f>STDEV(#REF!)</f>
        <v>#REF!</v>
      </c>
      <c r="Q115" s="382" t="e">
        <f>STDEV(#REF!)</f>
        <v>#REF!</v>
      </c>
      <c r="R115" s="382">
        <f>MIN(R114:R114)</f>
        <v>1129807.2923887426</v>
      </c>
      <c r="S115" s="382" t="e">
        <f>MIN(S114:S114)</f>
        <v>#REF!</v>
      </c>
      <c r="T115" s="382">
        <f>MIN(T114:T114)</f>
        <v>864550.26455026446</v>
      </c>
      <c r="U115" s="419">
        <f>MIN(U114:U114)</f>
        <v>0</v>
      </c>
    </row>
    <row r="116" spans="1:21" ht="15" customHeight="1">
      <c r="A116" s="421"/>
      <c r="B116" s="1" t="s">
        <v>34</v>
      </c>
      <c r="C116" s="383">
        <v>5</v>
      </c>
      <c r="D116" s="379" t="s">
        <v>4</v>
      </c>
      <c r="E116" s="29" t="s">
        <v>182</v>
      </c>
      <c r="F116" s="409"/>
      <c r="G116" s="10">
        <v>10</v>
      </c>
      <c r="H116" s="11">
        <v>14.202999999999999</v>
      </c>
      <c r="I116" s="11">
        <f t="shared" si="2"/>
        <v>71.015000000000001</v>
      </c>
      <c r="J116" s="12">
        <v>6760</v>
      </c>
      <c r="K116" s="46">
        <f t="shared" si="3"/>
        <v>95191.156797859614</v>
      </c>
      <c r="L116" s="46"/>
      <c r="M116" s="13" t="s">
        <v>71</v>
      </c>
      <c r="N116" s="381">
        <f>AVERAGE(K116:K117)</f>
        <v>140738.5711227514</v>
      </c>
      <c r="O116" s="381">
        <f>AVERAGE(K116:K119)</f>
        <v>164374.30211887861</v>
      </c>
      <c r="P116" s="381">
        <f>STDEV(K116:K117)</f>
        <v>64413.771069288487</v>
      </c>
      <c r="Q116" s="381">
        <f>STDEV(K116:K119)</f>
        <v>48119.701299492124</v>
      </c>
      <c r="R116" s="381">
        <f>MAX(K116:K117)</f>
        <v>186285.98544764315</v>
      </c>
      <c r="S116" s="381">
        <f>MAX(K116:K119)</f>
        <v>204784.8943246433</v>
      </c>
      <c r="T116" s="381">
        <f>MIN(K116:K117)</f>
        <v>95191.156797859614</v>
      </c>
      <c r="U116" s="418">
        <f>MIN(K116:K119)</f>
        <v>95191.156797859614</v>
      </c>
    </row>
    <row r="117" spans="1:21" ht="15.75" customHeight="1">
      <c r="A117" s="421"/>
      <c r="B117" s="1" t="s">
        <v>35</v>
      </c>
      <c r="C117" s="384"/>
      <c r="D117" s="407"/>
      <c r="E117" s="29" t="s">
        <v>183</v>
      </c>
      <c r="F117" s="409"/>
      <c r="G117" s="10">
        <v>10</v>
      </c>
      <c r="H117" s="11">
        <v>12.644</v>
      </c>
      <c r="I117" s="11">
        <f t="shared" si="2"/>
        <v>63.22</v>
      </c>
      <c r="J117" s="12">
        <v>11777</v>
      </c>
      <c r="K117" s="46">
        <f t="shared" si="3"/>
        <v>186285.98544764315</v>
      </c>
      <c r="L117" s="46"/>
      <c r="M117" s="13" t="s">
        <v>71</v>
      </c>
      <c r="N117" s="382">
        <f>AVERAGE(N115:N116)</f>
        <v>568958.67479612748</v>
      </c>
      <c r="O117" s="382" t="e">
        <f>AVERAGE(O115:O116)</f>
        <v>#REF!</v>
      </c>
      <c r="P117" s="382" t="e">
        <f>STDEV(P113:P115)</f>
        <v>#REF!</v>
      </c>
      <c r="Q117" s="382" t="e">
        <f>STDEV(Q113:Q115)</f>
        <v>#REF!</v>
      </c>
      <c r="R117" s="382">
        <f>MIN(R115:R116)</f>
        <v>186285.98544764315</v>
      </c>
      <c r="S117" s="382" t="e">
        <f>MIN(S115:S116)</f>
        <v>#REF!</v>
      </c>
      <c r="T117" s="382">
        <f>MIN(T115:T116)</f>
        <v>95191.156797859614</v>
      </c>
      <c r="U117" s="419">
        <f>MIN(U115:U116)</f>
        <v>0</v>
      </c>
    </row>
    <row r="118" spans="1:21">
      <c r="A118" s="421"/>
      <c r="B118" s="1" t="s">
        <v>36</v>
      </c>
      <c r="C118" s="384"/>
      <c r="D118" s="379" t="s">
        <v>3</v>
      </c>
      <c r="E118" s="29" t="s">
        <v>184</v>
      </c>
      <c r="F118" s="409"/>
      <c r="G118" s="10">
        <v>10</v>
      </c>
      <c r="H118" s="11">
        <v>18.641999999999999</v>
      </c>
      <c r="I118" s="11">
        <f t="shared" si="2"/>
        <v>93.21</v>
      </c>
      <c r="J118" s="12">
        <v>19088</v>
      </c>
      <c r="K118" s="46">
        <f t="shared" si="3"/>
        <v>204784.8943246433</v>
      </c>
      <c r="L118" s="46"/>
      <c r="M118" s="13" t="s">
        <v>71</v>
      </c>
      <c r="N118" s="381">
        <f>AVERAGE(K118:K119)</f>
        <v>188010.03311500582</v>
      </c>
      <c r="O118" s="382" t="e">
        <f>AVERAGE(#REF!)</f>
        <v>#REF!</v>
      </c>
      <c r="P118" s="381">
        <f>STDEV(K118:K119)</f>
        <v>23723.236229595695</v>
      </c>
      <c r="Q118" s="382" t="e">
        <f>STDEV(#REF!)</f>
        <v>#REF!</v>
      </c>
      <c r="R118" s="381">
        <f>MAX(K118:K119)</f>
        <v>204784.8943246433</v>
      </c>
      <c r="S118" s="382" t="e">
        <f>MIN(#REF!)</f>
        <v>#REF!</v>
      </c>
      <c r="T118" s="381">
        <f>MIN(K118:K119)</f>
        <v>171235.1719053683</v>
      </c>
      <c r="U118" s="419">
        <f>MIN(M118:M119)</f>
        <v>0</v>
      </c>
    </row>
    <row r="119" spans="1:21">
      <c r="A119" s="421"/>
      <c r="B119" s="1" t="s">
        <v>37</v>
      </c>
      <c r="C119" s="385"/>
      <c r="D119" s="407"/>
      <c r="E119" s="29" t="s">
        <v>185</v>
      </c>
      <c r="F119" s="409"/>
      <c r="G119" s="10">
        <v>10</v>
      </c>
      <c r="H119" s="11">
        <v>14.920999999999999</v>
      </c>
      <c r="I119" s="11">
        <f t="shared" si="2"/>
        <v>74.60499999999999</v>
      </c>
      <c r="J119" s="12">
        <v>12775</v>
      </c>
      <c r="K119" s="46">
        <f t="shared" si="3"/>
        <v>171235.1719053683</v>
      </c>
      <c r="L119" s="46"/>
      <c r="M119" s="13" t="s">
        <v>71</v>
      </c>
      <c r="N119" s="382">
        <f>AVERAGE(N118:N118)</f>
        <v>188010.03311500582</v>
      </c>
      <c r="O119" s="382" t="e">
        <f>AVERAGE(O118:O118)</f>
        <v>#REF!</v>
      </c>
      <c r="P119" s="382" t="e">
        <f>STDEV(#REF!)</f>
        <v>#REF!</v>
      </c>
      <c r="Q119" s="382" t="e">
        <f>STDEV(#REF!)</f>
        <v>#REF!</v>
      </c>
      <c r="R119" s="382">
        <f>MIN(R118:R118)</f>
        <v>204784.8943246433</v>
      </c>
      <c r="S119" s="382" t="e">
        <f>MIN(S118:S118)</f>
        <v>#REF!</v>
      </c>
      <c r="T119" s="382">
        <f>MIN(T118:T118)</f>
        <v>171235.1719053683</v>
      </c>
      <c r="U119" s="419">
        <f>MIN(U118:U118)</f>
        <v>0</v>
      </c>
    </row>
    <row r="120" spans="1:21" ht="15" customHeight="1">
      <c r="A120" s="421"/>
      <c r="B120" s="1" t="s">
        <v>38</v>
      </c>
      <c r="C120" s="383">
        <v>6</v>
      </c>
      <c r="D120" s="14" t="s">
        <v>4</v>
      </c>
      <c r="E120" s="29" t="s">
        <v>186</v>
      </c>
      <c r="F120" s="409"/>
      <c r="G120" s="10">
        <v>10</v>
      </c>
      <c r="H120" s="11">
        <v>10.42</v>
      </c>
      <c r="I120" s="11">
        <f t="shared" si="2"/>
        <v>52.1</v>
      </c>
      <c r="J120" s="12">
        <v>3966</v>
      </c>
      <c r="K120" s="46">
        <f t="shared" si="3"/>
        <v>76122.84069097889</v>
      </c>
      <c r="L120" s="46"/>
      <c r="M120" s="13" t="s">
        <v>71</v>
      </c>
      <c r="N120" s="129">
        <f>AVERAGE(K120)</f>
        <v>76122.84069097889</v>
      </c>
      <c r="O120" s="381">
        <f>AVERAGE(K120:K123)</f>
        <v>420623.45210836548</v>
      </c>
      <c r="P120" s="129" t="s">
        <v>354</v>
      </c>
      <c r="Q120" s="381">
        <f>STDEV(K120:K123)</f>
        <v>298672.82109833346</v>
      </c>
      <c r="R120" s="130">
        <f>MAX(K120)</f>
        <v>76122.84069097889</v>
      </c>
      <c r="S120" s="381">
        <f>MAX(K120:K123)</f>
        <v>764406.77966101689</v>
      </c>
      <c r="T120" s="129">
        <f>MIN(K120)</f>
        <v>76122.84069097889</v>
      </c>
      <c r="U120" s="418">
        <f>MIN(K120:K123)</f>
        <v>76122.84069097889</v>
      </c>
    </row>
    <row r="121" spans="1:21">
      <c r="A121" s="421"/>
      <c r="B121" s="1" t="s">
        <v>39</v>
      </c>
      <c r="C121" s="384"/>
      <c r="D121" s="407" t="s">
        <v>3</v>
      </c>
      <c r="E121" s="29" t="s">
        <v>187</v>
      </c>
      <c r="F121" s="409"/>
      <c r="G121" s="10">
        <v>10</v>
      </c>
      <c r="H121" s="11">
        <v>20.161000000000001</v>
      </c>
      <c r="I121" s="11">
        <f t="shared" si="2"/>
        <v>100.80500000000001</v>
      </c>
      <c r="J121" s="12">
        <v>29938</v>
      </c>
      <c r="K121" s="46">
        <f t="shared" si="3"/>
        <v>296989.23664500768</v>
      </c>
      <c r="L121" s="46"/>
      <c r="M121" s="13" t="s">
        <v>71</v>
      </c>
      <c r="N121" s="412">
        <f>AVERAGE(K121:K123)</f>
        <v>535456.98924749438</v>
      </c>
      <c r="O121" s="382">
        <f>AVERAGE(O120:O120)</f>
        <v>420623.45210836548</v>
      </c>
      <c r="P121" s="412">
        <f>STDEV(K121:K123)</f>
        <v>233854.08609419997</v>
      </c>
      <c r="Q121" s="382" t="e">
        <f>STDEV(#REF!)</f>
        <v>#REF!</v>
      </c>
      <c r="R121" s="382">
        <f>MAX(K121:K123)</f>
        <v>764406.77966101689</v>
      </c>
      <c r="S121" s="382">
        <f>MIN(S120:S120)</f>
        <v>764406.77966101689</v>
      </c>
      <c r="T121" s="412">
        <f>MIN(K121:K123)</f>
        <v>296989.23664500768</v>
      </c>
      <c r="U121" s="419">
        <f>MIN(U120:U120)</f>
        <v>76122.84069097889</v>
      </c>
    </row>
    <row r="122" spans="1:21">
      <c r="A122" s="421"/>
      <c r="B122" s="1" t="s">
        <v>40</v>
      </c>
      <c r="C122" s="384"/>
      <c r="D122" s="407"/>
      <c r="E122" s="29" t="s">
        <v>188</v>
      </c>
      <c r="F122" s="409"/>
      <c r="G122" s="10">
        <v>10</v>
      </c>
      <c r="H122" s="11">
        <v>9.7810000000000006</v>
      </c>
      <c r="I122" s="11">
        <f t="shared" si="2"/>
        <v>48.905000000000001</v>
      </c>
      <c r="J122" s="12">
        <v>26652</v>
      </c>
      <c r="K122" s="46">
        <f t="shared" si="3"/>
        <v>544974.95143645839</v>
      </c>
      <c r="L122" s="46"/>
      <c r="M122" s="13" t="s">
        <v>71</v>
      </c>
      <c r="N122" s="412"/>
      <c r="O122" s="382" t="e">
        <f>AVERAGE(#REF!)</f>
        <v>#REF!</v>
      </c>
      <c r="P122" s="412"/>
      <c r="Q122" s="382" t="e">
        <f>STDEV(#REF!)</f>
        <v>#REF!</v>
      </c>
      <c r="R122" s="382"/>
      <c r="S122" s="382" t="e">
        <f>MIN(#REF!)</f>
        <v>#REF!</v>
      </c>
      <c r="T122" s="412"/>
      <c r="U122" s="419">
        <f>MIN(M122:M123)</f>
        <v>0</v>
      </c>
    </row>
    <row r="123" spans="1:21">
      <c r="A123" s="421"/>
      <c r="B123" s="1" t="s">
        <v>41</v>
      </c>
      <c r="C123" s="385"/>
      <c r="D123" s="380"/>
      <c r="E123" s="29" t="s">
        <v>189</v>
      </c>
      <c r="F123" s="410"/>
      <c r="G123" s="10">
        <v>10</v>
      </c>
      <c r="H123" s="11">
        <v>12.862</v>
      </c>
      <c r="I123" s="11">
        <f t="shared" si="2"/>
        <v>64.31</v>
      </c>
      <c r="J123" s="12">
        <v>49159</v>
      </c>
      <c r="K123" s="46">
        <f t="shared" si="3"/>
        <v>764406.77966101689</v>
      </c>
      <c r="L123" s="46"/>
      <c r="M123" s="13" t="s">
        <v>71</v>
      </c>
      <c r="N123" s="412"/>
      <c r="O123" s="382" t="e">
        <f>AVERAGE(O122:O122)</f>
        <v>#REF!</v>
      </c>
      <c r="P123" s="412"/>
      <c r="Q123" s="382" t="e">
        <f>STDEV(#REF!)</f>
        <v>#REF!</v>
      </c>
      <c r="R123" s="425"/>
      <c r="S123" s="382" t="e">
        <f>MIN(S122:S122)</f>
        <v>#REF!</v>
      </c>
      <c r="T123" s="412"/>
      <c r="U123" s="419">
        <f>MIN(U122:U122)</f>
        <v>0</v>
      </c>
    </row>
    <row r="124" spans="1:21" ht="15" customHeight="1">
      <c r="A124" s="421"/>
      <c r="B124" s="1" t="s">
        <v>42</v>
      </c>
      <c r="C124" s="383">
        <v>1</v>
      </c>
      <c r="D124" s="15" t="s">
        <v>4</v>
      </c>
      <c r="E124" s="29" t="s">
        <v>190</v>
      </c>
      <c r="F124" s="426" t="s">
        <v>1846</v>
      </c>
      <c r="G124" s="10">
        <v>10</v>
      </c>
      <c r="H124" s="11">
        <v>9.2420000000000009</v>
      </c>
      <c r="I124" s="11">
        <f t="shared" si="2"/>
        <v>46.210000000000008</v>
      </c>
      <c r="J124" s="12" t="s">
        <v>355</v>
      </c>
      <c r="K124" s="46" t="s">
        <v>355</v>
      </c>
      <c r="L124" s="46"/>
      <c r="M124" s="13" t="s">
        <v>71</v>
      </c>
      <c r="N124" s="129" t="s">
        <v>355</v>
      </c>
      <c r="O124" s="381" t="s">
        <v>355</v>
      </c>
      <c r="P124" s="129" t="s">
        <v>354</v>
      </c>
      <c r="Q124" s="381" t="s">
        <v>354</v>
      </c>
      <c r="R124" s="129" t="s">
        <v>355</v>
      </c>
      <c r="S124" s="381" t="s">
        <v>355</v>
      </c>
      <c r="T124" s="129" t="s">
        <v>355</v>
      </c>
      <c r="U124" s="418" t="s">
        <v>355</v>
      </c>
    </row>
    <row r="125" spans="1:21">
      <c r="A125" s="421"/>
      <c r="B125" s="1" t="s">
        <v>43</v>
      </c>
      <c r="C125" s="384"/>
      <c r="D125" s="379" t="s">
        <v>3</v>
      </c>
      <c r="E125" s="29" t="s">
        <v>191</v>
      </c>
      <c r="F125" s="427"/>
      <c r="G125" s="10">
        <v>10</v>
      </c>
      <c r="H125" s="11">
        <v>2.694</v>
      </c>
      <c r="I125" s="11">
        <f t="shared" si="2"/>
        <v>13.469999999999999</v>
      </c>
      <c r="J125" s="12" t="s">
        <v>355</v>
      </c>
      <c r="K125" s="46" t="s">
        <v>355</v>
      </c>
      <c r="L125" s="46"/>
      <c r="M125" s="13" t="s">
        <v>71</v>
      </c>
      <c r="N125" s="381" t="s">
        <v>355</v>
      </c>
      <c r="O125" s="382" t="e">
        <f>MIN(#REF!)</f>
        <v>#REF!</v>
      </c>
      <c r="P125" s="381" t="s">
        <v>354</v>
      </c>
      <c r="Q125" s="382" t="e">
        <f>STDEV(#REF!)</f>
        <v>#REF!</v>
      </c>
      <c r="R125" s="381" t="s">
        <v>355</v>
      </c>
      <c r="S125" s="382" t="e">
        <f>MIN(#REF!)</f>
        <v>#REF!</v>
      </c>
      <c r="T125" s="381" t="s">
        <v>355</v>
      </c>
      <c r="U125" s="419">
        <f>MIN(M125:M126)</f>
        <v>0</v>
      </c>
    </row>
    <row r="126" spans="1:21">
      <c r="A126" s="421"/>
      <c r="B126" s="1" t="s">
        <v>44</v>
      </c>
      <c r="C126" s="385"/>
      <c r="D126" s="407"/>
      <c r="E126" s="29" t="s">
        <v>192</v>
      </c>
      <c r="F126" s="427"/>
      <c r="G126" s="10">
        <v>10</v>
      </c>
      <c r="H126" s="11">
        <v>2.798</v>
      </c>
      <c r="I126" s="11">
        <f t="shared" si="2"/>
        <v>13.99</v>
      </c>
      <c r="J126" s="12" t="s">
        <v>355</v>
      </c>
      <c r="K126" s="46" t="s">
        <v>355</v>
      </c>
      <c r="L126" s="46"/>
      <c r="M126" s="13" t="s">
        <v>71</v>
      </c>
      <c r="N126" s="382">
        <f>MIN(N124:N125)</f>
        <v>0</v>
      </c>
      <c r="O126" s="382" t="e">
        <f>MIN(O125:O125)</f>
        <v>#REF!</v>
      </c>
      <c r="P126" s="382" t="e">
        <f>AVERAGE(P124:P125)</f>
        <v>#DIV/0!</v>
      </c>
      <c r="Q126" s="382" t="e">
        <f>STDEV(#REF!)</f>
        <v>#REF!</v>
      </c>
      <c r="R126" s="382">
        <f>MIN(R124:R125)</f>
        <v>0</v>
      </c>
      <c r="S126" s="382" t="e">
        <f>MIN(S125:S125)</f>
        <v>#REF!</v>
      </c>
      <c r="T126" s="382">
        <f>MIN(T124:T125)</f>
        <v>0</v>
      </c>
      <c r="U126" s="419">
        <f>MIN(U125:U125)</f>
        <v>0</v>
      </c>
    </row>
    <row r="127" spans="1:21" ht="15" customHeight="1">
      <c r="A127" s="421"/>
      <c r="B127" s="1" t="s">
        <v>45</v>
      </c>
      <c r="C127" s="383">
        <v>2</v>
      </c>
      <c r="D127" s="379" t="s">
        <v>4</v>
      </c>
      <c r="E127" s="29" t="s">
        <v>193</v>
      </c>
      <c r="F127" s="427"/>
      <c r="G127" s="10">
        <v>10</v>
      </c>
      <c r="H127" s="11">
        <v>8.5619999999999994</v>
      </c>
      <c r="I127" s="11">
        <f t="shared" si="2"/>
        <v>42.809999999999995</v>
      </c>
      <c r="J127" s="12" t="s">
        <v>355</v>
      </c>
      <c r="K127" s="46" t="s">
        <v>355</v>
      </c>
      <c r="L127" s="46"/>
      <c r="M127" s="13" t="s">
        <v>71</v>
      </c>
      <c r="N127" s="381" t="s">
        <v>355</v>
      </c>
      <c r="O127" s="381" t="s">
        <v>355</v>
      </c>
      <c r="P127" s="381" t="s">
        <v>354</v>
      </c>
      <c r="Q127" s="381" t="s">
        <v>354</v>
      </c>
      <c r="R127" s="381" t="s">
        <v>355</v>
      </c>
      <c r="S127" s="381" t="s">
        <v>355</v>
      </c>
      <c r="T127" s="381" t="s">
        <v>355</v>
      </c>
      <c r="U127" s="418" t="s">
        <v>355</v>
      </c>
    </row>
    <row r="128" spans="1:21">
      <c r="A128" s="421"/>
      <c r="B128" s="1" t="s">
        <v>46</v>
      </c>
      <c r="C128" s="384"/>
      <c r="D128" s="407"/>
      <c r="E128" s="29" t="s">
        <v>194</v>
      </c>
      <c r="F128" s="427"/>
      <c r="G128" s="10">
        <v>10</v>
      </c>
      <c r="H128" s="11">
        <v>11.305</v>
      </c>
      <c r="I128" s="11">
        <f t="shared" si="2"/>
        <v>56.524999999999999</v>
      </c>
      <c r="J128" s="12" t="s">
        <v>355</v>
      </c>
      <c r="K128" s="46" t="s">
        <v>355</v>
      </c>
      <c r="L128" s="46"/>
      <c r="M128" s="13" t="s">
        <v>71</v>
      </c>
      <c r="N128" s="382">
        <f>MIN(N126:N127)</f>
        <v>0</v>
      </c>
      <c r="O128" s="382" t="e">
        <f>MIN(O126:O127)</f>
        <v>#REF!</v>
      </c>
      <c r="P128" s="382" t="e">
        <f>AVERAGE(P126:P127)</f>
        <v>#DIV/0!</v>
      </c>
      <c r="Q128" s="382" t="e">
        <f>STDEV(Q124:Q126)</f>
        <v>#REF!</v>
      </c>
      <c r="R128" s="382">
        <f>MIN(R126:R127)</f>
        <v>0</v>
      </c>
      <c r="S128" s="382" t="e">
        <f>MIN(S126:S127)</f>
        <v>#REF!</v>
      </c>
      <c r="T128" s="382">
        <f>MIN(T126:T127)</f>
        <v>0</v>
      </c>
      <c r="U128" s="419">
        <f>MIN(U126:U127)</f>
        <v>0</v>
      </c>
    </row>
    <row r="129" spans="1:21">
      <c r="A129" s="421"/>
      <c r="B129" s="1" t="s">
        <v>47</v>
      </c>
      <c r="C129" s="384"/>
      <c r="D129" s="379" t="s">
        <v>3</v>
      </c>
      <c r="E129" s="29" t="s">
        <v>195</v>
      </c>
      <c r="F129" s="427"/>
      <c r="G129" s="10">
        <v>10</v>
      </c>
      <c r="H129" s="11">
        <v>3.1019999999999999</v>
      </c>
      <c r="I129" s="11">
        <f t="shared" si="2"/>
        <v>15.51</v>
      </c>
      <c r="J129" s="12" t="s">
        <v>355</v>
      </c>
      <c r="K129" s="46" t="s">
        <v>355</v>
      </c>
      <c r="L129" s="46"/>
      <c r="M129" s="13" t="s">
        <v>71</v>
      </c>
      <c r="N129" s="381" t="s">
        <v>355</v>
      </c>
      <c r="O129" s="382" t="e">
        <f>MIN(#REF!)</f>
        <v>#REF!</v>
      </c>
      <c r="P129" s="381" t="s">
        <v>354</v>
      </c>
      <c r="Q129" s="382" t="e">
        <f>STDEV(#REF!)</f>
        <v>#REF!</v>
      </c>
      <c r="R129" s="381" t="s">
        <v>355</v>
      </c>
      <c r="S129" s="382" t="e">
        <f>MIN(#REF!)</f>
        <v>#REF!</v>
      </c>
      <c r="T129" s="381" t="s">
        <v>355</v>
      </c>
      <c r="U129" s="419">
        <f>MIN(M129:M130)</f>
        <v>0</v>
      </c>
    </row>
    <row r="130" spans="1:21">
      <c r="A130" s="421"/>
      <c r="B130" s="1" t="s">
        <v>48</v>
      </c>
      <c r="C130" s="385"/>
      <c r="D130" s="407"/>
      <c r="E130" s="29" t="s">
        <v>196</v>
      </c>
      <c r="F130" s="427"/>
      <c r="G130" s="10">
        <v>10</v>
      </c>
      <c r="H130" s="11">
        <v>4.3</v>
      </c>
      <c r="I130" s="11">
        <f t="shared" si="2"/>
        <v>21.5</v>
      </c>
      <c r="J130" s="12" t="s">
        <v>355</v>
      </c>
      <c r="K130" s="46" t="s">
        <v>355</v>
      </c>
      <c r="L130" s="46"/>
      <c r="M130" s="13" t="s">
        <v>71</v>
      </c>
      <c r="N130" s="382">
        <f>MIN(N128:N129)</f>
        <v>0</v>
      </c>
      <c r="O130" s="382" t="e">
        <f>MIN(O129:O129)</f>
        <v>#REF!</v>
      </c>
      <c r="P130" s="382" t="e">
        <f>AVERAGE(P128:P129)</f>
        <v>#DIV/0!</v>
      </c>
      <c r="Q130" s="382" t="e">
        <f>STDEV(#REF!)</f>
        <v>#REF!</v>
      </c>
      <c r="R130" s="382">
        <f>MIN(R128:R129)</f>
        <v>0</v>
      </c>
      <c r="S130" s="382" t="e">
        <f>MIN(S129:S129)</f>
        <v>#REF!</v>
      </c>
      <c r="T130" s="382">
        <f>MIN(T128:T129)</f>
        <v>0</v>
      </c>
      <c r="U130" s="419">
        <f>MIN(U129:U129)</f>
        <v>0</v>
      </c>
    </row>
    <row r="131" spans="1:21" ht="15" customHeight="1">
      <c r="A131" s="421"/>
      <c r="B131" s="1" t="s">
        <v>49</v>
      </c>
      <c r="C131" s="383">
        <v>3</v>
      </c>
      <c r="D131" s="379" t="s">
        <v>4</v>
      </c>
      <c r="E131" s="29" t="s">
        <v>197</v>
      </c>
      <c r="F131" s="427"/>
      <c r="G131" s="10">
        <v>10</v>
      </c>
      <c r="H131" s="11">
        <v>8.2349999999999994</v>
      </c>
      <c r="I131" s="11">
        <f t="shared" si="2"/>
        <v>41.174999999999997</v>
      </c>
      <c r="J131" s="12">
        <v>994</v>
      </c>
      <c r="K131" s="46">
        <f t="shared" si="3"/>
        <v>24140.86217364906</v>
      </c>
      <c r="L131" s="46"/>
      <c r="M131" s="13" t="s">
        <v>71</v>
      </c>
      <c r="N131" s="381">
        <f>AVERAGE(K131:K132)</f>
        <v>111561.01163276841</v>
      </c>
      <c r="O131" s="381">
        <f>AVERAGE(K131:K134)</f>
        <v>117567.40741212887</v>
      </c>
      <c r="P131" s="381">
        <f>STDEV(K131:K132)</f>
        <v>123630.76098976955</v>
      </c>
      <c r="Q131" s="381">
        <f>STDEV(K131:K134)</f>
        <v>72820.948637954294</v>
      </c>
      <c r="R131" s="381">
        <f>MAX(K131:K132)</f>
        <v>198981.16109188774</v>
      </c>
      <c r="S131" s="381">
        <f>MAX(K131:K134)</f>
        <v>198981.16109188774</v>
      </c>
      <c r="T131" s="381">
        <f>MIN(K131:K132)</f>
        <v>24140.86217364906</v>
      </c>
      <c r="U131" s="418">
        <f>MIN(K131:K134)</f>
        <v>24140.86217364906</v>
      </c>
    </row>
    <row r="132" spans="1:21">
      <c r="A132" s="421"/>
      <c r="B132" s="1" t="s">
        <v>50</v>
      </c>
      <c r="C132" s="384"/>
      <c r="D132" s="407"/>
      <c r="E132" s="29" t="s">
        <v>198</v>
      </c>
      <c r="F132" s="427"/>
      <c r="G132" s="10">
        <v>10</v>
      </c>
      <c r="H132" s="11">
        <v>10.404</v>
      </c>
      <c r="I132" s="11">
        <f t="shared" si="2"/>
        <v>52.019999999999996</v>
      </c>
      <c r="J132" s="12">
        <v>10351</v>
      </c>
      <c r="K132" s="46">
        <f t="shared" si="3"/>
        <v>198981.16109188774</v>
      </c>
      <c r="L132" s="46"/>
      <c r="M132" s="13" t="s">
        <v>71</v>
      </c>
      <c r="N132" s="382">
        <f>AVERAGE(N130:N131)</f>
        <v>55780.505816384204</v>
      </c>
      <c r="O132" s="382" t="e">
        <f>AVERAGE(O130:O131)</f>
        <v>#REF!</v>
      </c>
      <c r="P132" s="382" t="e">
        <f>STDEV(P128:P130)</f>
        <v>#DIV/0!</v>
      </c>
      <c r="Q132" s="382" t="e">
        <f>STDEV(Q128:Q130)</f>
        <v>#REF!</v>
      </c>
      <c r="R132" s="382">
        <f>MIN(R130:R131)</f>
        <v>0</v>
      </c>
      <c r="S132" s="382" t="e">
        <f>MIN(S130:S131)</f>
        <v>#REF!</v>
      </c>
      <c r="T132" s="382">
        <f>MIN(T130:T131)</f>
        <v>0</v>
      </c>
      <c r="U132" s="419">
        <f>MIN(U130:U131)</f>
        <v>0</v>
      </c>
    </row>
    <row r="133" spans="1:21">
      <c r="A133" s="421"/>
      <c r="B133" s="1" t="s">
        <v>51</v>
      </c>
      <c r="C133" s="384"/>
      <c r="D133" s="379" t="s">
        <v>3</v>
      </c>
      <c r="E133" s="29" t="s">
        <v>199</v>
      </c>
      <c r="F133" s="427"/>
      <c r="G133" s="10">
        <v>10</v>
      </c>
      <c r="H133" s="11">
        <v>7.2850000000000001</v>
      </c>
      <c r="I133" s="11">
        <f t="shared" si="2"/>
        <v>36.424999999999997</v>
      </c>
      <c r="J133" s="12">
        <v>3937</v>
      </c>
      <c r="K133" s="46">
        <f t="shared" si="3"/>
        <v>108085.10638297873</v>
      </c>
      <c r="L133" s="46"/>
      <c r="M133" s="13" t="s">
        <v>71</v>
      </c>
      <c r="N133" s="381">
        <f>AVERAGE(K133:K134)</f>
        <v>123573.80319148935</v>
      </c>
      <c r="O133" s="382" t="e">
        <f>AVERAGE(#REF!)</f>
        <v>#REF!</v>
      </c>
      <c r="P133" s="381">
        <f>STDEV(K133:K134)</f>
        <v>21904.325090080623</v>
      </c>
      <c r="Q133" s="382" t="e">
        <f>STDEV(#REF!)</f>
        <v>#REF!</v>
      </c>
      <c r="R133" s="381">
        <f>MAX(K133:K134)</f>
        <v>139062.49999999997</v>
      </c>
      <c r="S133" s="382" t="e">
        <f>MIN(#REF!)</f>
        <v>#REF!</v>
      </c>
      <c r="T133" s="381">
        <f>MIN(K133:K134)</f>
        <v>108085.10638297873</v>
      </c>
      <c r="U133" s="419">
        <f>MIN(M133:M134)</f>
        <v>0</v>
      </c>
    </row>
    <row r="134" spans="1:21">
      <c r="A134" s="421"/>
      <c r="B134" s="1" t="s">
        <v>52</v>
      </c>
      <c r="C134" s="385"/>
      <c r="D134" s="407"/>
      <c r="E134" s="29" t="s">
        <v>200</v>
      </c>
      <c r="F134" s="427"/>
      <c r="G134" s="10">
        <v>10</v>
      </c>
      <c r="H134" s="11">
        <v>3.7120000000000002</v>
      </c>
      <c r="I134" s="11">
        <f t="shared" si="2"/>
        <v>18.560000000000002</v>
      </c>
      <c r="J134" s="12">
        <v>2581</v>
      </c>
      <c r="K134" s="46">
        <f t="shared" si="3"/>
        <v>139062.49999999997</v>
      </c>
      <c r="L134" s="46"/>
      <c r="M134" s="13" t="s">
        <v>71</v>
      </c>
      <c r="N134" s="382">
        <f>AVERAGE(N133:N133)</f>
        <v>123573.80319148935</v>
      </c>
      <c r="O134" s="382" t="e">
        <f>AVERAGE(O133:O133)</f>
        <v>#REF!</v>
      </c>
      <c r="P134" s="382" t="e">
        <f>STDEV(#REF!)</f>
        <v>#REF!</v>
      </c>
      <c r="Q134" s="382" t="e">
        <f>STDEV(#REF!)</f>
        <v>#REF!</v>
      </c>
      <c r="R134" s="382">
        <f>MIN(R133:R133)</f>
        <v>139062.49999999997</v>
      </c>
      <c r="S134" s="382" t="e">
        <f>MIN(S133:S133)</f>
        <v>#REF!</v>
      </c>
      <c r="T134" s="382">
        <f>MIN(T133:T133)</f>
        <v>108085.10638297873</v>
      </c>
      <c r="U134" s="419">
        <f>MIN(U133:U133)</f>
        <v>0</v>
      </c>
    </row>
    <row r="135" spans="1:21" ht="15" customHeight="1">
      <c r="A135" s="421"/>
      <c r="B135" s="1" t="s">
        <v>53</v>
      </c>
      <c r="C135" s="383">
        <v>4</v>
      </c>
      <c r="D135" s="379" t="s">
        <v>4</v>
      </c>
      <c r="E135" s="29" t="s">
        <v>201</v>
      </c>
      <c r="F135" s="427"/>
      <c r="G135" s="10">
        <v>10</v>
      </c>
      <c r="H135" s="11">
        <v>10.647</v>
      </c>
      <c r="I135" s="11">
        <f t="shared" ref="I135:I198" si="4">IF(H135&gt;=40, 200, H135*5)</f>
        <v>53.234999999999999</v>
      </c>
      <c r="J135" s="12">
        <v>1178</v>
      </c>
      <c r="K135" s="46">
        <f t="shared" ref="K135:K193" si="5">(J135/(I135/1000))</f>
        <v>22128.299051375976</v>
      </c>
      <c r="L135" s="46"/>
      <c r="M135" s="13" t="s">
        <v>71</v>
      </c>
      <c r="N135" s="381">
        <f>AVERAGE(K135:K136)</f>
        <v>460295.17046809627</v>
      </c>
      <c r="O135" s="381">
        <f>AVERAGE(K135:K138)</f>
        <v>374853.66546693404</v>
      </c>
      <c r="P135" s="381">
        <f>STDEV(K135:K136)</f>
        <v>619661.532140114</v>
      </c>
      <c r="Q135" s="381">
        <f>STDEV(K135:K138)</f>
        <v>385845.47641033318</v>
      </c>
      <c r="R135" s="381">
        <f>MAX(K135:K136)</f>
        <v>898462.0418848166</v>
      </c>
      <c r="S135" s="381">
        <f>MAX(K135:K138)</f>
        <v>898462.0418848166</v>
      </c>
      <c r="T135" s="381">
        <f>MIN(K135:K136)</f>
        <v>22128.299051375976</v>
      </c>
      <c r="U135" s="418">
        <f>MIN(K135:K138)</f>
        <v>22128.299051375976</v>
      </c>
    </row>
    <row r="136" spans="1:21" ht="15.75" customHeight="1">
      <c r="A136" s="421"/>
      <c r="B136" s="1" t="s">
        <v>54</v>
      </c>
      <c r="C136" s="384"/>
      <c r="D136" s="407"/>
      <c r="E136" s="29" t="s">
        <v>202</v>
      </c>
      <c r="F136" s="427"/>
      <c r="G136" s="10">
        <v>10</v>
      </c>
      <c r="H136" s="11">
        <v>12.224</v>
      </c>
      <c r="I136" s="11">
        <f t="shared" si="4"/>
        <v>61.120000000000005</v>
      </c>
      <c r="J136" s="12">
        <v>54914</v>
      </c>
      <c r="K136" s="46">
        <f t="shared" si="5"/>
        <v>898462.0418848166</v>
      </c>
      <c r="L136" s="46"/>
      <c r="M136" s="13" t="s">
        <v>71</v>
      </c>
      <c r="N136" s="382">
        <f>AVERAGE(N134:N135)</f>
        <v>291934.48682979279</v>
      </c>
      <c r="O136" s="382" t="e">
        <f>AVERAGE(O134:O135)</f>
        <v>#REF!</v>
      </c>
      <c r="P136" s="382" t="e">
        <f>STDEV(P132:P134)</f>
        <v>#DIV/0!</v>
      </c>
      <c r="Q136" s="382" t="e">
        <f>STDEV(Q132:Q134)</f>
        <v>#REF!</v>
      </c>
      <c r="R136" s="382">
        <f>MIN(R134:R135)</f>
        <v>139062.49999999997</v>
      </c>
      <c r="S136" s="382" t="e">
        <f>MIN(S134:S135)</f>
        <v>#REF!</v>
      </c>
      <c r="T136" s="382">
        <f>MIN(T134:T135)</f>
        <v>22128.299051375976</v>
      </c>
      <c r="U136" s="419">
        <f>MIN(U134:U135)</f>
        <v>0</v>
      </c>
    </row>
    <row r="137" spans="1:21" ht="12.75" customHeight="1">
      <c r="A137" s="421"/>
      <c r="B137" s="1" t="s">
        <v>55</v>
      </c>
      <c r="C137" s="384"/>
      <c r="D137" s="379" t="s">
        <v>3</v>
      </c>
      <c r="E137" s="29" t="s">
        <v>203</v>
      </c>
      <c r="F137" s="427"/>
      <c r="G137" s="10">
        <v>10</v>
      </c>
      <c r="H137" s="11">
        <v>8.3160000000000007</v>
      </c>
      <c r="I137" s="11">
        <f t="shared" si="4"/>
        <v>41.580000000000005</v>
      </c>
      <c r="J137" s="12">
        <v>17411</v>
      </c>
      <c r="K137" s="46">
        <f t="shared" si="5"/>
        <v>418734.96873496869</v>
      </c>
      <c r="L137" s="46"/>
      <c r="M137" s="13" t="s">
        <v>71</v>
      </c>
      <c r="N137" s="381">
        <f>AVERAGE(K137:K138)</f>
        <v>289412.16046577174</v>
      </c>
      <c r="O137" s="382" t="e">
        <f>AVERAGE(#REF!)</f>
        <v>#REF!</v>
      </c>
      <c r="P137" s="381">
        <f>STDEV(K137:K138)</f>
        <v>182890.06937847374</v>
      </c>
      <c r="Q137" s="382" t="e">
        <f>STDEV(#REF!)</f>
        <v>#REF!</v>
      </c>
      <c r="R137" s="381">
        <f>MAX(K137:K138)</f>
        <v>418734.96873496869</v>
      </c>
      <c r="S137" s="382" t="e">
        <f>MIN(#REF!)</f>
        <v>#REF!</v>
      </c>
      <c r="T137" s="381">
        <f>MIN(K137:K138)</f>
        <v>160089.35219657482</v>
      </c>
      <c r="U137" s="419">
        <f>MIN(M137:M138)</f>
        <v>0</v>
      </c>
    </row>
    <row r="138" spans="1:21">
      <c r="A138" s="421"/>
      <c r="B138" s="1" t="s">
        <v>56</v>
      </c>
      <c r="C138" s="385"/>
      <c r="D138" s="407"/>
      <c r="E138" s="29" t="s">
        <v>204</v>
      </c>
      <c r="F138" s="427"/>
      <c r="G138" s="10">
        <v>10</v>
      </c>
      <c r="H138" s="11">
        <v>8.0579999999999998</v>
      </c>
      <c r="I138" s="11">
        <f t="shared" si="4"/>
        <v>40.29</v>
      </c>
      <c r="J138" s="12">
        <v>6450</v>
      </c>
      <c r="K138" s="46">
        <f t="shared" si="5"/>
        <v>160089.35219657482</v>
      </c>
      <c r="L138" s="46"/>
      <c r="M138" s="13" t="s">
        <v>71</v>
      </c>
      <c r="N138" s="382">
        <f>AVERAGE(N137:N137)</f>
        <v>289412.16046577174</v>
      </c>
      <c r="O138" s="382" t="e">
        <f>AVERAGE(O137:O137)</f>
        <v>#REF!</v>
      </c>
      <c r="P138" s="382" t="e">
        <f>STDEV(#REF!)</f>
        <v>#REF!</v>
      </c>
      <c r="Q138" s="382" t="e">
        <f>STDEV(#REF!)</f>
        <v>#REF!</v>
      </c>
      <c r="R138" s="382">
        <f>MIN(R137:R137)</f>
        <v>418734.96873496869</v>
      </c>
      <c r="S138" s="382" t="e">
        <f>MIN(S137:S137)</f>
        <v>#REF!</v>
      </c>
      <c r="T138" s="382">
        <f>MIN(T137:T137)</f>
        <v>160089.35219657482</v>
      </c>
      <c r="U138" s="419">
        <f>MIN(U137:U137)</f>
        <v>0</v>
      </c>
    </row>
    <row r="139" spans="1:21" ht="15" customHeight="1">
      <c r="A139" s="421"/>
      <c r="B139" s="1" t="s">
        <v>57</v>
      </c>
      <c r="C139" s="383">
        <v>5</v>
      </c>
      <c r="D139" s="379" t="s">
        <v>4</v>
      </c>
      <c r="E139" s="29" t="s">
        <v>205</v>
      </c>
      <c r="F139" s="427"/>
      <c r="G139" s="10">
        <v>10</v>
      </c>
      <c r="H139" s="11">
        <v>11.851000000000001</v>
      </c>
      <c r="I139" s="11">
        <f t="shared" si="4"/>
        <v>59.255000000000003</v>
      </c>
      <c r="J139" s="12">
        <v>9066</v>
      </c>
      <c r="K139" s="46">
        <f t="shared" si="5"/>
        <v>152999.74685680532</v>
      </c>
      <c r="L139" s="46"/>
      <c r="M139" s="13" t="s">
        <v>71</v>
      </c>
      <c r="N139" s="381">
        <f>AVERAGE(K139:K140)</f>
        <v>273959.73624591983</v>
      </c>
      <c r="O139" s="381">
        <f>AVERAGE(K139:K142)</f>
        <v>231824.26098747642</v>
      </c>
      <c r="P139" s="381">
        <f>STDEV(K139:K140)</f>
        <v>171063.25749859141</v>
      </c>
      <c r="Q139" s="381">
        <f>STDEV(K139:K142)</f>
        <v>138444.28390477385</v>
      </c>
      <c r="R139" s="381">
        <f>MAX(K139:K140)</f>
        <v>394919.72563503432</v>
      </c>
      <c r="S139" s="381">
        <f>MAX(K139:K142)</f>
        <v>394919.72563503432</v>
      </c>
      <c r="T139" s="381">
        <f>MIN(K139:K140)</f>
        <v>152999.74685680532</v>
      </c>
      <c r="U139" s="418">
        <f>MIN(K139:K142)</f>
        <v>86887.452880990852</v>
      </c>
    </row>
    <row r="140" spans="1:21">
      <c r="A140" s="421"/>
      <c r="B140" s="1" t="s">
        <v>58</v>
      </c>
      <c r="C140" s="384"/>
      <c r="D140" s="407"/>
      <c r="E140" s="29" t="s">
        <v>206</v>
      </c>
      <c r="F140" s="427"/>
      <c r="G140" s="10">
        <v>10</v>
      </c>
      <c r="H140" s="11">
        <v>13.266999999999999</v>
      </c>
      <c r="I140" s="11">
        <f t="shared" si="4"/>
        <v>66.334999999999994</v>
      </c>
      <c r="J140" s="12">
        <v>26197</v>
      </c>
      <c r="K140" s="46">
        <f t="shared" si="5"/>
        <v>394919.72563503432</v>
      </c>
      <c r="L140" s="46"/>
      <c r="M140" s="13" t="s">
        <v>71</v>
      </c>
      <c r="N140" s="382">
        <f>AVERAGE(N138:N139)</f>
        <v>281685.94835584576</v>
      </c>
      <c r="O140" s="382" t="e">
        <f>AVERAGE(O138:O139)</f>
        <v>#REF!</v>
      </c>
      <c r="P140" s="382" t="e">
        <f>STDEV(P136:P138)</f>
        <v>#DIV/0!</v>
      </c>
      <c r="Q140" s="382" t="e">
        <f>STDEV(Q136:Q138)</f>
        <v>#REF!</v>
      </c>
      <c r="R140" s="382">
        <f>MIN(R138:R139)</f>
        <v>394919.72563503432</v>
      </c>
      <c r="S140" s="382" t="e">
        <f>MIN(S138:S139)</f>
        <v>#REF!</v>
      </c>
      <c r="T140" s="382">
        <f>MIN(T138:T139)</f>
        <v>152999.74685680532</v>
      </c>
      <c r="U140" s="419">
        <f>MIN(U138:U139)</f>
        <v>0</v>
      </c>
    </row>
    <row r="141" spans="1:21">
      <c r="A141" s="421"/>
      <c r="B141" s="1" t="s">
        <v>59</v>
      </c>
      <c r="C141" s="384"/>
      <c r="D141" s="379" t="s">
        <v>3</v>
      </c>
      <c r="E141" s="29" t="s">
        <v>207</v>
      </c>
      <c r="F141" s="427"/>
      <c r="G141" s="10">
        <v>10</v>
      </c>
      <c r="H141" s="11">
        <v>5.0599999999999996</v>
      </c>
      <c r="I141" s="11">
        <f t="shared" si="4"/>
        <v>25.299999999999997</v>
      </c>
      <c r="J141" s="12">
        <v>7400</v>
      </c>
      <c r="K141" s="46">
        <f t="shared" si="5"/>
        <v>292490.11857707513</v>
      </c>
      <c r="L141" s="46"/>
      <c r="M141" s="13" t="s">
        <v>71</v>
      </c>
      <c r="N141" s="381">
        <f>AVERAGE(K141:K142)</f>
        <v>189688.785729033</v>
      </c>
      <c r="O141" s="382" t="e">
        <f>AVERAGE(#REF!)</f>
        <v>#REF!</v>
      </c>
      <c r="P141" s="381">
        <f>STDEV(K141:K142)</f>
        <v>145383.03914373193</v>
      </c>
      <c r="Q141" s="382" t="e">
        <f>STDEV(#REF!)</f>
        <v>#REF!</v>
      </c>
      <c r="R141" s="381">
        <f>MAX(K141:K142)</f>
        <v>292490.11857707513</v>
      </c>
      <c r="S141" s="382" t="e">
        <f>MIN(#REF!)</f>
        <v>#REF!</v>
      </c>
      <c r="T141" s="381">
        <f>MIN(K141:K142)</f>
        <v>86887.452880990852</v>
      </c>
      <c r="U141" s="419">
        <f>MIN(M141:M142)</f>
        <v>0</v>
      </c>
    </row>
    <row r="142" spans="1:21">
      <c r="A142" s="421"/>
      <c r="B142" s="1" t="s">
        <v>60</v>
      </c>
      <c r="C142" s="385"/>
      <c r="D142" s="407"/>
      <c r="E142" s="29" t="s">
        <v>208</v>
      </c>
      <c r="F142" s="427"/>
      <c r="G142" s="10">
        <v>10</v>
      </c>
      <c r="H142" s="11">
        <v>7.4279999999999999</v>
      </c>
      <c r="I142" s="11">
        <f t="shared" si="4"/>
        <v>37.14</v>
      </c>
      <c r="J142" s="12">
        <v>3227</v>
      </c>
      <c r="K142" s="46">
        <f t="shared" si="5"/>
        <v>86887.452880990852</v>
      </c>
      <c r="L142" s="46"/>
      <c r="M142" s="13" t="s">
        <v>71</v>
      </c>
      <c r="N142" s="382">
        <f>AVERAGE(N141:N141)</f>
        <v>189688.785729033</v>
      </c>
      <c r="O142" s="382" t="e">
        <f>AVERAGE(O141:O141)</f>
        <v>#REF!</v>
      </c>
      <c r="P142" s="382" t="e">
        <f>STDEV(#REF!)</f>
        <v>#REF!</v>
      </c>
      <c r="Q142" s="382" t="e">
        <f>STDEV(#REF!)</f>
        <v>#REF!</v>
      </c>
      <c r="R142" s="382">
        <f>MIN(R141:R141)</f>
        <v>292490.11857707513</v>
      </c>
      <c r="S142" s="382" t="e">
        <f>MIN(S141:S141)</f>
        <v>#REF!</v>
      </c>
      <c r="T142" s="382">
        <f>MIN(T141:T141)</f>
        <v>86887.452880990852</v>
      </c>
      <c r="U142" s="419">
        <f>MIN(U141:U141)</f>
        <v>0</v>
      </c>
    </row>
    <row r="143" spans="1:21" ht="15" customHeight="1">
      <c r="A143" s="421"/>
      <c r="B143" s="1" t="s">
        <v>61</v>
      </c>
      <c r="C143" s="383">
        <v>6</v>
      </c>
      <c r="D143" s="379" t="s">
        <v>4</v>
      </c>
      <c r="E143" s="29" t="s">
        <v>209</v>
      </c>
      <c r="F143" s="427"/>
      <c r="G143" s="10">
        <v>10</v>
      </c>
      <c r="H143" s="11">
        <v>6.1749999999999998</v>
      </c>
      <c r="I143" s="11">
        <f t="shared" si="4"/>
        <v>30.875</v>
      </c>
      <c r="J143" s="12">
        <v>9477</v>
      </c>
      <c r="K143" s="46">
        <f t="shared" si="5"/>
        <v>306947.36842105264</v>
      </c>
      <c r="L143" s="46"/>
      <c r="M143" s="13" t="s">
        <v>71</v>
      </c>
      <c r="N143" s="381">
        <f>AVERAGE(K143:K144)</f>
        <v>176430.425075709</v>
      </c>
      <c r="O143" s="381">
        <f>AVERAGE(K143:K146)</f>
        <v>116825.11806192422</v>
      </c>
      <c r="P143" s="381">
        <f>STDEV(K143:K144)</f>
        <v>184578.83139846585</v>
      </c>
      <c r="Q143" s="381">
        <f>STDEV(K143:K146)</f>
        <v>127599.22790654231</v>
      </c>
      <c r="R143" s="381">
        <f>MAX(K143:K144)</f>
        <v>306947.36842105264</v>
      </c>
      <c r="S143" s="381">
        <f>MAX(K143:K146)</f>
        <v>306947.36842105264</v>
      </c>
      <c r="T143" s="381">
        <f>MIN(K143:K144)</f>
        <v>45913.481730365391</v>
      </c>
      <c r="U143" s="418">
        <f>MIN(K143:K146)</f>
        <v>40424.374319912939</v>
      </c>
    </row>
    <row r="144" spans="1:21">
      <c r="A144" s="421"/>
      <c r="B144" s="1" t="s">
        <v>62</v>
      </c>
      <c r="C144" s="384"/>
      <c r="D144" s="407"/>
      <c r="E144" s="29" t="s">
        <v>210</v>
      </c>
      <c r="F144" s="427"/>
      <c r="G144" s="10">
        <v>10</v>
      </c>
      <c r="H144" s="11">
        <v>11.904999999999999</v>
      </c>
      <c r="I144" s="11">
        <f t="shared" si="4"/>
        <v>59.524999999999999</v>
      </c>
      <c r="J144" s="12">
        <v>2733</v>
      </c>
      <c r="K144" s="46">
        <f t="shared" si="5"/>
        <v>45913.481730365391</v>
      </c>
      <c r="L144" s="46"/>
      <c r="M144" s="13" t="s">
        <v>71</v>
      </c>
      <c r="N144" s="382">
        <f>AVERAGE(N142:N143)</f>
        <v>183059.605402371</v>
      </c>
      <c r="O144" s="382" t="e">
        <f>AVERAGE(O142:O143)</f>
        <v>#REF!</v>
      </c>
      <c r="P144" s="382" t="e">
        <f>STDEV(P140:P142)</f>
        <v>#DIV/0!</v>
      </c>
      <c r="Q144" s="382" t="e">
        <f>STDEV(Q140:Q142)</f>
        <v>#REF!</v>
      </c>
      <c r="R144" s="382">
        <f>MIN(R142:R143)</f>
        <v>292490.11857707513</v>
      </c>
      <c r="S144" s="382" t="e">
        <f>MIN(S142:S143)</f>
        <v>#REF!</v>
      </c>
      <c r="T144" s="382">
        <f>MIN(T142:T143)</f>
        <v>45913.481730365391</v>
      </c>
      <c r="U144" s="419">
        <f>MIN(U142:U143)</f>
        <v>0</v>
      </c>
    </row>
    <row r="145" spans="1:21">
      <c r="A145" s="421"/>
      <c r="B145" s="1" t="s">
        <v>63</v>
      </c>
      <c r="C145" s="384"/>
      <c r="D145" s="379" t="s">
        <v>3</v>
      </c>
      <c r="E145" s="29" t="s">
        <v>211</v>
      </c>
      <c r="F145" s="427"/>
      <c r="G145" s="10">
        <v>10</v>
      </c>
      <c r="H145" s="11">
        <v>6.2960000000000003</v>
      </c>
      <c r="I145" s="11">
        <f t="shared" si="4"/>
        <v>31.48</v>
      </c>
      <c r="J145" s="12">
        <v>2330</v>
      </c>
      <c r="K145" s="46">
        <f t="shared" si="5"/>
        <v>74015.247776365941</v>
      </c>
      <c r="L145" s="46"/>
      <c r="M145" s="13" t="s">
        <v>71</v>
      </c>
      <c r="N145" s="381">
        <f>AVERAGE(K145:K146)</f>
        <v>57219.81104813944</v>
      </c>
      <c r="O145" s="382" t="e">
        <f>AVERAGE(#REF!)</f>
        <v>#REF!</v>
      </c>
      <c r="P145" s="381">
        <f>STDEV(K145:K146)</f>
        <v>23752.334407037113</v>
      </c>
      <c r="Q145" s="382" t="e">
        <f>STDEV(#REF!)</f>
        <v>#REF!</v>
      </c>
      <c r="R145" s="381">
        <f>MAX(K145:K146)</f>
        <v>74015.247776365941</v>
      </c>
      <c r="S145" s="382" t="e">
        <f>MIN(#REF!)</f>
        <v>#REF!</v>
      </c>
      <c r="T145" s="381">
        <f>MIN(K145:K146)</f>
        <v>40424.374319912939</v>
      </c>
      <c r="U145" s="419">
        <f>MIN(M145:M146)</f>
        <v>0</v>
      </c>
    </row>
    <row r="146" spans="1:21">
      <c r="A146" s="429"/>
      <c r="B146" s="1" t="s">
        <v>64</v>
      </c>
      <c r="C146" s="385"/>
      <c r="D146" s="407"/>
      <c r="E146" s="29" t="s">
        <v>212</v>
      </c>
      <c r="F146" s="428"/>
      <c r="G146" s="10">
        <v>10</v>
      </c>
      <c r="H146" s="11">
        <v>3.6760000000000002</v>
      </c>
      <c r="I146" s="11">
        <f t="shared" si="4"/>
        <v>18.380000000000003</v>
      </c>
      <c r="J146" s="12">
        <v>743</v>
      </c>
      <c r="K146" s="46">
        <f t="shared" si="5"/>
        <v>40424.374319912939</v>
      </c>
      <c r="L146" s="46"/>
      <c r="M146" s="13" t="s">
        <v>71</v>
      </c>
      <c r="N146" s="382">
        <f>AVERAGE(N145:N145)</f>
        <v>57219.81104813944</v>
      </c>
      <c r="O146" s="382" t="e">
        <f>AVERAGE(O145:O145)</f>
        <v>#REF!</v>
      </c>
      <c r="P146" s="382" t="e">
        <f>STDEV(#REF!)</f>
        <v>#REF!</v>
      </c>
      <c r="Q146" s="382" t="e">
        <f>STDEV(#REF!)</f>
        <v>#REF!</v>
      </c>
      <c r="R146" s="382">
        <f>MIN(R145:R145)</f>
        <v>74015.247776365941</v>
      </c>
      <c r="S146" s="382" t="e">
        <f>MIN(S145:S145)</f>
        <v>#REF!</v>
      </c>
      <c r="T146" s="382">
        <f>MIN(T145:T145)</f>
        <v>40424.374319912939</v>
      </c>
      <c r="U146" s="419">
        <f>MIN(U145:U145)</f>
        <v>0</v>
      </c>
    </row>
    <row r="147" spans="1:21" ht="15" customHeight="1">
      <c r="A147" s="420" t="s">
        <v>68</v>
      </c>
      <c r="B147" s="1" t="s">
        <v>18</v>
      </c>
      <c r="C147" s="383">
        <v>1</v>
      </c>
      <c r="D147" s="379" t="s">
        <v>4</v>
      </c>
      <c r="E147" s="29" t="s">
        <v>213</v>
      </c>
      <c r="F147" s="408" t="s">
        <v>1844</v>
      </c>
      <c r="G147" s="10">
        <v>10</v>
      </c>
      <c r="H147" s="11">
        <v>9.8360000000000003</v>
      </c>
      <c r="I147" s="11">
        <f t="shared" si="4"/>
        <v>49.18</v>
      </c>
      <c r="J147" s="12" t="s">
        <v>355</v>
      </c>
      <c r="K147" s="46" t="s">
        <v>355</v>
      </c>
      <c r="L147" s="46"/>
      <c r="M147" s="13" t="s">
        <v>71</v>
      </c>
      <c r="N147" s="381" t="s">
        <v>355</v>
      </c>
      <c r="O147" s="381" t="s">
        <v>355</v>
      </c>
      <c r="P147" s="381" t="s">
        <v>354</v>
      </c>
      <c r="Q147" s="381" t="s">
        <v>354</v>
      </c>
      <c r="R147" s="381" t="s">
        <v>355</v>
      </c>
      <c r="S147" s="381" t="s">
        <v>355</v>
      </c>
      <c r="T147" s="381" t="s">
        <v>355</v>
      </c>
      <c r="U147" s="381" t="s">
        <v>355</v>
      </c>
    </row>
    <row r="148" spans="1:21" ht="15.75" customHeight="1">
      <c r="A148" s="421"/>
      <c r="B148" s="1" t="s">
        <v>19</v>
      </c>
      <c r="C148" s="384"/>
      <c r="D148" s="407"/>
      <c r="E148" s="29" t="s">
        <v>214</v>
      </c>
      <c r="F148" s="409"/>
      <c r="G148" s="10">
        <v>10</v>
      </c>
      <c r="H148" s="11">
        <v>5.5810000000000004</v>
      </c>
      <c r="I148" s="11">
        <f t="shared" si="4"/>
        <v>27.905000000000001</v>
      </c>
      <c r="J148" s="12" t="s">
        <v>355</v>
      </c>
      <c r="K148" s="46" t="s">
        <v>355</v>
      </c>
      <c r="L148" s="46"/>
      <c r="M148" s="13" t="s">
        <v>71</v>
      </c>
      <c r="N148" s="382">
        <f>MIN(N146:N147)</f>
        <v>57219.81104813944</v>
      </c>
      <c r="O148" s="382" t="e">
        <f>MIN(O146:O147)</f>
        <v>#REF!</v>
      </c>
      <c r="P148" s="382" t="e">
        <f>AVERAGE(P146:P147)</f>
        <v>#REF!</v>
      </c>
      <c r="Q148" s="382" t="e">
        <f>AVERAGE(Q146:Q147)</f>
        <v>#REF!</v>
      </c>
      <c r="R148" s="382">
        <f>MIN(R146:R147)</f>
        <v>74015.247776365941</v>
      </c>
      <c r="S148" s="382" t="e">
        <f>MIN(S146:S147)</f>
        <v>#REF!</v>
      </c>
      <c r="T148" s="382">
        <f>MIN(T146:T147)</f>
        <v>40424.374319912939</v>
      </c>
      <c r="U148" s="382">
        <f>MIN(U146:U147)</f>
        <v>0</v>
      </c>
    </row>
    <row r="149" spans="1:21">
      <c r="A149" s="421"/>
      <c r="B149" s="1" t="s">
        <v>20</v>
      </c>
      <c r="C149" s="384"/>
      <c r="D149" s="379" t="s">
        <v>3</v>
      </c>
      <c r="E149" s="29" t="s">
        <v>215</v>
      </c>
      <c r="F149" s="409"/>
      <c r="G149" s="10">
        <v>10</v>
      </c>
      <c r="H149" s="11">
        <v>18.760000000000002</v>
      </c>
      <c r="I149" s="11">
        <f t="shared" si="4"/>
        <v>93.800000000000011</v>
      </c>
      <c r="J149" s="12" t="s">
        <v>355</v>
      </c>
      <c r="K149" s="46" t="s">
        <v>355</v>
      </c>
      <c r="L149" s="46"/>
      <c r="M149" s="13" t="s">
        <v>71</v>
      </c>
      <c r="N149" s="381" t="s">
        <v>355</v>
      </c>
      <c r="O149" s="382" t="e">
        <f>MIN(#REF!)</f>
        <v>#REF!</v>
      </c>
      <c r="P149" s="381" t="s">
        <v>354</v>
      </c>
      <c r="Q149" s="382" t="e">
        <f>AVERAGE(#REF!)</f>
        <v>#REF!</v>
      </c>
      <c r="R149" s="381" t="s">
        <v>355</v>
      </c>
      <c r="S149" s="382" t="e">
        <f>MIN(#REF!)</f>
        <v>#REF!</v>
      </c>
      <c r="T149" s="381" t="s">
        <v>355</v>
      </c>
      <c r="U149" s="382" t="e">
        <f>MIN(#REF!)</f>
        <v>#REF!</v>
      </c>
    </row>
    <row r="150" spans="1:21">
      <c r="A150" s="421"/>
      <c r="B150" s="1" t="s">
        <v>21</v>
      </c>
      <c r="C150" s="385"/>
      <c r="D150" s="407"/>
      <c r="E150" s="29" t="s">
        <v>216</v>
      </c>
      <c r="F150" s="409"/>
      <c r="G150" s="10">
        <v>10</v>
      </c>
      <c r="H150" s="11">
        <v>14.593</v>
      </c>
      <c r="I150" s="11">
        <f t="shared" si="4"/>
        <v>72.965000000000003</v>
      </c>
      <c r="J150" s="12" t="s">
        <v>355</v>
      </c>
      <c r="K150" s="46" t="s">
        <v>355</v>
      </c>
      <c r="L150" s="46"/>
      <c r="M150" s="13" t="s">
        <v>71</v>
      </c>
      <c r="N150" s="382">
        <f>MIN(N148:N149)</f>
        <v>57219.81104813944</v>
      </c>
      <c r="O150" s="382" t="e">
        <f>MIN(O149:O149)</f>
        <v>#REF!</v>
      </c>
      <c r="P150" s="382" t="e">
        <f>AVERAGE(P148:P149)</f>
        <v>#REF!</v>
      </c>
      <c r="Q150" s="382" t="e">
        <f>AVERAGE(Q149:Q149)</f>
        <v>#REF!</v>
      </c>
      <c r="R150" s="382">
        <f>MIN(R148:R149)</f>
        <v>74015.247776365941</v>
      </c>
      <c r="S150" s="382" t="e">
        <f>MIN(S149:S149)</f>
        <v>#REF!</v>
      </c>
      <c r="T150" s="382">
        <f>MIN(T148:T149)</f>
        <v>40424.374319912939</v>
      </c>
      <c r="U150" s="382" t="e">
        <f>MIN(U149:U149)</f>
        <v>#REF!</v>
      </c>
    </row>
    <row r="151" spans="1:21" ht="15" customHeight="1">
      <c r="A151" s="421"/>
      <c r="B151" s="1" t="s">
        <v>22</v>
      </c>
      <c r="C151" s="383">
        <v>2</v>
      </c>
      <c r="D151" s="379" t="s">
        <v>4</v>
      </c>
      <c r="E151" s="29" t="s">
        <v>217</v>
      </c>
      <c r="F151" s="409"/>
      <c r="G151" s="10">
        <v>10</v>
      </c>
      <c r="H151" s="11">
        <v>7.577</v>
      </c>
      <c r="I151" s="11">
        <f t="shared" si="4"/>
        <v>37.884999999999998</v>
      </c>
      <c r="J151" s="12" t="s">
        <v>355</v>
      </c>
      <c r="K151" s="46" t="s">
        <v>355</v>
      </c>
      <c r="L151" s="46"/>
      <c r="M151" s="13" t="s">
        <v>71</v>
      </c>
      <c r="N151" s="381" t="s">
        <v>355</v>
      </c>
      <c r="O151" s="381" t="s">
        <v>355</v>
      </c>
      <c r="P151" s="381" t="s">
        <v>354</v>
      </c>
      <c r="Q151" s="381" t="s">
        <v>354</v>
      </c>
      <c r="R151" s="381" t="s">
        <v>355</v>
      </c>
      <c r="S151" s="381" t="s">
        <v>355</v>
      </c>
      <c r="T151" s="381" t="s">
        <v>355</v>
      </c>
      <c r="U151" s="381" t="s">
        <v>355</v>
      </c>
    </row>
    <row r="152" spans="1:21">
      <c r="A152" s="421"/>
      <c r="B152" s="1" t="s">
        <v>23</v>
      </c>
      <c r="C152" s="384"/>
      <c r="D152" s="380"/>
      <c r="E152" s="29" t="s">
        <v>218</v>
      </c>
      <c r="F152" s="409"/>
      <c r="G152" s="10">
        <v>10</v>
      </c>
      <c r="H152" s="11">
        <v>8.92</v>
      </c>
      <c r="I152" s="11">
        <f t="shared" si="4"/>
        <v>44.6</v>
      </c>
      <c r="J152" s="12" t="s">
        <v>355</v>
      </c>
      <c r="K152" s="46" t="s">
        <v>355</v>
      </c>
      <c r="L152" s="46"/>
      <c r="M152" s="13" t="s">
        <v>71</v>
      </c>
      <c r="N152" s="382">
        <f>MIN(N150:N151)</f>
        <v>57219.81104813944</v>
      </c>
      <c r="O152" s="382" t="e">
        <f>MIN(O150:O151)</f>
        <v>#REF!</v>
      </c>
      <c r="P152" s="382" t="e">
        <f>AVERAGE(P150:P151)</f>
        <v>#REF!</v>
      </c>
      <c r="Q152" s="382" t="e">
        <f>AVERAGE(Q150:Q151)</f>
        <v>#REF!</v>
      </c>
      <c r="R152" s="382">
        <f>MIN(R150:R151)</f>
        <v>74015.247776365941</v>
      </c>
      <c r="S152" s="382" t="e">
        <f>MIN(S150:S151)</f>
        <v>#REF!</v>
      </c>
      <c r="T152" s="382">
        <f>MIN(T150:T151)</f>
        <v>40424.374319912939</v>
      </c>
      <c r="U152" s="382" t="e">
        <f>MIN(U150:U151)</f>
        <v>#REF!</v>
      </c>
    </row>
    <row r="153" spans="1:21">
      <c r="A153" s="421"/>
      <c r="B153" s="1" t="s">
        <v>24</v>
      </c>
      <c r="C153" s="384"/>
      <c r="D153" s="379" t="s">
        <v>3</v>
      </c>
      <c r="E153" s="29" t="s">
        <v>219</v>
      </c>
      <c r="F153" s="409"/>
      <c r="G153" s="10">
        <v>10</v>
      </c>
      <c r="H153" s="11">
        <v>8.8629999999999995</v>
      </c>
      <c r="I153" s="11">
        <f t="shared" si="4"/>
        <v>44.314999999999998</v>
      </c>
      <c r="J153" s="12" t="s">
        <v>355</v>
      </c>
      <c r="K153" s="46" t="s">
        <v>355</v>
      </c>
      <c r="L153" s="46"/>
      <c r="M153" s="13" t="s">
        <v>71</v>
      </c>
      <c r="N153" s="381" t="s">
        <v>355</v>
      </c>
      <c r="O153" s="382" t="e">
        <f>MIN(#REF!)</f>
        <v>#REF!</v>
      </c>
      <c r="P153" s="381" t="s">
        <v>354</v>
      </c>
      <c r="Q153" s="382" t="e">
        <f>AVERAGE(#REF!)</f>
        <v>#REF!</v>
      </c>
      <c r="R153" s="381" t="s">
        <v>355</v>
      </c>
      <c r="S153" s="382" t="e">
        <f>MIN(#REF!)</f>
        <v>#REF!</v>
      </c>
      <c r="T153" s="381" t="s">
        <v>355</v>
      </c>
      <c r="U153" s="382" t="e">
        <f>MIN(#REF!)</f>
        <v>#REF!</v>
      </c>
    </row>
    <row r="154" spans="1:21">
      <c r="A154" s="421"/>
      <c r="B154" s="1" t="s">
        <v>25</v>
      </c>
      <c r="C154" s="385"/>
      <c r="D154" s="407"/>
      <c r="E154" s="29" t="s">
        <v>220</v>
      </c>
      <c r="F154" s="409"/>
      <c r="G154" s="10">
        <v>10</v>
      </c>
      <c r="H154" s="11">
        <v>11.833</v>
      </c>
      <c r="I154" s="11">
        <f t="shared" si="4"/>
        <v>59.164999999999999</v>
      </c>
      <c r="J154" s="12" t="s">
        <v>355</v>
      </c>
      <c r="K154" s="46" t="s">
        <v>355</v>
      </c>
      <c r="L154" s="46"/>
      <c r="M154" s="13" t="s">
        <v>71</v>
      </c>
      <c r="N154" s="382">
        <f>MIN(N152:N153)</f>
        <v>57219.81104813944</v>
      </c>
      <c r="O154" s="382" t="e">
        <f>MIN(O153:O153)</f>
        <v>#REF!</v>
      </c>
      <c r="P154" s="382" t="e">
        <f>AVERAGE(P152:P153)</f>
        <v>#REF!</v>
      </c>
      <c r="Q154" s="382" t="e">
        <f>AVERAGE(Q153:Q153)</f>
        <v>#REF!</v>
      </c>
      <c r="R154" s="382">
        <f>MIN(R152:R153)</f>
        <v>74015.247776365941</v>
      </c>
      <c r="S154" s="382" t="e">
        <f>MIN(S153:S153)</f>
        <v>#REF!</v>
      </c>
      <c r="T154" s="382">
        <f>MIN(T152:T153)</f>
        <v>40424.374319912939</v>
      </c>
      <c r="U154" s="382" t="e">
        <f>MIN(U153:U153)</f>
        <v>#REF!</v>
      </c>
    </row>
    <row r="155" spans="1:21" ht="15" customHeight="1">
      <c r="A155" s="421"/>
      <c r="B155" s="1" t="s">
        <v>26</v>
      </c>
      <c r="C155" s="383">
        <v>3</v>
      </c>
      <c r="D155" s="379" t="s">
        <v>4</v>
      </c>
      <c r="E155" s="29" t="s">
        <v>221</v>
      </c>
      <c r="F155" s="409"/>
      <c r="G155" s="10">
        <v>10</v>
      </c>
      <c r="H155" s="11">
        <v>7.6390000000000002</v>
      </c>
      <c r="I155" s="11">
        <f t="shared" si="4"/>
        <v>38.195</v>
      </c>
      <c r="J155" s="12">
        <v>3802</v>
      </c>
      <c r="K155" s="46">
        <f t="shared" si="5"/>
        <v>99541.824846184056</v>
      </c>
      <c r="L155" s="46"/>
      <c r="M155" s="13" t="s">
        <v>71</v>
      </c>
      <c r="N155" s="381">
        <f>AVERAGE(K155:K156)</f>
        <v>215319.63937655999</v>
      </c>
      <c r="O155" s="381">
        <f>AVERAGE(K155:K158)</f>
        <v>194987.2742783257</v>
      </c>
      <c r="P155" s="381">
        <f>STDEV(K155:K156)</f>
        <v>163734.55553077444</v>
      </c>
      <c r="Q155" s="381">
        <f>STDEV(K155:K158)</f>
        <v>116814.83856628429</v>
      </c>
      <c r="R155" s="381">
        <f>MAX(K155:K156)</f>
        <v>331097.45390693593</v>
      </c>
      <c r="S155" s="381">
        <f>MAX(K155:K158)</f>
        <v>331097.45390693593</v>
      </c>
      <c r="T155" s="381">
        <f>MIN(K155:K156)</f>
        <v>99541.824846184056</v>
      </c>
      <c r="U155" s="418">
        <f>MIN(K155:K158)</f>
        <v>95678.664109218094</v>
      </c>
    </row>
    <row r="156" spans="1:21" ht="15.75" customHeight="1">
      <c r="A156" s="421"/>
      <c r="B156" s="1" t="s">
        <v>27</v>
      </c>
      <c r="C156" s="384"/>
      <c r="D156" s="407"/>
      <c r="E156" s="29" t="s">
        <v>222</v>
      </c>
      <c r="F156" s="409"/>
      <c r="G156" s="10">
        <v>10</v>
      </c>
      <c r="H156" s="11">
        <v>11.39</v>
      </c>
      <c r="I156" s="11">
        <f t="shared" si="4"/>
        <v>56.95</v>
      </c>
      <c r="J156" s="12">
        <v>18856</v>
      </c>
      <c r="K156" s="46">
        <f t="shared" si="5"/>
        <v>331097.45390693593</v>
      </c>
      <c r="L156" s="46"/>
      <c r="M156" s="13" t="s">
        <v>71</v>
      </c>
      <c r="N156" s="382">
        <f>AVERAGE(N154:N155)</f>
        <v>136269.72521234973</v>
      </c>
      <c r="O156" s="382" t="e">
        <f>AVERAGE(O154:O155)</f>
        <v>#REF!</v>
      </c>
      <c r="P156" s="382" t="e">
        <f>STDEV(P152:P154)</f>
        <v>#REF!</v>
      </c>
      <c r="Q156" s="382" t="e">
        <f>STDEV(Q152:Q154)</f>
        <v>#REF!</v>
      </c>
      <c r="R156" s="382">
        <f>MIN(R154:R155)</f>
        <v>74015.247776365941</v>
      </c>
      <c r="S156" s="382" t="e">
        <f>MIN(S154:S155)</f>
        <v>#REF!</v>
      </c>
      <c r="T156" s="382">
        <f>MIN(T154:T155)</f>
        <v>40424.374319912939</v>
      </c>
      <c r="U156" s="419" t="e">
        <f>MIN(U154:U155)</f>
        <v>#REF!</v>
      </c>
    </row>
    <row r="157" spans="1:21">
      <c r="A157" s="421"/>
      <c r="B157" s="1" t="s">
        <v>28</v>
      </c>
      <c r="C157" s="384"/>
      <c r="D157" s="379" t="s">
        <v>3</v>
      </c>
      <c r="E157" s="29" t="s">
        <v>223</v>
      </c>
      <c r="F157" s="409"/>
      <c r="G157" s="10">
        <v>10</v>
      </c>
      <c r="H157" s="11">
        <v>8.8629999999999995</v>
      </c>
      <c r="I157" s="11">
        <f t="shared" si="4"/>
        <v>44.314999999999998</v>
      </c>
      <c r="J157" s="12">
        <v>4240</v>
      </c>
      <c r="K157" s="46">
        <f t="shared" si="5"/>
        <v>95678.664109218094</v>
      </c>
      <c r="L157" s="46"/>
      <c r="M157" s="13" t="s">
        <v>71</v>
      </c>
      <c r="N157" s="381">
        <f>AVERAGE(K157:K158)</f>
        <v>174654.90918009143</v>
      </c>
      <c r="O157" s="382" t="e">
        <f>AVERAGE(#REF!)</f>
        <v>#REF!</v>
      </c>
      <c r="P157" s="381">
        <f>STDEV(K157:K158)</f>
        <v>111689.27688453042</v>
      </c>
      <c r="Q157" s="382" t="e">
        <f>STDEV(#REF!)</f>
        <v>#REF!</v>
      </c>
      <c r="R157" s="381">
        <f>MAX(K157:K158)</f>
        <v>253631.15425096478</v>
      </c>
      <c r="S157" s="382" t="e">
        <f>MIN(#REF!)</f>
        <v>#REF!</v>
      </c>
      <c r="T157" s="381">
        <f>MIN(K157:K158)</f>
        <v>95678.664109218094</v>
      </c>
      <c r="U157" s="419">
        <f>MIN(M157:M158)</f>
        <v>0</v>
      </c>
    </row>
    <row r="158" spans="1:21">
      <c r="A158" s="421"/>
      <c r="B158" s="1" t="s">
        <v>29</v>
      </c>
      <c r="C158" s="385"/>
      <c r="D158" s="407"/>
      <c r="E158" s="29" t="s">
        <v>224</v>
      </c>
      <c r="F158" s="409"/>
      <c r="G158" s="10">
        <v>10</v>
      </c>
      <c r="H158" s="11">
        <v>8.5510000000000002</v>
      </c>
      <c r="I158" s="11">
        <f t="shared" si="4"/>
        <v>42.755000000000003</v>
      </c>
      <c r="J158" s="12">
        <v>10844</v>
      </c>
      <c r="K158" s="46">
        <f t="shared" si="5"/>
        <v>253631.15425096478</v>
      </c>
      <c r="L158" s="46"/>
      <c r="M158" s="13" t="s">
        <v>71</v>
      </c>
      <c r="N158" s="382">
        <f>AVERAGE(N157:N157)</f>
        <v>174654.90918009143</v>
      </c>
      <c r="O158" s="382" t="e">
        <f>AVERAGE(O157:O157)</f>
        <v>#REF!</v>
      </c>
      <c r="P158" s="382" t="e">
        <f>STDEV(#REF!)</f>
        <v>#REF!</v>
      </c>
      <c r="Q158" s="382" t="e">
        <f>STDEV(#REF!)</f>
        <v>#REF!</v>
      </c>
      <c r="R158" s="382">
        <f>MIN(R157:R157)</f>
        <v>253631.15425096478</v>
      </c>
      <c r="S158" s="382" t="e">
        <f>MIN(S157:S157)</f>
        <v>#REF!</v>
      </c>
      <c r="T158" s="382">
        <f>MIN(T157:T157)</f>
        <v>95678.664109218094</v>
      </c>
      <c r="U158" s="419">
        <f>MIN(U157:U157)</f>
        <v>0</v>
      </c>
    </row>
    <row r="159" spans="1:21" ht="15" customHeight="1">
      <c r="A159" s="421"/>
      <c r="B159" s="1" t="s">
        <v>30</v>
      </c>
      <c r="C159" s="383">
        <v>4</v>
      </c>
      <c r="D159" s="379" t="s">
        <v>4</v>
      </c>
      <c r="E159" s="29" t="s">
        <v>225</v>
      </c>
      <c r="F159" s="409"/>
      <c r="G159" s="10">
        <v>10</v>
      </c>
      <c r="H159" s="11">
        <v>14.557</v>
      </c>
      <c r="I159" s="11">
        <f t="shared" si="4"/>
        <v>72.784999999999997</v>
      </c>
      <c r="J159" s="12">
        <v>32062</v>
      </c>
      <c r="K159" s="46">
        <f t="shared" si="5"/>
        <v>440502.85086212819</v>
      </c>
      <c r="L159" s="46"/>
      <c r="M159" s="13" t="s">
        <v>71</v>
      </c>
      <c r="N159" s="381">
        <f>AVERAGE(K159:K160)</f>
        <v>370241.5848485016</v>
      </c>
      <c r="O159" s="381">
        <f>AVERAGE(K159:K162)</f>
        <v>694139.68028847361</v>
      </c>
      <c r="P159" s="381">
        <f>STDEV(K159:K160)</f>
        <v>99364.435305974388</v>
      </c>
      <c r="Q159" s="381">
        <f>STDEV(K159:K162)</f>
        <v>642245.60692338774</v>
      </c>
      <c r="R159" s="381">
        <f>MAX(K159:K160)</f>
        <v>440502.85086212819</v>
      </c>
      <c r="S159" s="381">
        <f>MAX(K159:K162)</f>
        <v>1653618.2438498833</v>
      </c>
      <c r="T159" s="381">
        <f>MIN(K159:K160)</f>
        <v>299980.31883487501</v>
      </c>
      <c r="U159" s="418">
        <f>MIN(K159:K162)</f>
        <v>299980.31883487501</v>
      </c>
    </row>
    <row r="160" spans="1:21">
      <c r="A160" s="421"/>
      <c r="B160" s="1" t="s">
        <v>31</v>
      </c>
      <c r="C160" s="384"/>
      <c r="D160" s="407"/>
      <c r="E160" s="29" t="s">
        <v>226</v>
      </c>
      <c r="F160" s="409"/>
      <c r="G160" s="10">
        <v>10</v>
      </c>
      <c r="H160" s="11">
        <v>10.162000000000001</v>
      </c>
      <c r="I160" s="11">
        <f t="shared" si="4"/>
        <v>50.81</v>
      </c>
      <c r="J160" s="12">
        <v>15242</v>
      </c>
      <c r="K160" s="46">
        <f t="shared" si="5"/>
        <v>299980.31883487501</v>
      </c>
      <c r="L160" s="46"/>
      <c r="M160" s="13" t="s">
        <v>71</v>
      </c>
      <c r="N160" s="382">
        <f>AVERAGE(N158:N159)</f>
        <v>272448.24701429653</v>
      </c>
      <c r="O160" s="382" t="e">
        <f>AVERAGE(O158:O159)</f>
        <v>#REF!</v>
      </c>
      <c r="P160" s="382" t="e">
        <f>STDEV(P156:P158)</f>
        <v>#REF!</v>
      </c>
      <c r="Q160" s="382" t="e">
        <f>STDEV(Q156:Q158)</f>
        <v>#REF!</v>
      </c>
      <c r="R160" s="382">
        <f>MIN(R158:R159)</f>
        <v>253631.15425096478</v>
      </c>
      <c r="S160" s="382" t="e">
        <f>MIN(S158:S159)</f>
        <v>#REF!</v>
      </c>
      <c r="T160" s="382">
        <f>MIN(T158:T159)</f>
        <v>95678.664109218094</v>
      </c>
      <c r="U160" s="419">
        <f>MIN(U158:U159)</f>
        <v>0</v>
      </c>
    </row>
    <row r="161" spans="1:21">
      <c r="A161" s="421"/>
      <c r="B161" s="1" t="s">
        <v>32</v>
      </c>
      <c r="C161" s="384"/>
      <c r="D161" s="379" t="s">
        <v>3</v>
      </c>
      <c r="E161" s="29" t="s">
        <v>227</v>
      </c>
      <c r="F161" s="409"/>
      <c r="G161" s="10">
        <v>10</v>
      </c>
      <c r="H161" s="11">
        <v>5.569</v>
      </c>
      <c r="I161" s="11">
        <f t="shared" si="4"/>
        <v>27.844999999999999</v>
      </c>
      <c r="J161" s="12">
        <v>46045</v>
      </c>
      <c r="K161" s="46">
        <f t="shared" si="5"/>
        <v>1653618.2438498833</v>
      </c>
      <c r="L161" s="46"/>
      <c r="M161" s="13" t="s">
        <v>71</v>
      </c>
      <c r="N161" s="381">
        <f>AVERAGE(K161:K162)</f>
        <v>1018037.7757284457</v>
      </c>
      <c r="O161" s="382" t="e">
        <f>AVERAGE(#REF!)</f>
        <v>#REF!</v>
      </c>
      <c r="P161" s="381">
        <f>STDEV(K161:K162)</f>
        <v>898846.51799677755</v>
      </c>
      <c r="Q161" s="382" t="e">
        <f>STDEV(#REF!)</f>
        <v>#REF!</v>
      </c>
      <c r="R161" s="381">
        <f>MAX(K161:K162)</f>
        <v>1653618.2438498833</v>
      </c>
      <c r="S161" s="382" t="e">
        <f>MIN(#REF!)</f>
        <v>#REF!</v>
      </c>
      <c r="T161" s="381">
        <f>MIN(K161:K162)</f>
        <v>382457.30760700814</v>
      </c>
      <c r="U161" s="419">
        <f>MIN(M161:M162)</f>
        <v>0</v>
      </c>
    </row>
    <row r="162" spans="1:21">
      <c r="A162" s="421"/>
      <c r="B162" s="1" t="s">
        <v>33</v>
      </c>
      <c r="C162" s="385"/>
      <c r="D162" s="407"/>
      <c r="E162" s="29" t="s">
        <v>228</v>
      </c>
      <c r="F162" s="409"/>
      <c r="G162" s="10">
        <v>10</v>
      </c>
      <c r="H162" s="11">
        <v>9.0180000000000007</v>
      </c>
      <c r="I162" s="11">
        <f t="shared" si="4"/>
        <v>45.09</v>
      </c>
      <c r="J162" s="12">
        <v>17245</v>
      </c>
      <c r="K162" s="46">
        <f t="shared" si="5"/>
        <v>382457.30760700814</v>
      </c>
      <c r="L162" s="46"/>
      <c r="M162" s="13" t="s">
        <v>71</v>
      </c>
      <c r="N162" s="382">
        <f>AVERAGE(N161:N161)</f>
        <v>1018037.7757284457</v>
      </c>
      <c r="O162" s="382" t="e">
        <f>AVERAGE(O161:O161)</f>
        <v>#REF!</v>
      </c>
      <c r="P162" s="382" t="e">
        <f>STDEV(#REF!)</f>
        <v>#REF!</v>
      </c>
      <c r="Q162" s="382" t="e">
        <f>STDEV(#REF!)</f>
        <v>#REF!</v>
      </c>
      <c r="R162" s="382">
        <f>MIN(R161:R161)</f>
        <v>1653618.2438498833</v>
      </c>
      <c r="S162" s="382" t="e">
        <f>MIN(S161:S161)</f>
        <v>#REF!</v>
      </c>
      <c r="T162" s="382">
        <f>MIN(T161:T161)</f>
        <v>382457.30760700814</v>
      </c>
      <c r="U162" s="419">
        <f>MIN(U161:U161)</f>
        <v>0</v>
      </c>
    </row>
    <row r="163" spans="1:21" ht="15" customHeight="1">
      <c r="A163" s="421"/>
      <c r="B163" s="1" t="s">
        <v>34</v>
      </c>
      <c r="C163" s="383">
        <v>5</v>
      </c>
      <c r="D163" s="379" t="s">
        <v>4</v>
      </c>
      <c r="E163" s="29" t="s">
        <v>229</v>
      </c>
      <c r="F163" s="409"/>
      <c r="G163" s="10">
        <v>10</v>
      </c>
      <c r="H163" s="11">
        <v>12.21</v>
      </c>
      <c r="I163" s="11">
        <f t="shared" si="4"/>
        <v>61.050000000000004</v>
      </c>
      <c r="J163" s="12">
        <v>25808</v>
      </c>
      <c r="K163" s="46">
        <f t="shared" si="5"/>
        <v>422735.4627354627</v>
      </c>
      <c r="L163" s="46"/>
      <c r="M163" s="13" t="s">
        <v>71</v>
      </c>
      <c r="N163" s="381">
        <f>AVERAGE(K163:K164)</f>
        <v>350588.39721432474</v>
      </c>
      <c r="O163" s="381">
        <f>AVERAGE(K163:K166)</f>
        <v>508174.96086931927</v>
      </c>
      <c r="P163" s="381">
        <f>STDEV(K163:K164)</f>
        <v>102031.35854541359</v>
      </c>
      <c r="Q163" s="381">
        <f>STDEV(K163:K166)</f>
        <v>198022.7084001406</v>
      </c>
      <c r="R163" s="381">
        <f>MAX(K163:K164)</f>
        <v>422735.4627354627</v>
      </c>
      <c r="S163" s="381">
        <f>MAX(K163:K166)</f>
        <v>728588.59202471538</v>
      </c>
      <c r="T163" s="381">
        <f>MIN(K163:K164)</f>
        <v>278441.33169318677</v>
      </c>
      <c r="U163" s="418">
        <f>MIN(K163:K166)</f>
        <v>278441.33169318677</v>
      </c>
    </row>
    <row r="164" spans="1:21" ht="15.75" customHeight="1">
      <c r="A164" s="421"/>
      <c r="B164" s="1" t="s">
        <v>35</v>
      </c>
      <c r="C164" s="384"/>
      <c r="D164" s="407"/>
      <c r="E164" s="29" t="s">
        <v>230</v>
      </c>
      <c r="F164" s="409"/>
      <c r="G164" s="10">
        <v>10</v>
      </c>
      <c r="H164" s="11">
        <v>25.201000000000001</v>
      </c>
      <c r="I164" s="11">
        <f t="shared" si="4"/>
        <v>126.005</v>
      </c>
      <c r="J164" s="12">
        <v>35085</v>
      </c>
      <c r="K164" s="46">
        <f t="shared" si="5"/>
        <v>278441.33169318677</v>
      </c>
      <c r="L164" s="46"/>
      <c r="M164" s="13" t="s">
        <v>71</v>
      </c>
      <c r="N164" s="382">
        <f>AVERAGE(N162:N163)</f>
        <v>684313.08647138521</v>
      </c>
      <c r="O164" s="382" t="e">
        <f>AVERAGE(O162:O163)</f>
        <v>#REF!</v>
      </c>
      <c r="P164" s="382" t="e">
        <f>STDEV(P160:P162)</f>
        <v>#REF!</v>
      </c>
      <c r="Q164" s="382" t="e">
        <f>STDEV(Q160:Q162)</f>
        <v>#REF!</v>
      </c>
      <c r="R164" s="382">
        <f>MIN(R162:R163)</f>
        <v>422735.4627354627</v>
      </c>
      <c r="S164" s="382" t="e">
        <f>MIN(S162:S163)</f>
        <v>#REF!</v>
      </c>
      <c r="T164" s="382">
        <f>MIN(T162:T163)</f>
        <v>278441.33169318677</v>
      </c>
      <c r="U164" s="419">
        <f>MIN(U162:U163)</f>
        <v>0</v>
      </c>
    </row>
    <row r="165" spans="1:21">
      <c r="A165" s="421"/>
      <c r="B165" s="1" t="s">
        <v>36</v>
      </c>
      <c r="C165" s="384"/>
      <c r="D165" s="379" t="s">
        <v>3</v>
      </c>
      <c r="E165" s="29" t="s">
        <v>231</v>
      </c>
      <c r="F165" s="409"/>
      <c r="G165" s="10">
        <v>10</v>
      </c>
      <c r="H165" s="11">
        <v>19.696999999999999</v>
      </c>
      <c r="I165" s="11">
        <f t="shared" si="4"/>
        <v>98.484999999999999</v>
      </c>
      <c r="J165" s="12">
        <v>59380</v>
      </c>
      <c r="K165" s="46">
        <f t="shared" si="5"/>
        <v>602934.45702391223</v>
      </c>
      <c r="L165" s="46"/>
      <c r="M165" s="13" t="s">
        <v>71</v>
      </c>
      <c r="N165" s="381">
        <f>AVERAGE(K165:K166)</f>
        <v>665761.52452431386</v>
      </c>
      <c r="O165" s="382" t="e">
        <f>AVERAGE(#REF!)</f>
        <v>#REF!</v>
      </c>
      <c r="P165" s="381">
        <f>STDEV(K165:K166)</f>
        <v>88850.890943197825</v>
      </c>
      <c r="Q165" s="382" t="e">
        <f>STDEV(#REF!)</f>
        <v>#REF!</v>
      </c>
      <c r="R165" s="381">
        <f>MAX(K165:K166)</f>
        <v>728588.59202471538</v>
      </c>
      <c r="S165" s="382" t="e">
        <f>MIN(#REF!)</f>
        <v>#REF!</v>
      </c>
      <c r="T165" s="381">
        <f>MIN(K165:K166)</f>
        <v>602934.45702391223</v>
      </c>
      <c r="U165" s="419">
        <f>MIN(M165:M166)</f>
        <v>0</v>
      </c>
    </row>
    <row r="166" spans="1:21">
      <c r="A166" s="421"/>
      <c r="B166" s="1" t="s">
        <v>37</v>
      </c>
      <c r="C166" s="385"/>
      <c r="D166" s="407"/>
      <c r="E166" s="29" t="s">
        <v>232</v>
      </c>
      <c r="F166" s="409"/>
      <c r="G166" s="10">
        <v>10</v>
      </c>
      <c r="H166" s="11">
        <v>17.478999999999999</v>
      </c>
      <c r="I166" s="11">
        <f t="shared" si="4"/>
        <v>87.394999999999996</v>
      </c>
      <c r="J166" s="12">
        <v>63675</v>
      </c>
      <c r="K166" s="46">
        <f t="shared" si="5"/>
        <v>728588.59202471538</v>
      </c>
      <c r="L166" s="46"/>
      <c r="M166" s="13" t="s">
        <v>71</v>
      </c>
      <c r="N166" s="382">
        <f>AVERAGE(N165:N165)</f>
        <v>665761.52452431386</v>
      </c>
      <c r="O166" s="382" t="e">
        <f>AVERAGE(O165:O165)</f>
        <v>#REF!</v>
      </c>
      <c r="P166" s="382" t="e">
        <f>STDEV(#REF!)</f>
        <v>#REF!</v>
      </c>
      <c r="Q166" s="382" t="e">
        <f>STDEV(#REF!)</f>
        <v>#REF!</v>
      </c>
      <c r="R166" s="382">
        <f>MIN(R165:R165)</f>
        <v>728588.59202471538</v>
      </c>
      <c r="S166" s="382" t="e">
        <f>MIN(S165:S165)</f>
        <v>#REF!</v>
      </c>
      <c r="T166" s="382">
        <f>MIN(T165:T165)</f>
        <v>602934.45702391223</v>
      </c>
      <c r="U166" s="419">
        <f>MIN(U165:U165)</f>
        <v>0</v>
      </c>
    </row>
    <row r="167" spans="1:21" ht="15" customHeight="1">
      <c r="A167" s="421"/>
      <c r="B167" s="1" t="s">
        <v>38</v>
      </c>
      <c r="C167" s="383">
        <v>6</v>
      </c>
      <c r="D167" s="14" t="s">
        <v>4</v>
      </c>
      <c r="E167" s="29" t="s">
        <v>233</v>
      </c>
      <c r="F167" s="409"/>
      <c r="G167" s="10">
        <v>10</v>
      </c>
      <c r="H167" s="11">
        <v>18.545999999999999</v>
      </c>
      <c r="I167" s="11">
        <f t="shared" si="4"/>
        <v>92.72999999999999</v>
      </c>
      <c r="J167" s="12">
        <v>3710</v>
      </c>
      <c r="K167" s="46">
        <f t="shared" si="5"/>
        <v>40008.627197239301</v>
      </c>
      <c r="L167" s="46"/>
      <c r="M167" s="13" t="s">
        <v>71</v>
      </c>
      <c r="N167" s="129">
        <f>AVERAGE(K167)</f>
        <v>40008.627197239301</v>
      </c>
      <c r="O167" s="381">
        <f>AVERAGE(K167:K170)</f>
        <v>668142.63913189562</v>
      </c>
      <c r="P167" s="129" t="s">
        <v>354</v>
      </c>
      <c r="Q167" s="381">
        <f>STDEV(K167:K170)</f>
        <v>637311.57178482041</v>
      </c>
      <c r="R167" s="130">
        <f>MAX(K167)</f>
        <v>40008.627197239301</v>
      </c>
      <c r="S167" s="381">
        <f>MAX(K167:K170)</f>
        <v>1554649.789826666</v>
      </c>
      <c r="T167" s="129">
        <f>MIN(K167)</f>
        <v>40008.627197239301</v>
      </c>
      <c r="U167" s="418">
        <f>MIN(K167:K170)</f>
        <v>40008.627197239301</v>
      </c>
    </row>
    <row r="168" spans="1:21">
      <c r="A168" s="421"/>
      <c r="B168" s="1" t="s">
        <v>39</v>
      </c>
      <c r="C168" s="384"/>
      <c r="D168" s="407" t="s">
        <v>3</v>
      </c>
      <c r="E168" s="29" t="s">
        <v>234</v>
      </c>
      <c r="F168" s="409"/>
      <c r="G168" s="10">
        <v>10</v>
      </c>
      <c r="H168" s="11">
        <v>21.172999999999998</v>
      </c>
      <c r="I168" s="11">
        <f t="shared" si="4"/>
        <v>105.86499999999999</v>
      </c>
      <c r="J168" s="12">
        <v>164583</v>
      </c>
      <c r="K168" s="46">
        <f t="shared" si="5"/>
        <v>1554649.789826666</v>
      </c>
      <c r="L168" s="46"/>
      <c r="M168" s="13" t="s">
        <v>71</v>
      </c>
      <c r="N168" s="412">
        <f>AVERAGE(K168:K170)</f>
        <v>877520.64311011427</v>
      </c>
      <c r="O168" s="382">
        <f>AVERAGE(O167:O167)</f>
        <v>668142.63913189562</v>
      </c>
      <c r="P168" s="412">
        <f>STDEV(K168:K170)</f>
        <v>588399.66689049022</v>
      </c>
      <c r="Q168" s="382" t="e">
        <f>STDEV(#REF!)</f>
        <v>#REF!</v>
      </c>
      <c r="R168" s="382">
        <f>MAX(K168:K170)</f>
        <v>1554649.789826666</v>
      </c>
      <c r="S168" s="382">
        <f>MIN(S167:S167)</f>
        <v>1554649.789826666</v>
      </c>
      <c r="T168" s="412">
        <f>MIN(K168:K170)</f>
        <v>490621.227277431</v>
      </c>
      <c r="U168" s="419">
        <f>MIN(U167:U167)</f>
        <v>40008.627197239301</v>
      </c>
    </row>
    <row r="169" spans="1:21">
      <c r="A169" s="421"/>
      <c r="B169" s="1" t="s">
        <v>40</v>
      </c>
      <c r="C169" s="384"/>
      <c r="D169" s="407"/>
      <c r="E169" s="29" t="s">
        <v>235</v>
      </c>
      <c r="F169" s="409"/>
      <c r="G169" s="10">
        <v>10</v>
      </c>
      <c r="H169" s="11">
        <v>11.598000000000001</v>
      </c>
      <c r="I169" s="11">
        <f t="shared" si="4"/>
        <v>57.99</v>
      </c>
      <c r="J169" s="12">
        <v>34057</v>
      </c>
      <c r="K169" s="46">
        <f t="shared" si="5"/>
        <v>587290.91222624585</v>
      </c>
      <c r="L169" s="46"/>
      <c r="M169" s="13" t="s">
        <v>71</v>
      </c>
      <c r="N169" s="412"/>
      <c r="O169" s="382" t="e">
        <f>AVERAGE(#REF!)</f>
        <v>#REF!</v>
      </c>
      <c r="P169" s="412"/>
      <c r="Q169" s="382" t="e">
        <f>STDEV(#REF!)</f>
        <v>#REF!</v>
      </c>
      <c r="R169" s="382"/>
      <c r="S169" s="382" t="e">
        <f>MIN(#REF!)</f>
        <v>#REF!</v>
      </c>
      <c r="T169" s="412"/>
      <c r="U169" s="419">
        <f>MIN(M169:M170)</f>
        <v>0</v>
      </c>
    </row>
    <row r="170" spans="1:21">
      <c r="A170" s="421"/>
      <c r="B170" s="1" t="s">
        <v>41</v>
      </c>
      <c r="C170" s="385"/>
      <c r="D170" s="380"/>
      <c r="E170" s="29" t="s">
        <v>236</v>
      </c>
      <c r="F170" s="410"/>
      <c r="G170" s="10">
        <v>10</v>
      </c>
      <c r="H170" s="11">
        <v>28.991</v>
      </c>
      <c r="I170" s="11">
        <f t="shared" si="4"/>
        <v>144.95499999999998</v>
      </c>
      <c r="J170" s="12">
        <v>71118</v>
      </c>
      <c r="K170" s="46">
        <f t="shared" si="5"/>
        <v>490621.227277431</v>
      </c>
      <c r="L170" s="46"/>
      <c r="M170" s="13" t="s">
        <v>71</v>
      </c>
      <c r="N170" s="412"/>
      <c r="O170" s="382" t="e">
        <f>AVERAGE(O169:O169)</f>
        <v>#REF!</v>
      </c>
      <c r="P170" s="412"/>
      <c r="Q170" s="382" t="e">
        <f>STDEV(#REF!)</f>
        <v>#REF!</v>
      </c>
      <c r="R170" s="425"/>
      <c r="S170" s="382" t="e">
        <f>MIN(S169:S169)</f>
        <v>#REF!</v>
      </c>
      <c r="T170" s="412"/>
      <c r="U170" s="419">
        <f>MIN(U169:U169)</f>
        <v>0</v>
      </c>
    </row>
    <row r="171" spans="1:21" ht="15" customHeight="1">
      <c r="A171" s="421"/>
      <c r="B171" s="1" t="s">
        <v>42</v>
      </c>
      <c r="C171" s="383">
        <v>1</v>
      </c>
      <c r="D171" s="15" t="s">
        <v>4</v>
      </c>
      <c r="E171" s="29" t="s">
        <v>237</v>
      </c>
      <c r="F171" s="426" t="s">
        <v>1846</v>
      </c>
      <c r="G171" s="10">
        <v>10</v>
      </c>
      <c r="H171" s="11">
        <v>17.486000000000001</v>
      </c>
      <c r="I171" s="11">
        <f t="shared" si="4"/>
        <v>87.43</v>
      </c>
      <c r="J171" s="12" t="s">
        <v>355</v>
      </c>
      <c r="K171" s="46" t="s">
        <v>355</v>
      </c>
      <c r="L171" s="46"/>
      <c r="M171" s="13" t="s">
        <v>71</v>
      </c>
      <c r="N171" s="129" t="s">
        <v>355</v>
      </c>
      <c r="O171" s="381" t="s">
        <v>355</v>
      </c>
      <c r="P171" s="129" t="s">
        <v>354</v>
      </c>
      <c r="Q171" s="381" t="s">
        <v>354</v>
      </c>
      <c r="R171" s="129" t="s">
        <v>355</v>
      </c>
      <c r="S171" s="381" t="s">
        <v>355</v>
      </c>
      <c r="T171" s="129" t="s">
        <v>355</v>
      </c>
      <c r="U171" s="418" t="s">
        <v>355</v>
      </c>
    </row>
    <row r="172" spans="1:21">
      <c r="A172" s="421"/>
      <c r="B172" s="1" t="s">
        <v>43</v>
      </c>
      <c r="C172" s="384"/>
      <c r="D172" s="379" t="s">
        <v>3</v>
      </c>
      <c r="E172" s="29" t="s">
        <v>238</v>
      </c>
      <c r="F172" s="427"/>
      <c r="G172" s="10">
        <v>10</v>
      </c>
      <c r="H172" s="11">
        <v>5.8970000000000002</v>
      </c>
      <c r="I172" s="11">
        <f t="shared" si="4"/>
        <v>29.484999999999999</v>
      </c>
      <c r="J172" s="12" t="s">
        <v>355</v>
      </c>
      <c r="K172" s="46" t="s">
        <v>355</v>
      </c>
      <c r="L172" s="46"/>
      <c r="M172" s="13" t="s">
        <v>71</v>
      </c>
      <c r="N172" s="381" t="s">
        <v>355</v>
      </c>
      <c r="O172" s="382" t="e">
        <f>MIN(#REF!)</f>
        <v>#REF!</v>
      </c>
      <c r="P172" s="381" t="s">
        <v>354</v>
      </c>
      <c r="Q172" s="382" t="e">
        <f>STDEV(#REF!)</f>
        <v>#REF!</v>
      </c>
      <c r="R172" s="381" t="s">
        <v>355</v>
      </c>
      <c r="S172" s="382" t="e">
        <f>MIN(#REF!)</f>
        <v>#REF!</v>
      </c>
      <c r="T172" s="381" t="s">
        <v>355</v>
      </c>
      <c r="U172" s="419">
        <f>MIN(M172:M173)</f>
        <v>0</v>
      </c>
    </row>
    <row r="173" spans="1:21">
      <c r="A173" s="421"/>
      <c r="B173" s="1" t="s">
        <v>44</v>
      </c>
      <c r="C173" s="385"/>
      <c r="D173" s="407"/>
      <c r="E173" s="29" t="s">
        <v>239</v>
      </c>
      <c r="F173" s="427"/>
      <c r="G173" s="10">
        <v>10</v>
      </c>
      <c r="H173" s="11">
        <v>2.4569999999999999</v>
      </c>
      <c r="I173" s="11">
        <f t="shared" si="4"/>
        <v>12.285</v>
      </c>
      <c r="J173" s="12" t="s">
        <v>355</v>
      </c>
      <c r="K173" s="46" t="s">
        <v>355</v>
      </c>
      <c r="L173" s="46"/>
      <c r="M173" s="13" t="s">
        <v>71</v>
      </c>
      <c r="N173" s="382">
        <f>MIN(N171:N172)</f>
        <v>0</v>
      </c>
      <c r="O173" s="382" t="e">
        <f>MIN(O172:O172)</f>
        <v>#REF!</v>
      </c>
      <c r="P173" s="382" t="e">
        <f>AVERAGE(P171:P172)</f>
        <v>#DIV/0!</v>
      </c>
      <c r="Q173" s="382" t="e">
        <f>STDEV(#REF!)</f>
        <v>#REF!</v>
      </c>
      <c r="R173" s="382">
        <f>MIN(R171:R172)</f>
        <v>0</v>
      </c>
      <c r="S173" s="382" t="e">
        <f>MIN(S172:S172)</f>
        <v>#REF!</v>
      </c>
      <c r="T173" s="382">
        <f>MIN(T171:T172)</f>
        <v>0</v>
      </c>
      <c r="U173" s="419">
        <f>MIN(U172:U172)</f>
        <v>0</v>
      </c>
    </row>
    <row r="174" spans="1:21" ht="15" customHeight="1">
      <c r="A174" s="421"/>
      <c r="B174" s="1" t="s">
        <v>45</v>
      </c>
      <c r="C174" s="383">
        <v>2</v>
      </c>
      <c r="D174" s="379" t="s">
        <v>4</v>
      </c>
      <c r="E174" s="29" t="s">
        <v>240</v>
      </c>
      <c r="F174" s="427"/>
      <c r="G174" s="10">
        <v>10</v>
      </c>
      <c r="H174" s="11">
        <v>12.047000000000001</v>
      </c>
      <c r="I174" s="11">
        <f t="shared" si="4"/>
        <v>60.234999999999999</v>
      </c>
      <c r="J174" s="12" t="s">
        <v>355</v>
      </c>
      <c r="K174" s="46" t="s">
        <v>355</v>
      </c>
      <c r="L174" s="46"/>
      <c r="M174" s="13" t="s">
        <v>71</v>
      </c>
      <c r="N174" s="381" t="s">
        <v>355</v>
      </c>
      <c r="O174" s="381" t="s">
        <v>355</v>
      </c>
      <c r="P174" s="381" t="s">
        <v>354</v>
      </c>
      <c r="Q174" s="381" t="s">
        <v>354</v>
      </c>
      <c r="R174" s="381" t="s">
        <v>355</v>
      </c>
      <c r="S174" s="381" t="s">
        <v>355</v>
      </c>
      <c r="T174" s="381" t="s">
        <v>355</v>
      </c>
      <c r="U174" s="418" t="s">
        <v>355</v>
      </c>
    </row>
    <row r="175" spans="1:21">
      <c r="A175" s="421"/>
      <c r="B175" s="1" t="s">
        <v>46</v>
      </c>
      <c r="C175" s="384"/>
      <c r="D175" s="407"/>
      <c r="E175" s="29" t="s">
        <v>241</v>
      </c>
      <c r="F175" s="427"/>
      <c r="G175" s="10">
        <v>10</v>
      </c>
      <c r="H175" s="11">
        <v>17.539000000000001</v>
      </c>
      <c r="I175" s="11">
        <f t="shared" si="4"/>
        <v>87.695000000000007</v>
      </c>
      <c r="J175" s="12" t="s">
        <v>355</v>
      </c>
      <c r="K175" s="46" t="s">
        <v>355</v>
      </c>
      <c r="L175" s="46"/>
      <c r="M175" s="13" t="s">
        <v>71</v>
      </c>
      <c r="N175" s="382">
        <f>MIN(N173:N174)</f>
        <v>0</v>
      </c>
      <c r="O175" s="382" t="e">
        <f>MIN(O173:O174)</f>
        <v>#REF!</v>
      </c>
      <c r="P175" s="382" t="e">
        <f>AVERAGE(P173:P174)</f>
        <v>#DIV/0!</v>
      </c>
      <c r="Q175" s="382" t="e">
        <f>STDEV(Q171:Q173)</f>
        <v>#REF!</v>
      </c>
      <c r="R175" s="382">
        <f>MIN(R173:R174)</f>
        <v>0</v>
      </c>
      <c r="S175" s="382" t="e">
        <f>MIN(S173:S174)</f>
        <v>#REF!</v>
      </c>
      <c r="T175" s="382">
        <f>MIN(T173:T174)</f>
        <v>0</v>
      </c>
      <c r="U175" s="419">
        <f>MIN(U173:U174)</f>
        <v>0</v>
      </c>
    </row>
    <row r="176" spans="1:21">
      <c r="A176" s="421"/>
      <c r="B176" s="1" t="s">
        <v>47</v>
      </c>
      <c r="C176" s="384"/>
      <c r="D176" s="379" t="s">
        <v>3</v>
      </c>
      <c r="E176" s="29" t="s">
        <v>242</v>
      </c>
      <c r="F176" s="427"/>
      <c r="G176" s="10">
        <v>10</v>
      </c>
      <c r="H176" s="11">
        <v>12.82</v>
      </c>
      <c r="I176" s="11">
        <f t="shared" si="4"/>
        <v>64.099999999999994</v>
      </c>
      <c r="J176" s="12" t="s">
        <v>355</v>
      </c>
      <c r="K176" s="46" t="s">
        <v>355</v>
      </c>
      <c r="L176" s="46"/>
      <c r="M176" s="13" t="s">
        <v>71</v>
      </c>
      <c r="N176" s="381" t="s">
        <v>355</v>
      </c>
      <c r="O176" s="382" t="e">
        <f>MIN(#REF!)</f>
        <v>#REF!</v>
      </c>
      <c r="P176" s="381" t="s">
        <v>354</v>
      </c>
      <c r="Q176" s="382" t="e">
        <f>STDEV(#REF!)</f>
        <v>#REF!</v>
      </c>
      <c r="R176" s="381" t="s">
        <v>355</v>
      </c>
      <c r="S176" s="382" t="e">
        <f>MIN(#REF!)</f>
        <v>#REF!</v>
      </c>
      <c r="T176" s="381" t="s">
        <v>355</v>
      </c>
      <c r="U176" s="419">
        <f>MIN(M176:M177)</f>
        <v>0</v>
      </c>
    </row>
    <row r="177" spans="1:21">
      <c r="A177" s="421"/>
      <c r="B177" s="1" t="s">
        <v>48</v>
      </c>
      <c r="C177" s="385"/>
      <c r="D177" s="407"/>
      <c r="E177" s="29" t="s">
        <v>243</v>
      </c>
      <c r="F177" s="427"/>
      <c r="G177" s="10">
        <v>10</v>
      </c>
      <c r="H177" s="11">
        <v>8.1029999999999998</v>
      </c>
      <c r="I177" s="11">
        <f t="shared" si="4"/>
        <v>40.515000000000001</v>
      </c>
      <c r="J177" s="12" t="s">
        <v>355</v>
      </c>
      <c r="K177" s="46" t="s">
        <v>355</v>
      </c>
      <c r="L177" s="46"/>
      <c r="M177" s="13" t="s">
        <v>71</v>
      </c>
      <c r="N177" s="382">
        <f>MIN(N175:N176)</f>
        <v>0</v>
      </c>
      <c r="O177" s="382" t="e">
        <f>MIN(O176:O176)</f>
        <v>#REF!</v>
      </c>
      <c r="P177" s="382" t="e">
        <f>AVERAGE(P175:P176)</f>
        <v>#DIV/0!</v>
      </c>
      <c r="Q177" s="382" t="e">
        <f>STDEV(#REF!)</f>
        <v>#REF!</v>
      </c>
      <c r="R177" s="382">
        <f>MIN(R175:R176)</f>
        <v>0</v>
      </c>
      <c r="S177" s="382" t="e">
        <f>MIN(S176:S176)</f>
        <v>#REF!</v>
      </c>
      <c r="T177" s="382">
        <f>MIN(T175:T176)</f>
        <v>0</v>
      </c>
      <c r="U177" s="419">
        <f>MIN(U176:U176)</f>
        <v>0</v>
      </c>
    </row>
    <row r="178" spans="1:21" ht="15" customHeight="1">
      <c r="A178" s="421"/>
      <c r="B178" s="1" t="s">
        <v>49</v>
      </c>
      <c r="C178" s="383">
        <v>3</v>
      </c>
      <c r="D178" s="379" t="s">
        <v>4</v>
      </c>
      <c r="E178" s="29" t="s">
        <v>244</v>
      </c>
      <c r="F178" s="427"/>
      <c r="G178" s="10">
        <v>10</v>
      </c>
      <c r="H178" s="11">
        <v>10.259</v>
      </c>
      <c r="I178" s="11">
        <f t="shared" si="4"/>
        <v>51.295000000000002</v>
      </c>
      <c r="J178" s="12">
        <v>2172</v>
      </c>
      <c r="K178" s="46">
        <f t="shared" si="5"/>
        <v>42343.308314650552</v>
      </c>
      <c r="L178" s="46"/>
      <c r="M178" s="13" t="s">
        <v>71</v>
      </c>
      <c r="N178" s="381">
        <f>AVERAGE(K178:K179)</f>
        <v>122193.60722318447</v>
      </c>
      <c r="O178" s="381">
        <f>AVERAGE(K178:K181)</f>
        <v>157683.43585071614</v>
      </c>
      <c r="P178" s="381">
        <f>STDEV(K178:K179)</f>
        <v>112925.37567599422</v>
      </c>
      <c r="Q178" s="381">
        <f>STDEV(K178:K181)</f>
        <v>89911.905731992912</v>
      </c>
      <c r="R178" s="381">
        <f>MAX(K178:K179)</f>
        <v>202043.9061317184</v>
      </c>
      <c r="S178" s="381">
        <f>MAX(K178:K181)</f>
        <v>250016.03077909583</v>
      </c>
      <c r="T178" s="381">
        <f>MIN(K178:K179)</f>
        <v>42343.308314650552</v>
      </c>
      <c r="U178" s="418">
        <f>MIN(K178:K181)</f>
        <v>42343.308314650552</v>
      </c>
    </row>
    <row r="179" spans="1:21">
      <c r="A179" s="421"/>
      <c r="B179" s="1" t="s">
        <v>50</v>
      </c>
      <c r="C179" s="384"/>
      <c r="D179" s="407"/>
      <c r="E179" s="29" t="s">
        <v>245</v>
      </c>
      <c r="F179" s="427"/>
      <c r="G179" s="10">
        <v>10</v>
      </c>
      <c r="H179" s="11">
        <v>10.568</v>
      </c>
      <c r="I179" s="11">
        <f t="shared" si="4"/>
        <v>52.839999999999996</v>
      </c>
      <c r="J179" s="12">
        <v>10676</v>
      </c>
      <c r="K179" s="46">
        <f t="shared" si="5"/>
        <v>202043.9061317184</v>
      </c>
      <c r="L179" s="46"/>
      <c r="M179" s="13" t="s">
        <v>71</v>
      </c>
      <c r="N179" s="382">
        <f>AVERAGE(N177:N178)</f>
        <v>61096.803611592237</v>
      </c>
      <c r="O179" s="382" t="e">
        <f>AVERAGE(O177:O178)</f>
        <v>#REF!</v>
      </c>
      <c r="P179" s="382" t="e">
        <f>STDEV(P175:P177)</f>
        <v>#DIV/0!</v>
      </c>
      <c r="Q179" s="382" t="e">
        <f>STDEV(Q175:Q177)</f>
        <v>#REF!</v>
      </c>
      <c r="R179" s="382">
        <f>MIN(R177:R178)</f>
        <v>0</v>
      </c>
      <c r="S179" s="382" t="e">
        <f>MIN(S177:S178)</f>
        <v>#REF!</v>
      </c>
      <c r="T179" s="382">
        <f>MIN(T177:T178)</f>
        <v>0</v>
      </c>
      <c r="U179" s="419">
        <f>MIN(U177:U178)</f>
        <v>0</v>
      </c>
    </row>
    <row r="180" spans="1:21">
      <c r="A180" s="421"/>
      <c r="B180" s="1" t="s">
        <v>51</v>
      </c>
      <c r="C180" s="384"/>
      <c r="D180" s="379" t="s">
        <v>3</v>
      </c>
      <c r="E180" s="29" t="s">
        <v>246</v>
      </c>
      <c r="F180" s="427"/>
      <c r="G180" s="10">
        <v>10</v>
      </c>
      <c r="H180" s="11">
        <v>6.2380000000000004</v>
      </c>
      <c r="I180" s="11">
        <f t="shared" si="4"/>
        <v>31.19</v>
      </c>
      <c r="J180" s="12">
        <v>7798</v>
      </c>
      <c r="K180" s="46">
        <f t="shared" si="5"/>
        <v>250016.03077909583</v>
      </c>
      <c r="L180" s="46"/>
      <c r="M180" s="13" t="s">
        <v>71</v>
      </c>
      <c r="N180" s="381">
        <f>AVERAGE(K180:K181)</f>
        <v>193173.26447824779</v>
      </c>
      <c r="O180" s="382" t="e">
        <f>AVERAGE(#REF!)</f>
        <v>#REF!</v>
      </c>
      <c r="P180" s="381">
        <f>STDEV(K180:K181)</f>
        <v>80387.811025463729</v>
      </c>
      <c r="Q180" s="382" t="e">
        <f>STDEV(#REF!)</f>
        <v>#REF!</v>
      </c>
      <c r="R180" s="381">
        <f>MAX(K180:K181)</f>
        <v>250016.03077909583</v>
      </c>
      <c r="S180" s="382" t="e">
        <f>MIN(#REF!)</f>
        <v>#REF!</v>
      </c>
      <c r="T180" s="381">
        <f>MIN(K180:K181)</f>
        <v>136330.49817739977</v>
      </c>
      <c r="U180" s="419">
        <f>MIN(M180:M181)</f>
        <v>0</v>
      </c>
    </row>
    <row r="181" spans="1:21">
      <c r="A181" s="421"/>
      <c r="B181" s="1" t="s">
        <v>52</v>
      </c>
      <c r="C181" s="385"/>
      <c r="D181" s="407"/>
      <c r="E181" s="29" t="s">
        <v>247</v>
      </c>
      <c r="F181" s="427"/>
      <c r="G181" s="10">
        <v>10</v>
      </c>
      <c r="H181" s="11">
        <v>4.9379999999999997</v>
      </c>
      <c r="I181" s="11">
        <f t="shared" si="4"/>
        <v>24.689999999999998</v>
      </c>
      <c r="J181" s="12">
        <v>3366</v>
      </c>
      <c r="K181" s="46">
        <f t="shared" si="5"/>
        <v>136330.49817739977</v>
      </c>
      <c r="L181" s="46"/>
      <c r="M181" s="13" t="s">
        <v>71</v>
      </c>
      <c r="N181" s="382">
        <f>AVERAGE(N180:N180)</f>
        <v>193173.26447824779</v>
      </c>
      <c r="O181" s="382" t="e">
        <f>AVERAGE(O180:O180)</f>
        <v>#REF!</v>
      </c>
      <c r="P181" s="382" t="e">
        <f>STDEV(#REF!)</f>
        <v>#REF!</v>
      </c>
      <c r="Q181" s="382" t="e">
        <f>STDEV(#REF!)</f>
        <v>#REF!</v>
      </c>
      <c r="R181" s="382">
        <f>MIN(R180:R180)</f>
        <v>250016.03077909583</v>
      </c>
      <c r="S181" s="382" t="e">
        <f>MIN(S180:S180)</f>
        <v>#REF!</v>
      </c>
      <c r="T181" s="382">
        <f>MIN(T180:T180)</f>
        <v>136330.49817739977</v>
      </c>
      <c r="U181" s="419">
        <f>MIN(U180:U180)</f>
        <v>0</v>
      </c>
    </row>
    <row r="182" spans="1:21" ht="15" customHeight="1">
      <c r="A182" s="421"/>
      <c r="B182" s="1" t="s">
        <v>53</v>
      </c>
      <c r="C182" s="383">
        <v>4</v>
      </c>
      <c r="D182" s="379" t="s">
        <v>4</v>
      </c>
      <c r="E182" s="29" t="s">
        <v>248</v>
      </c>
      <c r="F182" s="427"/>
      <c r="G182" s="10">
        <v>10</v>
      </c>
      <c r="H182" s="11">
        <v>6.5</v>
      </c>
      <c r="I182" s="11">
        <f t="shared" si="4"/>
        <v>32.5</v>
      </c>
      <c r="J182" s="12">
        <v>5905</v>
      </c>
      <c r="K182" s="46">
        <f t="shared" si="5"/>
        <v>181692.30769230769</v>
      </c>
      <c r="L182" s="46"/>
      <c r="M182" s="13" t="s">
        <v>71</v>
      </c>
      <c r="N182" s="381">
        <f>AVERAGE(K182:K183)</f>
        <v>342413.97934035969</v>
      </c>
      <c r="O182" s="381">
        <f>AVERAGE(K182:K185)</f>
        <v>418212.711674308</v>
      </c>
      <c r="P182" s="381">
        <f>STDEV(K182:K183)</f>
        <v>227294.76781195027</v>
      </c>
      <c r="Q182" s="381">
        <f>STDEV(K182:K185)</f>
        <v>162734.04694531026</v>
      </c>
      <c r="R182" s="381">
        <f>MAX(K182:K183)</f>
        <v>503135.65098841162</v>
      </c>
      <c r="S182" s="381">
        <f>MAX(K182:K185)</f>
        <v>543013.52221506764</v>
      </c>
      <c r="T182" s="381">
        <f>MIN(K182:K183)</f>
        <v>181692.30769230769</v>
      </c>
      <c r="U182" s="418">
        <f>MIN(K182:K185)</f>
        <v>181692.30769230769</v>
      </c>
    </row>
    <row r="183" spans="1:21" ht="15.75" customHeight="1">
      <c r="A183" s="421"/>
      <c r="B183" s="1" t="s">
        <v>54</v>
      </c>
      <c r="C183" s="384"/>
      <c r="D183" s="407"/>
      <c r="E183" s="29" t="s">
        <v>249</v>
      </c>
      <c r="F183" s="427"/>
      <c r="G183" s="10">
        <v>10</v>
      </c>
      <c r="H183" s="11">
        <v>5.8680000000000003</v>
      </c>
      <c r="I183" s="11">
        <f t="shared" si="4"/>
        <v>29.340000000000003</v>
      </c>
      <c r="J183" s="12">
        <v>14762</v>
      </c>
      <c r="K183" s="46">
        <f t="shared" si="5"/>
        <v>503135.65098841162</v>
      </c>
      <c r="L183" s="46"/>
      <c r="M183" s="13" t="s">
        <v>71</v>
      </c>
      <c r="N183" s="382">
        <f>AVERAGE(N181:N182)</f>
        <v>267793.62190930371</v>
      </c>
      <c r="O183" s="382" t="e">
        <f>AVERAGE(O181:O182)</f>
        <v>#REF!</v>
      </c>
      <c r="P183" s="382" t="e">
        <f>STDEV(P179:P181)</f>
        <v>#DIV/0!</v>
      </c>
      <c r="Q183" s="382" t="e">
        <f>STDEV(Q179:Q181)</f>
        <v>#REF!</v>
      </c>
      <c r="R183" s="382">
        <f>MIN(R181:R182)</f>
        <v>250016.03077909583</v>
      </c>
      <c r="S183" s="382" t="e">
        <f>MIN(S181:S182)</f>
        <v>#REF!</v>
      </c>
      <c r="T183" s="382">
        <f>MIN(T181:T182)</f>
        <v>136330.49817739977</v>
      </c>
      <c r="U183" s="419">
        <f>MIN(U181:U182)</f>
        <v>0</v>
      </c>
    </row>
    <row r="184" spans="1:21" ht="12.75" customHeight="1">
      <c r="A184" s="421"/>
      <c r="B184" s="1" t="s">
        <v>55</v>
      </c>
      <c r="C184" s="384"/>
      <c r="D184" s="379" t="s">
        <v>3</v>
      </c>
      <c r="E184" s="29" t="s">
        <v>250</v>
      </c>
      <c r="F184" s="427"/>
      <c r="G184" s="10">
        <v>10</v>
      </c>
      <c r="H184" s="11">
        <v>3.7370000000000001</v>
      </c>
      <c r="I184" s="11">
        <f t="shared" si="4"/>
        <v>18.685000000000002</v>
      </c>
      <c r="J184" s="12">
        <v>8315</v>
      </c>
      <c r="K184" s="46">
        <f t="shared" si="5"/>
        <v>445009.36580144492</v>
      </c>
      <c r="L184" s="46"/>
      <c r="M184" s="13" t="s">
        <v>71</v>
      </c>
      <c r="N184" s="381">
        <f>AVERAGE(K184:K185)</f>
        <v>494011.44400825631</v>
      </c>
      <c r="O184" s="382" t="e">
        <f>AVERAGE(#REF!)</f>
        <v>#REF!</v>
      </c>
      <c r="P184" s="381">
        <f>STDEV(K184:K185)</f>
        <v>69299.403584539701</v>
      </c>
      <c r="Q184" s="382" t="e">
        <f>STDEV(#REF!)</f>
        <v>#REF!</v>
      </c>
      <c r="R184" s="381">
        <f>MAX(K184:K185)</f>
        <v>543013.52221506764</v>
      </c>
      <c r="S184" s="382" t="e">
        <f>MIN(#REF!)</f>
        <v>#REF!</v>
      </c>
      <c r="T184" s="381">
        <f>MIN(K184:K185)</f>
        <v>445009.36580144492</v>
      </c>
      <c r="U184" s="419">
        <f>MIN(M184:M185)</f>
        <v>0</v>
      </c>
    </row>
    <row r="185" spans="1:21">
      <c r="A185" s="421"/>
      <c r="B185" s="1" t="s">
        <v>56</v>
      </c>
      <c r="C185" s="385"/>
      <c r="D185" s="407"/>
      <c r="E185" s="29" t="s">
        <v>251</v>
      </c>
      <c r="F185" s="427"/>
      <c r="G185" s="10">
        <v>10</v>
      </c>
      <c r="H185" s="11">
        <v>6.2119999999999997</v>
      </c>
      <c r="I185" s="11">
        <f t="shared" si="4"/>
        <v>31.06</v>
      </c>
      <c r="J185" s="12">
        <v>16866</v>
      </c>
      <c r="K185" s="46">
        <f t="shared" si="5"/>
        <v>543013.52221506764</v>
      </c>
      <c r="L185" s="46"/>
      <c r="M185" s="13" t="s">
        <v>71</v>
      </c>
      <c r="N185" s="382">
        <f>AVERAGE(N184:N184)</f>
        <v>494011.44400825631</v>
      </c>
      <c r="O185" s="382" t="e">
        <f>AVERAGE(O184:O184)</f>
        <v>#REF!</v>
      </c>
      <c r="P185" s="382" t="e">
        <f>STDEV(#REF!)</f>
        <v>#REF!</v>
      </c>
      <c r="Q185" s="382" t="e">
        <f>STDEV(#REF!)</f>
        <v>#REF!</v>
      </c>
      <c r="R185" s="382">
        <f>MIN(R184:R184)</f>
        <v>543013.52221506764</v>
      </c>
      <c r="S185" s="382" t="e">
        <f>MIN(S184:S184)</f>
        <v>#REF!</v>
      </c>
      <c r="T185" s="382">
        <f>MIN(T184:T184)</f>
        <v>445009.36580144492</v>
      </c>
      <c r="U185" s="419">
        <f>MIN(U184:U184)</f>
        <v>0</v>
      </c>
    </row>
    <row r="186" spans="1:21" ht="15" customHeight="1">
      <c r="A186" s="421"/>
      <c r="B186" s="1" t="s">
        <v>57</v>
      </c>
      <c r="C186" s="383">
        <v>5</v>
      </c>
      <c r="D186" s="379" t="s">
        <v>4</v>
      </c>
      <c r="E186" s="29" t="s">
        <v>252</v>
      </c>
      <c r="F186" s="427"/>
      <c r="G186" s="10">
        <v>10</v>
      </c>
      <c r="H186" s="11">
        <v>19.457999999999998</v>
      </c>
      <c r="I186" s="11">
        <f t="shared" si="4"/>
        <v>97.289999999999992</v>
      </c>
      <c r="J186" s="12">
        <v>36860</v>
      </c>
      <c r="K186" s="46">
        <f t="shared" si="5"/>
        <v>378867.30393668421</v>
      </c>
      <c r="L186" s="46"/>
      <c r="M186" s="13" t="s">
        <v>71</v>
      </c>
      <c r="N186" s="381">
        <f>AVERAGE(K186:K187)</f>
        <v>529140.50154083106</v>
      </c>
      <c r="O186" s="381">
        <f>AVERAGE(K186:K189)</f>
        <v>354858.47349957394</v>
      </c>
      <c r="P186" s="381">
        <f>STDEV(K186:K187)</f>
        <v>212518.39411295639</v>
      </c>
      <c r="Q186" s="381">
        <f>STDEV(K186:K189)</f>
        <v>236127.75516669577</v>
      </c>
      <c r="R186" s="381">
        <f>MAX(K186:K187)</f>
        <v>679413.69914497784</v>
      </c>
      <c r="S186" s="381">
        <f>MAX(K186:K189)</f>
        <v>679413.69914497784</v>
      </c>
      <c r="T186" s="381">
        <f>MIN(K186:K187)</f>
        <v>378867.30393668421</v>
      </c>
      <c r="U186" s="418">
        <f>MIN(K186:K189)</f>
        <v>163141.11851637208</v>
      </c>
    </row>
    <row r="187" spans="1:21">
      <c r="A187" s="421"/>
      <c r="B187" s="1" t="s">
        <v>58</v>
      </c>
      <c r="C187" s="384"/>
      <c r="D187" s="407"/>
      <c r="E187" s="29" t="s">
        <v>253</v>
      </c>
      <c r="F187" s="427"/>
      <c r="G187" s="10">
        <v>10</v>
      </c>
      <c r="H187" s="11">
        <v>21.286000000000001</v>
      </c>
      <c r="I187" s="11">
        <f t="shared" si="4"/>
        <v>106.43</v>
      </c>
      <c r="J187" s="12">
        <v>72310</v>
      </c>
      <c r="K187" s="46">
        <f t="shared" si="5"/>
        <v>679413.69914497784</v>
      </c>
      <c r="L187" s="46"/>
      <c r="M187" s="13" t="s">
        <v>71</v>
      </c>
      <c r="N187" s="382">
        <f>AVERAGE(N185:N186)</f>
        <v>511575.97277454368</v>
      </c>
      <c r="O187" s="382" t="e">
        <f>AVERAGE(O185:O186)</f>
        <v>#REF!</v>
      </c>
      <c r="P187" s="382" t="e">
        <f>STDEV(P183:P185)</f>
        <v>#DIV/0!</v>
      </c>
      <c r="Q187" s="382" t="e">
        <f>STDEV(Q183:Q185)</f>
        <v>#REF!</v>
      </c>
      <c r="R187" s="382">
        <f>MIN(R185:R186)</f>
        <v>543013.52221506764</v>
      </c>
      <c r="S187" s="382" t="e">
        <f>MIN(S185:S186)</f>
        <v>#REF!</v>
      </c>
      <c r="T187" s="382">
        <f>MIN(T185:T186)</f>
        <v>378867.30393668421</v>
      </c>
      <c r="U187" s="419">
        <f>MIN(U185:U186)</f>
        <v>0</v>
      </c>
    </row>
    <row r="188" spans="1:21">
      <c r="A188" s="421"/>
      <c r="B188" s="1" t="s">
        <v>59</v>
      </c>
      <c r="C188" s="384"/>
      <c r="D188" s="379" t="s">
        <v>3</v>
      </c>
      <c r="E188" s="29" t="s">
        <v>254</v>
      </c>
      <c r="F188" s="427"/>
      <c r="G188" s="10">
        <v>10</v>
      </c>
      <c r="H188" s="11">
        <v>7.6449999999999996</v>
      </c>
      <c r="I188" s="11">
        <f t="shared" si="4"/>
        <v>38.224999999999994</v>
      </c>
      <c r="J188" s="12">
        <v>7569</v>
      </c>
      <c r="K188" s="46">
        <f t="shared" si="5"/>
        <v>198011.77240026163</v>
      </c>
      <c r="L188" s="46"/>
      <c r="M188" s="13" t="s">
        <v>71</v>
      </c>
      <c r="N188" s="381">
        <f>AVERAGE(K188:K189)</f>
        <v>180576.44545831686</v>
      </c>
      <c r="O188" s="382" t="e">
        <f>AVERAGE(#REF!)</f>
        <v>#REF!</v>
      </c>
      <c r="P188" s="381">
        <f>STDEV(K188:K189)</f>
        <v>24657.275825707322</v>
      </c>
      <c r="Q188" s="382" t="e">
        <f>STDEV(#REF!)</f>
        <v>#REF!</v>
      </c>
      <c r="R188" s="381">
        <f>MAX(K188:K189)</f>
        <v>198011.77240026163</v>
      </c>
      <c r="S188" s="382" t="e">
        <f>MIN(#REF!)</f>
        <v>#REF!</v>
      </c>
      <c r="T188" s="381">
        <f>MIN(K188:K189)</f>
        <v>163141.11851637208</v>
      </c>
      <c r="U188" s="419">
        <f>MIN(M188:M189)</f>
        <v>0</v>
      </c>
    </row>
    <row r="189" spans="1:21">
      <c r="A189" s="421"/>
      <c r="B189" s="1" t="s">
        <v>60</v>
      </c>
      <c r="C189" s="385"/>
      <c r="D189" s="407"/>
      <c r="E189" s="29" t="s">
        <v>255</v>
      </c>
      <c r="F189" s="427"/>
      <c r="G189" s="10">
        <v>10</v>
      </c>
      <c r="H189" s="11">
        <v>10.353</v>
      </c>
      <c r="I189" s="11">
        <f t="shared" si="4"/>
        <v>51.765000000000001</v>
      </c>
      <c r="J189" s="12">
        <v>8445</v>
      </c>
      <c r="K189" s="46">
        <f t="shared" si="5"/>
        <v>163141.11851637208</v>
      </c>
      <c r="L189" s="46"/>
      <c r="M189" s="13" t="s">
        <v>71</v>
      </c>
      <c r="N189" s="382">
        <f>AVERAGE(N188:N188)</f>
        <v>180576.44545831686</v>
      </c>
      <c r="O189" s="382" t="e">
        <f>AVERAGE(O188:O188)</f>
        <v>#REF!</v>
      </c>
      <c r="P189" s="382" t="e">
        <f>STDEV(#REF!)</f>
        <v>#REF!</v>
      </c>
      <c r="Q189" s="382" t="e">
        <f>STDEV(#REF!)</f>
        <v>#REF!</v>
      </c>
      <c r="R189" s="382">
        <f>MIN(R188:R188)</f>
        <v>198011.77240026163</v>
      </c>
      <c r="S189" s="382" t="e">
        <f>MIN(S188:S188)</f>
        <v>#REF!</v>
      </c>
      <c r="T189" s="382">
        <f>MIN(T188:T188)</f>
        <v>163141.11851637208</v>
      </c>
      <c r="U189" s="419">
        <f>MIN(U188:U188)</f>
        <v>0</v>
      </c>
    </row>
    <row r="190" spans="1:21" ht="15" customHeight="1">
      <c r="A190" s="421"/>
      <c r="B190" s="1" t="s">
        <v>61</v>
      </c>
      <c r="C190" s="383">
        <v>6</v>
      </c>
      <c r="D190" s="379" t="s">
        <v>4</v>
      </c>
      <c r="E190" s="29" t="s">
        <v>256</v>
      </c>
      <c r="F190" s="427"/>
      <c r="G190" s="10">
        <v>10</v>
      </c>
      <c r="H190" s="11">
        <v>5.056</v>
      </c>
      <c r="I190" s="11">
        <f t="shared" si="4"/>
        <v>25.28</v>
      </c>
      <c r="J190" s="12">
        <v>18485</v>
      </c>
      <c r="K190" s="46">
        <f t="shared" si="5"/>
        <v>731210.44303797465</v>
      </c>
      <c r="L190" s="46"/>
      <c r="M190" s="13" t="s">
        <v>71</v>
      </c>
      <c r="N190" s="381">
        <f>AVERAGE(K190:K191)</f>
        <v>878654.57919309149</v>
      </c>
      <c r="O190" s="381">
        <f>AVERAGE(K190:K193)</f>
        <v>704880.57871089422</v>
      </c>
      <c r="P190" s="381">
        <f>STDEV(K190:K191)</f>
        <v>208517.4970429517</v>
      </c>
      <c r="Q190" s="381">
        <f>STDEV(K190:K193)</f>
        <v>472747.20423760475</v>
      </c>
      <c r="R190" s="381">
        <f>MAX(K190:K191)</f>
        <v>1026098.7153482084</v>
      </c>
      <c r="S190" s="381">
        <f>MAX(K190:K193)</f>
        <v>1034197.3244147159</v>
      </c>
      <c r="T190" s="381">
        <f>MIN(K190:K191)</f>
        <v>731210.44303797465</v>
      </c>
      <c r="U190" s="418">
        <f>MIN(K190:K193)</f>
        <v>28015.832042677681</v>
      </c>
    </row>
    <row r="191" spans="1:21">
      <c r="A191" s="421"/>
      <c r="B191" s="1" t="s">
        <v>62</v>
      </c>
      <c r="C191" s="384"/>
      <c r="D191" s="407"/>
      <c r="E191" s="29" t="s">
        <v>257</v>
      </c>
      <c r="F191" s="427"/>
      <c r="G191" s="10">
        <v>10</v>
      </c>
      <c r="H191" s="11">
        <v>7.3949999999999996</v>
      </c>
      <c r="I191" s="11">
        <f t="shared" si="4"/>
        <v>36.974999999999994</v>
      </c>
      <c r="J191" s="12">
        <v>37940</v>
      </c>
      <c r="K191" s="46">
        <f t="shared" si="5"/>
        <v>1026098.7153482084</v>
      </c>
      <c r="L191" s="46"/>
      <c r="M191" s="13" t="s">
        <v>71</v>
      </c>
      <c r="N191" s="382">
        <f>AVERAGE(N189:N190)</f>
        <v>529615.51232570421</v>
      </c>
      <c r="O191" s="382" t="e">
        <f>AVERAGE(O189:O190)</f>
        <v>#REF!</v>
      </c>
      <c r="P191" s="382" t="e">
        <f>STDEV(P187:P189)</f>
        <v>#DIV/0!</v>
      </c>
      <c r="Q191" s="382" t="e">
        <f>STDEV(Q187:Q189)</f>
        <v>#REF!</v>
      </c>
      <c r="R191" s="382">
        <f>MIN(R189:R190)</f>
        <v>198011.77240026163</v>
      </c>
      <c r="S191" s="382" t="e">
        <f>MIN(S189:S190)</f>
        <v>#REF!</v>
      </c>
      <c r="T191" s="382">
        <f>MIN(T189:T190)</f>
        <v>163141.11851637208</v>
      </c>
      <c r="U191" s="419">
        <f>MIN(U189:U190)</f>
        <v>0</v>
      </c>
    </row>
    <row r="192" spans="1:21">
      <c r="A192" s="421"/>
      <c r="B192" s="1" t="s">
        <v>63</v>
      </c>
      <c r="C192" s="384"/>
      <c r="D192" s="379" t="s">
        <v>3</v>
      </c>
      <c r="E192" s="29" t="s">
        <v>258</v>
      </c>
      <c r="F192" s="427"/>
      <c r="G192" s="10">
        <v>10</v>
      </c>
      <c r="H192" s="11">
        <v>4.7839999999999998</v>
      </c>
      <c r="I192" s="11">
        <f t="shared" si="4"/>
        <v>23.919999999999998</v>
      </c>
      <c r="J192" s="12">
        <v>24738</v>
      </c>
      <c r="K192" s="46">
        <f t="shared" si="5"/>
        <v>1034197.3244147159</v>
      </c>
      <c r="L192" s="46"/>
      <c r="M192" s="13" t="s">
        <v>71</v>
      </c>
      <c r="N192" s="381">
        <f>AVERAGE(K192:K193)</f>
        <v>531106.57822869683</v>
      </c>
      <c r="O192" s="382" t="e">
        <f>AVERAGE(#REF!)</f>
        <v>#REF!</v>
      </c>
      <c r="P192" s="381">
        <f>STDEV(K192:K193)</f>
        <v>711477.75636066857</v>
      </c>
      <c r="Q192" s="382" t="e">
        <f>STDEV(#REF!)</f>
        <v>#REF!</v>
      </c>
      <c r="R192" s="381">
        <f>MAX(K192:K193)</f>
        <v>1034197.3244147159</v>
      </c>
      <c r="S192" s="382" t="e">
        <f>MIN(#REF!)</f>
        <v>#REF!</v>
      </c>
      <c r="T192" s="381">
        <f>MIN(K192:K193)</f>
        <v>28015.832042677681</v>
      </c>
      <c r="U192" s="419">
        <f>MIN(M192:M193)</f>
        <v>0</v>
      </c>
    </row>
    <row r="193" spans="1:21">
      <c r="A193" s="429"/>
      <c r="B193" s="1" t="s">
        <v>64</v>
      </c>
      <c r="C193" s="385"/>
      <c r="D193" s="407"/>
      <c r="E193" s="29" t="s">
        <v>259</v>
      </c>
      <c r="F193" s="428"/>
      <c r="G193" s="10">
        <v>10</v>
      </c>
      <c r="H193" s="11">
        <v>5.8109999999999999</v>
      </c>
      <c r="I193" s="11">
        <f t="shared" si="4"/>
        <v>29.055</v>
      </c>
      <c r="J193" s="12">
        <v>814</v>
      </c>
      <c r="K193" s="46">
        <f t="shared" si="5"/>
        <v>28015.832042677681</v>
      </c>
      <c r="L193" s="46"/>
      <c r="M193" s="13" t="s">
        <v>71</v>
      </c>
      <c r="N193" s="382">
        <f>AVERAGE(N192:N192)</f>
        <v>531106.57822869683</v>
      </c>
      <c r="O193" s="382" t="e">
        <f>AVERAGE(O192:O192)</f>
        <v>#REF!</v>
      </c>
      <c r="P193" s="382" t="e">
        <f>STDEV(#REF!)</f>
        <v>#REF!</v>
      </c>
      <c r="Q193" s="382" t="e">
        <f>STDEV(#REF!)</f>
        <v>#REF!</v>
      </c>
      <c r="R193" s="382">
        <f>MIN(R192:R192)</f>
        <v>1034197.3244147159</v>
      </c>
      <c r="S193" s="382" t="e">
        <f>MIN(S192:S192)</f>
        <v>#REF!</v>
      </c>
      <c r="T193" s="382">
        <f>MIN(T192:T192)</f>
        <v>28015.832042677681</v>
      </c>
      <c r="U193" s="419">
        <f>MIN(U192:U192)</f>
        <v>0</v>
      </c>
    </row>
    <row r="194" spans="1:21" ht="15" customHeight="1">
      <c r="A194" s="420" t="s">
        <v>69</v>
      </c>
      <c r="B194" s="1" t="s">
        <v>18</v>
      </c>
      <c r="C194" s="383">
        <v>1</v>
      </c>
      <c r="D194" s="379" t="s">
        <v>4</v>
      </c>
      <c r="E194" s="29" t="s">
        <v>260</v>
      </c>
      <c r="F194" s="408" t="s">
        <v>1844</v>
      </c>
      <c r="G194" s="10">
        <v>10</v>
      </c>
      <c r="H194" s="11">
        <v>9.7710000000000008</v>
      </c>
      <c r="I194" s="11">
        <f t="shared" si="4"/>
        <v>48.855000000000004</v>
      </c>
      <c r="J194" s="12" t="s">
        <v>355</v>
      </c>
      <c r="K194" s="46" t="s">
        <v>355</v>
      </c>
      <c r="L194" s="46"/>
      <c r="M194" s="13" t="s">
        <v>71</v>
      </c>
      <c r="N194" s="381" t="s">
        <v>355</v>
      </c>
      <c r="O194" s="381" t="s">
        <v>355</v>
      </c>
      <c r="P194" s="381" t="s">
        <v>354</v>
      </c>
      <c r="Q194" s="381" t="s">
        <v>354</v>
      </c>
      <c r="R194" s="381" t="s">
        <v>355</v>
      </c>
      <c r="S194" s="381" t="s">
        <v>355</v>
      </c>
      <c r="T194" s="381" t="s">
        <v>355</v>
      </c>
      <c r="U194" s="381" t="s">
        <v>355</v>
      </c>
    </row>
    <row r="195" spans="1:21" ht="15.75" customHeight="1">
      <c r="A195" s="421"/>
      <c r="B195" s="1" t="s">
        <v>19</v>
      </c>
      <c r="C195" s="384"/>
      <c r="D195" s="407"/>
      <c r="E195" s="29" t="s">
        <v>261</v>
      </c>
      <c r="F195" s="409"/>
      <c r="G195" s="10">
        <v>10</v>
      </c>
      <c r="H195" s="11">
        <v>10.659000000000001</v>
      </c>
      <c r="I195" s="11">
        <f t="shared" si="4"/>
        <v>53.295000000000002</v>
      </c>
      <c r="J195" s="12" t="s">
        <v>355</v>
      </c>
      <c r="K195" s="46" t="s">
        <v>355</v>
      </c>
      <c r="L195" s="46"/>
      <c r="M195" s="13" t="s">
        <v>71</v>
      </c>
      <c r="N195" s="382">
        <f>MIN(N193:N194)</f>
        <v>531106.57822869683</v>
      </c>
      <c r="O195" s="382" t="e">
        <f>MIN(O193:O194)</f>
        <v>#REF!</v>
      </c>
      <c r="P195" s="382" t="e">
        <f>AVERAGE(P193:P194)</f>
        <v>#REF!</v>
      </c>
      <c r="Q195" s="382" t="e">
        <f>AVERAGE(Q193:Q194)</f>
        <v>#REF!</v>
      </c>
      <c r="R195" s="382">
        <f>MIN(R193:R194)</f>
        <v>1034197.3244147159</v>
      </c>
      <c r="S195" s="382" t="e">
        <f>MIN(S193:S194)</f>
        <v>#REF!</v>
      </c>
      <c r="T195" s="382">
        <f>MIN(T193:T194)</f>
        <v>28015.832042677681</v>
      </c>
      <c r="U195" s="382">
        <f>MIN(U193:U194)</f>
        <v>0</v>
      </c>
    </row>
    <row r="196" spans="1:21">
      <c r="A196" s="421"/>
      <c r="B196" s="1" t="s">
        <v>20</v>
      </c>
      <c r="C196" s="384"/>
      <c r="D196" s="379" t="s">
        <v>3</v>
      </c>
      <c r="E196" s="29" t="s">
        <v>262</v>
      </c>
      <c r="F196" s="409"/>
      <c r="G196" s="10">
        <v>10</v>
      </c>
      <c r="H196" s="11">
        <v>14.17</v>
      </c>
      <c r="I196" s="11">
        <f t="shared" si="4"/>
        <v>70.849999999999994</v>
      </c>
      <c r="J196" s="12" t="s">
        <v>355</v>
      </c>
      <c r="K196" s="46" t="s">
        <v>355</v>
      </c>
      <c r="L196" s="46"/>
      <c r="M196" s="13" t="s">
        <v>71</v>
      </c>
      <c r="N196" s="381" t="s">
        <v>355</v>
      </c>
      <c r="O196" s="382" t="e">
        <f>MIN(#REF!)</f>
        <v>#REF!</v>
      </c>
      <c r="P196" s="381" t="s">
        <v>354</v>
      </c>
      <c r="Q196" s="382" t="e">
        <f>AVERAGE(#REF!)</f>
        <v>#REF!</v>
      </c>
      <c r="R196" s="381" t="s">
        <v>355</v>
      </c>
      <c r="S196" s="382" t="e">
        <f>MIN(#REF!)</f>
        <v>#REF!</v>
      </c>
      <c r="T196" s="381" t="s">
        <v>355</v>
      </c>
      <c r="U196" s="382" t="e">
        <f>MIN(#REF!)</f>
        <v>#REF!</v>
      </c>
    </row>
    <row r="197" spans="1:21">
      <c r="A197" s="421"/>
      <c r="B197" s="1" t="s">
        <v>21</v>
      </c>
      <c r="C197" s="385"/>
      <c r="D197" s="407"/>
      <c r="E197" s="29" t="s">
        <v>263</v>
      </c>
      <c r="F197" s="409"/>
      <c r="G197" s="10">
        <v>10</v>
      </c>
      <c r="H197" s="11">
        <v>17.123000000000001</v>
      </c>
      <c r="I197" s="11">
        <f t="shared" si="4"/>
        <v>85.615000000000009</v>
      </c>
      <c r="J197" s="12" t="s">
        <v>355</v>
      </c>
      <c r="K197" s="46" t="s">
        <v>355</v>
      </c>
      <c r="L197" s="46"/>
      <c r="M197" s="13" t="s">
        <v>71</v>
      </c>
      <c r="N197" s="382">
        <f>MIN(N195:N196)</f>
        <v>531106.57822869683</v>
      </c>
      <c r="O197" s="382" t="e">
        <f>MIN(O196:O196)</f>
        <v>#REF!</v>
      </c>
      <c r="P197" s="382" t="e">
        <f>AVERAGE(P195:P196)</f>
        <v>#REF!</v>
      </c>
      <c r="Q197" s="382" t="e">
        <f>AVERAGE(Q196:Q196)</f>
        <v>#REF!</v>
      </c>
      <c r="R197" s="382">
        <f>MIN(R195:R196)</f>
        <v>1034197.3244147159</v>
      </c>
      <c r="S197" s="382" t="e">
        <f>MIN(S196:S196)</f>
        <v>#REF!</v>
      </c>
      <c r="T197" s="382">
        <f>MIN(T195:T196)</f>
        <v>28015.832042677681</v>
      </c>
      <c r="U197" s="382" t="e">
        <f>MIN(U196:U196)</f>
        <v>#REF!</v>
      </c>
    </row>
    <row r="198" spans="1:21" ht="15" customHeight="1">
      <c r="A198" s="421"/>
      <c r="B198" s="1" t="s">
        <v>22</v>
      </c>
      <c r="C198" s="383">
        <v>2</v>
      </c>
      <c r="D198" s="379" t="s">
        <v>4</v>
      </c>
      <c r="E198" s="29" t="s">
        <v>264</v>
      </c>
      <c r="F198" s="409"/>
      <c r="G198" s="10">
        <v>10</v>
      </c>
      <c r="H198" s="11">
        <v>12.581</v>
      </c>
      <c r="I198" s="11">
        <f t="shared" si="4"/>
        <v>62.905000000000001</v>
      </c>
      <c r="J198" s="12" t="s">
        <v>355</v>
      </c>
      <c r="K198" s="46" t="s">
        <v>355</v>
      </c>
      <c r="L198" s="46"/>
      <c r="M198" s="13" t="s">
        <v>71</v>
      </c>
      <c r="N198" s="381" t="s">
        <v>355</v>
      </c>
      <c r="O198" s="381" t="s">
        <v>355</v>
      </c>
      <c r="P198" s="381" t="s">
        <v>354</v>
      </c>
      <c r="Q198" s="381" t="s">
        <v>354</v>
      </c>
      <c r="R198" s="381" t="s">
        <v>355</v>
      </c>
      <c r="S198" s="381" t="s">
        <v>355</v>
      </c>
      <c r="T198" s="381" t="s">
        <v>355</v>
      </c>
      <c r="U198" s="381" t="s">
        <v>355</v>
      </c>
    </row>
    <row r="199" spans="1:21">
      <c r="A199" s="421"/>
      <c r="B199" s="1" t="s">
        <v>23</v>
      </c>
      <c r="C199" s="384"/>
      <c r="D199" s="380"/>
      <c r="E199" s="29" t="s">
        <v>265</v>
      </c>
      <c r="F199" s="409"/>
      <c r="G199" s="10">
        <v>10</v>
      </c>
      <c r="H199" s="11">
        <v>7.8410000000000002</v>
      </c>
      <c r="I199" s="11">
        <f t="shared" ref="I199:I262" si="6">IF(H199&gt;=40, 200, H199*5)</f>
        <v>39.204999999999998</v>
      </c>
      <c r="J199" s="12" t="s">
        <v>355</v>
      </c>
      <c r="K199" s="46" t="s">
        <v>355</v>
      </c>
      <c r="L199" s="46"/>
      <c r="M199" s="13" t="s">
        <v>71</v>
      </c>
      <c r="N199" s="382">
        <f>MIN(N197:N198)</f>
        <v>531106.57822869683</v>
      </c>
      <c r="O199" s="382" t="e">
        <f>MIN(O197:O198)</f>
        <v>#REF!</v>
      </c>
      <c r="P199" s="382" t="e">
        <f>AVERAGE(P197:P198)</f>
        <v>#REF!</v>
      </c>
      <c r="Q199" s="382" t="e">
        <f>AVERAGE(Q197:Q198)</f>
        <v>#REF!</v>
      </c>
      <c r="R199" s="382">
        <f>MIN(R197:R198)</f>
        <v>1034197.3244147159</v>
      </c>
      <c r="S199" s="382" t="e">
        <f>MIN(S197:S198)</f>
        <v>#REF!</v>
      </c>
      <c r="T199" s="382">
        <f>MIN(T197:T198)</f>
        <v>28015.832042677681</v>
      </c>
      <c r="U199" s="382" t="e">
        <f>MIN(U197:U198)</f>
        <v>#REF!</v>
      </c>
    </row>
    <row r="200" spans="1:21">
      <c r="A200" s="421"/>
      <c r="B200" s="1" t="s">
        <v>24</v>
      </c>
      <c r="C200" s="384"/>
      <c r="D200" s="379" t="s">
        <v>3</v>
      </c>
      <c r="E200" s="29" t="s">
        <v>266</v>
      </c>
      <c r="F200" s="409"/>
      <c r="G200" s="10">
        <v>10</v>
      </c>
      <c r="H200" s="11">
        <v>8.2460000000000004</v>
      </c>
      <c r="I200" s="11">
        <f t="shared" si="6"/>
        <v>41.230000000000004</v>
      </c>
      <c r="J200" s="12" t="s">
        <v>355</v>
      </c>
      <c r="K200" s="46" t="s">
        <v>355</v>
      </c>
      <c r="L200" s="46"/>
      <c r="M200" s="13" t="s">
        <v>71</v>
      </c>
      <c r="N200" s="381" t="s">
        <v>355</v>
      </c>
      <c r="O200" s="382" t="e">
        <f>MIN(#REF!)</f>
        <v>#REF!</v>
      </c>
      <c r="P200" s="381" t="s">
        <v>354</v>
      </c>
      <c r="Q200" s="382" t="e">
        <f>AVERAGE(#REF!)</f>
        <v>#REF!</v>
      </c>
      <c r="R200" s="381" t="s">
        <v>355</v>
      </c>
      <c r="S200" s="382" t="e">
        <f>MIN(#REF!)</f>
        <v>#REF!</v>
      </c>
      <c r="T200" s="381" t="s">
        <v>355</v>
      </c>
      <c r="U200" s="382" t="e">
        <f>MIN(#REF!)</f>
        <v>#REF!</v>
      </c>
    </row>
    <row r="201" spans="1:21">
      <c r="A201" s="421"/>
      <c r="B201" s="1" t="s">
        <v>25</v>
      </c>
      <c r="C201" s="385"/>
      <c r="D201" s="407"/>
      <c r="E201" s="29" t="s">
        <v>267</v>
      </c>
      <c r="F201" s="409"/>
      <c r="G201" s="10">
        <v>10</v>
      </c>
      <c r="H201" s="11">
        <v>8.6270000000000007</v>
      </c>
      <c r="I201" s="11">
        <f t="shared" si="6"/>
        <v>43.135000000000005</v>
      </c>
      <c r="J201" s="12" t="s">
        <v>355</v>
      </c>
      <c r="K201" s="46" t="s">
        <v>355</v>
      </c>
      <c r="L201" s="46"/>
      <c r="M201" s="13" t="s">
        <v>71</v>
      </c>
      <c r="N201" s="382">
        <f>MIN(N199:N200)</f>
        <v>531106.57822869683</v>
      </c>
      <c r="O201" s="382" t="e">
        <f>MIN(O200:O200)</f>
        <v>#REF!</v>
      </c>
      <c r="P201" s="382" t="e">
        <f>AVERAGE(P199:P200)</f>
        <v>#REF!</v>
      </c>
      <c r="Q201" s="382" t="e">
        <f>AVERAGE(Q200:Q200)</f>
        <v>#REF!</v>
      </c>
      <c r="R201" s="382">
        <f>MIN(R199:R200)</f>
        <v>1034197.3244147159</v>
      </c>
      <c r="S201" s="382" t="e">
        <f>MIN(S200:S200)</f>
        <v>#REF!</v>
      </c>
      <c r="T201" s="382">
        <f>MIN(T199:T200)</f>
        <v>28015.832042677681</v>
      </c>
      <c r="U201" s="382" t="e">
        <f>MIN(U200:U200)</f>
        <v>#REF!</v>
      </c>
    </row>
    <row r="202" spans="1:21" ht="15" customHeight="1">
      <c r="A202" s="421"/>
      <c r="B202" s="1" t="s">
        <v>26</v>
      </c>
      <c r="C202" s="383">
        <v>3</v>
      </c>
      <c r="D202" s="379" t="s">
        <v>4</v>
      </c>
      <c r="E202" s="29" t="s">
        <v>268</v>
      </c>
      <c r="F202" s="409"/>
      <c r="G202" s="10">
        <v>10</v>
      </c>
      <c r="H202" s="11">
        <v>3.4020000000000001</v>
      </c>
      <c r="I202" s="11">
        <f t="shared" si="6"/>
        <v>17.010000000000002</v>
      </c>
      <c r="J202" s="12">
        <v>1118</v>
      </c>
      <c r="K202" s="46">
        <f t="shared" ref="K202:K262" si="7">(J202/(I202/1000))</f>
        <v>65726.043503821274</v>
      </c>
      <c r="L202" s="46"/>
      <c r="M202" s="13" t="s">
        <v>71</v>
      </c>
      <c r="N202" s="381">
        <f>AVERAGE(K202:K203)</f>
        <v>414786.09867498762</v>
      </c>
      <c r="O202" s="381">
        <f>AVERAGE(K202:K205)</f>
        <v>374358.44241436146</v>
      </c>
      <c r="P202" s="381">
        <f>STDEV(K202:K203)</f>
        <v>493645.46410576435</v>
      </c>
      <c r="Q202" s="381">
        <f>STDEV(K202:K205)</f>
        <v>331204.89756339655</v>
      </c>
      <c r="R202" s="381">
        <f>MAX(K202:K203)</f>
        <v>763846.15384615399</v>
      </c>
      <c r="S202" s="381">
        <f>MAX(K202:K205)</f>
        <v>763846.15384615399</v>
      </c>
      <c r="T202" s="381">
        <f>MIN(K202:K203)</f>
        <v>65726.043503821274</v>
      </c>
      <c r="U202" s="418">
        <f>MIN(K202:K205)</f>
        <v>65726.043503821274</v>
      </c>
    </row>
    <row r="203" spans="1:21" ht="15.75" customHeight="1">
      <c r="A203" s="421"/>
      <c r="B203" s="1" t="s">
        <v>27</v>
      </c>
      <c r="C203" s="384"/>
      <c r="D203" s="407"/>
      <c r="E203" s="29" t="s">
        <v>269</v>
      </c>
      <c r="F203" s="409"/>
      <c r="G203" s="10">
        <v>10</v>
      </c>
      <c r="H203" s="11">
        <v>2.34</v>
      </c>
      <c r="I203" s="11">
        <f t="shared" si="6"/>
        <v>11.7</v>
      </c>
      <c r="J203" s="12">
        <v>8937</v>
      </c>
      <c r="K203" s="46">
        <f t="shared" si="7"/>
        <v>763846.15384615399</v>
      </c>
      <c r="L203" s="46"/>
      <c r="M203" s="13" t="s">
        <v>71</v>
      </c>
      <c r="N203" s="382">
        <f>AVERAGE(N201:N202)</f>
        <v>472946.3384518422</v>
      </c>
      <c r="O203" s="382" t="e">
        <f>AVERAGE(O201:O202)</f>
        <v>#REF!</v>
      </c>
      <c r="P203" s="382" t="e">
        <f>STDEV(P199:P201)</f>
        <v>#REF!</v>
      </c>
      <c r="Q203" s="382" t="e">
        <f>STDEV(Q199:Q201)</f>
        <v>#REF!</v>
      </c>
      <c r="R203" s="382">
        <f>MIN(R201:R202)</f>
        <v>763846.15384615399</v>
      </c>
      <c r="S203" s="382" t="e">
        <f>MIN(S201:S202)</f>
        <v>#REF!</v>
      </c>
      <c r="T203" s="382">
        <f>MIN(T201:T202)</f>
        <v>28015.832042677681</v>
      </c>
      <c r="U203" s="419" t="e">
        <f>MIN(U201:U202)</f>
        <v>#REF!</v>
      </c>
    </row>
    <row r="204" spans="1:21">
      <c r="A204" s="421"/>
      <c r="B204" s="1" t="s">
        <v>28</v>
      </c>
      <c r="C204" s="384"/>
      <c r="D204" s="379" t="s">
        <v>3</v>
      </c>
      <c r="E204" s="29" t="s">
        <v>270</v>
      </c>
      <c r="F204" s="409"/>
      <c r="G204" s="10">
        <v>10</v>
      </c>
      <c r="H204" s="11">
        <v>4.1269999999999998</v>
      </c>
      <c r="I204" s="11">
        <f t="shared" si="6"/>
        <v>20.634999999999998</v>
      </c>
      <c r="J204" s="12">
        <v>2793</v>
      </c>
      <c r="K204" s="46">
        <f t="shared" si="7"/>
        <v>135352.55633632181</v>
      </c>
      <c r="L204" s="46"/>
      <c r="M204" s="13" t="s">
        <v>71</v>
      </c>
      <c r="N204" s="381">
        <f>AVERAGE(K204:K205)</f>
        <v>333930.78615373536</v>
      </c>
      <c r="O204" s="382" t="e">
        <f>AVERAGE(#REF!)</f>
        <v>#REF!</v>
      </c>
      <c r="P204" s="381">
        <f>STDEV(K204:K205)</f>
        <v>280832.02579982748</v>
      </c>
      <c r="Q204" s="382" t="e">
        <f>STDEV(#REF!)</f>
        <v>#REF!</v>
      </c>
      <c r="R204" s="381">
        <f>MAX(K204:K205)</f>
        <v>532509.01597114885</v>
      </c>
      <c r="S204" s="382" t="e">
        <f>MIN(#REF!)</f>
        <v>#REF!</v>
      </c>
      <c r="T204" s="381">
        <f>MIN(K204:K205)</f>
        <v>135352.55633632181</v>
      </c>
      <c r="U204" s="419">
        <f>MIN(M204:M205)</f>
        <v>0</v>
      </c>
    </row>
    <row r="205" spans="1:21">
      <c r="A205" s="421"/>
      <c r="B205" s="1" t="s">
        <v>29</v>
      </c>
      <c r="C205" s="385"/>
      <c r="D205" s="407"/>
      <c r="E205" s="29" t="s">
        <v>271</v>
      </c>
      <c r="F205" s="409"/>
      <c r="G205" s="10">
        <v>10</v>
      </c>
      <c r="H205" s="11">
        <v>3.8820000000000001</v>
      </c>
      <c r="I205" s="11">
        <f t="shared" si="6"/>
        <v>19.41</v>
      </c>
      <c r="J205" s="12">
        <v>10336</v>
      </c>
      <c r="K205" s="46">
        <f t="shared" si="7"/>
        <v>532509.01597114885</v>
      </c>
      <c r="L205" s="46"/>
      <c r="M205" s="13" t="s">
        <v>71</v>
      </c>
      <c r="N205" s="382">
        <f>AVERAGE(N204:N204)</f>
        <v>333930.78615373536</v>
      </c>
      <c r="O205" s="382" t="e">
        <f>AVERAGE(O204:O204)</f>
        <v>#REF!</v>
      </c>
      <c r="P205" s="382" t="e">
        <f>STDEV(#REF!)</f>
        <v>#REF!</v>
      </c>
      <c r="Q205" s="382" t="e">
        <f>STDEV(#REF!)</f>
        <v>#REF!</v>
      </c>
      <c r="R205" s="382">
        <f>MIN(R204:R204)</f>
        <v>532509.01597114885</v>
      </c>
      <c r="S205" s="382" t="e">
        <f>MIN(S204:S204)</f>
        <v>#REF!</v>
      </c>
      <c r="T205" s="382">
        <f>MIN(T204:T204)</f>
        <v>135352.55633632181</v>
      </c>
      <c r="U205" s="419">
        <f>MIN(U204:U204)</f>
        <v>0</v>
      </c>
    </row>
    <row r="206" spans="1:21" ht="15" customHeight="1">
      <c r="A206" s="421"/>
      <c r="B206" s="1" t="s">
        <v>30</v>
      </c>
      <c r="C206" s="383">
        <v>4</v>
      </c>
      <c r="D206" s="379" t="s">
        <v>4</v>
      </c>
      <c r="E206" s="29" t="s">
        <v>272</v>
      </c>
      <c r="F206" s="409"/>
      <c r="G206" s="10">
        <v>10</v>
      </c>
      <c r="H206" s="11">
        <v>5.2439999999999998</v>
      </c>
      <c r="I206" s="11">
        <f t="shared" si="6"/>
        <v>26.22</v>
      </c>
      <c r="J206" s="12">
        <v>26024</v>
      </c>
      <c r="K206" s="46">
        <f t="shared" si="7"/>
        <v>992524.79023646074</v>
      </c>
      <c r="L206" s="46"/>
      <c r="M206" s="13" t="s">
        <v>71</v>
      </c>
      <c r="N206" s="381">
        <f>AVERAGE(K206:K207)</f>
        <v>733600.56187120813</v>
      </c>
      <c r="O206" s="381">
        <f>AVERAGE(K206:K209)</f>
        <v>1105788.7044404058</v>
      </c>
      <c r="P206" s="381">
        <f>STDEV(K206:K207)</f>
        <v>366174.15538112854</v>
      </c>
      <c r="Q206" s="381">
        <f>STDEV(K206:K209)</f>
        <v>479540.32173665572</v>
      </c>
      <c r="R206" s="381">
        <f>MAX(K206:K207)</f>
        <v>992524.79023646074</v>
      </c>
      <c r="S206" s="381">
        <f>MAX(K206:K209)</f>
        <v>1507107.540173053</v>
      </c>
      <c r="T206" s="381">
        <f>MIN(K206:K207)</f>
        <v>474676.33350595547</v>
      </c>
      <c r="U206" s="418">
        <f>MIN(K206:K209)</f>
        <v>474676.33350595547</v>
      </c>
    </row>
    <row r="207" spans="1:21">
      <c r="A207" s="421"/>
      <c r="B207" s="1" t="s">
        <v>31</v>
      </c>
      <c r="C207" s="384"/>
      <c r="D207" s="407"/>
      <c r="E207" s="29" t="s">
        <v>273</v>
      </c>
      <c r="F207" s="409"/>
      <c r="G207" s="10">
        <v>10</v>
      </c>
      <c r="H207" s="11">
        <v>3.8620000000000001</v>
      </c>
      <c r="I207" s="11">
        <f t="shared" si="6"/>
        <v>19.310000000000002</v>
      </c>
      <c r="J207" s="12">
        <v>9166</v>
      </c>
      <c r="K207" s="46">
        <f t="shared" si="7"/>
        <v>474676.33350595547</v>
      </c>
      <c r="L207" s="46"/>
      <c r="M207" s="13" t="s">
        <v>71</v>
      </c>
      <c r="N207" s="382">
        <f>AVERAGE(N205:N206)</f>
        <v>533765.67401247169</v>
      </c>
      <c r="O207" s="382" t="e">
        <f>AVERAGE(O205:O206)</f>
        <v>#REF!</v>
      </c>
      <c r="P207" s="382" t="e">
        <f>STDEV(P203:P205)</f>
        <v>#REF!</v>
      </c>
      <c r="Q207" s="382" t="e">
        <f>STDEV(Q203:Q205)</f>
        <v>#REF!</v>
      </c>
      <c r="R207" s="382">
        <f>MIN(R205:R206)</f>
        <v>532509.01597114885</v>
      </c>
      <c r="S207" s="382" t="e">
        <f>MIN(S205:S206)</f>
        <v>#REF!</v>
      </c>
      <c r="T207" s="382">
        <f>MIN(T205:T206)</f>
        <v>135352.55633632181</v>
      </c>
      <c r="U207" s="419">
        <f>MIN(U205:U206)</f>
        <v>0</v>
      </c>
    </row>
    <row r="208" spans="1:21">
      <c r="A208" s="421"/>
      <c r="B208" s="1" t="s">
        <v>32</v>
      </c>
      <c r="C208" s="384"/>
      <c r="D208" s="379" t="s">
        <v>3</v>
      </c>
      <c r="E208" s="29" t="s">
        <v>274</v>
      </c>
      <c r="F208" s="409"/>
      <c r="G208" s="10">
        <v>10</v>
      </c>
      <c r="H208" s="11">
        <v>3.12</v>
      </c>
      <c r="I208" s="11">
        <f t="shared" si="6"/>
        <v>15.600000000000001</v>
      </c>
      <c r="J208" s="12">
        <v>22602</v>
      </c>
      <c r="K208" s="46">
        <f t="shared" si="7"/>
        <v>1448846.1538461538</v>
      </c>
      <c r="L208" s="46"/>
      <c r="M208" s="13" t="s">
        <v>71</v>
      </c>
      <c r="N208" s="381">
        <f>AVERAGE(K208:K209)</f>
        <v>1477976.8470096034</v>
      </c>
      <c r="O208" s="382" t="e">
        <f>AVERAGE(#REF!)</f>
        <v>#REF!</v>
      </c>
      <c r="P208" s="381">
        <f>STDEV(K208:K209)</f>
        <v>41197.02135307969</v>
      </c>
      <c r="Q208" s="382" t="e">
        <f>STDEV(#REF!)</f>
        <v>#REF!</v>
      </c>
      <c r="R208" s="381">
        <f>MAX(K208:K209)</f>
        <v>1507107.540173053</v>
      </c>
      <c r="S208" s="382" t="e">
        <f>MIN(#REF!)</f>
        <v>#REF!</v>
      </c>
      <c r="T208" s="381">
        <f>MIN(K208:K209)</f>
        <v>1448846.1538461538</v>
      </c>
      <c r="U208" s="419">
        <f>MIN(M208:M209)</f>
        <v>0</v>
      </c>
    </row>
    <row r="209" spans="1:21">
      <c r="A209" s="421"/>
      <c r="B209" s="1" t="s">
        <v>33</v>
      </c>
      <c r="C209" s="385"/>
      <c r="D209" s="407"/>
      <c r="E209" s="29" t="s">
        <v>275</v>
      </c>
      <c r="F209" s="409"/>
      <c r="G209" s="10">
        <v>10</v>
      </c>
      <c r="H209" s="11">
        <v>3.2360000000000002</v>
      </c>
      <c r="I209" s="11">
        <f t="shared" si="6"/>
        <v>16.18</v>
      </c>
      <c r="J209" s="12">
        <v>24385</v>
      </c>
      <c r="K209" s="46">
        <f t="shared" si="7"/>
        <v>1507107.540173053</v>
      </c>
      <c r="L209" s="46"/>
      <c r="M209" s="13" t="s">
        <v>71</v>
      </c>
      <c r="N209" s="382">
        <f>AVERAGE(N208:N208)</f>
        <v>1477976.8470096034</v>
      </c>
      <c r="O209" s="382" t="e">
        <f>AVERAGE(O208:O208)</f>
        <v>#REF!</v>
      </c>
      <c r="P209" s="382" t="e">
        <f>STDEV(#REF!)</f>
        <v>#REF!</v>
      </c>
      <c r="Q209" s="382" t="e">
        <f>STDEV(#REF!)</f>
        <v>#REF!</v>
      </c>
      <c r="R209" s="382">
        <f>MIN(R208:R208)</f>
        <v>1507107.540173053</v>
      </c>
      <c r="S209" s="382" t="e">
        <f>MIN(S208:S208)</f>
        <v>#REF!</v>
      </c>
      <c r="T209" s="382">
        <f>MIN(T208:T208)</f>
        <v>1448846.1538461538</v>
      </c>
      <c r="U209" s="419">
        <f>MIN(U208:U208)</f>
        <v>0</v>
      </c>
    </row>
    <row r="210" spans="1:21" ht="15" customHeight="1">
      <c r="A210" s="421"/>
      <c r="B210" s="1" t="s">
        <v>34</v>
      </c>
      <c r="C210" s="383">
        <v>5</v>
      </c>
      <c r="D210" s="379" t="s">
        <v>4</v>
      </c>
      <c r="E210" s="29" t="s">
        <v>276</v>
      </c>
      <c r="F210" s="409"/>
      <c r="G210" s="10">
        <v>10</v>
      </c>
      <c r="H210" s="11">
        <v>3.0270000000000001</v>
      </c>
      <c r="I210" s="11">
        <f t="shared" si="6"/>
        <v>15.135000000000002</v>
      </c>
      <c r="J210" s="12">
        <v>8012</v>
      </c>
      <c r="K210" s="46">
        <f t="shared" si="7"/>
        <v>529369.01222332334</v>
      </c>
      <c r="L210" s="46"/>
      <c r="M210" s="13" t="s">
        <v>71</v>
      </c>
      <c r="N210" s="381">
        <f>AVERAGE(K210:K211)</f>
        <v>473661.67220487411</v>
      </c>
      <c r="O210" s="381">
        <f>AVERAGE(K210:K213)</f>
        <v>663054.6501466278</v>
      </c>
      <c r="P210" s="381">
        <f>STDEV(K210:K211)</f>
        <v>78782.075777820064</v>
      </c>
      <c r="Q210" s="381">
        <f>STDEV(K210:K213)</f>
        <v>252873.61608263446</v>
      </c>
      <c r="R210" s="381">
        <f>MAX(K210:K211)</f>
        <v>529369.01222332334</v>
      </c>
      <c r="S210" s="381">
        <f>MAX(K210:K213)</f>
        <v>997619.56286518055</v>
      </c>
      <c r="T210" s="381">
        <f>MIN(K210:K211)</f>
        <v>417954.33218642481</v>
      </c>
      <c r="U210" s="418">
        <f>MIN(K210:K213)</f>
        <v>417954.33218642481</v>
      </c>
    </row>
    <row r="211" spans="1:21" ht="15.75" customHeight="1">
      <c r="A211" s="421"/>
      <c r="B211" s="1" t="s">
        <v>35</v>
      </c>
      <c r="C211" s="384"/>
      <c r="D211" s="407"/>
      <c r="E211" s="29" t="s">
        <v>277</v>
      </c>
      <c r="F211" s="409"/>
      <c r="G211" s="10">
        <v>10</v>
      </c>
      <c r="H211" s="11">
        <v>3.1970000000000001</v>
      </c>
      <c r="I211" s="11">
        <f t="shared" si="6"/>
        <v>15.984999999999999</v>
      </c>
      <c r="J211" s="12">
        <v>6681</v>
      </c>
      <c r="K211" s="46">
        <f t="shared" si="7"/>
        <v>417954.33218642481</v>
      </c>
      <c r="L211" s="46"/>
      <c r="M211" s="13" t="s">
        <v>71</v>
      </c>
      <c r="N211" s="382">
        <f>AVERAGE(N209:N210)</f>
        <v>975819.2596072387</v>
      </c>
      <c r="O211" s="382" t="e">
        <f>AVERAGE(O209:O210)</f>
        <v>#REF!</v>
      </c>
      <c r="P211" s="382" t="e">
        <f>STDEV(P207:P209)</f>
        <v>#REF!</v>
      </c>
      <c r="Q211" s="382" t="e">
        <f>STDEV(Q207:Q209)</f>
        <v>#REF!</v>
      </c>
      <c r="R211" s="382">
        <f>MIN(R209:R210)</f>
        <v>529369.01222332334</v>
      </c>
      <c r="S211" s="382" t="e">
        <f>MIN(S209:S210)</f>
        <v>#REF!</v>
      </c>
      <c r="T211" s="382">
        <f>MIN(T209:T210)</f>
        <v>417954.33218642481</v>
      </c>
      <c r="U211" s="419">
        <f>MIN(U209:U210)</f>
        <v>0</v>
      </c>
    </row>
    <row r="212" spans="1:21">
      <c r="A212" s="421"/>
      <c r="B212" s="1" t="s">
        <v>36</v>
      </c>
      <c r="C212" s="384"/>
      <c r="D212" s="379" t="s">
        <v>3</v>
      </c>
      <c r="E212" s="29" t="s">
        <v>278</v>
      </c>
      <c r="F212" s="409"/>
      <c r="G212" s="10">
        <v>10</v>
      </c>
      <c r="H212" s="11">
        <v>4.6210000000000004</v>
      </c>
      <c r="I212" s="11">
        <f t="shared" si="6"/>
        <v>23.105000000000004</v>
      </c>
      <c r="J212" s="12">
        <v>23050</v>
      </c>
      <c r="K212" s="46">
        <f t="shared" si="7"/>
        <v>997619.56286518055</v>
      </c>
      <c r="L212" s="46"/>
      <c r="M212" s="13" t="s">
        <v>71</v>
      </c>
      <c r="N212" s="381">
        <f>AVERAGE(K212:K213)</f>
        <v>852447.62808838149</v>
      </c>
      <c r="O212" s="382" t="e">
        <f>AVERAGE(#REF!)</f>
        <v>#REF!</v>
      </c>
      <c r="P212" s="381">
        <f>STDEV(K212:K213)</f>
        <v>205304.11903729176</v>
      </c>
      <c r="Q212" s="382" t="e">
        <f>STDEV(#REF!)</f>
        <v>#REF!</v>
      </c>
      <c r="R212" s="381">
        <f>MAX(K212:K213)</f>
        <v>997619.56286518055</v>
      </c>
      <c r="S212" s="382" t="e">
        <f>MIN(#REF!)</f>
        <v>#REF!</v>
      </c>
      <c r="T212" s="381">
        <f>MIN(K212:K213)</f>
        <v>707275.69331158244</v>
      </c>
      <c r="U212" s="419">
        <f>MIN(M212:M213)</f>
        <v>0</v>
      </c>
    </row>
    <row r="213" spans="1:21">
      <c r="A213" s="421"/>
      <c r="B213" s="1" t="s">
        <v>37</v>
      </c>
      <c r="C213" s="385"/>
      <c r="D213" s="407"/>
      <c r="E213" s="29" t="s">
        <v>279</v>
      </c>
      <c r="F213" s="409"/>
      <c r="G213" s="10">
        <v>10</v>
      </c>
      <c r="H213" s="11">
        <v>6.13</v>
      </c>
      <c r="I213" s="11">
        <f t="shared" si="6"/>
        <v>30.65</v>
      </c>
      <c r="J213" s="12">
        <v>21678</v>
      </c>
      <c r="K213" s="46">
        <f t="shared" si="7"/>
        <v>707275.69331158244</v>
      </c>
      <c r="L213" s="46"/>
      <c r="M213" s="13" t="s">
        <v>71</v>
      </c>
      <c r="N213" s="382">
        <f>AVERAGE(N212:N212)</f>
        <v>852447.62808838149</v>
      </c>
      <c r="O213" s="382" t="e">
        <f>AVERAGE(O212:O212)</f>
        <v>#REF!</v>
      </c>
      <c r="P213" s="382" t="e">
        <f>STDEV(#REF!)</f>
        <v>#REF!</v>
      </c>
      <c r="Q213" s="382" t="e">
        <f>STDEV(#REF!)</f>
        <v>#REF!</v>
      </c>
      <c r="R213" s="382">
        <f>MIN(R212:R212)</f>
        <v>997619.56286518055</v>
      </c>
      <c r="S213" s="382" t="e">
        <f>MIN(S212:S212)</f>
        <v>#REF!</v>
      </c>
      <c r="T213" s="382">
        <f>MIN(T212:T212)</f>
        <v>707275.69331158244</v>
      </c>
      <c r="U213" s="419">
        <f>MIN(U212:U212)</f>
        <v>0</v>
      </c>
    </row>
    <row r="214" spans="1:21" ht="15" customHeight="1">
      <c r="A214" s="421"/>
      <c r="B214" s="1" t="s">
        <v>38</v>
      </c>
      <c r="C214" s="383">
        <v>6</v>
      </c>
      <c r="D214" s="14" t="s">
        <v>4</v>
      </c>
      <c r="E214" s="29" t="s">
        <v>280</v>
      </c>
      <c r="F214" s="409"/>
      <c r="G214" s="10">
        <v>10</v>
      </c>
      <c r="H214" s="11">
        <v>4.3689999999999998</v>
      </c>
      <c r="I214" s="11">
        <f t="shared" si="6"/>
        <v>21.844999999999999</v>
      </c>
      <c r="J214" s="12">
        <v>3571</v>
      </c>
      <c r="K214" s="46">
        <f t="shared" si="7"/>
        <v>163469.90157930876</v>
      </c>
      <c r="L214" s="46"/>
      <c r="M214" s="13" t="s">
        <v>71</v>
      </c>
      <c r="N214" s="129">
        <f>AVERAGE(K214)</f>
        <v>163469.90157930876</v>
      </c>
      <c r="O214" s="381">
        <f>AVERAGE(K214:K217)</f>
        <v>1297255.6517682238</v>
      </c>
      <c r="P214" s="129" t="s">
        <v>354</v>
      </c>
      <c r="Q214" s="381">
        <f>STDEV(K214:K217)</f>
        <v>928976.03359208675</v>
      </c>
      <c r="R214" s="130">
        <f>MAX(K214)</f>
        <v>163469.90157930876</v>
      </c>
      <c r="S214" s="381">
        <f>MAX(K214:K217)</f>
        <v>2241368.8212927761</v>
      </c>
      <c r="T214" s="129">
        <f>MIN(K214)</f>
        <v>163469.90157930876</v>
      </c>
      <c r="U214" s="418">
        <f>MIN(K214:K217)</f>
        <v>163469.90157930876</v>
      </c>
    </row>
    <row r="215" spans="1:21">
      <c r="A215" s="421"/>
      <c r="B215" s="1" t="s">
        <v>39</v>
      </c>
      <c r="C215" s="384"/>
      <c r="D215" s="407" t="s">
        <v>3</v>
      </c>
      <c r="E215" s="29" t="s">
        <v>281</v>
      </c>
      <c r="F215" s="409"/>
      <c r="G215" s="10">
        <v>10</v>
      </c>
      <c r="H215" s="11">
        <v>3.89</v>
      </c>
      <c r="I215" s="11">
        <f t="shared" si="6"/>
        <v>19.45</v>
      </c>
      <c r="J215" s="12">
        <v>35711</v>
      </c>
      <c r="K215" s="46">
        <f t="shared" si="7"/>
        <v>1836041.1311053985</v>
      </c>
      <c r="L215" s="46"/>
      <c r="M215" s="13" t="s">
        <v>71</v>
      </c>
      <c r="N215" s="412">
        <f>AVERAGE(K215:K217)</f>
        <v>1675184.2351645287</v>
      </c>
      <c r="O215" s="382">
        <f>AVERAGE(O214:O214)</f>
        <v>1297255.6517682238</v>
      </c>
      <c r="P215" s="412">
        <f>STDEV(K215:K217)</f>
        <v>661448.88056077587</v>
      </c>
      <c r="Q215" s="382" t="e">
        <f>STDEV(#REF!)</f>
        <v>#REF!</v>
      </c>
      <c r="R215" s="382">
        <f>MAX(K215:K217)</f>
        <v>2241368.8212927761</v>
      </c>
      <c r="S215" s="382">
        <f>MIN(S214:S214)</f>
        <v>2241368.8212927761</v>
      </c>
      <c r="T215" s="412">
        <f>MIN(K215:K217)</f>
        <v>948142.75309541146</v>
      </c>
      <c r="U215" s="419">
        <f>MIN(U214:U214)</f>
        <v>163469.90157930876</v>
      </c>
    </row>
    <row r="216" spans="1:21">
      <c r="A216" s="421"/>
      <c r="B216" s="1" t="s">
        <v>40</v>
      </c>
      <c r="C216" s="384"/>
      <c r="D216" s="407"/>
      <c r="E216" s="29" t="s">
        <v>282</v>
      </c>
      <c r="F216" s="409"/>
      <c r="G216" s="10">
        <v>10</v>
      </c>
      <c r="H216" s="11">
        <v>2.746</v>
      </c>
      <c r="I216" s="11">
        <f t="shared" si="6"/>
        <v>13.73</v>
      </c>
      <c r="J216" s="12">
        <v>13018</v>
      </c>
      <c r="K216" s="46">
        <f t="shared" si="7"/>
        <v>948142.75309541146</v>
      </c>
      <c r="L216" s="46"/>
      <c r="M216" s="13" t="s">
        <v>71</v>
      </c>
      <c r="N216" s="412"/>
      <c r="O216" s="382" t="e">
        <f>AVERAGE(#REF!)</f>
        <v>#REF!</v>
      </c>
      <c r="P216" s="412"/>
      <c r="Q216" s="382" t="e">
        <f>STDEV(#REF!)</f>
        <v>#REF!</v>
      </c>
      <c r="R216" s="382"/>
      <c r="S216" s="382" t="e">
        <f>MIN(#REF!)</f>
        <v>#REF!</v>
      </c>
      <c r="T216" s="412"/>
      <c r="U216" s="419">
        <f>MIN(M216:M217)</f>
        <v>0</v>
      </c>
    </row>
    <row r="217" spans="1:21">
      <c r="A217" s="421"/>
      <c r="B217" s="1" t="s">
        <v>41</v>
      </c>
      <c r="C217" s="385"/>
      <c r="D217" s="380"/>
      <c r="E217" s="29" t="s">
        <v>283</v>
      </c>
      <c r="F217" s="410"/>
      <c r="G217" s="10">
        <v>10</v>
      </c>
      <c r="H217" s="11">
        <v>2.63</v>
      </c>
      <c r="I217" s="11">
        <f t="shared" si="6"/>
        <v>13.149999999999999</v>
      </c>
      <c r="J217" s="12">
        <v>29474</v>
      </c>
      <c r="K217" s="46">
        <f t="shared" si="7"/>
        <v>2241368.8212927761</v>
      </c>
      <c r="L217" s="46"/>
      <c r="M217" s="13" t="s">
        <v>71</v>
      </c>
      <c r="N217" s="412"/>
      <c r="O217" s="382" t="e">
        <f>AVERAGE(O216:O216)</f>
        <v>#REF!</v>
      </c>
      <c r="P217" s="412"/>
      <c r="Q217" s="382" t="e">
        <f>STDEV(#REF!)</f>
        <v>#REF!</v>
      </c>
      <c r="R217" s="425"/>
      <c r="S217" s="382" t="e">
        <f>MIN(S216:S216)</f>
        <v>#REF!</v>
      </c>
      <c r="T217" s="412"/>
      <c r="U217" s="419">
        <f>MIN(U216:U216)</f>
        <v>0</v>
      </c>
    </row>
    <row r="218" spans="1:21" ht="15" customHeight="1">
      <c r="A218" s="421"/>
      <c r="B218" s="1" t="s">
        <v>42</v>
      </c>
      <c r="C218" s="383">
        <v>1</v>
      </c>
      <c r="D218" s="15" t="s">
        <v>4</v>
      </c>
      <c r="E218" s="29" t="s">
        <v>284</v>
      </c>
      <c r="F218" s="422" t="s">
        <v>1846</v>
      </c>
      <c r="G218" s="10">
        <v>10</v>
      </c>
      <c r="H218" s="11">
        <v>12.026999999999999</v>
      </c>
      <c r="I218" s="11">
        <f t="shared" si="6"/>
        <v>60.134999999999998</v>
      </c>
      <c r="J218" s="12" t="s">
        <v>355</v>
      </c>
      <c r="K218" s="46" t="s">
        <v>355</v>
      </c>
      <c r="L218" s="46"/>
      <c r="M218" s="13" t="s">
        <v>71</v>
      </c>
      <c r="N218" s="129" t="s">
        <v>355</v>
      </c>
      <c r="O218" s="381" t="s">
        <v>355</v>
      </c>
      <c r="P218" s="129" t="s">
        <v>354</v>
      </c>
      <c r="Q218" s="381" t="s">
        <v>354</v>
      </c>
      <c r="R218" s="129" t="s">
        <v>355</v>
      </c>
      <c r="S218" s="381" t="s">
        <v>355</v>
      </c>
      <c r="T218" s="129" t="s">
        <v>355</v>
      </c>
      <c r="U218" s="418" t="s">
        <v>355</v>
      </c>
    </row>
    <row r="219" spans="1:21">
      <c r="A219" s="421"/>
      <c r="B219" s="1" t="s">
        <v>43</v>
      </c>
      <c r="C219" s="384"/>
      <c r="D219" s="379" t="s">
        <v>3</v>
      </c>
      <c r="E219" s="29" t="s">
        <v>285</v>
      </c>
      <c r="F219" s="423"/>
      <c r="G219" s="10">
        <v>10</v>
      </c>
      <c r="H219" s="11">
        <v>4.0510000000000002</v>
      </c>
      <c r="I219" s="11">
        <f t="shared" si="6"/>
        <v>20.255000000000003</v>
      </c>
      <c r="J219" s="12" t="s">
        <v>355</v>
      </c>
      <c r="K219" s="46" t="s">
        <v>355</v>
      </c>
      <c r="L219" s="46"/>
      <c r="M219" s="13" t="s">
        <v>71</v>
      </c>
      <c r="N219" s="381" t="s">
        <v>355</v>
      </c>
      <c r="O219" s="382" t="e">
        <f>MIN(#REF!)</f>
        <v>#REF!</v>
      </c>
      <c r="P219" s="381" t="s">
        <v>354</v>
      </c>
      <c r="Q219" s="382" t="e">
        <f>STDEV(#REF!)</f>
        <v>#REF!</v>
      </c>
      <c r="R219" s="381" t="s">
        <v>355</v>
      </c>
      <c r="S219" s="382" t="e">
        <f>MIN(#REF!)</f>
        <v>#REF!</v>
      </c>
      <c r="T219" s="381" t="s">
        <v>355</v>
      </c>
      <c r="U219" s="419">
        <f>MIN(M219:M220)</f>
        <v>0</v>
      </c>
    </row>
    <row r="220" spans="1:21">
      <c r="A220" s="421"/>
      <c r="B220" s="1" t="s">
        <v>44</v>
      </c>
      <c r="C220" s="385"/>
      <c r="D220" s="407"/>
      <c r="E220" s="29" t="s">
        <v>286</v>
      </c>
      <c r="F220" s="423"/>
      <c r="G220" s="10">
        <v>10</v>
      </c>
      <c r="H220" s="11">
        <v>6.7850000000000001</v>
      </c>
      <c r="I220" s="11">
        <f t="shared" si="6"/>
        <v>33.924999999999997</v>
      </c>
      <c r="J220" s="12" t="s">
        <v>355</v>
      </c>
      <c r="K220" s="46" t="s">
        <v>355</v>
      </c>
      <c r="L220" s="46"/>
      <c r="M220" s="13" t="s">
        <v>71</v>
      </c>
      <c r="N220" s="382">
        <f>MIN(N218:N219)</f>
        <v>0</v>
      </c>
      <c r="O220" s="382" t="e">
        <f>MIN(O219:O219)</f>
        <v>#REF!</v>
      </c>
      <c r="P220" s="382" t="e">
        <f>AVERAGE(P218:P219)</f>
        <v>#DIV/0!</v>
      </c>
      <c r="Q220" s="382" t="e">
        <f>STDEV(#REF!)</f>
        <v>#REF!</v>
      </c>
      <c r="R220" s="382">
        <f>MIN(R218:R219)</f>
        <v>0</v>
      </c>
      <c r="S220" s="382" t="e">
        <f>MIN(S219:S219)</f>
        <v>#REF!</v>
      </c>
      <c r="T220" s="382">
        <f>MIN(T218:T219)</f>
        <v>0</v>
      </c>
      <c r="U220" s="419">
        <f>MIN(U219:U219)</f>
        <v>0</v>
      </c>
    </row>
    <row r="221" spans="1:21" ht="15" customHeight="1">
      <c r="A221" s="421"/>
      <c r="B221" s="1" t="s">
        <v>45</v>
      </c>
      <c r="C221" s="383">
        <v>2</v>
      </c>
      <c r="D221" s="379" t="s">
        <v>4</v>
      </c>
      <c r="E221" s="29" t="s">
        <v>287</v>
      </c>
      <c r="F221" s="423"/>
      <c r="G221" s="10">
        <v>10</v>
      </c>
      <c r="H221" s="11">
        <v>12.398999999999999</v>
      </c>
      <c r="I221" s="11">
        <f t="shared" si="6"/>
        <v>61.994999999999997</v>
      </c>
      <c r="J221" s="12" t="s">
        <v>355</v>
      </c>
      <c r="K221" s="46" t="s">
        <v>355</v>
      </c>
      <c r="L221" s="46"/>
      <c r="M221" s="13" t="s">
        <v>71</v>
      </c>
      <c r="N221" s="381" t="s">
        <v>355</v>
      </c>
      <c r="O221" s="381" t="s">
        <v>355</v>
      </c>
      <c r="P221" s="381" t="s">
        <v>354</v>
      </c>
      <c r="Q221" s="381" t="s">
        <v>354</v>
      </c>
      <c r="R221" s="381" t="s">
        <v>355</v>
      </c>
      <c r="S221" s="381" t="s">
        <v>355</v>
      </c>
      <c r="T221" s="381" t="s">
        <v>355</v>
      </c>
      <c r="U221" s="418" t="s">
        <v>355</v>
      </c>
    </row>
    <row r="222" spans="1:21">
      <c r="A222" s="421"/>
      <c r="B222" s="1" t="s">
        <v>46</v>
      </c>
      <c r="C222" s="384"/>
      <c r="D222" s="407"/>
      <c r="E222" s="29" t="s">
        <v>288</v>
      </c>
      <c r="F222" s="423"/>
      <c r="G222" s="10">
        <v>10</v>
      </c>
      <c r="H222" s="11">
        <v>12.884</v>
      </c>
      <c r="I222" s="11">
        <f t="shared" si="6"/>
        <v>64.42</v>
      </c>
      <c r="J222" s="12" t="s">
        <v>355</v>
      </c>
      <c r="K222" s="46" t="s">
        <v>355</v>
      </c>
      <c r="L222" s="46"/>
      <c r="M222" s="13" t="s">
        <v>71</v>
      </c>
      <c r="N222" s="382">
        <f>MIN(N220:N221)</f>
        <v>0</v>
      </c>
      <c r="O222" s="382" t="e">
        <f>MIN(O220:O221)</f>
        <v>#REF!</v>
      </c>
      <c r="P222" s="382" t="e">
        <f>AVERAGE(P220:P221)</f>
        <v>#DIV/0!</v>
      </c>
      <c r="Q222" s="382" t="e">
        <f>STDEV(Q218:Q220)</f>
        <v>#REF!</v>
      </c>
      <c r="R222" s="382">
        <f>MIN(R220:R221)</f>
        <v>0</v>
      </c>
      <c r="S222" s="382" t="e">
        <f>MIN(S220:S221)</f>
        <v>#REF!</v>
      </c>
      <c r="T222" s="382">
        <f>MIN(T220:T221)</f>
        <v>0</v>
      </c>
      <c r="U222" s="419">
        <f>MIN(U220:U221)</f>
        <v>0</v>
      </c>
    </row>
    <row r="223" spans="1:21">
      <c r="A223" s="421"/>
      <c r="B223" s="1" t="s">
        <v>47</v>
      </c>
      <c r="C223" s="384"/>
      <c r="D223" s="379" t="s">
        <v>3</v>
      </c>
      <c r="E223" s="29" t="s">
        <v>289</v>
      </c>
      <c r="F223" s="423"/>
      <c r="G223" s="10">
        <v>10</v>
      </c>
      <c r="H223" s="11">
        <v>17.564</v>
      </c>
      <c r="I223" s="11">
        <f t="shared" si="6"/>
        <v>87.82</v>
      </c>
      <c r="J223" s="12" t="s">
        <v>355</v>
      </c>
      <c r="K223" s="46" t="s">
        <v>355</v>
      </c>
      <c r="L223" s="46"/>
      <c r="M223" s="13" t="s">
        <v>71</v>
      </c>
      <c r="N223" s="381" t="s">
        <v>355</v>
      </c>
      <c r="O223" s="382" t="e">
        <f>MIN(#REF!)</f>
        <v>#REF!</v>
      </c>
      <c r="P223" s="381" t="s">
        <v>354</v>
      </c>
      <c r="Q223" s="382" t="e">
        <f>STDEV(#REF!)</f>
        <v>#REF!</v>
      </c>
      <c r="R223" s="381" t="s">
        <v>355</v>
      </c>
      <c r="S223" s="382" t="e">
        <f>MIN(#REF!)</f>
        <v>#REF!</v>
      </c>
      <c r="T223" s="381" t="s">
        <v>355</v>
      </c>
      <c r="U223" s="419">
        <f>MIN(M223:M224)</f>
        <v>0</v>
      </c>
    </row>
    <row r="224" spans="1:21">
      <c r="A224" s="421"/>
      <c r="B224" s="1" t="s">
        <v>48</v>
      </c>
      <c r="C224" s="385"/>
      <c r="D224" s="407"/>
      <c r="E224" s="29" t="s">
        <v>290</v>
      </c>
      <c r="F224" s="423"/>
      <c r="G224" s="10">
        <v>10</v>
      </c>
      <c r="H224" s="11">
        <v>20.381</v>
      </c>
      <c r="I224" s="11">
        <f t="shared" si="6"/>
        <v>101.905</v>
      </c>
      <c r="J224" s="12" t="s">
        <v>355</v>
      </c>
      <c r="K224" s="46" t="s">
        <v>355</v>
      </c>
      <c r="L224" s="46"/>
      <c r="M224" s="13" t="s">
        <v>71</v>
      </c>
      <c r="N224" s="382">
        <f>MIN(N222:N223)</f>
        <v>0</v>
      </c>
      <c r="O224" s="382" t="e">
        <f>MIN(O223:O223)</f>
        <v>#REF!</v>
      </c>
      <c r="P224" s="382" t="e">
        <f>AVERAGE(P222:P223)</f>
        <v>#DIV/0!</v>
      </c>
      <c r="Q224" s="382" t="e">
        <f>STDEV(#REF!)</f>
        <v>#REF!</v>
      </c>
      <c r="R224" s="382">
        <f>MIN(R222:R223)</f>
        <v>0</v>
      </c>
      <c r="S224" s="382" t="e">
        <f>MIN(S223:S223)</f>
        <v>#REF!</v>
      </c>
      <c r="T224" s="382">
        <f>MIN(T222:T223)</f>
        <v>0</v>
      </c>
      <c r="U224" s="419">
        <f>MIN(U223:U223)</f>
        <v>0</v>
      </c>
    </row>
    <row r="225" spans="1:21" ht="15" customHeight="1">
      <c r="A225" s="421"/>
      <c r="B225" s="1" t="s">
        <v>49</v>
      </c>
      <c r="C225" s="383">
        <v>3</v>
      </c>
      <c r="D225" s="379" t="s">
        <v>4</v>
      </c>
      <c r="E225" s="29" t="s">
        <v>291</v>
      </c>
      <c r="F225" s="423"/>
      <c r="G225" s="10">
        <v>10</v>
      </c>
      <c r="H225" s="11">
        <v>2.3279999999999998</v>
      </c>
      <c r="I225" s="11">
        <f t="shared" si="6"/>
        <v>11.639999999999999</v>
      </c>
      <c r="J225" s="12">
        <v>587</v>
      </c>
      <c r="K225" s="46">
        <f t="shared" si="7"/>
        <v>50429.553264604816</v>
      </c>
      <c r="L225" s="46"/>
      <c r="M225" s="13" t="s">
        <v>71</v>
      </c>
      <c r="N225" s="381">
        <f>AVERAGE(K225:K226)</f>
        <v>163716.00513353091</v>
      </c>
      <c r="O225" s="381">
        <f>AVERAGE(K225:K228)</f>
        <v>188108.89493456733</v>
      </c>
      <c r="P225" s="381">
        <f>STDEV(K225:K226)</f>
        <v>160211.23666616215</v>
      </c>
      <c r="Q225" s="381">
        <f>STDEV(K225:K228)</f>
        <v>109458.81379161419</v>
      </c>
      <c r="R225" s="381">
        <f>MAX(K225:K226)</f>
        <v>277002.457002457</v>
      </c>
      <c r="S225" s="381">
        <f>MAX(K225:K228)</f>
        <v>277002.457002457</v>
      </c>
      <c r="T225" s="381">
        <f>MIN(K225:K226)</f>
        <v>50429.553264604816</v>
      </c>
      <c r="U225" s="418">
        <f>MIN(K225:K228)</f>
        <v>50429.553264604816</v>
      </c>
    </row>
    <row r="226" spans="1:21">
      <c r="A226" s="421"/>
      <c r="B226" s="1" t="s">
        <v>50</v>
      </c>
      <c r="C226" s="384"/>
      <c r="D226" s="407"/>
      <c r="E226" s="29" t="s">
        <v>292</v>
      </c>
      <c r="F226" s="423"/>
      <c r="G226" s="10">
        <v>10</v>
      </c>
      <c r="H226" s="11">
        <v>4.07</v>
      </c>
      <c r="I226" s="11">
        <f t="shared" si="6"/>
        <v>20.350000000000001</v>
      </c>
      <c r="J226" s="12">
        <v>5637</v>
      </c>
      <c r="K226" s="46">
        <f t="shared" si="7"/>
        <v>277002.457002457</v>
      </c>
      <c r="L226" s="46"/>
      <c r="M226" s="13" t="s">
        <v>71</v>
      </c>
      <c r="N226" s="382">
        <f>AVERAGE(N224:N225)</f>
        <v>81858.002566765455</v>
      </c>
      <c r="O226" s="382" t="e">
        <f>AVERAGE(O224:O225)</f>
        <v>#REF!</v>
      </c>
      <c r="P226" s="382" t="e">
        <f>STDEV(P222:P224)</f>
        <v>#DIV/0!</v>
      </c>
      <c r="Q226" s="382" t="e">
        <f>STDEV(Q222:Q224)</f>
        <v>#REF!</v>
      </c>
      <c r="R226" s="382">
        <f>MIN(R224:R225)</f>
        <v>0</v>
      </c>
      <c r="S226" s="382" t="e">
        <f>MIN(S224:S225)</f>
        <v>#REF!</v>
      </c>
      <c r="T226" s="382">
        <f>MIN(T224:T225)</f>
        <v>0</v>
      </c>
      <c r="U226" s="419">
        <f>MIN(U224:U225)</f>
        <v>0</v>
      </c>
    </row>
    <row r="227" spans="1:21">
      <c r="A227" s="421"/>
      <c r="B227" s="1" t="s">
        <v>51</v>
      </c>
      <c r="C227" s="384"/>
      <c r="D227" s="379" t="s">
        <v>3</v>
      </c>
      <c r="E227" s="29" t="s">
        <v>293</v>
      </c>
      <c r="F227" s="423"/>
      <c r="G227" s="10">
        <v>10</v>
      </c>
      <c r="H227" s="11">
        <v>6.3449999999999998</v>
      </c>
      <c r="I227" s="11">
        <f t="shared" si="6"/>
        <v>31.724999999999998</v>
      </c>
      <c r="J227" s="12">
        <v>8735</v>
      </c>
      <c r="K227" s="46">
        <f t="shared" si="7"/>
        <v>275334.90937746258</v>
      </c>
      <c r="L227" s="46"/>
      <c r="M227" s="13" t="s">
        <v>71</v>
      </c>
      <c r="N227" s="381">
        <f>AVERAGE(K227:K228)</f>
        <v>212501.78473560378</v>
      </c>
      <c r="O227" s="382" t="e">
        <f>AVERAGE(#REF!)</f>
        <v>#REF!</v>
      </c>
      <c r="P227" s="381">
        <f>STDEV(K227:K228)</f>
        <v>88859.457034795807</v>
      </c>
      <c r="Q227" s="382" t="e">
        <f>STDEV(#REF!)</f>
        <v>#REF!</v>
      </c>
      <c r="R227" s="381">
        <f>MAX(K227:K228)</f>
        <v>275334.90937746258</v>
      </c>
      <c r="S227" s="382" t="e">
        <f>MIN(#REF!)</f>
        <v>#REF!</v>
      </c>
      <c r="T227" s="381">
        <f>MIN(K227:K228)</f>
        <v>149668.66009374495</v>
      </c>
      <c r="U227" s="419">
        <f>MIN(M227:M228)</f>
        <v>0</v>
      </c>
    </row>
    <row r="228" spans="1:21">
      <c r="A228" s="421"/>
      <c r="B228" s="1" t="s">
        <v>52</v>
      </c>
      <c r="C228" s="385"/>
      <c r="D228" s="407"/>
      <c r="E228" s="29" t="s">
        <v>294</v>
      </c>
      <c r="F228" s="423"/>
      <c r="G228" s="10">
        <v>10</v>
      </c>
      <c r="H228" s="11">
        <v>6.1870000000000003</v>
      </c>
      <c r="I228" s="11">
        <f t="shared" si="6"/>
        <v>30.935000000000002</v>
      </c>
      <c r="J228" s="12">
        <v>4630</v>
      </c>
      <c r="K228" s="46">
        <f t="shared" si="7"/>
        <v>149668.66009374495</v>
      </c>
      <c r="L228" s="46"/>
      <c r="M228" s="13" t="s">
        <v>71</v>
      </c>
      <c r="N228" s="382">
        <f>AVERAGE(N227:N227)</f>
        <v>212501.78473560378</v>
      </c>
      <c r="O228" s="382" t="e">
        <f>AVERAGE(O227:O227)</f>
        <v>#REF!</v>
      </c>
      <c r="P228" s="382" t="e">
        <f>STDEV(#REF!)</f>
        <v>#REF!</v>
      </c>
      <c r="Q228" s="382" t="e">
        <f>STDEV(#REF!)</f>
        <v>#REF!</v>
      </c>
      <c r="R228" s="382">
        <f>MIN(R227:R227)</f>
        <v>275334.90937746258</v>
      </c>
      <c r="S228" s="382" t="e">
        <f>MIN(S227:S227)</f>
        <v>#REF!</v>
      </c>
      <c r="T228" s="382">
        <f>MIN(T227:T227)</f>
        <v>149668.66009374495</v>
      </c>
      <c r="U228" s="419">
        <f>MIN(U227:U227)</f>
        <v>0</v>
      </c>
    </row>
    <row r="229" spans="1:21" ht="15" customHeight="1">
      <c r="A229" s="421"/>
      <c r="B229" s="1" t="s">
        <v>53</v>
      </c>
      <c r="C229" s="383">
        <v>4</v>
      </c>
      <c r="D229" s="379" t="s">
        <v>4</v>
      </c>
      <c r="E229" s="29" t="s">
        <v>295</v>
      </c>
      <c r="F229" s="423"/>
      <c r="G229" s="10">
        <v>10</v>
      </c>
      <c r="H229" s="11">
        <v>3.0270000000000001</v>
      </c>
      <c r="I229" s="11">
        <f t="shared" si="6"/>
        <v>15.135000000000002</v>
      </c>
      <c r="J229" s="12">
        <v>3328</v>
      </c>
      <c r="K229" s="46">
        <f t="shared" si="7"/>
        <v>219887.6775685497</v>
      </c>
      <c r="L229" s="46"/>
      <c r="M229" s="13" t="s">
        <v>71</v>
      </c>
      <c r="N229" s="381">
        <f>AVERAGE(K229:K230)</f>
        <v>435217.99022030621</v>
      </c>
      <c r="O229" s="381">
        <f>AVERAGE(K229:K232)</f>
        <v>440064.58770134003</v>
      </c>
      <c r="P229" s="381">
        <f>STDEV(K229:K230)</f>
        <v>304523.04854215303</v>
      </c>
      <c r="Q229" s="381">
        <f>STDEV(K229:K232)</f>
        <v>216133.12256441618</v>
      </c>
      <c r="R229" s="381">
        <f>MAX(K229:K230)</f>
        <v>650548.30287206278</v>
      </c>
      <c r="S229" s="381">
        <f>MAX(K229:K232)</f>
        <v>650548.30287206278</v>
      </c>
      <c r="T229" s="381">
        <f>MIN(K229:K230)</f>
        <v>219887.6775685497</v>
      </c>
      <c r="U229" s="418">
        <f>MIN(K229:K232)</f>
        <v>219887.6775685497</v>
      </c>
    </row>
    <row r="230" spans="1:21" ht="15.75" customHeight="1">
      <c r="A230" s="421"/>
      <c r="B230" s="1" t="s">
        <v>54</v>
      </c>
      <c r="C230" s="384"/>
      <c r="D230" s="407"/>
      <c r="E230" s="29" t="s">
        <v>296</v>
      </c>
      <c r="F230" s="423"/>
      <c r="G230" s="10">
        <v>10</v>
      </c>
      <c r="H230" s="11">
        <v>3.83</v>
      </c>
      <c r="I230" s="11">
        <f t="shared" si="6"/>
        <v>19.149999999999999</v>
      </c>
      <c r="J230" s="12">
        <v>12458</v>
      </c>
      <c r="K230" s="46">
        <f t="shared" si="7"/>
        <v>650548.30287206278</v>
      </c>
      <c r="L230" s="46"/>
      <c r="M230" s="13" t="s">
        <v>71</v>
      </c>
      <c r="N230" s="382">
        <f>AVERAGE(N228:N229)</f>
        <v>323859.88747795497</v>
      </c>
      <c r="O230" s="382" t="e">
        <f>AVERAGE(O228:O229)</f>
        <v>#REF!</v>
      </c>
      <c r="P230" s="382" t="e">
        <f>STDEV(P226:P228)</f>
        <v>#DIV/0!</v>
      </c>
      <c r="Q230" s="382" t="e">
        <f>STDEV(Q226:Q228)</f>
        <v>#REF!</v>
      </c>
      <c r="R230" s="382">
        <f>MIN(R228:R229)</f>
        <v>275334.90937746258</v>
      </c>
      <c r="S230" s="382" t="e">
        <f>MIN(S228:S229)</f>
        <v>#REF!</v>
      </c>
      <c r="T230" s="382">
        <f>MIN(T228:T229)</f>
        <v>149668.66009374495</v>
      </c>
      <c r="U230" s="419">
        <f>MIN(U228:U229)</f>
        <v>0</v>
      </c>
    </row>
    <row r="231" spans="1:21" ht="12.75" customHeight="1">
      <c r="A231" s="421"/>
      <c r="B231" s="1" t="s">
        <v>55</v>
      </c>
      <c r="C231" s="384"/>
      <c r="D231" s="379" t="s">
        <v>3</v>
      </c>
      <c r="E231" s="29" t="s">
        <v>297</v>
      </c>
      <c r="F231" s="423"/>
      <c r="G231" s="10">
        <v>10</v>
      </c>
      <c r="H231" s="11">
        <v>6.702</v>
      </c>
      <c r="I231" s="11">
        <f t="shared" si="6"/>
        <v>33.51</v>
      </c>
      <c r="J231" s="12">
        <v>20063</v>
      </c>
      <c r="K231" s="46">
        <f t="shared" si="7"/>
        <v>598716.80095493887</v>
      </c>
      <c r="L231" s="46"/>
      <c r="M231" s="13" t="s">
        <v>71</v>
      </c>
      <c r="N231" s="381">
        <f>AVERAGE(K231:K232)</f>
        <v>444911.18518237385</v>
      </c>
      <c r="O231" s="382" t="e">
        <f>AVERAGE(#REF!)</f>
        <v>#REF!</v>
      </c>
      <c r="P231" s="381">
        <f>STDEV(K231:K232)</f>
        <v>217513.9877947066</v>
      </c>
      <c r="Q231" s="382" t="e">
        <f>STDEV(#REF!)</f>
        <v>#REF!</v>
      </c>
      <c r="R231" s="381">
        <f>MAX(K231:K232)</f>
        <v>598716.80095493887</v>
      </c>
      <c r="S231" s="382" t="e">
        <f>MIN(#REF!)</f>
        <v>#REF!</v>
      </c>
      <c r="T231" s="381">
        <f>MIN(K231:K232)</f>
        <v>291105.56940980878</v>
      </c>
      <c r="U231" s="419">
        <f>MIN(M231:M232)</f>
        <v>0</v>
      </c>
    </row>
    <row r="232" spans="1:21">
      <c r="A232" s="421"/>
      <c r="B232" s="1" t="s">
        <v>56</v>
      </c>
      <c r="C232" s="385"/>
      <c r="D232" s="407"/>
      <c r="E232" s="29" t="s">
        <v>298</v>
      </c>
      <c r="F232" s="423"/>
      <c r="G232" s="10">
        <v>10</v>
      </c>
      <c r="H232" s="11">
        <v>9.6240000000000006</v>
      </c>
      <c r="I232" s="11">
        <f t="shared" si="6"/>
        <v>48.120000000000005</v>
      </c>
      <c r="J232" s="12">
        <v>14008</v>
      </c>
      <c r="K232" s="46">
        <f t="shared" si="7"/>
        <v>291105.56940980878</v>
      </c>
      <c r="L232" s="46"/>
      <c r="M232" s="13" t="s">
        <v>71</v>
      </c>
      <c r="N232" s="382">
        <f>AVERAGE(N231:N231)</f>
        <v>444911.18518237385</v>
      </c>
      <c r="O232" s="382" t="e">
        <f>AVERAGE(O231:O231)</f>
        <v>#REF!</v>
      </c>
      <c r="P232" s="382" t="e">
        <f>STDEV(#REF!)</f>
        <v>#REF!</v>
      </c>
      <c r="Q232" s="382" t="e">
        <f>STDEV(#REF!)</f>
        <v>#REF!</v>
      </c>
      <c r="R232" s="382">
        <f>MIN(R231:R231)</f>
        <v>598716.80095493887</v>
      </c>
      <c r="S232" s="382" t="e">
        <f>MIN(S231:S231)</f>
        <v>#REF!</v>
      </c>
      <c r="T232" s="382">
        <f>MIN(T231:T231)</f>
        <v>291105.56940980878</v>
      </c>
      <c r="U232" s="419">
        <f>MIN(U231:U231)</f>
        <v>0</v>
      </c>
    </row>
    <row r="233" spans="1:21" ht="15" customHeight="1">
      <c r="A233" s="421"/>
      <c r="B233" s="1" t="s">
        <v>57</v>
      </c>
      <c r="C233" s="383">
        <v>5</v>
      </c>
      <c r="D233" s="379" t="s">
        <v>4</v>
      </c>
      <c r="E233" s="29" t="s">
        <v>299</v>
      </c>
      <c r="F233" s="423"/>
      <c r="G233" s="10">
        <v>10</v>
      </c>
      <c r="H233" s="11">
        <v>3.1419999999999999</v>
      </c>
      <c r="I233" s="11">
        <f t="shared" si="6"/>
        <v>15.709999999999999</v>
      </c>
      <c r="J233" s="12">
        <v>4797</v>
      </c>
      <c r="K233" s="46">
        <f t="shared" si="7"/>
        <v>305346.91279439849</v>
      </c>
      <c r="L233" s="46"/>
      <c r="M233" s="13" t="s">
        <v>71</v>
      </c>
      <c r="N233" s="381">
        <f>AVERAGE(K233:K234)</f>
        <v>564604.78686930216</v>
      </c>
      <c r="O233" s="381">
        <f>AVERAGE(K233:K236)</f>
        <v>448771.58537361352</v>
      </c>
      <c r="P233" s="381">
        <f>STDEV(K233:K234)</f>
        <v>366646.00166874501</v>
      </c>
      <c r="Q233" s="381">
        <f>STDEV(K233:K236)</f>
        <v>321740.6751968165</v>
      </c>
      <c r="R233" s="381">
        <f>MAX(K233:K234)</f>
        <v>823862.66094420594</v>
      </c>
      <c r="S233" s="381">
        <f>MAX(K233:K236)</f>
        <v>823862.66094420594</v>
      </c>
      <c r="T233" s="381">
        <f>MIN(K233:K234)</f>
        <v>305346.91279439849</v>
      </c>
      <c r="U233" s="418">
        <f>MIN(K233:K236)</f>
        <v>85498.923187365406</v>
      </c>
    </row>
    <row r="234" spans="1:21">
      <c r="A234" s="421"/>
      <c r="B234" s="1" t="s">
        <v>58</v>
      </c>
      <c r="C234" s="384"/>
      <c r="D234" s="407"/>
      <c r="E234" s="29" t="s">
        <v>300</v>
      </c>
      <c r="F234" s="423"/>
      <c r="G234" s="10">
        <v>10</v>
      </c>
      <c r="H234" s="11">
        <v>2.33</v>
      </c>
      <c r="I234" s="11">
        <f t="shared" si="6"/>
        <v>11.65</v>
      </c>
      <c r="J234" s="12">
        <v>9598</v>
      </c>
      <c r="K234" s="46">
        <f t="shared" si="7"/>
        <v>823862.66094420594</v>
      </c>
      <c r="L234" s="46"/>
      <c r="M234" s="13" t="s">
        <v>71</v>
      </c>
      <c r="N234" s="382">
        <f>AVERAGE(N232:N233)</f>
        <v>504757.98602583801</v>
      </c>
      <c r="O234" s="382" t="e">
        <f>AVERAGE(O232:O233)</f>
        <v>#REF!</v>
      </c>
      <c r="P234" s="382" t="e">
        <f>STDEV(P230:P232)</f>
        <v>#DIV/0!</v>
      </c>
      <c r="Q234" s="382" t="e">
        <f>STDEV(Q230:Q232)</f>
        <v>#REF!</v>
      </c>
      <c r="R234" s="382">
        <f>MIN(R232:R233)</f>
        <v>598716.80095493887</v>
      </c>
      <c r="S234" s="382" t="e">
        <f>MIN(S232:S233)</f>
        <v>#REF!</v>
      </c>
      <c r="T234" s="382">
        <f>MIN(T232:T233)</f>
        <v>291105.56940980878</v>
      </c>
      <c r="U234" s="419">
        <f>MIN(U232:U233)</f>
        <v>0</v>
      </c>
    </row>
    <row r="235" spans="1:21">
      <c r="A235" s="421"/>
      <c r="B235" s="1" t="s">
        <v>59</v>
      </c>
      <c r="C235" s="384"/>
      <c r="D235" s="379" t="s">
        <v>3</v>
      </c>
      <c r="E235" s="29" t="s">
        <v>301</v>
      </c>
      <c r="F235" s="423"/>
      <c r="G235" s="10">
        <v>10</v>
      </c>
      <c r="H235" s="11">
        <v>4.6580000000000004</v>
      </c>
      <c r="I235" s="11">
        <f t="shared" si="6"/>
        <v>23.290000000000003</v>
      </c>
      <c r="J235" s="12">
        <v>13517</v>
      </c>
      <c r="K235" s="46">
        <f t="shared" si="7"/>
        <v>580377.84456848423</v>
      </c>
      <c r="L235" s="46"/>
      <c r="M235" s="13" t="s">
        <v>71</v>
      </c>
      <c r="N235" s="381">
        <f>AVERAGE(K235:K236)</f>
        <v>332938.38387792482</v>
      </c>
      <c r="O235" s="382" t="e">
        <f>AVERAGE(#REF!)</f>
        <v>#REF!</v>
      </c>
      <c r="P235" s="381">
        <f>STDEV(K235:K236)</f>
        <v>349932.24117487349</v>
      </c>
      <c r="Q235" s="382" t="e">
        <f>STDEV(#REF!)</f>
        <v>#REF!</v>
      </c>
      <c r="R235" s="381">
        <f>MAX(K235:K236)</f>
        <v>580377.84456848423</v>
      </c>
      <c r="S235" s="382" t="e">
        <f>MIN(#REF!)</f>
        <v>#REF!</v>
      </c>
      <c r="T235" s="381">
        <f>MIN(K235:K236)</f>
        <v>85498.923187365406</v>
      </c>
      <c r="U235" s="419">
        <f>MIN(M235:M236)</f>
        <v>0</v>
      </c>
    </row>
    <row r="236" spans="1:21">
      <c r="A236" s="421"/>
      <c r="B236" s="1" t="s">
        <v>60</v>
      </c>
      <c r="C236" s="385"/>
      <c r="D236" s="407"/>
      <c r="E236" s="29" t="s">
        <v>302</v>
      </c>
      <c r="F236" s="423"/>
      <c r="G236" s="10">
        <v>10</v>
      </c>
      <c r="H236" s="11">
        <v>5.5720000000000001</v>
      </c>
      <c r="I236" s="11">
        <f t="shared" si="6"/>
        <v>27.86</v>
      </c>
      <c r="J236" s="12">
        <v>2382</v>
      </c>
      <c r="K236" s="46">
        <f t="shared" si="7"/>
        <v>85498.923187365406</v>
      </c>
      <c r="L236" s="46"/>
      <c r="M236" s="13" t="s">
        <v>71</v>
      </c>
      <c r="N236" s="382">
        <f>AVERAGE(N235:N235)</f>
        <v>332938.38387792482</v>
      </c>
      <c r="O236" s="382" t="e">
        <f>AVERAGE(O235:O235)</f>
        <v>#REF!</v>
      </c>
      <c r="P236" s="382" t="e">
        <f>STDEV(#REF!)</f>
        <v>#REF!</v>
      </c>
      <c r="Q236" s="382" t="e">
        <f>STDEV(#REF!)</f>
        <v>#REF!</v>
      </c>
      <c r="R236" s="382">
        <f>MIN(R235:R235)</f>
        <v>580377.84456848423</v>
      </c>
      <c r="S236" s="382" t="e">
        <f>MIN(S235:S235)</f>
        <v>#REF!</v>
      </c>
      <c r="T236" s="382">
        <f>MIN(T235:T235)</f>
        <v>85498.923187365406</v>
      </c>
      <c r="U236" s="419">
        <f>MIN(U235:U235)</f>
        <v>0</v>
      </c>
    </row>
    <row r="237" spans="1:21" ht="15" customHeight="1">
      <c r="A237" s="421"/>
      <c r="B237" s="1" t="s">
        <v>61</v>
      </c>
      <c r="C237" s="383">
        <v>6</v>
      </c>
      <c r="D237" s="379" t="s">
        <v>4</v>
      </c>
      <c r="E237" s="29" t="s">
        <v>303</v>
      </c>
      <c r="F237" s="423"/>
      <c r="G237" s="10">
        <v>10</v>
      </c>
      <c r="H237" s="11">
        <v>4.8419999999999996</v>
      </c>
      <c r="I237" s="11">
        <f t="shared" si="6"/>
        <v>24.209999999999997</v>
      </c>
      <c r="J237" s="12">
        <v>15685</v>
      </c>
      <c r="K237" s="46">
        <f t="shared" si="7"/>
        <v>647872.77984304004</v>
      </c>
      <c r="L237" s="46"/>
      <c r="M237" s="13" t="s">
        <v>71</v>
      </c>
      <c r="N237" s="381">
        <f>AVERAGE(K237:K238)</f>
        <v>459494.7292200168</v>
      </c>
      <c r="O237" s="381">
        <f>AVERAGE(K237:K240)</f>
        <v>368383.49470331531</v>
      </c>
      <c r="P237" s="381">
        <f>STDEV(K237:K238)</f>
        <v>266406.79404448491</v>
      </c>
      <c r="Q237" s="381">
        <f>STDEV(K237:K240)</f>
        <v>216906.90072321551</v>
      </c>
      <c r="R237" s="381">
        <f>MAX(K237:K238)</f>
        <v>647872.77984304004</v>
      </c>
      <c r="S237" s="381">
        <f>MAX(K237:K240)</f>
        <v>647872.77984304004</v>
      </c>
      <c r="T237" s="381">
        <f>MIN(K237:K238)</f>
        <v>271116.67859699356</v>
      </c>
      <c r="U237" s="418">
        <f>MIN(K237:K240)</f>
        <v>141316.01242586842</v>
      </c>
    </row>
    <row r="238" spans="1:21">
      <c r="A238" s="421"/>
      <c r="B238" s="1" t="s">
        <v>62</v>
      </c>
      <c r="C238" s="384"/>
      <c r="D238" s="407"/>
      <c r="E238" s="29" t="s">
        <v>304</v>
      </c>
      <c r="F238" s="423"/>
      <c r="G238" s="10">
        <v>10</v>
      </c>
      <c r="H238" s="11">
        <v>5.5880000000000001</v>
      </c>
      <c r="I238" s="11">
        <f t="shared" si="6"/>
        <v>27.94</v>
      </c>
      <c r="J238" s="12">
        <v>7575</v>
      </c>
      <c r="K238" s="46">
        <f t="shared" si="7"/>
        <v>271116.67859699356</v>
      </c>
      <c r="L238" s="46"/>
      <c r="M238" s="13" t="s">
        <v>71</v>
      </c>
      <c r="N238" s="382">
        <f>AVERAGE(N236:N237)</f>
        <v>396216.55654897081</v>
      </c>
      <c r="O238" s="382" t="e">
        <f>AVERAGE(O236:O237)</f>
        <v>#REF!</v>
      </c>
      <c r="P238" s="382" t="e">
        <f>STDEV(P234:P236)</f>
        <v>#DIV/0!</v>
      </c>
      <c r="Q238" s="382" t="e">
        <f>STDEV(Q234:Q236)</f>
        <v>#REF!</v>
      </c>
      <c r="R238" s="382">
        <f>MIN(R236:R237)</f>
        <v>580377.84456848423</v>
      </c>
      <c r="S238" s="382" t="e">
        <f>MIN(S236:S237)</f>
        <v>#REF!</v>
      </c>
      <c r="T238" s="382">
        <f>MIN(T236:T237)</f>
        <v>85498.923187365406</v>
      </c>
      <c r="U238" s="419">
        <f>MIN(U236:U237)</f>
        <v>0</v>
      </c>
    </row>
    <row r="239" spans="1:21">
      <c r="A239" s="421"/>
      <c r="B239" s="1" t="s">
        <v>63</v>
      </c>
      <c r="C239" s="384"/>
      <c r="D239" s="379" t="s">
        <v>3</v>
      </c>
      <c r="E239" s="29" t="s">
        <v>305</v>
      </c>
      <c r="F239" s="423"/>
      <c r="G239" s="10">
        <v>10</v>
      </c>
      <c r="H239" s="11">
        <v>5.851</v>
      </c>
      <c r="I239" s="11">
        <f t="shared" si="6"/>
        <v>29.254999999999999</v>
      </c>
      <c r="J239" s="12">
        <v>12089</v>
      </c>
      <c r="K239" s="46">
        <f t="shared" si="7"/>
        <v>413228.50794735941</v>
      </c>
      <c r="L239" s="46"/>
      <c r="M239" s="13" t="s">
        <v>71</v>
      </c>
      <c r="N239" s="381">
        <f>AVERAGE(K239:K240)</f>
        <v>277272.26018661389</v>
      </c>
      <c r="O239" s="382" t="e">
        <f>AVERAGE(#REF!)</f>
        <v>#REF!</v>
      </c>
      <c r="P239" s="381">
        <f>STDEV(K239:K240)</f>
        <v>192271.16947260316</v>
      </c>
      <c r="Q239" s="382" t="e">
        <f>STDEV(#REF!)</f>
        <v>#REF!</v>
      </c>
      <c r="R239" s="381">
        <f>MAX(K239:K240)</f>
        <v>413228.50794735941</v>
      </c>
      <c r="S239" s="382" t="e">
        <f>MIN(#REF!)</f>
        <v>#REF!</v>
      </c>
      <c r="T239" s="381">
        <f>MIN(K239:K240)</f>
        <v>141316.01242586842</v>
      </c>
      <c r="U239" s="419">
        <f>MIN(M239:M240)</f>
        <v>0</v>
      </c>
    </row>
    <row r="240" spans="1:21">
      <c r="A240" s="421"/>
      <c r="B240" s="3" t="s">
        <v>64</v>
      </c>
      <c r="C240" s="384"/>
      <c r="D240" s="407"/>
      <c r="E240" s="29" t="s">
        <v>306</v>
      </c>
      <c r="F240" s="424"/>
      <c r="G240" s="16">
        <v>10</v>
      </c>
      <c r="H240" s="11">
        <v>3.5409999999999999</v>
      </c>
      <c r="I240" s="17">
        <f t="shared" si="6"/>
        <v>17.704999999999998</v>
      </c>
      <c r="J240" s="12">
        <v>2502</v>
      </c>
      <c r="K240" s="47">
        <f t="shared" si="7"/>
        <v>141316.01242586842</v>
      </c>
      <c r="L240" s="47"/>
      <c r="M240" s="18" t="s">
        <v>71</v>
      </c>
      <c r="N240" s="382">
        <f>AVERAGE(N239:N239)</f>
        <v>277272.26018661389</v>
      </c>
      <c r="O240" s="382" t="e">
        <f>AVERAGE(O239:O239)</f>
        <v>#REF!</v>
      </c>
      <c r="P240" s="382" t="e">
        <f>STDEV(#REF!)</f>
        <v>#REF!</v>
      </c>
      <c r="Q240" s="382" t="e">
        <f>STDEV(#REF!)</f>
        <v>#REF!</v>
      </c>
      <c r="R240" s="382">
        <f>MIN(R239:R239)</f>
        <v>413228.50794735941</v>
      </c>
      <c r="S240" s="382" t="e">
        <f>MIN(S239:S239)</f>
        <v>#REF!</v>
      </c>
      <c r="T240" s="382">
        <f>MIN(T239:T239)</f>
        <v>141316.01242586842</v>
      </c>
      <c r="U240" s="419">
        <f>MIN(U239:U239)</f>
        <v>0</v>
      </c>
    </row>
    <row r="241" spans="1:21" ht="15" customHeight="1">
      <c r="A241" s="414" t="s">
        <v>70</v>
      </c>
      <c r="B241" s="4" t="s">
        <v>18</v>
      </c>
      <c r="C241" s="391">
        <v>1</v>
      </c>
      <c r="D241" s="392" t="s">
        <v>4</v>
      </c>
      <c r="E241" s="29" t="s">
        <v>307</v>
      </c>
      <c r="F241" s="396" t="s">
        <v>1844</v>
      </c>
      <c r="G241" s="10">
        <v>10</v>
      </c>
      <c r="H241" s="11">
        <v>2.61</v>
      </c>
      <c r="I241" s="11">
        <f t="shared" si="6"/>
        <v>13.049999999999999</v>
      </c>
      <c r="J241" s="12" t="s">
        <v>355</v>
      </c>
      <c r="K241" s="46" t="s">
        <v>355</v>
      </c>
      <c r="L241" s="46"/>
      <c r="M241" s="13" t="s">
        <v>71</v>
      </c>
      <c r="N241" s="381" t="s">
        <v>355</v>
      </c>
      <c r="O241" s="381" t="s">
        <v>355</v>
      </c>
      <c r="P241" s="381" t="s">
        <v>354</v>
      </c>
      <c r="Q241" s="381" t="s">
        <v>354</v>
      </c>
      <c r="R241" s="381" t="s">
        <v>355</v>
      </c>
      <c r="S241" s="381" t="s">
        <v>355</v>
      </c>
      <c r="T241" s="381" t="s">
        <v>355</v>
      </c>
      <c r="U241" s="381" t="s">
        <v>355</v>
      </c>
    </row>
    <row r="242" spans="1:21" ht="15.75" customHeight="1">
      <c r="A242" s="414"/>
      <c r="B242" s="4" t="s">
        <v>19</v>
      </c>
      <c r="C242" s="391"/>
      <c r="D242" s="392"/>
      <c r="E242" s="29" t="s">
        <v>308</v>
      </c>
      <c r="F242" s="396"/>
      <c r="G242" s="10">
        <v>10</v>
      </c>
      <c r="H242" s="11">
        <v>2.7730000000000001</v>
      </c>
      <c r="I242" s="11">
        <f t="shared" si="6"/>
        <v>13.865</v>
      </c>
      <c r="J242" s="12" t="s">
        <v>355</v>
      </c>
      <c r="K242" s="46" t="s">
        <v>355</v>
      </c>
      <c r="L242" s="46"/>
      <c r="M242" s="13" t="s">
        <v>71</v>
      </c>
      <c r="N242" s="382">
        <f>MIN(N240:N241)</f>
        <v>277272.26018661389</v>
      </c>
      <c r="O242" s="382" t="e">
        <f>MIN(O240:O241)</f>
        <v>#REF!</v>
      </c>
      <c r="P242" s="382" t="e">
        <f>AVERAGE(P240:P241)</f>
        <v>#REF!</v>
      </c>
      <c r="Q242" s="382" t="e">
        <f>AVERAGE(Q240:Q241)</f>
        <v>#REF!</v>
      </c>
      <c r="R242" s="382">
        <f>MIN(R240:R241)</f>
        <v>413228.50794735941</v>
      </c>
      <c r="S242" s="382" t="e">
        <f>MIN(S240:S241)</f>
        <v>#REF!</v>
      </c>
      <c r="T242" s="382">
        <f>MIN(T240:T241)</f>
        <v>141316.01242586842</v>
      </c>
      <c r="U242" s="382">
        <f>MIN(U240:U241)</f>
        <v>0</v>
      </c>
    </row>
    <row r="243" spans="1:21">
      <c r="A243" s="414"/>
      <c r="B243" s="4" t="s">
        <v>20</v>
      </c>
      <c r="C243" s="391"/>
      <c r="D243" s="392" t="s">
        <v>3</v>
      </c>
      <c r="E243" s="29" t="s">
        <v>309</v>
      </c>
      <c r="F243" s="396"/>
      <c r="G243" s="10">
        <v>10</v>
      </c>
      <c r="H243" s="11">
        <v>10.254</v>
      </c>
      <c r="I243" s="11">
        <f t="shared" si="6"/>
        <v>51.269999999999996</v>
      </c>
      <c r="J243" s="12" t="s">
        <v>355</v>
      </c>
      <c r="K243" s="46" t="s">
        <v>355</v>
      </c>
      <c r="L243" s="46"/>
      <c r="M243" s="13" t="s">
        <v>71</v>
      </c>
      <c r="N243" s="381" t="s">
        <v>355</v>
      </c>
      <c r="O243" s="382" t="e">
        <f>MIN(#REF!)</f>
        <v>#REF!</v>
      </c>
      <c r="P243" s="381" t="s">
        <v>354</v>
      </c>
      <c r="Q243" s="382" t="e">
        <f>AVERAGE(#REF!)</f>
        <v>#REF!</v>
      </c>
      <c r="R243" s="381" t="s">
        <v>355</v>
      </c>
      <c r="S243" s="382" t="e">
        <f>MIN(#REF!)</f>
        <v>#REF!</v>
      </c>
      <c r="T243" s="381" t="s">
        <v>355</v>
      </c>
      <c r="U243" s="382" t="e">
        <f>MIN(#REF!)</f>
        <v>#REF!</v>
      </c>
    </row>
    <row r="244" spans="1:21">
      <c r="A244" s="414"/>
      <c r="B244" s="4" t="s">
        <v>21</v>
      </c>
      <c r="C244" s="391"/>
      <c r="D244" s="392"/>
      <c r="E244" s="29" t="s">
        <v>310</v>
      </c>
      <c r="F244" s="396"/>
      <c r="G244" s="10">
        <v>10</v>
      </c>
      <c r="H244" s="11">
        <v>4.0999999999999996</v>
      </c>
      <c r="I244" s="11">
        <f t="shared" si="6"/>
        <v>20.5</v>
      </c>
      <c r="J244" s="12" t="s">
        <v>355</v>
      </c>
      <c r="K244" s="46" t="s">
        <v>355</v>
      </c>
      <c r="L244" s="46"/>
      <c r="M244" s="13" t="s">
        <v>71</v>
      </c>
      <c r="N244" s="382">
        <f>MIN(N242:N243)</f>
        <v>277272.26018661389</v>
      </c>
      <c r="O244" s="382" t="e">
        <f>MIN(O243:O243)</f>
        <v>#REF!</v>
      </c>
      <c r="P244" s="382" t="e">
        <f>AVERAGE(P242:P243)</f>
        <v>#REF!</v>
      </c>
      <c r="Q244" s="382" t="e">
        <f>AVERAGE(Q243:Q243)</f>
        <v>#REF!</v>
      </c>
      <c r="R244" s="382">
        <f>MIN(R242:R243)</f>
        <v>413228.50794735941</v>
      </c>
      <c r="S244" s="382" t="e">
        <f>MIN(S243:S243)</f>
        <v>#REF!</v>
      </c>
      <c r="T244" s="382">
        <f>MIN(T242:T243)</f>
        <v>141316.01242586842</v>
      </c>
      <c r="U244" s="382" t="e">
        <f>MIN(U243:U243)</f>
        <v>#REF!</v>
      </c>
    </row>
    <row r="245" spans="1:21" ht="15" customHeight="1">
      <c r="A245" s="414"/>
      <c r="B245" s="4" t="s">
        <v>22</v>
      </c>
      <c r="C245" s="391">
        <v>2</v>
      </c>
      <c r="D245" s="392" t="s">
        <v>4</v>
      </c>
      <c r="E245" s="29" t="s">
        <v>311</v>
      </c>
      <c r="F245" s="396"/>
      <c r="G245" s="10">
        <v>10</v>
      </c>
      <c r="H245" s="11">
        <v>5.1289999999999996</v>
      </c>
      <c r="I245" s="11">
        <f t="shared" si="6"/>
        <v>25.644999999999996</v>
      </c>
      <c r="J245" s="12" t="s">
        <v>355</v>
      </c>
      <c r="K245" s="46" t="s">
        <v>355</v>
      </c>
      <c r="L245" s="46"/>
      <c r="M245" s="13" t="s">
        <v>71</v>
      </c>
      <c r="N245" s="381" t="s">
        <v>355</v>
      </c>
      <c r="O245" s="381" t="s">
        <v>355</v>
      </c>
      <c r="P245" s="381" t="s">
        <v>354</v>
      </c>
      <c r="Q245" s="381" t="s">
        <v>354</v>
      </c>
      <c r="R245" s="381" t="s">
        <v>355</v>
      </c>
      <c r="S245" s="381" t="s">
        <v>355</v>
      </c>
      <c r="T245" s="381" t="s">
        <v>355</v>
      </c>
      <c r="U245" s="381" t="s">
        <v>355</v>
      </c>
    </row>
    <row r="246" spans="1:21">
      <c r="A246" s="414"/>
      <c r="B246" s="4" t="s">
        <v>23</v>
      </c>
      <c r="C246" s="391"/>
      <c r="D246" s="392"/>
      <c r="E246" s="29" t="s">
        <v>312</v>
      </c>
      <c r="F246" s="396"/>
      <c r="G246" s="10">
        <v>10</v>
      </c>
      <c r="H246" s="11">
        <v>7.3150000000000004</v>
      </c>
      <c r="I246" s="11">
        <f t="shared" si="6"/>
        <v>36.575000000000003</v>
      </c>
      <c r="J246" s="12" t="s">
        <v>355</v>
      </c>
      <c r="K246" s="46" t="s">
        <v>355</v>
      </c>
      <c r="L246" s="46"/>
      <c r="M246" s="13" t="s">
        <v>71</v>
      </c>
      <c r="N246" s="382">
        <f>MIN(N244:N245)</f>
        <v>277272.26018661389</v>
      </c>
      <c r="O246" s="382" t="e">
        <f>MIN(O244:O245)</f>
        <v>#REF!</v>
      </c>
      <c r="P246" s="382" t="e">
        <f>AVERAGE(P244:P245)</f>
        <v>#REF!</v>
      </c>
      <c r="Q246" s="382" t="e">
        <f>AVERAGE(Q244:Q245)</f>
        <v>#REF!</v>
      </c>
      <c r="R246" s="382">
        <f>MIN(R244:R245)</f>
        <v>413228.50794735941</v>
      </c>
      <c r="S246" s="382" t="e">
        <f>MIN(S244:S245)</f>
        <v>#REF!</v>
      </c>
      <c r="T246" s="382">
        <f>MIN(T244:T245)</f>
        <v>141316.01242586842</v>
      </c>
      <c r="U246" s="382" t="e">
        <f>MIN(U244:U245)</f>
        <v>#REF!</v>
      </c>
    </row>
    <row r="247" spans="1:21">
      <c r="A247" s="414"/>
      <c r="B247" s="4" t="s">
        <v>24</v>
      </c>
      <c r="C247" s="391"/>
      <c r="D247" s="392" t="s">
        <v>3</v>
      </c>
      <c r="E247" s="29" t="s">
        <v>313</v>
      </c>
      <c r="F247" s="396"/>
      <c r="G247" s="10">
        <v>10</v>
      </c>
      <c r="H247" s="11">
        <v>3.1709999999999998</v>
      </c>
      <c r="I247" s="11">
        <f t="shared" si="6"/>
        <v>15.854999999999999</v>
      </c>
      <c r="J247" s="12" t="s">
        <v>355</v>
      </c>
      <c r="K247" s="46" t="s">
        <v>355</v>
      </c>
      <c r="L247" s="46"/>
      <c r="M247" s="13" t="s">
        <v>71</v>
      </c>
      <c r="N247" s="381" t="s">
        <v>355</v>
      </c>
      <c r="O247" s="382" t="e">
        <f>MIN(#REF!)</f>
        <v>#REF!</v>
      </c>
      <c r="P247" s="381" t="s">
        <v>354</v>
      </c>
      <c r="Q247" s="382" t="e">
        <f>AVERAGE(#REF!)</f>
        <v>#REF!</v>
      </c>
      <c r="R247" s="381" t="s">
        <v>355</v>
      </c>
      <c r="S247" s="382" t="e">
        <f>MIN(#REF!)</f>
        <v>#REF!</v>
      </c>
      <c r="T247" s="381" t="s">
        <v>355</v>
      </c>
      <c r="U247" s="382" t="e">
        <f>MIN(#REF!)</f>
        <v>#REF!</v>
      </c>
    </row>
    <row r="248" spans="1:21">
      <c r="A248" s="414"/>
      <c r="B248" s="4" t="s">
        <v>25</v>
      </c>
      <c r="C248" s="391"/>
      <c r="D248" s="392"/>
      <c r="E248" s="29" t="s">
        <v>314</v>
      </c>
      <c r="F248" s="396"/>
      <c r="G248" s="10">
        <v>10</v>
      </c>
      <c r="H248" s="11">
        <v>2.7389999999999999</v>
      </c>
      <c r="I248" s="11">
        <f t="shared" si="6"/>
        <v>13.695</v>
      </c>
      <c r="J248" s="12" t="s">
        <v>355</v>
      </c>
      <c r="K248" s="46" t="s">
        <v>355</v>
      </c>
      <c r="L248" s="46"/>
      <c r="M248" s="13" t="s">
        <v>71</v>
      </c>
      <c r="N248" s="382">
        <f>MIN(N246:N247)</f>
        <v>277272.26018661389</v>
      </c>
      <c r="O248" s="382" t="e">
        <f>MIN(O247:O247)</f>
        <v>#REF!</v>
      </c>
      <c r="P248" s="382" t="e">
        <f>AVERAGE(P246:P247)</f>
        <v>#REF!</v>
      </c>
      <c r="Q248" s="382" t="e">
        <f>AVERAGE(Q247:Q247)</f>
        <v>#REF!</v>
      </c>
      <c r="R248" s="382">
        <f>MIN(R246:R247)</f>
        <v>413228.50794735941</v>
      </c>
      <c r="S248" s="382" t="e">
        <f>MIN(S247:S247)</f>
        <v>#REF!</v>
      </c>
      <c r="T248" s="382">
        <f>MIN(T246:T247)</f>
        <v>141316.01242586842</v>
      </c>
      <c r="U248" s="382" t="e">
        <f>MIN(U247:U247)</f>
        <v>#REF!</v>
      </c>
    </row>
    <row r="249" spans="1:21" ht="15" customHeight="1">
      <c r="A249" s="414"/>
      <c r="B249" s="4" t="s">
        <v>26</v>
      </c>
      <c r="C249" s="391">
        <v>3</v>
      </c>
      <c r="D249" s="392" t="s">
        <v>4</v>
      </c>
      <c r="E249" s="29" t="s">
        <v>315</v>
      </c>
      <c r="F249" s="396"/>
      <c r="G249" s="10">
        <v>10</v>
      </c>
      <c r="H249" s="11">
        <v>3.9870000000000001</v>
      </c>
      <c r="I249" s="11">
        <f t="shared" si="6"/>
        <v>19.935000000000002</v>
      </c>
      <c r="J249" s="12">
        <v>1885</v>
      </c>
      <c r="K249" s="46">
        <f t="shared" si="7"/>
        <v>94557.311261600189</v>
      </c>
      <c r="L249" s="46"/>
      <c r="M249" s="13" t="s">
        <v>71</v>
      </c>
      <c r="N249" s="412">
        <f>AVERAGE(K249:K250)</f>
        <v>404021.39422001177</v>
      </c>
      <c r="O249" s="412">
        <f>AVERAGE(K249:K252)</f>
        <v>345927.26454282401</v>
      </c>
      <c r="P249" s="412">
        <f>STDEV(K249:K250)</f>
        <v>437648.30318713811</v>
      </c>
      <c r="Q249" s="412">
        <f>STDEV(K249:K252)</f>
        <v>299481.68921839108</v>
      </c>
      <c r="R249" s="412">
        <f>MAX(K249:K250)</f>
        <v>713485.47717842332</v>
      </c>
      <c r="S249" s="412">
        <f>MAX(K249:K252)</f>
        <v>713485.47717842332</v>
      </c>
      <c r="T249" s="412">
        <f>MIN(K249:K250)</f>
        <v>94557.311261600189</v>
      </c>
      <c r="U249" s="412">
        <f>MIN(K249:K252)</f>
        <v>94557.311261600189</v>
      </c>
    </row>
    <row r="250" spans="1:21" ht="15.75" customHeight="1">
      <c r="A250" s="414"/>
      <c r="B250" s="4" t="s">
        <v>27</v>
      </c>
      <c r="C250" s="391"/>
      <c r="D250" s="392"/>
      <c r="E250" s="29" t="s">
        <v>316</v>
      </c>
      <c r="F250" s="396"/>
      <c r="G250" s="10">
        <v>10</v>
      </c>
      <c r="H250" s="11">
        <v>2.8919999999999999</v>
      </c>
      <c r="I250" s="11">
        <f t="shared" si="6"/>
        <v>14.459999999999999</v>
      </c>
      <c r="J250" s="12">
        <v>10317</v>
      </c>
      <c r="K250" s="46">
        <f t="shared" si="7"/>
        <v>713485.47717842332</v>
      </c>
      <c r="L250" s="46"/>
      <c r="M250" s="13" t="s">
        <v>71</v>
      </c>
      <c r="N250" s="412">
        <f>AVERAGE(N248:N249)</f>
        <v>340646.82720331283</v>
      </c>
      <c r="O250" s="412" t="e">
        <f>AVERAGE(O248:O249)</f>
        <v>#REF!</v>
      </c>
      <c r="P250" s="412" t="e">
        <f>STDEV(P246:P248)</f>
        <v>#REF!</v>
      </c>
      <c r="Q250" s="412" t="e">
        <f>STDEV(Q246:Q248)</f>
        <v>#REF!</v>
      </c>
      <c r="R250" s="412">
        <f>MIN(R248:R249)</f>
        <v>413228.50794735941</v>
      </c>
      <c r="S250" s="412" t="e">
        <f>MIN(S248:S249)</f>
        <v>#REF!</v>
      </c>
      <c r="T250" s="412">
        <f>MIN(T248:T249)</f>
        <v>94557.311261600189</v>
      </c>
      <c r="U250" s="412" t="e">
        <f>MIN(U248:U249)</f>
        <v>#REF!</v>
      </c>
    </row>
    <row r="251" spans="1:21">
      <c r="A251" s="414"/>
      <c r="B251" s="4" t="s">
        <v>28</v>
      </c>
      <c r="C251" s="391"/>
      <c r="D251" s="392" t="s">
        <v>3</v>
      </c>
      <c r="E251" s="29" t="s">
        <v>317</v>
      </c>
      <c r="F251" s="396"/>
      <c r="G251" s="10">
        <v>10</v>
      </c>
      <c r="H251" s="11">
        <v>2.7069999999999999</v>
      </c>
      <c r="I251" s="11">
        <f t="shared" si="6"/>
        <v>13.535</v>
      </c>
      <c r="J251" s="12">
        <v>1474</v>
      </c>
      <c r="K251" s="46">
        <f t="shared" si="7"/>
        <v>108902.84447728112</v>
      </c>
      <c r="L251" s="46"/>
      <c r="M251" s="13" t="s">
        <v>71</v>
      </c>
      <c r="N251" s="412">
        <f>AVERAGE(K251:K252)</f>
        <v>287833.13486563624</v>
      </c>
      <c r="O251" s="412" t="e">
        <f>AVERAGE(#REF!)</f>
        <v>#REF!</v>
      </c>
      <c r="P251" s="412">
        <f>STDEV(K251:K252)</f>
        <v>253045.643386568</v>
      </c>
      <c r="Q251" s="412" t="e">
        <f>STDEV(#REF!)</f>
        <v>#REF!</v>
      </c>
      <c r="R251" s="412">
        <f>MAX(K251:K252)</f>
        <v>466763.42525399133</v>
      </c>
      <c r="S251" s="412" t="e">
        <f>MIN(#REF!)</f>
        <v>#REF!</v>
      </c>
      <c r="T251" s="412">
        <f>MIN(K251:K252)</f>
        <v>108902.84447728112</v>
      </c>
      <c r="U251" s="412">
        <f>MIN(M251:M252)</f>
        <v>0</v>
      </c>
    </row>
    <row r="252" spans="1:21">
      <c r="A252" s="414"/>
      <c r="B252" s="4" t="s">
        <v>29</v>
      </c>
      <c r="C252" s="391"/>
      <c r="D252" s="392"/>
      <c r="E252" s="29" t="s">
        <v>318</v>
      </c>
      <c r="F252" s="396"/>
      <c r="G252" s="10">
        <v>10</v>
      </c>
      <c r="H252" s="11">
        <v>2.7559999999999998</v>
      </c>
      <c r="I252" s="11">
        <f t="shared" si="6"/>
        <v>13.78</v>
      </c>
      <c r="J252" s="12">
        <v>6432</v>
      </c>
      <c r="K252" s="46">
        <f t="shared" si="7"/>
        <v>466763.42525399133</v>
      </c>
      <c r="L252" s="46"/>
      <c r="M252" s="13" t="s">
        <v>71</v>
      </c>
      <c r="N252" s="412">
        <f>AVERAGE(N251:N251)</f>
        <v>287833.13486563624</v>
      </c>
      <c r="O252" s="412" t="e">
        <f>AVERAGE(O251:O251)</f>
        <v>#REF!</v>
      </c>
      <c r="P252" s="412" t="e">
        <f>STDEV(#REF!)</f>
        <v>#REF!</v>
      </c>
      <c r="Q252" s="412" t="e">
        <f>STDEV(#REF!)</f>
        <v>#REF!</v>
      </c>
      <c r="R252" s="412">
        <f>MIN(R251:R251)</f>
        <v>466763.42525399133</v>
      </c>
      <c r="S252" s="412" t="e">
        <f>MIN(S251:S251)</f>
        <v>#REF!</v>
      </c>
      <c r="T252" s="412">
        <f>MIN(T251:T251)</f>
        <v>108902.84447728112</v>
      </c>
      <c r="U252" s="412">
        <f>MIN(U251:U251)</f>
        <v>0</v>
      </c>
    </row>
    <row r="253" spans="1:21" ht="15" customHeight="1">
      <c r="A253" s="414"/>
      <c r="B253" s="4" t="s">
        <v>30</v>
      </c>
      <c r="C253" s="391">
        <v>4</v>
      </c>
      <c r="D253" s="392" t="s">
        <v>4</v>
      </c>
      <c r="E253" s="29" t="s">
        <v>319</v>
      </c>
      <c r="F253" s="396"/>
      <c r="G253" s="10">
        <v>10</v>
      </c>
      <c r="H253" s="11">
        <v>1.8109999999999999</v>
      </c>
      <c r="I253" s="11">
        <f t="shared" si="6"/>
        <v>9.0549999999999997</v>
      </c>
      <c r="J253" s="12">
        <v>11608</v>
      </c>
      <c r="K253" s="46">
        <f t="shared" si="7"/>
        <v>1281943.6775262286</v>
      </c>
      <c r="L253" s="46"/>
      <c r="M253" s="13" t="s">
        <v>71</v>
      </c>
      <c r="N253" s="412">
        <f>AVERAGE(K253:K254)</f>
        <v>838968.30311196519</v>
      </c>
      <c r="O253" s="412">
        <f>AVERAGE(K253:K256)</f>
        <v>847197.53360608383</v>
      </c>
      <c r="P253" s="412">
        <f>STDEV(K253:K254)</f>
        <v>626461.78229395114</v>
      </c>
      <c r="Q253" s="412">
        <f>STDEV(K253:K256)</f>
        <v>376887.40639166866</v>
      </c>
      <c r="R253" s="412">
        <f>MAX(K253:K254)</f>
        <v>1281943.6775262286</v>
      </c>
      <c r="S253" s="412">
        <f>MAX(K253:K256)</f>
        <v>1281943.6775262286</v>
      </c>
      <c r="T253" s="412">
        <f>MIN(K253:K254)</f>
        <v>395992.92869770183</v>
      </c>
      <c r="U253" s="412">
        <f>MIN(K253:K256)</f>
        <v>395992.92869770183</v>
      </c>
    </row>
    <row r="254" spans="1:21">
      <c r="A254" s="414"/>
      <c r="B254" s="4" t="s">
        <v>31</v>
      </c>
      <c r="C254" s="391"/>
      <c r="D254" s="392"/>
      <c r="E254" s="29" t="s">
        <v>320</v>
      </c>
      <c r="F254" s="396"/>
      <c r="G254" s="10">
        <v>10</v>
      </c>
      <c r="H254" s="11">
        <v>1.6970000000000001</v>
      </c>
      <c r="I254" s="11">
        <f t="shared" si="6"/>
        <v>8.4849999999999994</v>
      </c>
      <c r="J254" s="12">
        <v>3360</v>
      </c>
      <c r="K254" s="46">
        <f t="shared" si="7"/>
        <v>395992.92869770183</v>
      </c>
      <c r="L254" s="46"/>
      <c r="M254" s="13" t="s">
        <v>71</v>
      </c>
      <c r="N254" s="412">
        <f>AVERAGE(N252:N253)</f>
        <v>563400.71898880065</v>
      </c>
      <c r="O254" s="412" t="e">
        <f>AVERAGE(O252:O253)</f>
        <v>#REF!</v>
      </c>
      <c r="P254" s="412" t="e">
        <f>STDEV(P250:P252)</f>
        <v>#REF!</v>
      </c>
      <c r="Q254" s="412" t="e">
        <f>STDEV(Q250:Q252)</f>
        <v>#REF!</v>
      </c>
      <c r="R254" s="412">
        <f>MIN(R252:R253)</f>
        <v>466763.42525399133</v>
      </c>
      <c r="S254" s="412" t="e">
        <f>MIN(S252:S253)</f>
        <v>#REF!</v>
      </c>
      <c r="T254" s="412">
        <f>MIN(T252:T253)</f>
        <v>108902.84447728112</v>
      </c>
      <c r="U254" s="412">
        <f>MIN(U252:U253)</f>
        <v>0</v>
      </c>
    </row>
    <row r="255" spans="1:21">
      <c r="A255" s="414"/>
      <c r="B255" s="4" t="s">
        <v>32</v>
      </c>
      <c r="C255" s="391"/>
      <c r="D255" s="392" t="s">
        <v>3</v>
      </c>
      <c r="E255" s="29" t="s">
        <v>321</v>
      </c>
      <c r="F255" s="396"/>
      <c r="G255" s="10">
        <v>10</v>
      </c>
      <c r="H255" s="11">
        <v>3.2080000000000002</v>
      </c>
      <c r="I255" s="11">
        <f t="shared" si="6"/>
        <v>16.04</v>
      </c>
      <c r="J255" s="12">
        <v>11648</v>
      </c>
      <c r="K255" s="46">
        <f t="shared" si="7"/>
        <v>726184.53865336662</v>
      </c>
      <c r="L255" s="46"/>
      <c r="M255" s="13" t="s">
        <v>71</v>
      </c>
      <c r="N255" s="412">
        <f>AVERAGE(K255:K256)</f>
        <v>855426.76410020236</v>
      </c>
      <c r="O255" s="412" t="e">
        <f>AVERAGE(#REF!)</f>
        <v>#REF!</v>
      </c>
      <c r="P255" s="412">
        <f>STDEV(K255:K256)</f>
        <v>182776.10805819675</v>
      </c>
      <c r="Q255" s="412" t="e">
        <f>STDEV(#REF!)</f>
        <v>#REF!</v>
      </c>
      <c r="R255" s="412">
        <f>MAX(K255:K256)</f>
        <v>984668.98954703822</v>
      </c>
      <c r="S255" s="412" t="e">
        <f>MIN(#REF!)</f>
        <v>#REF!</v>
      </c>
      <c r="T255" s="412">
        <f>MIN(K255:K256)</f>
        <v>726184.53865336662</v>
      </c>
      <c r="U255" s="412">
        <f>MIN(M255:M256)</f>
        <v>0</v>
      </c>
    </row>
    <row r="256" spans="1:21">
      <c r="A256" s="414"/>
      <c r="B256" s="4" t="s">
        <v>33</v>
      </c>
      <c r="C256" s="391"/>
      <c r="D256" s="392"/>
      <c r="E256" s="29" t="s">
        <v>322</v>
      </c>
      <c r="F256" s="396"/>
      <c r="G256" s="10">
        <v>10</v>
      </c>
      <c r="H256" s="11">
        <v>3.7309999999999999</v>
      </c>
      <c r="I256" s="11">
        <f t="shared" si="6"/>
        <v>18.655000000000001</v>
      </c>
      <c r="J256" s="12">
        <v>18369</v>
      </c>
      <c r="K256" s="46">
        <f t="shared" si="7"/>
        <v>984668.98954703822</v>
      </c>
      <c r="L256" s="46"/>
      <c r="M256" s="13" t="s">
        <v>71</v>
      </c>
      <c r="N256" s="412">
        <f>AVERAGE(N255:N255)</f>
        <v>855426.76410020236</v>
      </c>
      <c r="O256" s="412" t="e">
        <f>AVERAGE(O255:O255)</f>
        <v>#REF!</v>
      </c>
      <c r="P256" s="412" t="e">
        <f>STDEV(#REF!)</f>
        <v>#REF!</v>
      </c>
      <c r="Q256" s="412" t="e">
        <f>STDEV(#REF!)</f>
        <v>#REF!</v>
      </c>
      <c r="R256" s="412">
        <f>MIN(R255:R255)</f>
        <v>984668.98954703822</v>
      </c>
      <c r="S256" s="412" t="e">
        <f>MIN(S255:S255)</f>
        <v>#REF!</v>
      </c>
      <c r="T256" s="412">
        <f>MIN(T255:T255)</f>
        <v>726184.53865336662</v>
      </c>
      <c r="U256" s="412">
        <f>MIN(U255:U255)</f>
        <v>0</v>
      </c>
    </row>
    <row r="257" spans="1:21" ht="15" customHeight="1">
      <c r="A257" s="414"/>
      <c r="B257" s="4" t="s">
        <v>34</v>
      </c>
      <c r="C257" s="391">
        <v>5</v>
      </c>
      <c r="D257" s="392" t="s">
        <v>4</v>
      </c>
      <c r="E257" s="29" t="s">
        <v>323</v>
      </c>
      <c r="F257" s="396"/>
      <c r="G257" s="10">
        <v>10</v>
      </c>
      <c r="H257" s="11">
        <v>9.9809999999999999</v>
      </c>
      <c r="I257" s="11">
        <f t="shared" si="6"/>
        <v>49.905000000000001</v>
      </c>
      <c r="J257" s="12">
        <v>22129</v>
      </c>
      <c r="K257" s="46">
        <f t="shared" si="7"/>
        <v>443422.50275523495</v>
      </c>
      <c r="L257" s="46"/>
      <c r="M257" s="13" t="s">
        <v>71</v>
      </c>
      <c r="N257" s="412">
        <f>AVERAGE(K257:K258)</f>
        <v>331080.29208734306</v>
      </c>
      <c r="O257" s="412">
        <f>AVERAGE(K257:K260)</f>
        <v>427000.99441292614</v>
      </c>
      <c r="P257" s="412">
        <f>STDEV(K257:K258)</f>
        <v>158875.87795350805</v>
      </c>
      <c r="Q257" s="412">
        <f>STDEV(K257:K260)</f>
        <v>144048.04167130581</v>
      </c>
      <c r="R257" s="412">
        <f>MAX(K257:K258)</f>
        <v>443422.50275523495</v>
      </c>
      <c r="S257" s="412">
        <f>MAX(K257:K260)</f>
        <v>533042.1165416633</v>
      </c>
      <c r="T257" s="412">
        <f>MIN(K257:K258)</f>
        <v>218738.08141945113</v>
      </c>
      <c r="U257" s="412">
        <f>MIN(K257:K260)</f>
        <v>218738.08141945113</v>
      </c>
    </row>
    <row r="258" spans="1:21" ht="15.75" customHeight="1">
      <c r="A258" s="414"/>
      <c r="B258" s="4" t="s">
        <v>35</v>
      </c>
      <c r="C258" s="391"/>
      <c r="D258" s="392"/>
      <c r="E258" s="29" t="s">
        <v>324</v>
      </c>
      <c r="F258" s="396"/>
      <c r="G258" s="10">
        <v>10</v>
      </c>
      <c r="H258" s="11">
        <v>12.061</v>
      </c>
      <c r="I258" s="11">
        <f t="shared" si="6"/>
        <v>60.305</v>
      </c>
      <c r="J258" s="12">
        <v>13191</v>
      </c>
      <c r="K258" s="46">
        <f t="shared" si="7"/>
        <v>218738.08141945113</v>
      </c>
      <c r="L258" s="46"/>
      <c r="M258" s="13" t="s">
        <v>71</v>
      </c>
      <c r="N258" s="412">
        <f>AVERAGE(N256:N257)</f>
        <v>593253.52809377271</v>
      </c>
      <c r="O258" s="412" t="e">
        <f>AVERAGE(O256:O257)</f>
        <v>#REF!</v>
      </c>
      <c r="P258" s="412" t="e">
        <f>STDEV(P254:P256)</f>
        <v>#REF!</v>
      </c>
      <c r="Q258" s="412" t="e">
        <f>STDEV(Q254:Q256)</f>
        <v>#REF!</v>
      </c>
      <c r="R258" s="412">
        <f>MIN(R256:R257)</f>
        <v>443422.50275523495</v>
      </c>
      <c r="S258" s="412" t="e">
        <f>MIN(S256:S257)</f>
        <v>#REF!</v>
      </c>
      <c r="T258" s="412">
        <f>MIN(T256:T257)</f>
        <v>218738.08141945113</v>
      </c>
      <c r="U258" s="412">
        <f>MIN(U256:U257)</f>
        <v>0</v>
      </c>
    </row>
    <row r="259" spans="1:21">
      <c r="A259" s="414"/>
      <c r="B259" s="4" t="s">
        <v>36</v>
      </c>
      <c r="C259" s="391"/>
      <c r="D259" s="392" t="s">
        <v>3</v>
      </c>
      <c r="E259" s="29" t="s">
        <v>325</v>
      </c>
      <c r="F259" s="396"/>
      <c r="G259" s="10">
        <v>10</v>
      </c>
      <c r="H259" s="11">
        <v>12.132999999999999</v>
      </c>
      <c r="I259" s="11">
        <f t="shared" si="6"/>
        <v>60.664999999999992</v>
      </c>
      <c r="J259" s="12">
        <v>32337</v>
      </c>
      <c r="K259" s="46">
        <f t="shared" si="7"/>
        <v>533042.1165416633</v>
      </c>
      <c r="L259" s="46"/>
      <c r="M259" s="13" t="s">
        <v>71</v>
      </c>
      <c r="N259" s="412">
        <f>AVERAGE(K259:K260)</f>
        <v>522921.69673850923</v>
      </c>
      <c r="O259" s="412" t="e">
        <f>AVERAGE(#REF!)</f>
        <v>#REF!</v>
      </c>
      <c r="P259" s="412">
        <f>STDEV(K259:K260)</f>
        <v>14312.434942529739</v>
      </c>
      <c r="Q259" s="412" t="e">
        <f>STDEV(#REF!)</f>
        <v>#REF!</v>
      </c>
      <c r="R259" s="412">
        <f>MAX(K259:K260)</f>
        <v>533042.1165416633</v>
      </c>
      <c r="S259" s="412" t="e">
        <f>MIN(#REF!)</f>
        <v>#REF!</v>
      </c>
      <c r="T259" s="412">
        <f>MIN(K259:K260)</f>
        <v>512801.27693535516</v>
      </c>
      <c r="U259" s="412">
        <f>MIN(M259:M260)</f>
        <v>0</v>
      </c>
    </row>
    <row r="260" spans="1:21">
      <c r="A260" s="414"/>
      <c r="B260" s="4" t="s">
        <v>37</v>
      </c>
      <c r="C260" s="391"/>
      <c r="D260" s="392"/>
      <c r="E260" s="29" t="s">
        <v>326</v>
      </c>
      <c r="F260" s="396"/>
      <c r="G260" s="10">
        <v>10</v>
      </c>
      <c r="H260" s="11">
        <v>12.53</v>
      </c>
      <c r="I260" s="11">
        <f t="shared" si="6"/>
        <v>62.65</v>
      </c>
      <c r="J260" s="12">
        <v>32127</v>
      </c>
      <c r="K260" s="46">
        <f t="shared" si="7"/>
        <v>512801.27693535516</v>
      </c>
      <c r="L260" s="46"/>
      <c r="M260" s="13" t="s">
        <v>71</v>
      </c>
      <c r="N260" s="412">
        <f>AVERAGE(N259:N259)</f>
        <v>522921.69673850923</v>
      </c>
      <c r="O260" s="412" t="e">
        <f>AVERAGE(O259:O259)</f>
        <v>#REF!</v>
      </c>
      <c r="P260" s="412" t="e">
        <f>STDEV(#REF!)</f>
        <v>#REF!</v>
      </c>
      <c r="Q260" s="412" t="e">
        <f>STDEV(#REF!)</f>
        <v>#REF!</v>
      </c>
      <c r="R260" s="412">
        <f>MIN(R259:R259)</f>
        <v>533042.1165416633</v>
      </c>
      <c r="S260" s="412" t="e">
        <f>MIN(S259:S259)</f>
        <v>#REF!</v>
      </c>
      <c r="T260" s="412">
        <f>MIN(T259:T259)</f>
        <v>512801.27693535516</v>
      </c>
      <c r="U260" s="412">
        <f>MIN(U259:U259)</f>
        <v>0</v>
      </c>
    </row>
    <row r="261" spans="1:21" ht="15" customHeight="1">
      <c r="A261" s="414"/>
      <c r="B261" s="4" t="s">
        <v>38</v>
      </c>
      <c r="C261" s="391">
        <v>6</v>
      </c>
      <c r="D261" s="14" t="s">
        <v>4</v>
      </c>
      <c r="E261" s="29" t="s">
        <v>327</v>
      </c>
      <c r="F261" s="396"/>
      <c r="G261" s="10">
        <v>10</v>
      </c>
      <c r="H261" s="11">
        <v>10.955</v>
      </c>
      <c r="I261" s="11">
        <f t="shared" si="6"/>
        <v>54.774999999999999</v>
      </c>
      <c r="J261" s="12">
        <v>2457</v>
      </c>
      <c r="K261" s="46">
        <f t="shared" si="7"/>
        <v>44856.230031948886</v>
      </c>
      <c r="L261" s="46"/>
      <c r="M261" s="13" t="s">
        <v>71</v>
      </c>
      <c r="N261" s="130">
        <f>AVERAGE(K261)</f>
        <v>44856.230031948886</v>
      </c>
      <c r="O261" s="412">
        <f>AVERAGE(K261:K264)</f>
        <v>611055.40730787918</v>
      </c>
      <c r="P261" s="129" t="s">
        <v>354</v>
      </c>
      <c r="Q261" s="412">
        <f>STDEV(K261:K264)</f>
        <v>470919.92237125855</v>
      </c>
      <c r="R261" s="130">
        <f>MAX(K261)</f>
        <v>44856.230031948886</v>
      </c>
      <c r="S261" s="412">
        <f>MAX(K261:K264)</f>
        <v>1108590.4628330995</v>
      </c>
      <c r="T261" s="130">
        <f>MIN(K261)</f>
        <v>44856.230031948886</v>
      </c>
      <c r="U261" s="412">
        <f>MIN(K261:K264)</f>
        <v>44856.230031948886</v>
      </c>
    </row>
    <row r="262" spans="1:21">
      <c r="A262" s="414"/>
      <c r="B262" s="4" t="s">
        <v>39</v>
      </c>
      <c r="C262" s="391"/>
      <c r="D262" s="392" t="s">
        <v>3</v>
      </c>
      <c r="E262" s="29" t="s">
        <v>328</v>
      </c>
      <c r="F262" s="396"/>
      <c r="G262" s="10">
        <v>10</v>
      </c>
      <c r="H262" s="11">
        <v>11.407999999999999</v>
      </c>
      <c r="I262" s="11">
        <f t="shared" si="6"/>
        <v>57.04</v>
      </c>
      <c r="J262" s="12">
        <v>63234</v>
      </c>
      <c r="K262" s="46">
        <f t="shared" si="7"/>
        <v>1108590.4628330995</v>
      </c>
      <c r="L262" s="46"/>
      <c r="M262" s="13" t="s">
        <v>71</v>
      </c>
      <c r="N262" s="412">
        <f>AVERAGE(K262:K264)</f>
        <v>799788.46639985591</v>
      </c>
      <c r="O262" s="412">
        <f>AVERAGE(O261:O261)</f>
        <v>611055.40730787918</v>
      </c>
      <c r="P262" s="412">
        <f>STDEV(K262:K264)</f>
        <v>344858.4555494251</v>
      </c>
      <c r="Q262" s="412" t="e">
        <f>STDEV(#REF!)</f>
        <v>#REF!</v>
      </c>
      <c r="R262" s="412">
        <f>MAX(K262:K264)</f>
        <v>1108590.4628330995</v>
      </c>
      <c r="S262" s="412">
        <f>MIN(S261:S261)</f>
        <v>1108590.4628330995</v>
      </c>
      <c r="T262" s="412">
        <f>MIN(K262:K264)</f>
        <v>427652.88293535233</v>
      </c>
      <c r="U262" s="412">
        <f>MIN(U261:U261)</f>
        <v>44856.230031948886</v>
      </c>
    </row>
    <row r="263" spans="1:21">
      <c r="A263" s="414"/>
      <c r="B263" s="4" t="s">
        <v>40</v>
      </c>
      <c r="C263" s="391"/>
      <c r="D263" s="392"/>
      <c r="E263" s="29" t="s">
        <v>329</v>
      </c>
      <c r="F263" s="396"/>
      <c r="G263" s="10">
        <v>10</v>
      </c>
      <c r="H263" s="11">
        <v>8.5850000000000009</v>
      </c>
      <c r="I263" s="11">
        <f t="shared" ref="I263:I326" si="8">IF(H263&gt;=40, 200, H263*5)</f>
        <v>42.925000000000004</v>
      </c>
      <c r="J263" s="12">
        <v>18357</v>
      </c>
      <c r="K263" s="46">
        <f t="shared" ref="K263:K326" si="9">(J263/(I263/1000))</f>
        <v>427652.88293535233</v>
      </c>
      <c r="L263" s="46"/>
      <c r="M263" s="13" t="s">
        <v>71</v>
      </c>
      <c r="N263" s="412"/>
      <c r="O263" s="412" t="e">
        <f>AVERAGE(#REF!)</f>
        <v>#REF!</v>
      </c>
      <c r="P263" s="412"/>
      <c r="Q263" s="412" t="e">
        <f>STDEV(#REF!)</f>
        <v>#REF!</v>
      </c>
      <c r="R263" s="412"/>
      <c r="S263" s="412" t="e">
        <f>MIN(#REF!)</f>
        <v>#REF!</v>
      </c>
      <c r="T263" s="412"/>
      <c r="U263" s="412">
        <f>MIN(M263:M264)</f>
        <v>0</v>
      </c>
    </row>
    <row r="264" spans="1:21">
      <c r="A264" s="414"/>
      <c r="B264" s="4" t="s">
        <v>41</v>
      </c>
      <c r="C264" s="391"/>
      <c r="D264" s="392"/>
      <c r="E264" s="29" t="s">
        <v>330</v>
      </c>
      <c r="F264" s="396"/>
      <c r="G264" s="10">
        <v>10</v>
      </c>
      <c r="H264" s="11">
        <v>11.454000000000001</v>
      </c>
      <c r="I264" s="11">
        <f t="shared" si="8"/>
        <v>57.27</v>
      </c>
      <c r="J264" s="12">
        <v>49431</v>
      </c>
      <c r="K264" s="46">
        <f t="shared" si="9"/>
        <v>863122.0534311157</v>
      </c>
      <c r="L264" s="46"/>
      <c r="M264" s="13" t="s">
        <v>71</v>
      </c>
      <c r="N264" s="412"/>
      <c r="O264" s="412" t="e">
        <f>AVERAGE(O263:O263)</f>
        <v>#REF!</v>
      </c>
      <c r="P264" s="412"/>
      <c r="Q264" s="412" t="e">
        <f>STDEV(#REF!)</f>
        <v>#REF!</v>
      </c>
      <c r="R264" s="412"/>
      <c r="S264" s="412" t="e">
        <f>MIN(S263:S263)</f>
        <v>#REF!</v>
      </c>
      <c r="T264" s="412"/>
      <c r="U264" s="412">
        <f>MIN(U263:U263)</f>
        <v>0</v>
      </c>
    </row>
    <row r="265" spans="1:21" ht="15" customHeight="1">
      <c r="A265" s="414"/>
      <c r="B265" s="4" t="s">
        <v>42</v>
      </c>
      <c r="C265" s="391">
        <v>1</v>
      </c>
      <c r="D265" s="14" t="s">
        <v>4</v>
      </c>
      <c r="E265" s="29" t="s">
        <v>331</v>
      </c>
      <c r="F265" s="388" t="s">
        <v>1846</v>
      </c>
      <c r="G265" s="10">
        <v>10</v>
      </c>
      <c r="H265" s="11">
        <v>4.4249999999999998</v>
      </c>
      <c r="I265" s="11">
        <f t="shared" si="8"/>
        <v>22.125</v>
      </c>
      <c r="J265" s="12" t="s">
        <v>355</v>
      </c>
      <c r="K265" s="46" t="s">
        <v>355</v>
      </c>
      <c r="L265" s="46"/>
      <c r="M265" s="13" t="s">
        <v>71</v>
      </c>
      <c r="N265" s="129" t="s">
        <v>355</v>
      </c>
      <c r="O265" s="381" t="s">
        <v>355</v>
      </c>
      <c r="P265" s="129" t="s">
        <v>354</v>
      </c>
      <c r="Q265" s="381" t="s">
        <v>354</v>
      </c>
      <c r="R265" s="129" t="s">
        <v>355</v>
      </c>
      <c r="S265" s="381" t="s">
        <v>355</v>
      </c>
      <c r="T265" s="129" t="s">
        <v>355</v>
      </c>
      <c r="U265" s="418" t="s">
        <v>355</v>
      </c>
    </row>
    <row r="266" spans="1:21">
      <c r="A266" s="414"/>
      <c r="B266" s="4" t="s">
        <v>43</v>
      </c>
      <c r="C266" s="391"/>
      <c r="D266" s="392" t="s">
        <v>3</v>
      </c>
      <c r="E266" s="29" t="s">
        <v>332</v>
      </c>
      <c r="F266" s="389"/>
      <c r="G266" s="10">
        <v>10</v>
      </c>
      <c r="H266" s="11">
        <v>4.7919999999999998</v>
      </c>
      <c r="I266" s="11">
        <f t="shared" si="8"/>
        <v>23.96</v>
      </c>
      <c r="J266" s="12" t="s">
        <v>355</v>
      </c>
      <c r="K266" s="46" t="s">
        <v>355</v>
      </c>
      <c r="L266" s="46"/>
      <c r="M266" s="13" t="s">
        <v>71</v>
      </c>
      <c r="N266" s="381" t="s">
        <v>355</v>
      </c>
      <c r="O266" s="382" t="e">
        <f>MIN(#REF!)</f>
        <v>#REF!</v>
      </c>
      <c r="P266" s="381" t="s">
        <v>354</v>
      </c>
      <c r="Q266" s="382" t="e">
        <f>STDEV(#REF!)</f>
        <v>#REF!</v>
      </c>
      <c r="R266" s="381" t="s">
        <v>355</v>
      </c>
      <c r="S266" s="382" t="e">
        <f>MIN(#REF!)</f>
        <v>#REF!</v>
      </c>
      <c r="T266" s="381" t="s">
        <v>355</v>
      </c>
      <c r="U266" s="419">
        <f>MIN(M266:M267)</f>
        <v>0</v>
      </c>
    </row>
    <row r="267" spans="1:21">
      <c r="A267" s="414"/>
      <c r="B267" s="4" t="s">
        <v>44</v>
      </c>
      <c r="C267" s="391"/>
      <c r="D267" s="392"/>
      <c r="E267" s="29" t="s">
        <v>333</v>
      </c>
      <c r="F267" s="389"/>
      <c r="G267" s="10">
        <v>10</v>
      </c>
      <c r="H267" s="11">
        <v>5.2450000000000001</v>
      </c>
      <c r="I267" s="11">
        <f t="shared" si="8"/>
        <v>26.225000000000001</v>
      </c>
      <c r="J267" s="12" t="s">
        <v>355</v>
      </c>
      <c r="K267" s="46" t="s">
        <v>355</v>
      </c>
      <c r="L267" s="46"/>
      <c r="M267" s="13" t="s">
        <v>71</v>
      </c>
      <c r="N267" s="382">
        <f>MIN(N265:N266)</f>
        <v>0</v>
      </c>
      <c r="O267" s="382" t="e">
        <f>MIN(O266:O266)</f>
        <v>#REF!</v>
      </c>
      <c r="P267" s="382" t="e">
        <f>AVERAGE(P265:P266)</f>
        <v>#DIV/0!</v>
      </c>
      <c r="Q267" s="382" t="e">
        <f>STDEV(#REF!)</f>
        <v>#REF!</v>
      </c>
      <c r="R267" s="382">
        <f>MIN(R265:R266)</f>
        <v>0</v>
      </c>
      <c r="S267" s="382" t="e">
        <f>MIN(S266:S266)</f>
        <v>#REF!</v>
      </c>
      <c r="T267" s="382">
        <f>MIN(T265:T266)</f>
        <v>0</v>
      </c>
      <c r="U267" s="419">
        <f>MIN(U266:U266)</f>
        <v>0</v>
      </c>
    </row>
    <row r="268" spans="1:21" ht="15" customHeight="1">
      <c r="A268" s="414"/>
      <c r="B268" s="4" t="s">
        <v>45</v>
      </c>
      <c r="C268" s="391">
        <v>2</v>
      </c>
      <c r="D268" s="392" t="s">
        <v>4</v>
      </c>
      <c r="E268" s="29" t="s">
        <v>334</v>
      </c>
      <c r="F268" s="389"/>
      <c r="G268" s="10">
        <v>10</v>
      </c>
      <c r="H268" s="11">
        <v>5.0529999999999999</v>
      </c>
      <c r="I268" s="11">
        <f t="shared" si="8"/>
        <v>25.265000000000001</v>
      </c>
      <c r="J268" s="12" t="s">
        <v>355</v>
      </c>
      <c r="K268" s="46" t="s">
        <v>355</v>
      </c>
      <c r="L268" s="46"/>
      <c r="M268" s="13" t="s">
        <v>71</v>
      </c>
      <c r="N268" s="381" t="s">
        <v>355</v>
      </c>
      <c r="O268" s="381" t="s">
        <v>355</v>
      </c>
      <c r="P268" s="381" t="s">
        <v>354</v>
      </c>
      <c r="Q268" s="381" t="s">
        <v>354</v>
      </c>
      <c r="R268" s="381" t="s">
        <v>355</v>
      </c>
      <c r="S268" s="381" t="s">
        <v>355</v>
      </c>
      <c r="T268" s="381" t="s">
        <v>355</v>
      </c>
      <c r="U268" s="418" t="s">
        <v>355</v>
      </c>
    </row>
    <row r="269" spans="1:21">
      <c r="A269" s="414"/>
      <c r="B269" s="4" t="s">
        <v>46</v>
      </c>
      <c r="C269" s="391"/>
      <c r="D269" s="392"/>
      <c r="E269" s="29" t="s">
        <v>335</v>
      </c>
      <c r="F269" s="389"/>
      <c r="G269" s="10">
        <v>10</v>
      </c>
      <c r="H269" s="11">
        <v>11.08</v>
      </c>
      <c r="I269" s="11">
        <f t="shared" si="8"/>
        <v>55.4</v>
      </c>
      <c r="J269" s="12" t="s">
        <v>355</v>
      </c>
      <c r="K269" s="46" t="s">
        <v>355</v>
      </c>
      <c r="L269" s="46"/>
      <c r="M269" s="13" t="s">
        <v>71</v>
      </c>
      <c r="N269" s="382">
        <f>MIN(N267:N268)</f>
        <v>0</v>
      </c>
      <c r="O269" s="382" t="e">
        <f>MIN(O267:O268)</f>
        <v>#REF!</v>
      </c>
      <c r="P269" s="382" t="e">
        <f>AVERAGE(P267:P268)</f>
        <v>#DIV/0!</v>
      </c>
      <c r="Q269" s="382" t="e">
        <f>STDEV(Q265:Q267)</f>
        <v>#REF!</v>
      </c>
      <c r="R269" s="382">
        <f>MIN(R267:R268)</f>
        <v>0</v>
      </c>
      <c r="S269" s="382" t="e">
        <f>MIN(S267:S268)</f>
        <v>#REF!</v>
      </c>
      <c r="T269" s="382">
        <f>MIN(T267:T268)</f>
        <v>0</v>
      </c>
      <c r="U269" s="419">
        <f>MIN(U267:U268)</f>
        <v>0</v>
      </c>
    </row>
    <row r="270" spans="1:21">
      <c r="A270" s="414"/>
      <c r="B270" s="4" t="s">
        <v>47</v>
      </c>
      <c r="C270" s="391"/>
      <c r="D270" s="392" t="s">
        <v>3</v>
      </c>
      <c r="E270" s="29" t="s">
        <v>336</v>
      </c>
      <c r="F270" s="389"/>
      <c r="G270" s="10">
        <v>10</v>
      </c>
      <c r="H270" s="11">
        <v>8.5069999999999997</v>
      </c>
      <c r="I270" s="11">
        <f t="shared" si="8"/>
        <v>42.534999999999997</v>
      </c>
      <c r="J270" s="12" t="s">
        <v>355</v>
      </c>
      <c r="K270" s="46" t="s">
        <v>355</v>
      </c>
      <c r="L270" s="46"/>
      <c r="M270" s="13" t="s">
        <v>71</v>
      </c>
      <c r="N270" s="381" t="s">
        <v>355</v>
      </c>
      <c r="O270" s="382" t="e">
        <f>MIN(#REF!)</f>
        <v>#REF!</v>
      </c>
      <c r="P270" s="381" t="s">
        <v>354</v>
      </c>
      <c r="Q270" s="382" t="e">
        <f>STDEV(#REF!)</f>
        <v>#REF!</v>
      </c>
      <c r="R270" s="381" t="s">
        <v>355</v>
      </c>
      <c r="S270" s="382" t="e">
        <f>MIN(#REF!)</f>
        <v>#REF!</v>
      </c>
      <c r="T270" s="381" t="s">
        <v>355</v>
      </c>
      <c r="U270" s="419">
        <f>MIN(M270:M271)</f>
        <v>0</v>
      </c>
    </row>
    <row r="271" spans="1:21">
      <c r="A271" s="414"/>
      <c r="B271" s="4" t="s">
        <v>48</v>
      </c>
      <c r="C271" s="391"/>
      <c r="D271" s="392"/>
      <c r="E271" s="29" t="s">
        <v>337</v>
      </c>
      <c r="F271" s="389"/>
      <c r="G271" s="10">
        <v>10</v>
      </c>
      <c r="H271" s="11">
        <v>7.5609999999999999</v>
      </c>
      <c r="I271" s="11">
        <f t="shared" si="8"/>
        <v>37.805</v>
      </c>
      <c r="J271" s="12" t="s">
        <v>355</v>
      </c>
      <c r="K271" s="46" t="s">
        <v>355</v>
      </c>
      <c r="L271" s="46"/>
      <c r="M271" s="13" t="s">
        <v>71</v>
      </c>
      <c r="N271" s="382">
        <f>MIN(N269:N270)</f>
        <v>0</v>
      </c>
      <c r="O271" s="382" t="e">
        <f>MIN(O270:O270)</f>
        <v>#REF!</v>
      </c>
      <c r="P271" s="382" t="e">
        <f>AVERAGE(P269:P270)</f>
        <v>#DIV/0!</v>
      </c>
      <c r="Q271" s="382" t="e">
        <f>STDEV(#REF!)</f>
        <v>#REF!</v>
      </c>
      <c r="R271" s="382">
        <f>MIN(R269:R270)</f>
        <v>0</v>
      </c>
      <c r="S271" s="382" t="e">
        <f>MIN(S270:S270)</f>
        <v>#REF!</v>
      </c>
      <c r="T271" s="382">
        <f>MIN(T269:T270)</f>
        <v>0</v>
      </c>
      <c r="U271" s="419">
        <f>MIN(U270:U270)</f>
        <v>0</v>
      </c>
    </row>
    <row r="272" spans="1:21" ht="15" customHeight="1">
      <c r="A272" s="414"/>
      <c r="B272" s="4" t="s">
        <v>49</v>
      </c>
      <c r="C272" s="391">
        <v>3</v>
      </c>
      <c r="D272" s="392" t="s">
        <v>4</v>
      </c>
      <c r="E272" s="29" t="s">
        <v>338</v>
      </c>
      <c r="F272" s="389"/>
      <c r="G272" s="10">
        <v>10</v>
      </c>
      <c r="H272" s="11">
        <v>2.4420000000000002</v>
      </c>
      <c r="I272" s="11">
        <f t="shared" si="8"/>
        <v>12.21</v>
      </c>
      <c r="J272" s="12">
        <v>788</v>
      </c>
      <c r="K272" s="46">
        <f t="shared" si="9"/>
        <v>64537.264537264535</v>
      </c>
      <c r="L272" s="46"/>
      <c r="M272" s="13" t="s">
        <v>71</v>
      </c>
      <c r="N272" s="412">
        <f>AVERAGE(K272:K273)</f>
        <v>215784.76130089033</v>
      </c>
      <c r="O272" s="412">
        <f>AVERAGE(K272:K275)</f>
        <v>196966.57531390473</v>
      </c>
      <c r="P272" s="412">
        <f>STDEV(K272:K273)</f>
        <v>213896.2611981004</v>
      </c>
      <c r="Q272" s="412">
        <f>STDEV(K272:K275)</f>
        <v>131856.5970882464</v>
      </c>
      <c r="R272" s="412">
        <f>MAX(K272:K273)</f>
        <v>367032.25806451612</v>
      </c>
      <c r="S272" s="412">
        <f>MAX(K272:K275)</f>
        <v>367032.25806451612</v>
      </c>
      <c r="T272" s="412">
        <f>MIN(K272:K273)</f>
        <v>64537.264537264535</v>
      </c>
      <c r="U272" s="412">
        <f>MIN(K272:K275)</f>
        <v>64537.264537264535</v>
      </c>
    </row>
    <row r="273" spans="1:22">
      <c r="A273" s="414"/>
      <c r="B273" s="4" t="s">
        <v>50</v>
      </c>
      <c r="C273" s="391"/>
      <c r="D273" s="392"/>
      <c r="E273" s="29" t="s">
        <v>339</v>
      </c>
      <c r="F273" s="389"/>
      <c r="G273" s="10">
        <v>10</v>
      </c>
      <c r="H273" s="11">
        <v>3.1</v>
      </c>
      <c r="I273" s="11">
        <f t="shared" si="8"/>
        <v>15.5</v>
      </c>
      <c r="J273" s="12">
        <v>5689</v>
      </c>
      <c r="K273" s="46">
        <f t="shared" si="9"/>
        <v>367032.25806451612</v>
      </c>
      <c r="L273" s="46"/>
      <c r="M273" s="13" t="s">
        <v>71</v>
      </c>
      <c r="N273" s="412">
        <f>AVERAGE(N271:N272)</f>
        <v>107892.38065044516</v>
      </c>
      <c r="O273" s="412" t="e">
        <f>AVERAGE(O271:O272)</f>
        <v>#REF!</v>
      </c>
      <c r="P273" s="412" t="e">
        <f>STDEV(P269:P271)</f>
        <v>#DIV/0!</v>
      </c>
      <c r="Q273" s="412" t="e">
        <f>STDEV(Q269:Q271)</f>
        <v>#REF!</v>
      </c>
      <c r="R273" s="412">
        <f>MIN(R271:R272)</f>
        <v>0</v>
      </c>
      <c r="S273" s="412" t="e">
        <f>MIN(S271:S272)</f>
        <v>#REF!</v>
      </c>
      <c r="T273" s="412">
        <f>MIN(T271:T272)</f>
        <v>0</v>
      </c>
      <c r="U273" s="412">
        <f>MIN(U271:U272)</f>
        <v>0</v>
      </c>
    </row>
    <row r="274" spans="1:22">
      <c r="A274" s="414"/>
      <c r="B274" s="4" t="s">
        <v>51</v>
      </c>
      <c r="C274" s="391"/>
      <c r="D274" s="392" t="s">
        <v>3</v>
      </c>
      <c r="E274" s="29" t="s">
        <v>340</v>
      </c>
      <c r="F274" s="389"/>
      <c r="G274" s="10">
        <v>10</v>
      </c>
      <c r="H274" s="11">
        <v>4.548</v>
      </c>
      <c r="I274" s="11">
        <f t="shared" si="8"/>
        <v>22.740000000000002</v>
      </c>
      <c r="J274" s="12">
        <v>5187</v>
      </c>
      <c r="K274" s="46">
        <f t="shared" si="9"/>
        <v>228100.2638522427</v>
      </c>
      <c r="L274" s="46"/>
      <c r="M274" s="13" t="s">
        <v>71</v>
      </c>
      <c r="N274" s="412">
        <f>AVERAGE(K274:K275)</f>
        <v>178148.38932691916</v>
      </c>
      <c r="O274" s="412" t="e">
        <f>AVERAGE(#REF!)</f>
        <v>#REF!</v>
      </c>
      <c r="P274" s="412">
        <f>STDEV(K274:K275)</f>
        <v>70642.618419671649</v>
      </c>
      <c r="Q274" s="412" t="e">
        <f>STDEV(#REF!)</f>
        <v>#REF!</v>
      </c>
      <c r="R274" s="412">
        <f>MAX(K274:K275)</f>
        <v>228100.2638522427</v>
      </c>
      <c r="S274" s="412" t="e">
        <f>MIN(#REF!)</f>
        <v>#REF!</v>
      </c>
      <c r="T274" s="412">
        <f>MIN(K274:K275)</f>
        <v>128196.51480159564</v>
      </c>
      <c r="U274" s="412">
        <f>MIN(M274:M275)</f>
        <v>0</v>
      </c>
    </row>
    <row r="275" spans="1:22">
      <c r="A275" s="414"/>
      <c r="B275" s="4" t="s">
        <v>52</v>
      </c>
      <c r="C275" s="391"/>
      <c r="D275" s="392"/>
      <c r="E275" s="29" t="s">
        <v>341</v>
      </c>
      <c r="F275" s="389"/>
      <c r="G275" s="10">
        <v>10</v>
      </c>
      <c r="H275" s="11">
        <v>4.7629999999999999</v>
      </c>
      <c r="I275" s="11">
        <f t="shared" si="8"/>
        <v>23.814999999999998</v>
      </c>
      <c r="J275" s="12">
        <v>3053</v>
      </c>
      <c r="K275" s="46">
        <f t="shared" si="9"/>
        <v>128196.51480159564</v>
      </c>
      <c r="L275" s="46"/>
      <c r="M275" s="13" t="s">
        <v>71</v>
      </c>
      <c r="N275" s="412">
        <f>AVERAGE(N274:N274)</f>
        <v>178148.38932691916</v>
      </c>
      <c r="O275" s="412" t="e">
        <f>AVERAGE(O274:O274)</f>
        <v>#REF!</v>
      </c>
      <c r="P275" s="412" t="e">
        <f>STDEV(#REF!)</f>
        <v>#REF!</v>
      </c>
      <c r="Q275" s="412" t="e">
        <f>STDEV(#REF!)</f>
        <v>#REF!</v>
      </c>
      <c r="R275" s="412">
        <f>MIN(R274:R274)</f>
        <v>228100.2638522427</v>
      </c>
      <c r="S275" s="412" t="e">
        <f>MIN(S274:S274)</f>
        <v>#REF!</v>
      </c>
      <c r="T275" s="412">
        <f>MIN(T274:T274)</f>
        <v>128196.51480159564</v>
      </c>
      <c r="U275" s="412">
        <f>MIN(U274:U274)</f>
        <v>0</v>
      </c>
    </row>
    <row r="276" spans="1:22" ht="15" customHeight="1">
      <c r="A276" s="414"/>
      <c r="B276" s="4" t="s">
        <v>53</v>
      </c>
      <c r="C276" s="391">
        <v>4</v>
      </c>
      <c r="D276" s="392" t="s">
        <v>4</v>
      </c>
      <c r="E276" s="29" t="s">
        <v>342</v>
      </c>
      <c r="F276" s="389"/>
      <c r="G276" s="10">
        <v>10</v>
      </c>
      <c r="H276" s="11">
        <v>7.782</v>
      </c>
      <c r="I276" s="11">
        <f t="shared" si="8"/>
        <v>38.909999999999997</v>
      </c>
      <c r="J276" s="12">
        <v>8395</v>
      </c>
      <c r="K276" s="46">
        <f t="shared" si="9"/>
        <v>215754.30480596251</v>
      </c>
      <c r="L276" s="46"/>
      <c r="M276" s="13" t="s">
        <v>71</v>
      </c>
      <c r="N276" s="412">
        <f>AVERAGE(K276:K277)</f>
        <v>346275.95896687981</v>
      </c>
      <c r="O276" s="412">
        <f>AVERAGE(K276:K279)</f>
        <v>379539.29367795354</v>
      </c>
      <c r="P276" s="412">
        <f>STDEV(K276:K277)</f>
        <v>184585.49349773987</v>
      </c>
      <c r="Q276" s="412">
        <f>STDEV(K276:K279)</f>
        <v>115055.69044536856</v>
      </c>
      <c r="R276" s="412">
        <f>MAX(K276:K277)</f>
        <v>476797.61312779709</v>
      </c>
      <c r="S276" s="412">
        <f>MAX(K276:K279)</f>
        <v>476797.61312779709</v>
      </c>
      <c r="T276" s="412">
        <f>MIN(K276:K277)</f>
        <v>215754.30480596251</v>
      </c>
      <c r="U276" s="412">
        <f>MIN(K276:K279)</f>
        <v>215754.30480596251</v>
      </c>
    </row>
    <row r="277" spans="1:22" ht="15.75" customHeight="1">
      <c r="A277" s="414"/>
      <c r="B277" s="4" t="s">
        <v>54</v>
      </c>
      <c r="C277" s="391"/>
      <c r="D277" s="392"/>
      <c r="E277" s="29" t="s">
        <v>343</v>
      </c>
      <c r="F277" s="389"/>
      <c r="G277" s="10">
        <v>10</v>
      </c>
      <c r="H277" s="11">
        <v>10.055</v>
      </c>
      <c r="I277" s="11">
        <f t="shared" si="8"/>
        <v>50.274999999999999</v>
      </c>
      <c r="J277" s="12">
        <v>23971</v>
      </c>
      <c r="K277" s="46">
        <f t="shared" si="9"/>
        <v>476797.61312779709</v>
      </c>
      <c r="L277" s="46"/>
      <c r="M277" s="13" t="s">
        <v>71</v>
      </c>
      <c r="N277" s="412">
        <f>AVERAGE(N275:N276)</f>
        <v>262212.17414689949</v>
      </c>
      <c r="O277" s="412" t="e">
        <f>AVERAGE(O275:O276)</f>
        <v>#REF!</v>
      </c>
      <c r="P277" s="412" t="e">
        <f>STDEV(P273:P275)</f>
        <v>#DIV/0!</v>
      </c>
      <c r="Q277" s="412" t="e">
        <f>STDEV(Q273:Q275)</f>
        <v>#REF!</v>
      </c>
      <c r="R277" s="412">
        <f>MIN(R275:R276)</f>
        <v>228100.2638522427</v>
      </c>
      <c r="S277" s="412" t="e">
        <f>MIN(S275:S276)</f>
        <v>#REF!</v>
      </c>
      <c r="T277" s="412">
        <f>MIN(T275:T276)</f>
        <v>128196.51480159564</v>
      </c>
      <c r="U277" s="412">
        <f>MIN(U275:U276)</f>
        <v>0</v>
      </c>
    </row>
    <row r="278" spans="1:22" ht="12.75" customHeight="1">
      <c r="A278" s="414"/>
      <c r="B278" s="4" t="s">
        <v>55</v>
      </c>
      <c r="C278" s="391"/>
      <c r="D278" s="392" t="s">
        <v>3</v>
      </c>
      <c r="E278" s="29" t="s">
        <v>344</v>
      </c>
      <c r="F278" s="389"/>
      <c r="G278" s="10">
        <v>10</v>
      </c>
      <c r="H278" s="11">
        <v>3.9820000000000002</v>
      </c>
      <c r="I278" s="11">
        <f t="shared" si="8"/>
        <v>19.91</v>
      </c>
      <c r="J278" s="12">
        <v>7728</v>
      </c>
      <c r="K278" s="46">
        <f t="shared" si="9"/>
        <v>388146.65996986435</v>
      </c>
      <c r="L278" s="46"/>
      <c r="M278" s="13" t="s">
        <v>71</v>
      </c>
      <c r="N278" s="412">
        <f>AVERAGE(K278:K279)</f>
        <v>412802.62838902732</v>
      </c>
      <c r="O278" s="412" t="e">
        <f>AVERAGE(#REF!)</f>
        <v>#REF!</v>
      </c>
      <c r="P278" s="412">
        <f>STDEV(K278:K279)</f>
        <v>34868.804931822982</v>
      </c>
      <c r="Q278" s="412" t="e">
        <f>STDEV(#REF!)</f>
        <v>#REF!</v>
      </c>
      <c r="R278" s="412">
        <f>MAX(K278:K279)</f>
        <v>437458.59680819028</v>
      </c>
      <c r="S278" s="412" t="e">
        <f>MIN(#REF!)</f>
        <v>#REF!</v>
      </c>
      <c r="T278" s="412">
        <f>MIN(K278:K279)</f>
        <v>388146.65996986435</v>
      </c>
      <c r="U278" s="412">
        <f>MIN(M278:M279)</f>
        <v>0</v>
      </c>
    </row>
    <row r="279" spans="1:22">
      <c r="A279" s="414"/>
      <c r="B279" s="4" t="s">
        <v>56</v>
      </c>
      <c r="C279" s="391"/>
      <c r="D279" s="392"/>
      <c r="E279" s="29" t="s">
        <v>345</v>
      </c>
      <c r="F279" s="389"/>
      <c r="G279" s="10">
        <v>10</v>
      </c>
      <c r="H279" s="11">
        <v>3.3210000000000002</v>
      </c>
      <c r="I279" s="11">
        <f t="shared" si="8"/>
        <v>16.605</v>
      </c>
      <c r="J279" s="12">
        <v>7264</v>
      </c>
      <c r="K279" s="46">
        <f t="shared" si="9"/>
        <v>437458.59680819028</v>
      </c>
      <c r="L279" s="46"/>
      <c r="M279" s="13" t="s">
        <v>71</v>
      </c>
      <c r="N279" s="412">
        <f>AVERAGE(N278:N278)</f>
        <v>412802.62838902732</v>
      </c>
      <c r="O279" s="412" t="e">
        <f>AVERAGE(O278:O278)</f>
        <v>#REF!</v>
      </c>
      <c r="P279" s="412" t="e">
        <f>STDEV(#REF!)</f>
        <v>#REF!</v>
      </c>
      <c r="Q279" s="412" t="e">
        <f>STDEV(#REF!)</f>
        <v>#REF!</v>
      </c>
      <c r="R279" s="412">
        <f>MIN(R278:R278)</f>
        <v>437458.59680819028</v>
      </c>
      <c r="S279" s="412" t="e">
        <f>MIN(S278:S278)</f>
        <v>#REF!</v>
      </c>
      <c r="T279" s="412">
        <f>MIN(T278:T278)</f>
        <v>388146.65996986435</v>
      </c>
      <c r="U279" s="412">
        <f>MIN(U278:U278)</f>
        <v>0</v>
      </c>
    </row>
    <row r="280" spans="1:22" ht="15" customHeight="1">
      <c r="A280" s="414"/>
      <c r="B280" s="4" t="s">
        <v>57</v>
      </c>
      <c r="C280" s="391">
        <v>5</v>
      </c>
      <c r="D280" s="392" t="s">
        <v>4</v>
      </c>
      <c r="E280" s="29" t="s">
        <v>346</v>
      </c>
      <c r="F280" s="389"/>
      <c r="G280" s="10">
        <v>10</v>
      </c>
      <c r="H280" s="11">
        <v>11.287000000000001</v>
      </c>
      <c r="I280" s="11">
        <f t="shared" si="8"/>
        <v>56.435000000000002</v>
      </c>
      <c r="J280" s="12">
        <v>14746</v>
      </c>
      <c r="K280" s="46">
        <f t="shared" si="9"/>
        <v>261291.75157260566</v>
      </c>
      <c r="L280" s="46"/>
      <c r="M280" s="13" t="s">
        <v>71</v>
      </c>
      <c r="N280" s="412">
        <f>AVERAGE(K280:K281)</f>
        <v>421906.08674672793</v>
      </c>
      <c r="O280" s="412">
        <f>AVERAGE(K280:K283)</f>
        <v>363477.54980475421</v>
      </c>
      <c r="P280" s="412">
        <f>STDEV(K280:K281)</f>
        <v>227142.97111478163</v>
      </c>
      <c r="Q280" s="412">
        <f>STDEV(K280:K283)</f>
        <v>217928.85411585958</v>
      </c>
      <c r="R280" s="412">
        <f>MAX(K280:K281)</f>
        <v>582520.42192085017</v>
      </c>
      <c r="S280" s="412">
        <f>MAX(K280:K283)</f>
        <v>582520.42192085017</v>
      </c>
      <c r="T280" s="412">
        <f>MIN(K280:K281)</f>
        <v>261291.75157260566</v>
      </c>
      <c r="U280" s="412">
        <f>MIN(K280:K283)</f>
        <v>108542.71356783919</v>
      </c>
    </row>
    <row r="281" spans="1:22">
      <c r="A281" s="414"/>
      <c r="B281" s="4" t="s">
        <v>58</v>
      </c>
      <c r="C281" s="391"/>
      <c r="D281" s="392"/>
      <c r="E281" s="29" t="s">
        <v>347</v>
      </c>
      <c r="F281" s="389"/>
      <c r="G281" s="10">
        <v>10</v>
      </c>
      <c r="H281" s="11">
        <v>12.609</v>
      </c>
      <c r="I281" s="11">
        <f t="shared" si="8"/>
        <v>63.045000000000002</v>
      </c>
      <c r="J281" s="12">
        <v>36725</v>
      </c>
      <c r="K281" s="46">
        <f t="shared" si="9"/>
        <v>582520.42192085017</v>
      </c>
      <c r="L281" s="46"/>
      <c r="M281" s="13" t="s">
        <v>71</v>
      </c>
      <c r="N281" s="412">
        <f>AVERAGE(N279:N280)</f>
        <v>417354.35756787763</v>
      </c>
      <c r="O281" s="412" t="e">
        <f>AVERAGE(O279:O280)</f>
        <v>#REF!</v>
      </c>
      <c r="P281" s="412" t="e">
        <f>STDEV(P277:P279)</f>
        <v>#DIV/0!</v>
      </c>
      <c r="Q281" s="412" t="e">
        <f>STDEV(Q277:Q279)</f>
        <v>#REF!</v>
      </c>
      <c r="R281" s="412">
        <f>MIN(R279:R280)</f>
        <v>437458.59680819028</v>
      </c>
      <c r="S281" s="412" t="e">
        <f>MIN(S279:S280)</f>
        <v>#REF!</v>
      </c>
      <c r="T281" s="412">
        <f>MIN(T279:T280)</f>
        <v>261291.75157260566</v>
      </c>
      <c r="U281" s="412">
        <f>MIN(U279:U280)</f>
        <v>0</v>
      </c>
    </row>
    <row r="282" spans="1:22">
      <c r="A282" s="414"/>
      <c r="B282" s="4" t="s">
        <v>59</v>
      </c>
      <c r="C282" s="391"/>
      <c r="D282" s="392" t="s">
        <v>3</v>
      </c>
      <c r="E282" s="29" t="s">
        <v>348</v>
      </c>
      <c r="F282" s="389"/>
      <c r="G282" s="10">
        <v>10</v>
      </c>
      <c r="H282" s="11">
        <v>4.5650000000000004</v>
      </c>
      <c r="I282" s="11">
        <f t="shared" si="8"/>
        <v>22.825000000000003</v>
      </c>
      <c r="J282" s="12">
        <v>11448</v>
      </c>
      <c r="K282" s="46">
        <f t="shared" si="9"/>
        <v>501555.31215772178</v>
      </c>
      <c r="L282" s="46"/>
      <c r="M282" s="13" t="s">
        <v>71</v>
      </c>
      <c r="N282" s="412">
        <f>AVERAGE(K282:K283)</f>
        <v>305049.01286278048</v>
      </c>
      <c r="O282" s="412" t="e">
        <f>AVERAGE(#REF!)</f>
        <v>#REF!</v>
      </c>
      <c r="P282" s="412">
        <f>STDEV(K282:K283)</f>
        <v>277901.87355465256</v>
      </c>
      <c r="Q282" s="412" t="e">
        <f>STDEV(#REF!)</f>
        <v>#REF!</v>
      </c>
      <c r="R282" s="412">
        <f>MAX(K282:K283)</f>
        <v>501555.31215772178</v>
      </c>
      <c r="S282" s="412" t="e">
        <f>MIN(#REF!)</f>
        <v>#REF!</v>
      </c>
      <c r="T282" s="412">
        <f>MIN(K282:K283)</f>
        <v>108542.71356783919</v>
      </c>
      <c r="U282" s="412">
        <f>MIN(M282:M283)</f>
        <v>0</v>
      </c>
    </row>
    <row r="283" spans="1:22">
      <c r="A283" s="414"/>
      <c r="B283" s="4" t="s">
        <v>60</v>
      </c>
      <c r="C283" s="391"/>
      <c r="D283" s="392"/>
      <c r="E283" s="29" t="s">
        <v>349</v>
      </c>
      <c r="F283" s="389"/>
      <c r="G283" s="10">
        <v>10</v>
      </c>
      <c r="H283" s="11">
        <v>4.3780000000000001</v>
      </c>
      <c r="I283" s="11">
        <f t="shared" si="8"/>
        <v>21.89</v>
      </c>
      <c r="J283" s="12">
        <v>2376</v>
      </c>
      <c r="K283" s="46">
        <f t="shared" si="9"/>
        <v>108542.71356783919</v>
      </c>
      <c r="L283" s="46"/>
      <c r="M283" s="13" t="s">
        <v>71</v>
      </c>
      <c r="N283" s="412">
        <f>AVERAGE(N282:N282)</f>
        <v>305049.01286278048</v>
      </c>
      <c r="O283" s="412" t="e">
        <f>AVERAGE(O282:O282)</f>
        <v>#REF!</v>
      </c>
      <c r="P283" s="412" t="e">
        <f>STDEV(#REF!)</f>
        <v>#REF!</v>
      </c>
      <c r="Q283" s="412" t="e">
        <f>STDEV(#REF!)</f>
        <v>#REF!</v>
      </c>
      <c r="R283" s="412">
        <f>MIN(R282:R282)</f>
        <v>501555.31215772178</v>
      </c>
      <c r="S283" s="412" t="e">
        <f>MIN(S282:S282)</f>
        <v>#REF!</v>
      </c>
      <c r="T283" s="412">
        <f>MIN(T282:T282)</f>
        <v>108542.71356783919</v>
      </c>
      <c r="U283" s="412">
        <f>MIN(U282:U282)</f>
        <v>0</v>
      </c>
    </row>
    <row r="284" spans="1:22" ht="15" customHeight="1">
      <c r="A284" s="414"/>
      <c r="B284" s="4" t="s">
        <v>61</v>
      </c>
      <c r="C284" s="391">
        <v>6</v>
      </c>
      <c r="D284" s="392" t="s">
        <v>4</v>
      </c>
      <c r="E284" s="29" t="s">
        <v>350</v>
      </c>
      <c r="F284" s="389"/>
      <c r="G284" s="10">
        <v>10</v>
      </c>
      <c r="H284" s="11">
        <v>4.9939999999999998</v>
      </c>
      <c r="I284" s="11">
        <f t="shared" si="8"/>
        <v>24.97</v>
      </c>
      <c r="J284" s="12">
        <v>14617</v>
      </c>
      <c r="K284" s="46">
        <f t="shared" si="9"/>
        <v>585382.45895074087</v>
      </c>
      <c r="L284" s="46"/>
      <c r="M284" s="13" t="s">
        <v>71</v>
      </c>
      <c r="N284" s="412">
        <f>AVERAGE(K284:K285)</f>
        <v>618678.95181127475</v>
      </c>
      <c r="O284" s="412">
        <f>AVERAGE(K284:K287)</f>
        <v>466802.94833270315</v>
      </c>
      <c r="P284" s="412">
        <f>STDEV(K284:K285)</f>
        <v>47088.351782825863</v>
      </c>
      <c r="Q284" s="412">
        <f>STDEV(K284:K287)</f>
        <v>249915.57800404989</v>
      </c>
      <c r="R284" s="412">
        <f>MAX(K284:K285)</f>
        <v>651975.44467180851</v>
      </c>
      <c r="S284" s="412">
        <f>MAX(K284:K287)</f>
        <v>651975.44467180851</v>
      </c>
      <c r="T284" s="412">
        <f>MIN(K284:K285)</f>
        <v>585382.45895074087</v>
      </c>
      <c r="U284" s="412">
        <f>MIN(K284:K287)</f>
        <v>99415.003441156223</v>
      </c>
    </row>
    <row r="285" spans="1:22">
      <c r="A285" s="414"/>
      <c r="B285" s="4" t="s">
        <v>62</v>
      </c>
      <c r="C285" s="391"/>
      <c r="D285" s="392"/>
      <c r="E285" s="29" t="s">
        <v>351</v>
      </c>
      <c r="F285" s="389"/>
      <c r="G285" s="10">
        <v>10</v>
      </c>
      <c r="H285" s="11">
        <v>6.3529999999999998</v>
      </c>
      <c r="I285" s="11">
        <f t="shared" si="8"/>
        <v>31.765000000000001</v>
      </c>
      <c r="J285" s="12">
        <v>20710</v>
      </c>
      <c r="K285" s="46">
        <f t="shared" si="9"/>
        <v>651975.44467180851</v>
      </c>
      <c r="L285" s="46"/>
      <c r="M285" s="13" t="s">
        <v>71</v>
      </c>
      <c r="N285" s="412">
        <f>AVERAGE(N283:N284)</f>
        <v>461863.98233702761</v>
      </c>
      <c r="O285" s="412" t="e">
        <f>AVERAGE(O283:O284)</f>
        <v>#REF!</v>
      </c>
      <c r="P285" s="412" t="e">
        <f>STDEV(P281:P283)</f>
        <v>#DIV/0!</v>
      </c>
      <c r="Q285" s="412" t="e">
        <f>STDEV(Q281:Q283)</f>
        <v>#REF!</v>
      </c>
      <c r="R285" s="412">
        <f>MIN(R283:R284)</f>
        <v>501555.31215772178</v>
      </c>
      <c r="S285" s="412" t="e">
        <f>MIN(S283:S284)</f>
        <v>#REF!</v>
      </c>
      <c r="T285" s="412">
        <f>MIN(T283:T284)</f>
        <v>108542.71356783919</v>
      </c>
      <c r="U285" s="412">
        <f>MIN(U283:U284)</f>
        <v>0</v>
      </c>
    </row>
    <row r="286" spans="1:22">
      <c r="A286" s="414"/>
      <c r="B286" s="4" t="s">
        <v>63</v>
      </c>
      <c r="C286" s="391"/>
      <c r="D286" s="392" t="s">
        <v>3</v>
      </c>
      <c r="E286" s="29" t="s">
        <v>352</v>
      </c>
      <c r="F286" s="389"/>
      <c r="G286" s="10">
        <v>10</v>
      </c>
      <c r="H286" s="11">
        <v>4.2380000000000004</v>
      </c>
      <c r="I286" s="11">
        <f t="shared" si="8"/>
        <v>21.19</v>
      </c>
      <c r="J286" s="12">
        <v>11240</v>
      </c>
      <c r="K286" s="46">
        <f t="shared" si="9"/>
        <v>530438.8862671071</v>
      </c>
      <c r="L286" s="46"/>
      <c r="M286" s="13" t="s">
        <v>71</v>
      </c>
      <c r="N286" s="412">
        <f>AVERAGE(K286:K287)</f>
        <v>314926.94485413167</v>
      </c>
      <c r="O286" s="412" t="e">
        <f>AVERAGE(#REF!)</f>
        <v>#REF!</v>
      </c>
      <c r="P286" s="412">
        <f>STDEV(K286:K287)</f>
        <v>304779.91039958573</v>
      </c>
      <c r="Q286" s="412" t="e">
        <f>STDEV(#REF!)</f>
        <v>#REF!</v>
      </c>
      <c r="R286" s="412">
        <f>MAX(K286:K287)</f>
        <v>530438.8862671071</v>
      </c>
      <c r="S286" s="412" t="e">
        <f>MIN(#REF!)</f>
        <v>#REF!</v>
      </c>
      <c r="T286" s="412">
        <f>MIN(K286:K287)</f>
        <v>99415.003441156223</v>
      </c>
      <c r="U286" s="412">
        <f>MIN(M286:M287)</f>
        <v>0</v>
      </c>
    </row>
    <row r="287" spans="1:22">
      <c r="A287" s="414"/>
      <c r="B287" s="4" t="s">
        <v>64</v>
      </c>
      <c r="C287" s="391"/>
      <c r="D287" s="392"/>
      <c r="E287" s="29" t="s">
        <v>353</v>
      </c>
      <c r="F287" s="390"/>
      <c r="G287" s="10">
        <v>10</v>
      </c>
      <c r="H287" s="11">
        <v>5.8120000000000003</v>
      </c>
      <c r="I287" s="11">
        <f t="shared" si="8"/>
        <v>29.060000000000002</v>
      </c>
      <c r="J287" s="12">
        <v>2889</v>
      </c>
      <c r="K287" s="46">
        <f t="shared" si="9"/>
        <v>99415.003441156223</v>
      </c>
      <c r="L287" s="46"/>
      <c r="M287" s="13" t="s">
        <v>71</v>
      </c>
      <c r="N287" s="412">
        <f>AVERAGE(N286:N286)</f>
        <v>314926.94485413167</v>
      </c>
      <c r="O287" s="412" t="e">
        <f>AVERAGE(O286:O286)</f>
        <v>#REF!</v>
      </c>
      <c r="P287" s="412" t="e">
        <f>STDEV(#REF!)</f>
        <v>#REF!</v>
      </c>
      <c r="Q287" s="412" t="e">
        <f>STDEV(#REF!)</f>
        <v>#REF!</v>
      </c>
      <c r="R287" s="412">
        <f>MIN(R286:R286)</f>
        <v>530438.8862671071</v>
      </c>
      <c r="S287" s="412" t="e">
        <f>MIN(S286:S286)</f>
        <v>#REF!</v>
      </c>
      <c r="T287" s="412">
        <f>MIN(T286:T286)</f>
        <v>99415.003441156223</v>
      </c>
      <c r="U287" s="412">
        <f>MIN(U286:U286)</f>
        <v>0</v>
      </c>
    </row>
    <row r="288" spans="1:22">
      <c r="A288" s="414" t="s">
        <v>453</v>
      </c>
      <c r="B288" s="25" t="s">
        <v>18</v>
      </c>
      <c r="C288" s="383">
        <v>1</v>
      </c>
      <c r="D288" s="379" t="s">
        <v>4</v>
      </c>
      <c r="E288" s="29" t="s">
        <v>406</v>
      </c>
      <c r="F288" s="408" t="s">
        <v>1844</v>
      </c>
      <c r="G288" s="10">
        <v>10</v>
      </c>
      <c r="H288" s="11">
        <v>6.6589999999999998</v>
      </c>
      <c r="I288" s="11">
        <f t="shared" si="8"/>
        <v>33.295000000000002</v>
      </c>
      <c r="J288" s="12" t="s">
        <v>355</v>
      </c>
      <c r="K288" s="46" t="s">
        <v>355</v>
      </c>
      <c r="L288" s="46"/>
      <c r="M288" s="13" t="s">
        <v>71</v>
      </c>
      <c r="N288" s="381" t="s">
        <v>355</v>
      </c>
      <c r="O288" s="381" t="s">
        <v>355</v>
      </c>
      <c r="P288" s="381" t="s">
        <v>354</v>
      </c>
      <c r="Q288" s="381" t="s">
        <v>354</v>
      </c>
      <c r="R288" s="381" t="s">
        <v>355</v>
      </c>
      <c r="S288" s="381" t="s">
        <v>355</v>
      </c>
      <c r="T288" s="381" t="s">
        <v>355</v>
      </c>
      <c r="U288" s="381" t="s">
        <v>355</v>
      </c>
      <c r="V288" s="126" t="s">
        <v>359</v>
      </c>
    </row>
    <row r="289" spans="1:22">
      <c r="A289" s="414"/>
      <c r="B289" s="25" t="s">
        <v>19</v>
      </c>
      <c r="C289" s="384"/>
      <c r="D289" s="380"/>
      <c r="E289" s="29" t="s">
        <v>407</v>
      </c>
      <c r="F289" s="409"/>
      <c r="G289" s="10">
        <v>10</v>
      </c>
      <c r="H289" s="11">
        <v>18.792999999999999</v>
      </c>
      <c r="I289" s="11">
        <f t="shared" si="8"/>
        <v>93.965000000000003</v>
      </c>
      <c r="J289" s="12" t="s">
        <v>355</v>
      </c>
      <c r="K289" s="46" t="s">
        <v>355</v>
      </c>
      <c r="L289" s="46"/>
      <c r="M289" s="13" t="s">
        <v>71</v>
      </c>
      <c r="N289" s="382">
        <f>MIN(N287:N288)</f>
        <v>314926.94485413167</v>
      </c>
      <c r="O289" s="382" t="e">
        <f>MIN(O287:O288)</f>
        <v>#REF!</v>
      </c>
      <c r="P289" s="382" t="e">
        <f>AVERAGE(P287:P288)</f>
        <v>#REF!</v>
      </c>
      <c r="Q289" s="382" t="e">
        <f>AVERAGE(Q287:Q288)</f>
        <v>#REF!</v>
      </c>
      <c r="R289" s="382">
        <f>MIN(R287:R288)</f>
        <v>530438.8862671071</v>
      </c>
      <c r="S289" s="382" t="e">
        <f>MIN(S287:S288)</f>
        <v>#REF!</v>
      </c>
      <c r="T289" s="382">
        <f>MIN(T287:T288)</f>
        <v>99415.003441156223</v>
      </c>
      <c r="U289" s="382">
        <f>MIN(U287:U288)</f>
        <v>0</v>
      </c>
      <c r="V289" s="126" t="s">
        <v>359</v>
      </c>
    </row>
    <row r="290" spans="1:22">
      <c r="A290" s="414"/>
      <c r="B290" s="25" t="s">
        <v>20</v>
      </c>
      <c r="C290" s="384"/>
      <c r="D290" s="379" t="s">
        <v>3</v>
      </c>
      <c r="E290" s="29" t="s">
        <v>408</v>
      </c>
      <c r="F290" s="409"/>
      <c r="G290" s="10">
        <v>10</v>
      </c>
      <c r="H290" s="11">
        <v>36.959000000000003</v>
      </c>
      <c r="I290" s="11">
        <f t="shared" si="8"/>
        <v>184.79500000000002</v>
      </c>
      <c r="J290" s="12" t="s">
        <v>355</v>
      </c>
      <c r="K290" s="46" t="s">
        <v>355</v>
      </c>
      <c r="L290" s="46"/>
      <c r="M290" s="13" t="s">
        <v>71</v>
      </c>
      <c r="N290" s="381" t="s">
        <v>355</v>
      </c>
      <c r="O290" s="382" t="e">
        <f>MIN(#REF!)</f>
        <v>#REF!</v>
      </c>
      <c r="P290" s="381" t="s">
        <v>354</v>
      </c>
      <c r="Q290" s="382" t="e">
        <f>AVERAGE(#REF!)</f>
        <v>#REF!</v>
      </c>
      <c r="R290" s="381" t="s">
        <v>355</v>
      </c>
      <c r="S290" s="382" t="e">
        <f>MIN(#REF!)</f>
        <v>#REF!</v>
      </c>
      <c r="T290" s="381" t="s">
        <v>355</v>
      </c>
      <c r="U290" s="382" t="e">
        <f>MIN(#REF!)</f>
        <v>#REF!</v>
      </c>
      <c r="V290" s="126" t="s">
        <v>359</v>
      </c>
    </row>
    <row r="291" spans="1:22">
      <c r="A291" s="414"/>
      <c r="B291" s="25" t="s">
        <v>21</v>
      </c>
      <c r="C291" s="385"/>
      <c r="D291" s="380"/>
      <c r="E291" s="29" t="s">
        <v>409</v>
      </c>
      <c r="F291" s="409"/>
      <c r="G291" s="10">
        <v>10</v>
      </c>
      <c r="H291" s="11">
        <v>62.555999999999997</v>
      </c>
      <c r="I291" s="11">
        <f t="shared" si="8"/>
        <v>200</v>
      </c>
      <c r="J291" s="12" t="s">
        <v>355</v>
      </c>
      <c r="K291" s="46" t="s">
        <v>355</v>
      </c>
      <c r="L291" s="46"/>
      <c r="M291" s="13" t="s">
        <v>71</v>
      </c>
      <c r="N291" s="382">
        <f>MIN(N289:N290)</f>
        <v>314926.94485413167</v>
      </c>
      <c r="O291" s="382" t="e">
        <f>MIN(O290:O290)</f>
        <v>#REF!</v>
      </c>
      <c r="P291" s="382" t="e">
        <f>AVERAGE(P289:P290)</f>
        <v>#REF!</v>
      </c>
      <c r="Q291" s="382" t="e">
        <f>AVERAGE(Q290:Q290)</f>
        <v>#REF!</v>
      </c>
      <c r="R291" s="382">
        <f>MIN(R289:R290)</f>
        <v>530438.8862671071</v>
      </c>
      <c r="S291" s="382" t="e">
        <f>MIN(S290:S290)</f>
        <v>#REF!</v>
      </c>
      <c r="T291" s="382">
        <f>MIN(T289:T290)</f>
        <v>99415.003441156223</v>
      </c>
      <c r="U291" s="382" t="e">
        <f>MIN(U290:U290)</f>
        <v>#REF!</v>
      </c>
      <c r="V291" s="126" t="s">
        <v>359</v>
      </c>
    </row>
    <row r="292" spans="1:22">
      <c r="A292" s="414"/>
      <c r="B292" s="25" t="s">
        <v>22</v>
      </c>
      <c r="C292" s="383">
        <v>2</v>
      </c>
      <c r="D292" s="379" t="s">
        <v>4</v>
      </c>
      <c r="E292" s="29" t="s">
        <v>410</v>
      </c>
      <c r="F292" s="409"/>
      <c r="G292" s="10">
        <v>10</v>
      </c>
      <c r="H292" s="11">
        <v>14.363</v>
      </c>
      <c r="I292" s="11">
        <f t="shared" si="8"/>
        <v>71.814999999999998</v>
      </c>
      <c r="J292" s="12" t="s">
        <v>355</v>
      </c>
      <c r="K292" s="46" t="s">
        <v>355</v>
      </c>
      <c r="L292" s="46"/>
      <c r="M292" s="13" t="s">
        <v>71</v>
      </c>
      <c r="N292" s="381" t="s">
        <v>355</v>
      </c>
      <c r="O292" s="381" t="s">
        <v>355</v>
      </c>
      <c r="P292" s="381" t="s">
        <v>354</v>
      </c>
      <c r="Q292" s="381" t="s">
        <v>354</v>
      </c>
      <c r="R292" s="381" t="s">
        <v>355</v>
      </c>
      <c r="S292" s="381" t="s">
        <v>355</v>
      </c>
      <c r="T292" s="381" t="s">
        <v>355</v>
      </c>
      <c r="U292" s="381" t="s">
        <v>355</v>
      </c>
      <c r="V292" s="126" t="s">
        <v>359</v>
      </c>
    </row>
    <row r="293" spans="1:22">
      <c r="A293" s="414"/>
      <c r="B293" s="25" t="s">
        <v>23</v>
      </c>
      <c r="C293" s="384"/>
      <c r="D293" s="380"/>
      <c r="E293" s="29" t="s">
        <v>411</v>
      </c>
      <c r="F293" s="409"/>
      <c r="G293" s="10">
        <v>10</v>
      </c>
      <c r="H293" s="11">
        <v>49.951000000000001</v>
      </c>
      <c r="I293" s="11">
        <f t="shared" si="8"/>
        <v>200</v>
      </c>
      <c r="J293" s="12" t="s">
        <v>355</v>
      </c>
      <c r="K293" s="46" t="s">
        <v>355</v>
      </c>
      <c r="L293" s="46"/>
      <c r="M293" s="13" t="s">
        <v>71</v>
      </c>
      <c r="N293" s="382">
        <f>MIN(N291:N292)</f>
        <v>314926.94485413167</v>
      </c>
      <c r="O293" s="382" t="e">
        <f>MIN(O291:O292)</f>
        <v>#REF!</v>
      </c>
      <c r="P293" s="382" t="e">
        <f>AVERAGE(P291:P292)</f>
        <v>#REF!</v>
      </c>
      <c r="Q293" s="382" t="e">
        <f>AVERAGE(Q291:Q292)</f>
        <v>#REF!</v>
      </c>
      <c r="R293" s="382">
        <f>MIN(R291:R292)</f>
        <v>530438.8862671071</v>
      </c>
      <c r="S293" s="382" t="e">
        <f>MIN(S291:S292)</f>
        <v>#REF!</v>
      </c>
      <c r="T293" s="382">
        <f>MIN(T291:T292)</f>
        <v>99415.003441156223</v>
      </c>
      <c r="U293" s="382" t="e">
        <f>MIN(U291:U292)</f>
        <v>#REF!</v>
      </c>
      <c r="V293" s="126" t="s">
        <v>359</v>
      </c>
    </row>
    <row r="294" spans="1:22">
      <c r="A294" s="414"/>
      <c r="B294" s="25" t="s">
        <v>24</v>
      </c>
      <c r="C294" s="384"/>
      <c r="D294" s="379" t="s">
        <v>3</v>
      </c>
      <c r="E294" s="29" t="s">
        <v>412</v>
      </c>
      <c r="F294" s="409"/>
      <c r="G294" s="10">
        <v>10</v>
      </c>
      <c r="H294" s="11">
        <v>11.673</v>
      </c>
      <c r="I294" s="11">
        <f t="shared" si="8"/>
        <v>58.365000000000002</v>
      </c>
      <c r="J294" s="12" t="s">
        <v>355</v>
      </c>
      <c r="K294" s="46" t="s">
        <v>355</v>
      </c>
      <c r="L294" s="46"/>
      <c r="M294" s="13" t="s">
        <v>71</v>
      </c>
      <c r="N294" s="381" t="s">
        <v>355</v>
      </c>
      <c r="O294" s="382" t="e">
        <f>MIN(#REF!)</f>
        <v>#REF!</v>
      </c>
      <c r="P294" s="381" t="s">
        <v>354</v>
      </c>
      <c r="Q294" s="382" t="e">
        <f>AVERAGE(#REF!)</f>
        <v>#REF!</v>
      </c>
      <c r="R294" s="381" t="s">
        <v>355</v>
      </c>
      <c r="S294" s="382" t="e">
        <f>MIN(#REF!)</f>
        <v>#REF!</v>
      </c>
      <c r="T294" s="381" t="s">
        <v>355</v>
      </c>
      <c r="U294" s="382" t="e">
        <f>MIN(#REF!)</f>
        <v>#REF!</v>
      </c>
      <c r="V294" s="126" t="s">
        <v>359</v>
      </c>
    </row>
    <row r="295" spans="1:22">
      <c r="A295" s="414"/>
      <c r="B295" s="25" t="s">
        <v>25</v>
      </c>
      <c r="C295" s="385"/>
      <c r="D295" s="380"/>
      <c r="E295" s="29" t="s">
        <v>413</v>
      </c>
      <c r="F295" s="409"/>
      <c r="G295" s="10">
        <v>10</v>
      </c>
      <c r="H295" s="11">
        <v>44.795999999999999</v>
      </c>
      <c r="I295" s="11">
        <f t="shared" si="8"/>
        <v>200</v>
      </c>
      <c r="J295" s="12" t="s">
        <v>355</v>
      </c>
      <c r="K295" s="46" t="s">
        <v>355</v>
      </c>
      <c r="L295" s="46"/>
      <c r="M295" s="13" t="s">
        <v>71</v>
      </c>
      <c r="N295" s="382">
        <f>MIN(N293:N294)</f>
        <v>314926.94485413167</v>
      </c>
      <c r="O295" s="382" t="e">
        <f>MIN(O294:O294)</f>
        <v>#REF!</v>
      </c>
      <c r="P295" s="382" t="e">
        <f>AVERAGE(P293:P294)</f>
        <v>#REF!</v>
      </c>
      <c r="Q295" s="382" t="e">
        <f>AVERAGE(Q294:Q294)</f>
        <v>#REF!</v>
      </c>
      <c r="R295" s="382">
        <f>MIN(R293:R294)</f>
        <v>530438.8862671071</v>
      </c>
      <c r="S295" s="382" t="e">
        <f>MIN(S294:S294)</f>
        <v>#REF!</v>
      </c>
      <c r="T295" s="382">
        <f>MIN(T293:T294)</f>
        <v>99415.003441156223</v>
      </c>
      <c r="U295" s="382" t="e">
        <f>MIN(U294:U294)</f>
        <v>#REF!</v>
      </c>
      <c r="V295" s="126" t="s">
        <v>359</v>
      </c>
    </row>
    <row r="296" spans="1:22">
      <c r="A296" s="414"/>
      <c r="B296" s="25" t="s">
        <v>26</v>
      </c>
      <c r="C296" s="383">
        <v>3</v>
      </c>
      <c r="D296" s="379" t="s">
        <v>4</v>
      </c>
      <c r="E296" s="29" t="s">
        <v>414</v>
      </c>
      <c r="F296" s="409"/>
      <c r="G296" s="10">
        <v>10</v>
      </c>
      <c r="H296" s="11">
        <v>27.302</v>
      </c>
      <c r="I296" s="11">
        <f t="shared" si="8"/>
        <v>136.51</v>
      </c>
      <c r="J296" s="12">
        <v>5830</v>
      </c>
      <c r="K296" s="46">
        <f t="shared" si="9"/>
        <v>42707.493956486709</v>
      </c>
      <c r="L296" s="46"/>
      <c r="M296" s="13" t="s">
        <v>71</v>
      </c>
      <c r="N296" s="412">
        <f>AVERAGE(K296:K297)</f>
        <v>24683.746978243355</v>
      </c>
      <c r="O296" s="412">
        <f>AVERAGE(K296:K299)</f>
        <v>44950.070543284564</v>
      </c>
      <c r="P296" s="412">
        <f>STDEV(K296:K297)</f>
        <v>25489.427421412842</v>
      </c>
      <c r="Q296" s="412">
        <f>STDEV(K296:K299)</f>
        <v>42807.19655201272</v>
      </c>
      <c r="R296" s="412">
        <f>MAX(K296:K297)</f>
        <v>42707.493956486709</v>
      </c>
      <c r="S296" s="412">
        <f>MAX(K296:K299)</f>
        <v>105246.14452151659</v>
      </c>
      <c r="T296" s="412">
        <f>MIN(K296:K297)</f>
        <v>6660</v>
      </c>
      <c r="U296" s="412">
        <f>MIN(K296:K299)</f>
        <v>6660</v>
      </c>
      <c r="V296" s="126" t="s">
        <v>359</v>
      </c>
    </row>
    <row r="297" spans="1:22">
      <c r="A297" s="414"/>
      <c r="B297" s="25" t="s">
        <v>27</v>
      </c>
      <c r="C297" s="384"/>
      <c r="D297" s="380"/>
      <c r="E297" s="29" t="s">
        <v>415</v>
      </c>
      <c r="F297" s="409"/>
      <c r="G297" s="10">
        <v>10</v>
      </c>
      <c r="H297" s="11">
        <v>65.793000000000006</v>
      </c>
      <c r="I297" s="11">
        <f t="shared" si="8"/>
        <v>200</v>
      </c>
      <c r="J297" s="12">
        <v>1332</v>
      </c>
      <c r="K297" s="46">
        <f t="shared" si="9"/>
        <v>6660</v>
      </c>
      <c r="L297" s="46"/>
      <c r="M297" s="13" t="s">
        <v>71</v>
      </c>
      <c r="N297" s="412">
        <f>AVERAGE(N295:N296)</f>
        <v>169805.34591618751</v>
      </c>
      <c r="O297" s="412" t="e">
        <f>AVERAGE(O295:O296)</f>
        <v>#REF!</v>
      </c>
      <c r="P297" s="412" t="e">
        <f>STDEV(P293:P295)</f>
        <v>#REF!</v>
      </c>
      <c r="Q297" s="412" t="e">
        <f>STDEV(Q293:Q295)</f>
        <v>#REF!</v>
      </c>
      <c r="R297" s="412">
        <f>MIN(R295:R296)</f>
        <v>42707.493956486709</v>
      </c>
      <c r="S297" s="412" t="e">
        <f>MIN(S295:S296)</f>
        <v>#REF!</v>
      </c>
      <c r="T297" s="412">
        <f>MIN(T295:T296)</f>
        <v>6660</v>
      </c>
      <c r="U297" s="412" t="e">
        <f>MIN(U295:U296)</f>
        <v>#REF!</v>
      </c>
      <c r="V297" s="126" t="s">
        <v>359</v>
      </c>
    </row>
    <row r="298" spans="1:22">
      <c r="A298" s="414"/>
      <c r="B298" s="25" t="s">
        <v>28</v>
      </c>
      <c r="C298" s="384"/>
      <c r="D298" s="379" t="s">
        <v>3</v>
      </c>
      <c r="E298" s="29" t="s">
        <v>416</v>
      </c>
      <c r="F298" s="409"/>
      <c r="G298" s="10">
        <v>10</v>
      </c>
      <c r="H298" s="11">
        <v>12.189</v>
      </c>
      <c r="I298" s="11">
        <f t="shared" si="8"/>
        <v>60.945</v>
      </c>
      <c r="J298" s="12">
        <v>1535</v>
      </c>
      <c r="K298" s="46">
        <f t="shared" si="9"/>
        <v>25186.643695134957</v>
      </c>
      <c r="L298" s="46"/>
      <c r="M298" s="13" t="s">
        <v>71</v>
      </c>
      <c r="N298" s="412">
        <f>AVERAGE(K298:K299)</f>
        <v>65216.394108325774</v>
      </c>
      <c r="O298" s="412" t="e">
        <f>AVERAGE(#REF!)</f>
        <v>#REF!</v>
      </c>
      <c r="P298" s="412">
        <f>STDEV(K298:K299)</f>
        <v>56610.61593274444</v>
      </c>
      <c r="Q298" s="412" t="e">
        <f>STDEV(#REF!)</f>
        <v>#REF!</v>
      </c>
      <c r="R298" s="412">
        <f>MAX(K298:K299)</f>
        <v>105246.14452151659</v>
      </c>
      <c r="S298" s="412" t="e">
        <f>MIN(#REF!)</f>
        <v>#REF!</v>
      </c>
      <c r="T298" s="412">
        <f>MIN(K298:K299)</f>
        <v>25186.643695134957</v>
      </c>
      <c r="U298" s="412">
        <f>MIN(M298:M299)</f>
        <v>0</v>
      </c>
      <c r="V298" s="126" t="s">
        <v>359</v>
      </c>
    </row>
    <row r="299" spans="1:22">
      <c r="A299" s="414"/>
      <c r="B299" s="25" t="s">
        <v>29</v>
      </c>
      <c r="C299" s="385"/>
      <c r="D299" s="380"/>
      <c r="E299" s="29" t="s">
        <v>417</v>
      </c>
      <c r="F299" s="409"/>
      <c r="G299" s="10">
        <v>10</v>
      </c>
      <c r="H299" s="11">
        <v>14.849</v>
      </c>
      <c r="I299" s="11">
        <f t="shared" si="8"/>
        <v>74.245000000000005</v>
      </c>
      <c r="J299" s="12">
        <v>7814</v>
      </c>
      <c r="K299" s="46">
        <f t="shared" si="9"/>
        <v>105246.14452151659</v>
      </c>
      <c r="L299" s="46"/>
      <c r="M299" s="13" t="s">
        <v>71</v>
      </c>
      <c r="N299" s="412">
        <f>AVERAGE(N298:N298)</f>
        <v>65216.394108325774</v>
      </c>
      <c r="O299" s="412" t="e">
        <f>AVERAGE(O298:O298)</f>
        <v>#REF!</v>
      </c>
      <c r="P299" s="412" t="e">
        <f>STDEV(#REF!)</f>
        <v>#REF!</v>
      </c>
      <c r="Q299" s="412" t="e">
        <f>STDEV(#REF!)</f>
        <v>#REF!</v>
      </c>
      <c r="R299" s="412">
        <f>MIN(R298:R298)</f>
        <v>105246.14452151659</v>
      </c>
      <c r="S299" s="412" t="e">
        <f>MIN(S298:S298)</f>
        <v>#REF!</v>
      </c>
      <c r="T299" s="412">
        <f>MIN(T298:T298)</f>
        <v>25186.643695134957</v>
      </c>
      <c r="U299" s="412">
        <f>MIN(U298:U298)</f>
        <v>0</v>
      </c>
      <c r="V299" s="126" t="s">
        <v>359</v>
      </c>
    </row>
    <row r="300" spans="1:22">
      <c r="A300" s="414"/>
      <c r="B300" s="25" t="s">
        <v>30</v>
      </c>
      <c r="C300" s="383">
        <v>4</v>
      </c>
      <c r="D300" s="379" t="s">
        <v>4</v>
      </c>
      <c r="E300" s="29" t="s">
        <v>418</v>
      </c>
      <c r="F300" s="409"/>
      <c r="G300" s="10">
        <v>10</v>
      </c>
      <c r="H300" s="11">
        <v>62.401000000000003</v>
      </c>
      <c r="I300" s="11">
        <f t="shared" si="8"/>
        <v>200</v>
      </c>
      <c r="J300" s="12">
        <v>20926</v>
      </c>
      <c r="K300" s="46">
        <f t="shared" si="9"/>
        <v>104630</v>
      </c>
      <c r="L300" s="46"/>
      <c r="M300" s="13" t="s">
        <v>71</v>
      </c>
      <c r="N300" s="412">
        <f>AVERAGE(K300:K301)</f>
        <v>99470</v>
      </c>
      <c r="O300" s="412">
        <f>AVERAGE(K300:K303)</f>
        <v>81526.20005092847</v>
      </c>
      <c r="P300" s="412">
        <f>STDEV(K300:K301)</f>
        <v>7297.3419818451703</v>
      </c>
      <c r="Q300" s="412">
        <f>STDEV(K300:K303)</f>
        <v>21493.921854336746</v>
      </c>
      <c r="R300" s="412">
        <f>MAX(K300:K301)</f>
        <v>104630</v>
      </c>
      <c r="S300" s="412">
        <f>MAX(K300:K303)</f>
        <v>104630</v>
      </c>
      <c r="T300" s="412">
        <f>MIN(K300:K301)</f>
        <v>94310</v>
      </c>
      <c r="U300" s="412">
        <f>MIN(K300:K303)</f>
        <v>58849.800203713865</v>
      </c>
      <c r="V300" s="126" t="s">
        <v>359</v>
      </c>
    </row>
    <row r="301" spans="1:22">
      <c r="A301" s="414"/>
      <c r="B301" s="25" t="s">
        <v>31</v>
      </c>
      <c r="C301" s="384"/>
      <c r="D301" s="380"/>
      <c r="E301" s="29" t="s">
        <v>419</v>
      </c>
      <c r="F301" s="409"/>
      <c r="G301" s="10">
        <v>10</v>
      </c>
      <c r="H301" s="11">
        <v>48.819000000000003</v>
      </c>
      <c r="I301" s="11">
        <f t="shared" si="8"/>
        <v>200</v>
      </c>
      <c r="J301" s="12">
        <v>18862</v>
      </c>
      <c r="K301" s="46">
        <f t="shared" si="9"/>
        <v>94310</v>
      </c>
      <c r="L301" s="46"/>
      <c r="M301" s="13" t="s">
        <v>71</v>
      </c>
      <c r="N301" s="412">
        <f>AVERAGE(N299:N300)</f>
        <v>82343.197054162883</v>
      </c>
      <c r="O301" s="412" t="e">
        <f>AVERAGE(O299:O300)</f>
        <v>#REF!</v>
      </c>
      <c r="P301" s="412" t="e">
        <f>STDEV(P297:P299)</f>
        <v>#REF!</v>
      </c>
      <c r="Q301" s="412" t="e">
        <f>STDEV(Q297:Q299)</f>
        <v>#REF!</v>
      </c>
      <c r="R301" s="412">
        <f>MIN(R299:R300)</f>
        <v>104630</v>
      </c>
      <c r="S301" s="412" t="e">
        <f>MIN(S299:S300)</f>
        <v>#REF!</v>
      </c>
      <c r="T301" s="412">
        <f>MIN(T299:T300)</f>
        <v>25186.643695134957</v>
      </c>
      <c r="U301" s="412">
        <f>MIN(U299:U300)</f>
        <v>0</v>
      </c>
      <c r="V301" s="126" t="s">
        <v>359</v>
      </c>
    </row>
    <row r="302" spans="1:22">
      <c r="A302" s="414"/>
      <c r="B302" s="25" t="s">
        <v>32</v>
      </c>
      <c r="C302" s="384"/>
      <c r="D302" s="379" t="s">
        <v>3</v>
      </c>
      <c r="E302" s="29" t="s">
        <v>420</v>
      </c>
      <c r="F302" s="409"/>
      <c r="G302" s="10">
        <v>10</v>
      </c>
      <c r="H302" s="11">
        <v>72.581000000000003</v>
      </c>
      <c r="I302" s="11">
        <f t="shared" si="8"/>
        <v>200</v>
      </c>
      <c r="J302" s="12">
        <v>13663</v>
      </c>
      <c r="K302" s="46">
        <f t="shared" si="9"/>
        <v>68315</v>
      </c>
      <c r="L302" s="46"/>
      <c r="M302" s="13" t="s">
        <v>71</v>
      </c>
      <c r="N302" s="412">
        <f>AVERAGE(K302:K303)</f>
        <v>63582.400101856932</v>
      </c>
      <c r="O302" s="412" t="e">
        <f>AVERAGE(#REF!)</f>
        <v>#REF!</v>
      </c>
      <c r="P302" s="412">
        <f>STDEV(K302:K303)</f>
        <v>6692.9069612394542</v>
      </c>
      <c r="Q302" s="412" t="e">
        <f>STDEV(#REF!)</f>
        <v>#REF!</v>
      </c>
      <c r="R302" s="412">
        <f>MAX(K302:K303)</f>
        <v>68315</v>
      </c>
      <c r="S302" s="412" t="e">
        <f>MIN(#REF!)</f>
        <v>#REF!</v>
      </c>
      <c r="T302" s="412">
        <f>MIN(K302:K303)</f>
        <v>58849.800203713865</v>
      </c>
      <c r="U302" s="412">
        <f>MIN(M302:M303)</f>
        <v>0</v>
      </c>
      <c r="V302" s="126" t="s">
        <v>359</v>
      </c>
    </row>
    <row r="303" spans="1:22">
      <c r="A303" s="414"/>
      <c r="B303" s="25" t="s">
        <v>33</v>
      </c>
      <c r="C303" s="385"/>
      <c r="D303" s="380"/>
      <c r="E303" s="29" t="s">
        <v>421</v>
      </c>
      <c r="F303" s="409"/>
      <c r="G303" s="10">
        <v>10</v>
      </c>
      <c r="H303" s="11">
        <v>25.526</v>
      </c>
      <c r="I303" s="11">
        <f t="shared" si="8"/>
        <v>127.63</v>
      </c>
      <c r="J303" s="12">
        <v>7511</v>
      </c>
      <c r="K303" s="46">
        <f t="shared" si="9"/>
        <v>58849.800203713865</v>
      </c>
      <c r="L303" s="46"/>
      <c r="M303" s="13" t="s">
        <v>71</v>
      </c>
      <c r="N303" s="412">
        <f>AVERAGE(N302:N302)</f>
        <v>63582.400101856932</v>
      </c>
      <c r="O303" s="412" t="e">
        <f>AVERAGE(O302:O302)</f>
        <v>#REF!</v>
      </c>
      <c r="P303" s="412" t="e">
        <f>STDEV(#REF!)</f>
        <v>#REF!</v>
      </c>
      <c r="Q303" s="412" t="e">
        <f>STDEV(#REF!)</f>
        <v>#REF!</v>
      </c>
      <c r="R303" s="412">
        <f>MIN(R302:R302)</f>
        <v>68315</v>
      </c>
      <c r="S303" s="412" t="e">
        <f>MIN(S302:S302)</f>
        <v>#REF!</v>
      </c>
      <c r="T303" s="412">
        <f>MIN(T302:T302)</f>
        <v>58849.800203713865</v>
      </c>
      <c r="U303" s="412">
        <f>MIN(U302:U302)</f>
        <v>0</v>
      </c>
      <c r="V303" s="126" t="s">
        <v>359</v>
      </c>
    </row>
    <row r="304" spans="1:22">
      <c r="A304" s="414"/>
      <c r="B304" s="25" t="s">
        <v>34</v>
      </c>
      <c r="C304" s="383">
        <v>5</v>
      </c>
      <c r="D304" s="379" t="s">
        <v>4</v>
      </c>
      <c r="E304" s="29" t="s">
        <v>422</v>
      </c>
      <c r="F304" s="409"/>
      <c r="G304" s="10">
        <v>10</v>
      </c>
      <c r="H304" s="11">
        <v>29.501000000000001</v>
      </c>
      <c r="I304" s="11">
        <f t="shared" si="8"/>
        <v>147.505</v>
      </c>
      <c r="J304" s="12">
        <v>5892</v>
      </c>
      <c r="K304" s="46">
        <f t="shared" si="9"/>
        <v>39944.408664113085</v>
      </c>
      <c r="L304" s="46"/>
      <c r="M304" s="13" t="s">
        <v>71</v>
      </c>
      <c r="N304" s="412">
        <f>AVERAGE(K304:K305)</f>
        <v>35825.001884565805</v>
      </c>
      <c r="O304" s="412">
        <f>AVERAGE(K304:K307)</f>
        <v>43210.000942282903</v>
      </c>
      <c r="P304" s="412">
        <f>STDEV(K304:K305)</f>
        <v>5825.7209365674553</v>
      </c>
      <c r="Q304" s="412">
        <f>STDEV(K304:K307)</f>
        <v>10403.414804135078</v>
      </c>
      <c r="R304" s="412">
        <f>MAX(K304:K305)</f>
        <v>39944.408664113085</v>
      </c>
      <c r="S304" s="412">
        <f>MAX(K304:K307)</f>
        <v>56620</v>
      </c>
      <c r="T304" s="412">
        <f>MIN(K304:K305)</f>
        <v>31705.595105018532</v>
      </c>
      <c r="U304" s="412">
        <f>MIN(K304:K307)</f>
        <v>31705.595105018532</v>
      </c>
      <c r="V304" s="126" t="s">
        <v>359</v>
      </c>
    </row>
    <row r="305" spans="1:22">
      <c r="A305" s="414"/>
      <c r="B305" s="25" t="s">
        <v>35</v>
      </c>
      <c r="C305" s="384"/>
      <c r="D305" s="380"/>
      <c r="E305" s="29" t="s">
        <v>423</v>
      </c>
      <c r="F305" s="409"/>
      <c r="G305" s="10">
        <v>10</v>
      </c>
      <c r="H305" s="11">
        <v>33.994</v>
      </c>
      <c r="I305" s="11">
        <f t="shared" si="8"/>
        <v>169.97</v>
      </c>
      <c r="J305" s="12">
        <v>5389</v>
      </c>
      <c r="K305" s="46">
        <f t="shared" si="9"/>
        <v>31705.595105018532</v>
      </c>
      <c r="L305" s="46"/>
      <c r="M305" s="13" t="s">
        <v>71</v>
      </c>
      <c r="N305" s="412">
        <f>AVERAGE(N303:N304)</f>
        <v>49703.700993211372</v>
      </c>
      <c r="O305" s="412" t="e">
        <f>AVERAGE(O303:O304)</f>
        <v>#REF!</v>
      </c>
      <c r="P305" s="412" t="e">
        <f>STDEV(P301:P303)</f>
        <v>#REF!</v>
      </c>
      <c r="Q305" s="412" t="e">
        <f>STDEV(Q301:Q303)</f>
        <v>#REF!</v>
      </c>
      <c r="R305" s="412">
        <f>MIN(R303:R304)</f>
        <v>39944.408664113085</v>
      </c>
      <c r="S305" s="412" t="e">
        <f>MIN(S303:S304)</f>
        <v>#REF!</v>
      </c>
      <c r="T305" s="412">
        <f>MIN(T303:T304)</f>
        <v>31705.595105018532</v>
      </c>
      <c r="U305" s="412">
        <f>MIN(U303:U304)</f>
        <v>0</v>
      </c>
      <c r="V305" s="126" t="s">
        <v>359</v>
      </c>
    </row>
    <row r="306" spans="1:22">
      <c r="A306" s="414"/>
      <c r="B306" s="25" t="s">
        <v>36</v>
      </c>
      <c r="C306" s="384"/>
      <c r="D306" s="379" t="s">
        <v>3</v>
      </c>
      <c r="E306" s="29" t="s">
        <v>424</v>
      </c>
      <c r="F306" s="409"/>
      <c r="G306" s="10">
        <v>10</v>
      </c>
      <c r="H306" s="11">
        <v>56.134</v>
      </c>
      <c r="I306" s="11">
        <f t="shared" si="8"/>
        <v>200</v>
      </c>
      <c r="J306" s="12">
        <v>11324</v>
      </c>
      <c r="K306" s="46">
        <f t="shared" si="9"/>
        <v>56620</v>
      </c>
      <c r="L306" s="46"/>
      <c r="M306" s="13" t="s">
        <v>71</v>
      </c>
      <c r="N306" s="412">
        <f>AVERAGE(K306:K307)</f>
        <v>50595</v>
      </c>
      <c r="O306" s="412" t="e">
        <f>AVERAGE(#REF!)</f>
        <v>#REF!</v>
      </c>
      <c r="P306" s="412">
        <f>STDEV(K306:K307)</f>
        <v>8520.6367132978976</v>
      </c>
      <c r="Q306" s="412" t="e">
        <f>STDEV(#REF!)</f>
        <v>#REF!</v>
      </c>
      <c r="R306" s="412">
        <f>MAX(K306:K307)</f>
        <v>56620</v>
      </c>
      <c r="S306" s="412" t="e">
        <f>MIN(#REF!)</f>
        <v>#REF!</v>
      </c>
      <c r="T306" s="412">
        <f>MIN(K306:K307)</f>
        <v>44570</v>
      </c>
      <c r="U306" s="412">
        <f>MIN(M306:M307)</f>
        <v>0</v>
      </c>
      <c r="V306" s="126" t="s">
        <v>359</v>
      </c>
    </row>
    <row r="307" spans="1:22">
      <c r="A307" s="414"/>
      <c r="B307" s="25" t="s">
        <v>37</v>
      </c>
      <c r="C307" s="385"/>
      <c r="D307" s="380"/>
      <c r="E307" s="29" t="s">
        <v>425</v>
      </c>
      <c r="F307" s="409"/>
      <c r="G307" s="10">
        <v>10</v>
      </c>
      <c r="H307" s="11">
        <v>43.509</v>
      </c>
      <c r="I307" s="11">
        <f t="shared" si="8"/>
        <v>200</v>
      </c>
      <c r="J307" s="12">
        <v>8914</v>
      </c>
      <c r="K307" s="46">
        <f t="shared" si="9"/>
        <v>44570</v>
      </c>
      <c r="L307" s="46"/>
      <c r="M307" s="13" t="s">
        <v>71</v>
      </c>
      <c r="N307" s="412">
        <f>AVERAGE(N306:N306)</f>
        <v>50595</v>
      </c>
      <c r="O307" s="412" t="e">
        <f>AVERAGE(O306:O306)</f>
        <v>#REF!</v>
      </c>
      <c r="P307" s="412" t="e">
        <f>STDEV(#REF!)</f>
        <v>#REF!</v>
      </c>
      <c r="Q307" s="412" t="e">
        <f>STDEV(#REF!)</f>
        <v>#REF!</v>
      </c>
      <c r="R307" s="412">
        <f>MIN(R306:R306)</f>
        <v>56620</v>
      </c>
      <c r="S307" s="412" t="e">
        <f>MIN(S306:S306)</f>
        <v>#REF!</v>
      </c>
      <c r="T307" s="412">
        <f>MIN(T306:T306)</f>
        <v>44570</v>
      </c>
      <c r="U307" s="412">
        <f>MIN(U306:U306)</f>
        <v>0</v>
      </c>
      <c r="V307" s="126" t="s">
        <v>359</v>
      </c>
    </row>
    <row r="308" spans="1:22">
      <c r="A308" s="414"/>
      <c r="B308" s="25" t="s">
        <v>38</v>
      </c>
      <c r="C308" s="383">
        <v>6</v>
      </c>
      <c r="D308" s="23" t="s">
        <v>4</v>
      </c>
      <c r="E308" s="29" t="s">
        <v>426</v>
      </c>
      <c r="F308" s="409"/>
      <c r="G308" s="10">
        <v>10</v>
      </c>
      <c r="H308" s="11">
        <v>142.03899999999999</v>
      </c>
      <c r="I308" s="11">
        <f t="shared" si="8"/>
        <v>200</v>
      </c>
      <c r="J308" s="12">
        <v>375</v>
      </c>
      <c r="K308" s="46">
        <f t="shared" si="9"/>
        <v>1875</v>
      </c>
      <c r="L308" s="46"/>
      <c r="M308" s="13" t="s">
        <v>71</v>
      </c>
      <c r="N308" s="130">
        <f>AVERAGE(K308)</f>
        <v>1875</v>
      </c>
      <c r="O308" s="412">
        <f>AVERAGE(K308:K311)</f>
        <v>111734.61406800634</v>
      </c>
      <c r="P308" s="129" t="s">
        <v>354</v>
      </c>
      <c r="Q308" s="412">
        <f>STDEV(K308:K311)</f>
        <v>73282.558415716543</v>
      </c>
      <c r="R308" s="130">
        <f>MAX(K308)</f>
        <v>1875</v>
      </c>
      <c r="S308" s="412">
        <f>MAX(K308:K311)</f>
        <v>150243.45627202539</v>
      </c>
      <c r="T308" s="130">
        <f>MIN(K308)</f>
        <v>1875</v>
      </c>
      <c r="U308" s="412">
        <f>MIN(K308:K311)</f>
        <v>1875</v>
      </c>
      <c r="V308" s="126" t="s">
        <v>359</v>
      </c>
    </row>
    <row r="309" spans="1:22">
      <c r="A309" s="414"/>
      <c r="B309" s="25" t="s">
        <v>39</v>
      </c>
      <c r="C309" s="384"/>
      <c r="D309" s="379" t="s">
        <v>3</v>
      </c>
      <c r="E309" s="29" t="s">
        <v>427</v>
      </c>
      <c r="F309" s="409"/>
      <c r="G309" s="10">
        <v>10</v>
      </c>
      <c r="H309" s="11">
        <v>37.173000000000002</v>
      </c>
      <c r="I309" s="11">
        <f t="shared" si="8"/>
        <v>185.86500000000001</v>
      </c>
      <c r="J309" s="12">
        <v>27925</v>
      </c>
      <c r="K309" s="46">
        <f t="shared" si="9"/>
        <v>150243.45627202539</v>
      </c>
      <c r="L309" s="46"/>
      <c r="M309" s="13" t="s">
        <v>71</v>
      </c>
      <c r="N309" s="412">
        <f>AVERAGE(K309:K311)</f>
        <v>148354.48542400845</v>
      </c>
      <c r="O309" s="412">
        <f>AVERAGE(O308:O308)</f>
        <v>111734.61406800634</v>
      </c>
      <c r="P309" s="412">
        <f>STDEV(K309:K311)</f>
        <v>3067.6021822415855</v>
      </c>
      <c r="Q309" s="412" t="e">
        <f>STDEV(#REF!)</f>
        <v>#REF!</v>
      </c>
      <c r="R309" s="412">
        <f>MAX(K309:K311)</f>
        <v>150243.45627202539</v>
      </c>
      <c r="S309" s="412">
        <f>MIN(S308:S308)</f>
        <v>150243.45627202539</v>
      </c>
      <c r="T309" s="412">
        <f>MIN(K309:K311)</f>
        <v>144815</v>
      </c>
      <c r="U309" s="412">
        <f>MIN(U308:U308)</f>
        <v>1875</v>
      </c>
      <c r="V309" s="126" t="s">
        <v>359</v>
      </c>
    </row>
    <row r="310" spans="1:22">
      <c r="A310" s="414"/>
      <c r="B310" s="25" t="s">
        <v>40</v>
      </c>
      <c r="C310" s="384"/>
      <c r="D310" s="407"/>
      <c r="E310" s="29" t="s">
        <v>428</v>
      </c>
      <c r="F310" s="409"/>
      <c r="G310" s="10">
        <v>10</v>
      </c>
      <c r="H310" s="11">
        <v>90.593999999999994</v>
      </c>
      <c r="I310" s="11">
        <f t="shared" si="8"/>
        <v>200</v>
      </c>
      <c r="J310" s="12">
        <v>28963</v>
      </c>
      <c r="K310" s="46">
        <f t="shared" si="9"/>
        <v>144815</v>
      </c>
      <c r="L310" s="46"/>
      <c r="M310" s="13" t="s">
        <v>71</v>
      </c>
      <c r="N310" s="412"/>
      <c r="O310" s="412" t="e">
        <f>AVERAGE(#REF!)</f>
        <v>#REF!</v>
      </c>
      <c r="P310" s="412"/>
      <c r="Q310" s="412" t="e">
        <f>STDEV(#REF!)</f>
        <v>#REF!</v>
      </c>
      <c r="R310" s="412"/>
      <c r="S310" s="412" t="e">
        <f>MIN(#REF!)</f>
        <v>#REF!</v>
      </c>
      <c r="T310" s="412"/>
      <c r="U310" s="412">
        <f>MIN(M310:M311)</f>
        <v>0</v>
      </c>
      <c r="V310" s="126" t="s">
        <v>359</v>
      </c>
    </row>
    <row r="311" spans="1:22">
      <c r="A311" s="414"/>
      <c r="B311" s="25" t="s">
        <v>41</v>
      </c>
      <c r="C311" s="385"/>
      <c r="D311" s="380"/>
      <c r="E311" s="29" t="s">
        <v>429</v>
      </c>
      <c r="F311" s="410"/>
      <c r="G311" s="10">
        <v>10</v>
      </c>
      <c r="H311" s="11">
        <v>59.75</v>
      </c>
      <c r="I311" s="11">
        <f t="shared" si="8"/>
        <v>200</v>
      </c>
      <c r="J311" s="12">
        <v>30001</v>
      </c>
      <c r="K311" s="46">
        <f t="shared" si="9"/>
        <v>150005</v>
      </c>
      <c r="L311" s="46"/>
      <c r="M311" s="13" t="s">
        <v>71</v>
      </c>
      <c r="N311" s="412"/>
      <c r="O311" s="412" t="e">
        <f>AVERAGE(O310:O310)</f>
        <v>#REF!</v>
      </c>
      <c r="P311" s="412"/>
      <c r="Q311" s="412" t="e">
        <f>STDEV(#REF!)</f>
        <v>#REF!</v>
      </c>
      <c r="R311" s="412"/>
      <c r="S311" s="412" t="e">
        <f>MIN(S310:S310)</f>
        <v>#REF!</v>
      </c>
      <c r="T311" s="412"/>
      <c r="U311" s="412">
        <f>MIN(U310:U310)</f>
        <v>0</v>
      </c>
      <c r="V311" s="126" t="s">
        <v>359</v>
      </c>
    </row>
    <row r="312" spans="1:22">
      <c r="A312" s="414"/>
      <c r="B312" s="25" t="s">
        <v>42</v>
      </c>
      <c r="C312" s="383">
        <v>1</v>
      </c>
      <c r="D312" s="23" t="s">
        <v>4</v>
      </c>
      <c r="E312" s="29" t="s">
        <v>430</v>
      </c>
      <c r="F312" s="388" t="s">
        <v>1846</v>
      </c>
      <c r="G312" s="10">
        <v>10</v>
      </c>
      <c r="H312" s="11">
        <v>13.968</v>
      </c>
      <c r="I312" s="11">
        <f t="shared" si="8"/>
        <v>69.84</v>
      </c>
      <c r="J312" s="12" t="s">
        <v>355</v>
      </c>
      <c r="K312" s="46" t="s">
        <v>355</v>
      </c>
      <c r="L312" s="46"/>
      <c r="M312" s="13" t="s">
        <v>71</v>
      </c>
      <c r="N312" s="129" t="s">
        <v>355</v>
      </c>
      <c r="O312" s="381" t="s">
        <v>355</v>
      </c>
      <c r="P312" s="129" t="s">
        <v>354</v>
      </c>
      <c r="Q312" s="381" t="s">
        <v>354</v>
      </c>
      <c r="R312" s="129" t="s">
        <v>355</v>
      </c>
      <c r="S312" s="381" t="s">
        <v>355</v>
      </c>
      <c r="T312" s="129" t="s">
        <v>355</v>
      </c>
      <c r="U312" s="418" t="s">
        <v>355</v>
      </c>
      <c r="V312" s="126" t="s">
        <v>359</v>
      </c>
    </row>
    <row r="313" spans="1:22">
      <c r="A313" s="414"/>
      <c r="B313" s="25" t="s">
        <v>43</v>
      </c>
      <c r="C313" s="384"/>
      <c r="D313" s="379" t="s">
        <v>3</v>
      </c>
      <c r="E313" s="29" t="s">
        <v>431</v>
      </c>
      <c r="F313" s="389"/>
      <c r="G313" s="10">
        <v>10</v>
      </c>
      <c r="H313" s="11">
        <v>22.731999999999999</v>
      </c>
      <c r="I313" s="11">
        <f t="shared" si="8"/>
        <v>113.66</v>
      </c>
      <c r="J313" s="12" t="s">
        <v>355</v>
      </c>
      <c r="K313" s="46" t="s">
        <v>355</v>
      </c>
      <c r="L313" s="46"/>
      <c r="M313" s="13" t="s">
        <v>71</v>
      </c>
      <c r="N313" s="381" t="s">
        <v>355</v>
      </c>
      <c r="O313" s="382" t="e">
        <f>MIN(#REF!)</f>
        <v>#REF!</v>
      </c>
      <c r="P313" s="381" t="s">
        <v>354</v>
      </c>
      <c r="Q313" s="382" t="e">
        <f>STDEV(#REF!)</f>
        <v>#REF!</v>
      </c>
      <c r="R313" s="381" t="s">
        <v>355</v>
      </c>
      <c r="S313" s="382" t="e">
        <f>MIN(#REF!)</f>
        <v>#REF!</v>
      </c>
      <c r="T313" s="381" t="s">
        <v>355</v>
      </c>
      <c r="U313" s="419">
        <f>MIN(M313:M314)</f>
        <v>0</v>
      </c>
      <c r="V313" s="126" t="s">
        <v>359</v>
      </c>
    </row>
    <row r="314" spans="1:22">
      <c r="A314" s="414"/>
      <c r="B314" s="25" t="s">
        <v>44</v>
      </c>
      <c r="C314" s="385"/>
      <c r="D314" s="380"/>
      <c r="E314" s="29" t="s">
        <v>432</v>
      </c>
      <c r="F314" s="389"/>
      <c r="G314" s="10">
        <v>10</v>
      </c>
      <c r="H314" s="11">
        <v>46.44</v>
      </c>
      <c r="I314" s="11">
        <f t="shared" si="8"/>
        <v>200</v>
      </c>
      <c r="J314" s="12" t="s">
        <v>355</v>
      </c>
      <c r="K314" s="46" t="s">
        <v>355</v>
      </c>
      <c r="L314" s="46"/>
      <c r="M314" s="13" t="s">
        <v>71</v>
      </c>
      <c r="N314" s="382">
        <f>MIN(N312:N313)</f>
        <v>0</v>
      </c>
      <c r="O314" s="382" t="e">
        <f>MIN(O313:O313)</f>
        <v>#REF!</v>
      </c>
      <c r="P314" s="382" t="e">
        <f>AVERAGE(P312:P313)</f>
        <v>#DIV/0!</v>
      </c>
      <c r="Q314" s="382" t="e">
        <f>STDEV(#REF!)</f>
        <v>#REF!</v>
      </c>
      <c r="R314" s="382">
        <f>MIN(R312:R313)</f>
        <v>0</v>
      </c>
      <c r="S314" s="382" t="e">
        <f>MIN(S313:S313)</f>
        <v>#REF!</v>
      </c>
      <c r="T314" s="382">
        <f>MIN(T312:T313)</f>
        <v>0</v>
      </c>
      <c r="U314" s="419">
        <f>MIN(U313:U313)</f>
        <v>0</v>
      </c>
      <c r="V314" s="126" t="s">
        <v>359</v>
      </c>
    </row>
    <row r="315" spans="1:22">
      <c r="A315" s="414"/>
      <c r="B315" s="25" t="s">
        <v>45</v>
      </c>
      <c r="C315" s="383">
        <v>2</v>
      </c>
      <c r="D315" s="379" t="s">
        <v>4</v>
      </c>
      <c r="E315" s="29" t="s">
        <v>433</v>
      </c>
      <c r="F315" s="389"/>
      <c r="G315" s="10">
        <v>10</v>
      </c>
      <c r="H315" s="11">
        <v>11.53</v>
      </c>
      <c r="I315" s="11">
        <f t="shared" si="8"/>
        <v>57.65</v>
      </c>
      <c r="J315" s="12" t="s">
        <v>355</v>
      </c>
      <c r="K315" s="46" t="s">
        <v>355</v>
      </c>
      <c r="L315" s="46"/>
      <c r="M315" s="13" t="s">
        <v>71</v>
      </c>
      <c r="N315" s="381" t="s">
        <v>355</v>
      </c>
      <c r="O315" s="381" t="s">
        <v>355</v>
      </c>
      <c r="P315" s="381" t="s">
        <v>354</v>
      </c>
      <c r="Q315" s="381" t="s">
        <v>354</v>
      </c>
      <c r="R315" s="381" t="s">
        <v>355</v>
      </c>
      <c r="S315" s="381" t="s">
        <v>355</v>
      </c>
      <c r="T315" s="381" t="s">
        <v>355</v>
      </c>
      <c r="U315" s="418" t="s">
        <v>355</v>
      </c>
      <c r="V315" s="126" t="s">
        <v>359</v>
      </c>
    </row>
    <row r="316" spans="1:22">
      <c r="A316" s="414"/>
      <c r="B316" s="25" t="s">
        <v>46</v>
      </c>
      <c r="C316" s="384"/>
      <c r="D316" s="380"/>
      <c r="E316" s="29" t="s">
        <v>434</v>
      </c>
      <c r="F316" s="389"/>
      <c r="G316" s="10">
        <v>10</v>
      </c>
      <c r="H316" s="11">
        <v>194.53</v>
      </c>
      <c r="I316" s="11">
        <f t="shared" si="8"/>
        <v>200</v>
      </c>
      <c r="J316" s="12" t="s">
        <v>355</v>
      </c>
      <c r="K316" s="46" t="s">
        <v>355</v>
      </c>
      <c r="L316" s="46"/>
      <c r="M316" s="13" t="s">
        <v>71</v>
      </c>
      <c r="N316" s="382">
        <f>MIN(N314:N315)</f>
        <v>0</v>
      </c>
      <c r="O316" s="382" t="e">
        <f>MIN(O314:O315)</f>
        <v>#REF!</v>
      </c>
      <c r="P316" s="382" t="e">
        <f>AVERAGE(P314:P315)</f>
        <v>#DIV/0!</v>
      </c>
      <c r="Q316" s="382" t="e">
        <f>STDEV(Q312:Q314)</f>
        <v>#REF!</v>
      </c>
      <c r="R316" s="382">
        <f>MIN(R314:R315)</f>
        <v>0</v>
      </c>
      <c r="S316" s="382" t="e">
        <f>MIN(S314:S315)</f>
        <v>#REF!</v>
      </c>
      <c r="T316" s="382">
        <f>MIN(T314:T315)</f>
        <v>0</v>
      </c>
      <c r="U316" s="419">
        <f>MIN(U314:U315)</f>
        <v>0</v>
      </c>
      <c r="V316" s="126" t="s">
        <v>359</v>
      </c>
    </row>
    <row r="317" spans="1:22">
      <c r="A317" s="414"/>
      <c r="B317" s="25" t="s">
        <v>47</v>
      </c>
      <c r="C317" s="384"/>
      <c r="D317" s="379" t="s">
        <v>3</v>
      </c>
      <c r="E317" s="29" t="s">
        <v>435</v>
      </c>
      <c r="F317" s="389"/>
      <c r="G317" s="10">
        <v>10</v>
      </c>
      <c r="H317" s="11">
        <v>7.3609999999999998</v>
      </c>
      <c r="I317" s="11">
        <f t="shared" si="8"/>
        <v>36.805</v>
      </c>
      <c r="J317" s="12" t="s">
        <v>355</v>
      </c>
      <c r="K317" s="46" t="s">
        <v>355</v>
      </c>
      <c r="L317" s="46"/>
      <c r="M317" s="13" t="s">
        <v>71</v>
      </c>
      <c r="N317" s="381" t="s">
        <v>355</v>
      </c>
      <c r="O317" s="382" t="e">
        <f>MIN(#REF!)</f>
        <v>#REF!</v>
      </c>
      <c r="P317" s="381" t="s">
        <v>354</v>
      </c>
      <c r="Q317" s="382" t="e">
        <f>STDEV(#REF!)</f>
        <v>#REF!</v>
      </c>
      <c r="R317" s="381" t="s">
        <v>355</v>
      </c>
      <c r="S317" s="382" t="e">
        <f>MIN(#REF!)</f>
        <v>#REF!</v>
      </c>
      <c r="T317" s="381" t="s">
        <v>355</v>
      </c>
      <c r="U317" s="419">
        <f>MIN(M317:M318)</f>
        <v>0</v>
      </c>
      <c r="V317" s="126" t="s">
        <v>359</v>
      </c>
    </row>
    <row r="318" spans="1:22">
      <c r="A318" s="414"/>
      <c r="B318" s="25" t="s">
        <v>48</v>
      </c>
      <c r="C318" s="385"/>
      <c r="D318" s="380"/>
      <c r="E318" s="29" t="s">
        <v>436</v>
      </c>
      <c r="F318" s="389"/>
      <c r="G318" s="10">
        <v>10</v>
      </c>
      <c r="H318" s="11">
        <v>9.5129999999999999</v>
      </c>
      <c r="I318" s="11">
        <f t="shared" si="8"/>
        <v>47.564999999999998</v>
      </c>
      <c r="J318" s="12" t="s">
        <v>355</v>
      </c>
      <c r="K318" s="46" t="s">
        <v>355</v>
      </c>
      <c r="L318" s="46"/>
      <c r="M318" s="13" t="s">
        <v>71</v>
      </c>
      <c r="N318" s="382">
        <f>MIN(N316:N317)</f>
        <v>0</v>
      </c>
      <c r="O318" s="382" t="e">
        <f>MIN(O317:O317)</f>
        <v>#REF!</v>
      </c>
      <c r="P318" s="382" t="e">
        <f>AVERAGE(P316:P317)</f>
        <v>#DIV/0!</v>
      </c>
      <c r="Q318" s="382" t="e">
        <f>STDEV(#REF!)</f>
        <v>#REF!</v>
      </c>
      <c r="R318" s="382">
        <f>MIN(R316:R317)</f>
        <v>0</v>
      </c>
      <c r="S318" s="382" t="e">
        <f>MIN(S317:S317)</f>
        <v>#REF!</v>
      </c>
      <c r="T318" s="382">
        <f>MIN(T316:T317)</f>
        <v>0</v>
      </c>
      <c r="U318" s="419">
        <f>MIN(U317:U317)</f>
        <v>0</v>
      </c>
      <c r="V318" s="126" t="s">
        <v>359</v>
      </c>
    </row>
    <row r="319" spans="1:22">
      <c r="A319" s="414"/>
      <c r="B319" s="25" t="s">
        <v>49</v>
      </c>
      <c r="C319" s="383">
        <v>3</v>
      </c>
      <c r="D319" s="379" t="s">
        <v>4</v>
      </c>
      <c r="E319" s="29" t="s">
        <v>437</v>
      </c>
      <c r="F319" s="389"/>
      <c r="G319" s="10">
        <v>10</v>
      </c>
      <c r="H319" s="11">
        <v>8.7539999999999996</v>
      </c>
      <c r="I319" s="11">
        <f t="shared" si="8"/>
        <v>43.769999999999996</v>
      </c>
      <c r="J319" s="12">
        <v>702</v>
      </c>
      <c r="K319" s="46">
        <f t="shared" si="9"/>
        <v>16038.382453735436</v>
      </c>
      <c r="L319" s="46"/>
      <c r="M319" s="13" t="s">
        <v>71</v>
      </c>
      <c r="N319" s="412">
        <f>AVERAGE(K319:K320)</f>
        <v>10524.191226867719</v>
      </c>
      <c r="O319" s="412">
        <f>AVERAGE(K319:K322)</f>
        <v>14985.147898290144</v>
      </c>
      <c r="P319" s="412">
        <f>STDEV(K319:K320)</f>
        <v>7798.2440185550613</v>
      </c>
      <c r="Q319" s="412">
        <f>STDEV(K319:K322)</f>
        <v>8125.759501051506</v>
      </c>
      <c r="R319" s="412">
        <f>MAX(K319:K320)</f>
        <v>16038.382453735436</v>
      </c>
      <c r="S319" s="412">
        <f>MAX(K319:K322)</f>
        <v>24815.962805114297</v>
      </c>
      <c r="T319" s="412">
        <f>MIN(K319:K320)</f>
        <v>5010</v>
      </c>
      <c r="U319" s="412">
        <f>MIN(K319:K322)</f>
        <v>5010</v>
      </c>
      <c r="V319" s="126" t="s">
        <v>359</v>
      </c>
    </row>
    <row r="320" spans="1:22">
      <c r="A320" s="414"/>
      <c r="B320" s="25" t="s">
        <v>50</v>
      </c>
      <c r="C320" s="384"/>
      <c r="D320" s="380"/>
      <c r="E320" s="29" t="s">
        <v>438</v>
      </c>
      <c r="F320" s="389"/>
      <c r="G320" s="10">
        <v>10</v>
      </c>
      <c r="H320" s="11">
        <v>52.811999999999998</v>
      </c>
      <c r="I320" s="11">
        <f t="shared" si="8"/>
        <v>200</v>
      </c>
      <c r="J320" s="12">
        <v>1002</v>
      </c>
      <c r="K320" s="46">
        <f t="shared" si="9"/>
        <v>5010</v>
      </c>
      <c r="L320" s="46"/>
      <c r="M320" s="13" t="s">
        <v>71</v>
      </c>
      <c r="N320" s="412">
        <f>AVERAGE(N318:N319)</f>
        <v>5262.0956134338594</v>
      </c>
      <c r="O320" s="412" t="e">
        <f>AVERAGE(O318:O319)</f>
        <v>#REF!</v>
      </c>
      <c r="P320" s="412" t="e">
        <f>STDEV(P316:P318)</f>
        <v>#DIV/0!</v>
      </c>
      <c r="Q320" s="412" t="e">
        <f>STDEV(Q316:Q318)</f>
        <v>#REF!</v>
      </c>
      <c r="R320" s="412">
        <f>MIN(R318:R319)</f>
        <v>0</v>
      </c>
      <c r="S320" s="412" t="e">
        <f>MIN(S318:S319)</f>
        <v>#REF!</v>
      </c>
      <c r="T320" s="412">
        <f>MIN(T318:T319)</f>
        <v>0</v>
      </c>
      <c r="U320" s="412">
        <f>MIN(U318:U319)</f>
        <v>0</v>
      </c>
      <c r="V320" s="126" t="s">
        <v>359</v>
      </c>
    </row>
    <row r="321" spans="1:23">
      <c r="A321" s="414"/>
      <c r="B321" s="25" t="s">
        <v>51</v>
      </c>
      <c r="C321" s="384"/>
      <c r="D321" s="379" t="s">
        <v>3</v>
      </c>
      <c r="E321" s="29" t="s">
        <v>439</v>
      </c>
      <c r="F321" s="389"/>
      <c r="G321" s="10">
        <v>10</v>
      </c>
      <c r="H321" s="11">
        <v>10.324</v>
      </c>
      <c r="I321" s="11">
        <f t="shared" si="8"/>
        <v>51.62</v>
      </c>
      <c r="J321" s="12">
        <v>1281</v>
      </c>
      <c r="K321" s="46">
        <f t="shared" si="9"/>
        <v>24815.962805114297</v>
      </c>
      <c r="L321" s="46"/>
      <c r="M321" s="13" t="s">
        <v>71</v>
      </c>
      <c r="N321" s="412">
        <f>AVERAGE(K321:K322)</f>
        <v>19446.104569712574</v>
      </c>
      <c r="O321" s="412" t="e">
        <f>AVERAGE(#REF!)</f>
        <v>#REF!</v>
      </c>
      <c r="P321" s="412">
        <f>STDEV(K321:K322)</f>
        <v>7594.1263445259674</v>
      </c>
      <c r="Q321" s="412" t="e">
        <f>STDEV(#REF!)</f>
        <v>#REF!</v>
      </c>
      <c r="R321" s="412">
        <f>MAX(K321:K322)</f>
        <v>24815.962805114297</v>
      </c>
      <c r="S321" s="412" t="e">
        <f>MIN(#REF!)</f>
        <v>#REF!</v>
      </c>
      <c r="T321" s="412">
        <f>MIN(K321:K322)</f>
        <v>14076.246334310848</v>
      </c>
      <c r="U321" s="412">
        <f>MIN(M321:M322)</f>
        <v>0</v>
      </c>
      <c r="V321" s="126" t="s">
        <v>359</v>
      </c>
    </row>
    <row r="322" spans="1:23">
      <c r="A322" s="414"/>
      <c r="B322" s="25" t="s">
        <v>52</v>
      </c>
      <c r="C322" s="385"/>
      <c r="D322" s="380"/>
      <c r="E322" s="29" t="s">
        <v>440</v>
      </c>
      <c r="F322" s="389"/>
      <c r="G322" s="10">
        <v>10</v>
      </c>
      <c r="H322" s="11">
        <v>11.935</v>
      </c>
      <c r="I322" s="11">
        <f t="shared" si="8"/>
        <v>59.675000000000004</v>
      </c>
      <c r="J322" s="12">
        <v>840</v>
      </c>
      <c r="K322" s="46">
        <f t="shared" si="9"/>
        <v>14076.246334310848</v>
      </c>
      <c r="L322" s="46"/>
      <c r="M322" s="13" t="s">
        <v>71</v>
      </c>
      <c r="N322" s="412">
        <f>AVERAGE(N321:N321)</f>
        <v>19446.104569712574</v>
      </c>
      <c r="O322" s="412" t="e">
        <f>AVERAGE(O321:O321)</f>
        <v>#REF!</v>
      </c>
      <c r="P322" s="412" t="e">
        <f>STDEV(#REF!)</f>
        <v>#REF!</v>
      </c>
      <c r="Q322" s="412" t="e">
        <f>STDEV(#REF!)</f>
        <v>#REF!</v>
      </c>
      <c r="R322" s="412">
        <f>MIN(R321:R321)</f>
        <v>24815.962805114297</v>
      </c>
      <c r="S322" s="412" t="e">
        <f>MIN(S321:S321)</f>
        <v>#REF!</v>
      </c>
      <c r="T322" s="412">
        <f>MIN(T321:T321)</f>
        <v>14076.246334310848</v>
      </c>
      <c r="U322" s="412">
        <f>MIN(U321:U321)</f>
        <v>0</v>
      </c>
      <c r="V322" s="126" t="s">
        <v>359</v>
      </c>
    </row>
    <row r="323" spans="1:23">
      <c r="A323" s="414"/>
      <c r="B323" s="25" t="s">
        <v>53</v>
      </c>
      <c r="C323" s="383">
        <v>4</v>
      </c>
      <c r="D323" s="379" t="s">
        <v>4</v>
      </c>
      <c r="E323" s="29" t="s">
        <v>441</v>
      </c>
      <c r="F323" s="389"/>
      <c r="G323" s="10">
        <v>10</v>
      </c>
      <c r="H323" s="11">
        <v>64.286000000000001</v>
      </c>
      <c r="I323" s="11">
        <f t="shared" si="8"/>
        <v>200</v>
      </c>
      <c r="J323" s="12">
        <v>4801</v>
      </c>
      <c r="K323" s="46">
        <f t="shared" si="9"/>
        <v>24005</v>
      </c>
      <c r="L323" s="46"/>
      <c r="M323" s="13" t="s">
        <v>71</v>
      </c>
      <c r="N323" s="412">
        <f>AVERAGE(K323:K324)</f>
        <v>26054.683849669884</v>
      </c>
      <c r="O323" s="412">
        <f>AVERAGE(K323:K326)</f>
        <v>23772.341924834942</v>
      </c>
      <c r="P323" s="412">
        <f>STDEV(K323:K324)</f>
        <v>2898.6906987802431</v>
      </c>
      <c r="Q323" s="412">
        <f>STDEV(K323:K326)</f>
        <v>5699.4136076919303</v>
      </c>
      <c r="R323" s="412">
        <f>MAX(K323:K324)</f>
        <v>28104.367699339764</v>
      </c>
      <c r="S323" s="412">
        <f>MAX(K323:K326)</f>
        <v>28104.367699339764</v>
      </c>
      <c r="T323" s="412">
        <f>MIN(K323:K324)</f>
        <v>24005</v>
      </c>
      <c r="U323" s="412">
        <f>MIN(K323:K326)</f>
        <v>15650</v>
      </c>
      <c r="V323" s="126" t="s">
        <v>359</v>
      </c>
    </row>
    <row r="324" spans="1:23">
      <c r="A324" s="414"/>
      <c r="B324" s="25" t="s">
        <v>54</v>
      </c>
      <c r="C324" s="384"/>
      <c r="D324" s="380"/>
      <c r="E324" s="29" t="s">
        <v>442</v>
      </c>
      <c r="F324" s="389"/>
      <c r="G324" s="10">
        <v>10</v>
      </c>
      <c r="H324" s="11">
        <v>31.504000000000001</v>
      </c>
      <c r="I324" s="11">
        <f t="shared" si="8"/>
        <v>157.52000000000001</v>
      </c>
      <c r="J324" s="12">
        <v>4427</v>
      </c>
      <c r="K324" s="46">
        <f t="shared" si="9"/>
        <v>28104.367699339764</v>
      </c>
      <c r="L324" s="46"/>
      <c r="M324" s="13" t="s">
        <v>71</v>
      </c>
      <c r="N324" s="412">
        <f>AVERAGE(N322:N323)</f>
        <v>22750.394209691229</v>
      </c>
      <c r="O324" s="412" t="e">
        <f>AVERAGE(O322:O323)</f>
        <v>#REF!</v>
      </c>
      <c r="P324" s="412" t="e">
        <f>STDEV(P320:P322)</f>
        <v>#DIV/0!</v>
      </c>
      <c r="Q324" s="412" t="e">
        <f>STDEV(Q320:Q322)</f>
        <v>#REF!</v>
      </c>
      <c r="R324" s="412">
        <f>MIN(R322:R323)</f>
        <v>24815.962805114297</v>
      </c>
      <c r="S324" s="412" t="e">
        <f>MIN(S322:S323)</f>
        <v>#REF!</v>
      </c>
      <c r="T324" s="412">
        <f>MIN(T322:T323)</f>
        <v>14076.246334310848</v>
      </c>
      <c r="U324" s="412">
        <f>MIN(U322:U323)</f>
        <v>0</v>
      </c>
      <c r="V324" s="126" t="s">
        <v>359</v>
      </c>
    </row>
    <row r="325" spans="1:23">
      <c r="A325" s="414"/>
      <c r="B325" s="25" t="s">
        <v>55</v>
      </c>
      <c r="C325" s="384"/>
      <c r="D325" s="379" t="s">
        <v>3</v>
      </c>
      <c r="E325" s="29" t="s">
        <v>443</v>
      </c>
      <c r="F325" s="389"/>
      <c r="G325" s="10">
        <v>10</v>
      </c>
      <c r="H325" s="11">
        <v>195.89099999999999</v>
      </c>
      <c r="I325" s="11">
        <f t="shared" si="8"/>
        <v>200</v>
      </c>
      <c r="J325" s="12">
        <v>3130</v>
      </c>
      <c r="K325" s="46">
        <f t="shared" si="9"/>
        <v>15650</v>
      </c>
      <c r="L325" s="46"/>
      <c r="M325" s="13" t="s">
        <v>71</v>
      </c>
      <c r="N325" s="412">
        <f>AVERAGE(K325:K326)</f>
        <v>21490</v>
      </c>
      <c r="O325" s="412" t="e">
        <f>AVERAGE(#REF!)</f>
        <v>#REF!</v>
      </c>
      <c r="P325" s="412">
        <f>STDEV(K325:K326)</f>
        <v>8259.0072042588745</v>
      </c>
      <c r="Q325" s="412" t="e">
        <f>STDEV(#REF!)</f>
        <v>#REF!</v>
      </c>
      <c r="R325" s="412">
        <f>MAX(K325:K326)</f>
        <v>27330</v>
      </c>
      <c r="S325" s="412" t="e">
        <f>MIN(#REF!)</f>
        <v>#REF!</v>
      </c>
      <c r="T325" s="412">
        <f>MIN(K325:K326)</f>
        <v>15650</v>
      </c>
      <c r="U325" s="412">
        <f>MIN(M325:M326)</f>
        <v>0</v>
      </c>
      <c r="V325" s="126" t="s">
        <v>359</v>
      </c>
    </row>
    <row r="326" spans="1:23">
      <c r="A326" s="414"/>
      <c r="B326" s="25" t="s">
        <v>56</v>
      </c>
      <c r="C326" s="385"/>
      <c r="D326" s="380"/>
      <c r="E326" s="29" t="s">
        <v>444</v>
      </c>
      <c r="F326" s="389"/>
      <c r="G326" s="10">
        <v>10</v>
      </c>
      <c r="H326" s="11">
        <v>166.14099999999999</v>
      </c>
      <c r="I326" s="11">
        <f t="shared" si="8"/>
        <v>200</v>
      </c>
      <c r="J326" s="12">
        <v>5466</v>
      </c>
      <c r="K326" s="46">
        <f t="shared" si="9"/>
        <v>27330</v>
      </c>
      <c r="L326" s="46"/>
      <c r="M326" s="13" t="s">
        <v>71</v>
      </c>
      <c r="N326" s="412">
        <f>AVERAGE(N325:N325)</f>
        <v>21490</v>
      </c>
      <c r="O326" s="412" t="e">
        <f>AVERAGE(O325:O325)</f>
        <v>#REF!</v>
      </c>
      <c r="P326" s="412" t="e">
        <f>STDEV(#REF!)</f>
        <v>#REF!</v>
      </c>
      <c r="Q326" s="412" t="e">
        <f>STDEV(#REF!)</f>
        <v>#REF!</v>
      </c>
      <c r="R326" s="412">
        <f>MIN(R325:R325)</f>
        <v>27330</v>
      </c>
      <c r="S326" s="412" t="e">
        <f>MIN(S325:S325)</f>
        <v>#REF!</v>
      </c>
      <c r="T326" s="412">
        <f>MIN(T325:T325)</f>
        <v>15650</v>
      </c>
      <c r="U326" s="412">
        <f>MIN(U325:U325)</f>
        <v>0</v>
      </c>
      <c r="V326" s="126" t="s">
        <v>359</v>
      </c>
    </row>
    <row r="327" spans="1:23">
      <c r="A327" s="414"/>
      <c r="B327" s="25" t="s">
        <v>57</v>
      </c>
      <c r="C327" s="383">
        <v>5</v>
      </c>
      <c r="D327" s="379" t="s">
        <v>4</v>
      </c>
      <c r="E327" s="29" t="s">
        <v>445</v>
      </c>
      <c r="F327" s="389"/>
      <c r="G327" s="10">
        <v>10</v>
      </c>
      <c r="H327" s="11">
        <v>23.26</v>
      </c>
      <c r="I327" s="11">
        <f t="shared" ref="I327:I390" si="10">IF(H327&gt;=40, 200, H327*5)</f>
        <v>116.30000000000001</v>
      </c>
      <c r="J327" s="12">
        <v>9431</v>
      </c>
      <c r="K327" s="46">
        <f t="shared" ref="K327:K390" si="11">(J327/(I327/1000))</f>
        <v>81092.003439380904</v>
      </c>
      <c r="L327" s="46"/>
      <c r="M327" s="13" t="s">
        <v>71</v>
      </c>
      <c r="N327" s="412">
        <f>AVERAGE(K327:K328)</f>
        <v>63518.501719690452</v>
      </c>
      <c r="O327" s="412">
        <f>AVERAGE(K327:K330)</f>
        <v>44969.250859845226</v>
      </c>
      <c r="P327" s="412">
        <f>STDEV(K327:K328)</f>
        <v>24852.684470373162</v>
      </c>
      <c r="Q327" s="412">
        <f>STDEV(K327:K330)</f>
        <v>30602.999881437561</v>
      </c>
      <c r="R327" s="412">
        <f>MAX(K327:K328)</f>
        <v>81092.003439380904</v>
      </c>
      <c r="S327" s="412">
        <f>MAX(K327:K330)</f>
        <v>81092.003439380904</v>
      </c>
      <c r="T327" s="412">
        <f>MIN(K327:K328)</f>
        <v>45945</v>
      </c>
      <c r="U327" s="412">
        <f>MIN(K327:K330)</f>
        <v>6225</v>
      </c>
      <c r="V327" s="126" t="s">
        <v>359</v>
      </c>
    </row>
    <row r="328" spans="1:23">
      <c r="A328" s="414"/>
      <c r="B328" s="25" t="s">
        <v>58</v>
      </c>
      <c r="C328" s="384"/>
      <c r="D328" s="380"/>
      <c r="E328" s="29" t="s">
        <v>446</v>
      </c>
      <c r="F328" s="389"/>
      <c r="G328" s="10">
        <v>10</v>
      </c>
      <c r="H328" s="11">
        <v>94.754999999999995</v>
      </c>
      <c r="I328" s="11">
        <f t="shared" si="10"/>
        <v>200</v>
      </c>
      <c r="J328" s="12">
        <v>9189</v>
      </c>
      <c r="K328" s="46">
        <f t="shared" si="11"/>
        <v>45945</v>
      </c>
      <c r="L328" s="46"/>
      <c r="M328" s="13" t="s">
        <v>71</v>
      </c>
      <c r="N328" s="412">
        <f>AVERAGE(N326:N327)</f>
        <v>42504.250859845226</v>
      </c>
      <c r="O328" s="412" t="e">
        <f>AVERAGE(O326:O327)</f>
        <v>#REF!</v>
      </c>
      <c r="P328" s="412" t="e">
        <f>STDEV(P324:P326)</f>
        <v>#DIV/0!</v>
      </c>
      <c r="Q328" s="412" t="e">
        <f>STDEV(Q324:Q326)</f>
        <v>#REF!</v>
      </c>
      <c r="R328" s="412">
        <f>MIN(R326:R327)</f>
        <v>27330</v>
      </c>
      <c r="S328" s="412" t="e">
        <f>MIN(S326:S327)</f>
        <v>#REF!</v>
      </c>
      <c r="T328" s="412">
        <f>MIN(T326:T327)</f>
        <v>15650</v>
      </c>
      <c r="U328" s="412">
        <f>MIN(U326:U327)</f>
        <v>0</v>
      </c>
      <c r="V328" s="126" t="s">
        <v>359</v>
      </c>
    </row>
    <row r="329" spans="1:23">
      <c r="A329" s="414"/>
      <c r="B329" s="25" t="s">
        <v>59</v>
      </c>
      <c r="C329" s="384"/>
      <c r="D329" s="379" t="s">
        <v>3</v>
      </c>
      <c r="E329" s="29" t="s">
        <v>447</v>
      </c>
      <c r="F329" s="389"/>
      <c r="G329" s="10">
        <v>10</v>
      </c>
      <c r="H329" s="11">
        <v>78.899000000000001</v>
      </c>
      <c r="I329" s="11">
        <f t="shared" si="10"/>
        <v>200</v>
      </c>
      <c r="J329" s="12">
        <v>9323</v>
      </c>
      <c r="K329" s="46">
        <f t="shared" si="11"/>
        <v>46615</v>
      </c>
      <c r="L329" s="46"/>
      <c r="M329" s="13" t="s">
        <v>71</v>
      </c>
      <c r="N329" s="412">
        <f>AVERAGE(K329:K330)</f>
        <v>26420</v>
      </c>
      <c r="O329" s="412" t="e">
        <f>AVERAGE(#REF!)</f>
        <v>#REF!</v>
      </c>
      <c r="P329" s="412">
        <f>STDEV(K329:K330)</f>
        <v>28560.042892124653</v>
      </c>
      <c r="Q329" s="412" t="e">
        <f>STDEV(#REF!)</f>
        <v>#REF!</v>
      </c>
      <c r="R329" s="412">
        <f>MAX(K329:K330)</f>
        <v>46615</v>
      </c>
      <c r="S329" s="412" t="e">
        <f>MIN(#REF!)</f>
        <v>#REF!</v>
      </c>
      <c r="T329" s="412">
        <f>MIN(K329:K330)</f>
        <v>6225</v>
      </c>
      <c r="U329" s="412">
        <f>MIN(M329:M330)</f>
        <v>0</v>
      </c>
      <c r="V329" s="126" t="s">
        <v>359</v>
      </c>
    </row>
    <row r="330" spans="1:23">
      <c r="A330" s="414"/>
      <c r="B330" s="25" t="s">
        <v>60</v>
      </c>
      <c r="C330" s="385"/>
      <c r="D330" s="380"/>
      <c r="E330" s="29" t="s">
        <v>448</v>
      </c>
      <c r="F330" s="389"/>
      <c r="G330" s="10">
        <v>10</v>
      </c>
      <c r="H330" s="11">
        <v>152.58199999999999</v>
      </c>
      <c r="I330" s="11">
        <f t="shared" si="10"/>
        <v>200</v>
      </c>
      <c r="J330" s="12">
        <v>1245</v>
      </c>
      <c r="K330" s="46">
        <f t="shared" si="11"/>
        <v>6225</v>
      </c>
      <c r="L330" s="46"/>
      <c r="M330" s="13" t="s">
        <v>71</v>
      </c>
      <c r="N330" s="412">
        <f>AVERAGE(N329:N329)</f>
        <v>26420</v>
      </c>
      <c r="O330" s="412" t="e">
        <f>AVERAGE(O329:O329)</f>
        <v>#REF!</v>
      </c>
      <c r="P330" s="412" t="e">
        <f>STDEV(#REF!)</f>
        <v>#REF!</v>
      </c>
      <c r="Q330" s="412" t="e">
        <f>STDEV(#REF!)</f>
        <v>#REF!</v>
      </c>
      <c r="R330" s="412">
        <f>MIN(R329:R329)</f>
        <v>46615</v>
      </c>
      <c r="S330" s="412" t="e">
        <f>MIN(S329:S329)</f>
        <v>#REF!</v>
      </c>
      <c r="T330" s="412">
        <f>MIN(T329:T329)</f>
        <v>6225</v>
      </c>
      <c r="U330" s="412">
        <f>MIN(U329:U329)</f>
        <v>0</v>
      </c>
      <c r="V330" s="126" t="s">
        <v>359</v>
      </c>
    </row>
    <row r="331" spans="1:23">
      <c r="A331" s="414"/>
      <c r="B331" s="25" t="s">
        <v>61</v>
      </c>
      <c r="C331" s="383">
        <v>6</v>
      </c>
      <c r="D331" s="379" t="s">
        <v>4</v>
      </c>
      <c r="E331" s="29" t="s">
        <v>449</v>
      </c>
      <c r="F331" s="389"/>
      <c r="G331" s="10">
        <v>10</v>
      </c>
      <c r="H331" s="11">
        <v>209.57599999999999</v>
      </c>
      <c r="I331" s="11">
        <f t="shared" si="10"/>
        <v>200</v>
      </c>
      <c r="J331" s="12">
        <v>4733</v>
      </c>
      <c r="K331" s="46">
        <f t="shared" si="11"/>
        <v>23665</v>
      </c>
      <c r="L331" s="46"/>
      <c r="M331" s="13" t="s">
        <v>71</v>
      </c>
      <c r="N331" s="412">
        <f>AVERAGE(K331:K332)</f>
        <v>42680.649227630427</v>
      </c>
      <c r="O331" s="412">
        <f>AVERAGE(K331:K334)</f>
        <v>94921.333289111266</v>
      </c>
      <c r="P331" s="412">
        <f>STDEV(K331:K332)</f>
        <v>26892.189035044419</v>
      </c>
      <c r="Q331" s="412">
        <f>STDEV(K331:K334)</f>
        <v>63871.429822539634</v>
      </c>
      <c r="R331" s="412">
        <f>MAX(K331:K332)</f>
        <v>61696.298455260854</v>
      </c>
      <c r="S331" s="412">
        <f>MAX(K331:K334)</f>
        <v>164470</v>
      </c>
      <c r="T331" s="412">
        <f>MIN(K331:K332)</f>
        <v>23665</v>
      </c>
      <c r="U331" s="412">
        <f>MIN(K331:K334)</f>
        <v>23665</v>
      </c>
      <c r="V331" s="126" t="s">
        <v>359</v>
      </c>
    </row>
    <row r="332" spans="1:23">
      <c r="A332" s="414"/>
      <c r="B332" s="25" t="s">
        <v>62</v>
      </c>
      <c r="C332" s="384"/>
      <c r="D332" s="380"/>
      <c r="E332" s="29" t="s">
        <v>450</v>
      </c>
      <c r="F332" s="389"/>
      <c r="G332" s="10">
        <v>10</v>
      </c>
      <c r="H332" s="11">
        <v>34.31</v>
      </c>
      <c r="I332" s="11">
        <f t="shared" si="10"/>
        <v>171.55</v>
      </c>
      <c r="J332" s="12">
        <v>10584</v>
      </c>
      <c r="K332" s="46">
        <f t="shared" si="11"/>
        <v>61696.298455260854</v>
      </c>
      <c r="L332" s="46"/>
      <c r="M332" s="13" t="s">
        <v>71</v>
      </c>
      <c r="N332" s="412">
        <f>AVERAGE(N330:N331)</f>
        <v>34550.324613815217</v>
      </c>
      <c r="O332" s="412" t="e">
        <f>AVERAGE(O330:O331)</f>
        <v>#REF!</v>
      </c>
      <c r="P332" s="412" t="e">
        <f>STDEV(P328:P330)</f>
        <v>#DIV/0!</v>
      </c>
      <c r="Q332" s="412" t="e">
        <f>STDEV(Q328:Q330)</f>
        <v>#REF!</v>
      </c>
      <c r="R332" s="412">
        <f>MIN(R330:R331)</f>
        <v>46615</v>
      </c>
      <c r="S332" s="412" t="e">
        <f>MIN(S330:S331)</f>
        <v>#REF!</v>
      </c>
      <c r="T332" s="412">
        <f>MIN(T330:T331)</f>
        <v>6225</v>
      </c>
      <c r="U332" s="412">
        <f>MIN(U330:U331)</f>
        <v>0</v>
      </c>
      <c r="V332" s="126" t="s">
        <v>359</v>
      </c>
    </row>
    <row r="333" spans="1:23">
      <c r="A333" s="414"/>
      <c r="B333" s="25" t="s">
        <v>63</v>
      </c>
      <c r="C333" s="384"/>
      <c r="D333" s="379" t="s">
        <v>3</v>
      </c>
      <c r="E333" s="29" t="s">
        <v>451</v>
      </c>
      <c r="F333" s="389"/>
      <c r="G333" s="10">
        <v>10</v>
      </c>
      <c r="H333" s="11">
        <v>44.718000000000004</v>
      </c>
      <c r="I333" s="11">
        <f t="shared" si="10"/>
        <v>200</v>
      </c>
      <c r="J333" s="12">
        <v>32894</v>
      </c>
      <c r="K333" s="46">
        <f t="shared" si="11"/>
        <v>164470</v>
      </c>
      <c r="L333" s="46"/>
      <c r="M333" s="13" t="s">
        <v>71</v>
      </c>
      <c r="N333" s="412">
        <f>AVERAGE(K333:K334)</f>
        <v>147162.01735059213</v>
      </c>
      <c r="O333" s="412" t="e">
        <f>AVERAGE(#REF!)</f>
        <v>#REF!</v>
      </c>
      <c r="P333" s="412">
        <f>STDEV(K333:K334)</f>
        <v>24477.183800110841</v>
      </c>
      <c r="Q333" s="412" t="e">
        <f>STDEV(#REF!)</f>
        <v>#REF!</v>
      </c>
      <c r="R333" s="412">
        <f>MAX(K333:K334)</f>
        <v>164470</v>
      </c>
      <c r="S333" s="412" t="e">
        <f>MIN(#REF!)</f>
        <v>#REF!</v>
      </c>
      <c r="T333" s="412">
        <f>MIN(K333:K334)</f>
        <v>129854.03470118422</v>
      </c>
      <c r="U333" s="412">
        <f>MIN(M333:M334)</f>
        <v>0</v>
      </c>
      <c r="V333" s="126" t="s">
        <v>359</v>
      </c>
    </row>
    <row r="334" spans="1:23">
      <c r="A334" s="414"/>
      <c r="B334" s="25" t="s">
        <v>64</v>
      </c>
      <c r="C334" s="385"/>
      <c r="D334" s="380"/>
      <c r="E334" s="29" t="s">
        <v>452</v>
      </c>
      <c r="F334" s="390"/>
      <c r="G334" s="10">
        <v>10</v>
      </c>
      <c r="H334" s="11">
        <v>21.786000000000001</v>
      </c>
      <c r="I334" s="11">
        <f t="shared" si="10"/>
        <v>108.93</v>
      </c>
      <c r="J334" s="12">
        <v>14145</v>
      </c>
      <c r="K334" s="46">
        <f t="shared" si="11"/>
        <v>129854.03470118422</v>
      </c>
      <c r="L334" s="46"/>
      <c r="M334" s="13" t="s">
        <v>71</v>
      </c>
      <c r="N334" s="412">
        <f>AVERAGE(N333:N333)</f>
        <v>147162.01735059213</v>
      </c>
      <c r="O334" s="412" t="e">
        <f>AVERAGE(O333:O333)</f>
        <v>#REF!</v>
      </c>
      <c r="P334" s="412" t="e">
        <f>STDEV(#REF!)</f>
        <v>#REF!</v>
      </c>
      <c r="Q334" s="412" t="e">
        <f>STDEV(#REF!)</f>
        <v>#REF!</v>
      </c>
      <c r="R334" s="412">
        <f>MIN(R333:R333)</f>
        <v>164470</v>
      </c>
      <c r="S334" s="412" t="e">
        <f>MIN(S333:S333)</f>
        <v>#REF!</v>
      </c>
      <c r="T334" s="412">
        <f>MIN(T333:T333)</f>
        <v>129854.03470118422</v>
      </c>
      <c r="U334" s="412">
        <f>MIN(U333:U333)</f>
        <v>0</v>
      </c>
      <c r="V334" s="126" t="s">
        <v>359</v>
      </c>
    </row>
    <row r="335" spans="1:23">
      <c r="A335" s="414" t="s">
        <v>501</v>
      </c>
      <c r="B335" s="25" t="s">
        <v>18</v>
      </c>
      <c r="C335" s="383">
        <v>1</v>
      </c>
      <c r="D335" s="379" t="s">
        <v>4</v>
      </c>
      <c r="E335" s="29" t="s">
        <v>454</v>
      </c>
      <c r="F335" s="408" t="s">
        <v>1844</v>
      </c>
      <c r="G335" s="10">
        <v>10</v>
      </c>
      <c r="H335" s="11">
        <v>84.671999999999997</v>
      </c>
      <c r="I335" s="11">
        <f t="shared" si="10"/>
        <v>200</v>
      </c>
      <c r="J335" s="12" t="s">
        <v>355</v>
      </c>
      <c r="K335" s="46" t="s">
        <v>355</v>
      </c>
      <c r="L335" s="46"/>
      <c r="M335" s="13" t="s">
        <v>71</v>
      </c>
      <c r="N335" s="381" t="s">
        <v>355</v>
      </c>
      <c r="O335" s="381" t="s">
        <v>355</v>
      </c>
      <c r="P335" s="381" t="s">
        <v>354</v>
      </c>
      <c r="Q335" s="381" t="s">
        <v>354</v>
      </c>
      <c r="R335" s="381" t="s">
        <v>355</v>
      </c>
      <c r="S335" s="381" t="s">
        <v>355</v>
      </c>
      <c r="T335" s="381" t="s">
        <v>355</v>
      </c>
      <c r="U335" s="381" t="s">
        <v>355</v>
      </c>
      <c r="V335" s="126" t="s">
        <v>359</v>
      </c>
      <c r="W335" s="331">
        <v>0</v>
      </c>
    </row>
    <row r="336" spans="1:23">
      <c r="A336" s="414"/>
      <c r="B336" s="25" t="s">
        <v>19</v>
      </c>
      <c r="C336" s="384"/>
      <c r="D336" s="380"/>
      <c r="E336" s="29" t="s">
        <v>455</v>
      </c>
      <c r="F336" s="409"/>
      <c r="G336" s="10">
        <v>10</v>
      </c>
      <c r="H336" s="11">
        <v>82.751999999999995</v>
      </c>
      <c r="I336" s="11">
        <f t="shared" si="10"/>
        <v>200</v>
      </c>
      <c r="J336" s="12" t="s">
        <v>355</v>
      </c>
      <c r="K336" s="46" t="s">
        <v>355</v>
      </c>
      <c r="L336" s="46"/>
      <c r="M336" s="13" t="s">
        <v>71</v>
      </c>
      <c r="N336" s="382">
        <f>MIN(N334:N335)</f>
        <v>147162.01735059213</v>
      </c>
      <c r="O336" s="382" t="e">
        <f>MIN(O334:O335)</f>
        <v>#REF!</v>
      </c>
      <c r="P336" s="382" t="e">
        <f>AVERAGE(P334:P335)</f>
        <v>#REF!</v>
      </c>
      <c r="Q336" s="382" t="e">
        <f>AVERAGE(Q334:Q335)</f>
        <v>#REF!</v>
      </c>
      <c r="R336" s="382">
        <f>MIN(R334:R335)</f>
        <v>164470</v>
      </c>
      <c r="S336" s="382" t="e">
        <f>MIN(S334:S335)</f>
        <v>#REF!</v>
      </c>
      <c r="T336" s="382">
        <f>MIN(T334:T335)</f>
        <v>129854.03470118422</v>
      </c>
      <c r="U336" s="382">
        <f>MIN(U334:U335)</f>
        <v>0</v>
      </c>
      <c r="V336" s="131" t="s">
        <v>361</v>
      </c>
    </row>
    <row r="337" spans="1:22">
      <c r="A337" s="414"/>
      <c r="B337" s="25" t="s">
        <v>20</v>
      </c>
      <c r="C337" s="384"/>
      <c r="D337" s="379" t="s">
        <v>3</v>
      </c>
      <c r="E337" s="29" t="s">
        <v>456</v>
      </c>
      <c r="F337" s="409"/>
      <c r="G337" s="10">
        <v>10</v>
      </c>
      <c r="H337" s="11">
        <v>72.876999999999995</v>
      </c>
      <c r="I337" s="11">
        <f t="shared" si="10"/>
        <v>200</v>
      </c>
      <c r="J337" s="12" t="s">
        <v>355</v>
      </c>
      <c r="K337" s="46" t="s">
        <v>355</v>
      </c>
      <c r="L337" s="46"/>
      <c r="M337" s="13" t="s">
        <v>71</v>
      </c>
      <c r="N337" s="381" t="s">
        <v>355</v>
      </c>
      <c r="O337" s="382" t="e">
        <f>MIN(#REF!)</f>
        <v>#REF!</v>
      </c>
      <c r="P337" s="381" t="s">
        <v>354</v>
      </c>
      <c r="Q337" s="382" t="e">
        <f>AVERAGE(#REF!)</f>
        <v>#REF!</v>
      </c>
      <c r="R337" s="381" t="s">
        <v>355</v>
      </c>
      <c r="S337" s="382" t="e">
        <f>MIN(#REF!)</f>
        <v>#REF!</v>
      </c>
      <c r="T337" s="381" t="s">
        <v>355</v>
      </c>
      <c r="U337" s="382" t="e">
        <f>MIN(#REF!)</f>
        <v>#REF!</v>
      </c>
      <c r="V337" s="131" t="s">
        <v>361</v>
      </c>
    </row>
    <row r="338" spans="1:22">
      <c r="A338" s="414"/>
      <c r="B338" s="25" t="s">
        <v>21</v>
      </c>
      <c r="C338" s="385"/>
      <c r="D338" s="380"/>
      <c r="E338" s="29" t="s">
        <v>457</v>
      </c>
      <c r="F338" s="409"/>
      <c r="G338" s="10">
        <v>10</v>
      </c>
      <c r="H338" s="11">
        <v>60.682000000000002</v>
      </c>
      <c r="I338" s="11">
        <f t="shared" si="10"/>
        <v>200</v>
      </c>
      <c r="J338" s="12" t="s">
        <v>355</v>
      </c>
      <c r="K338" s="46" t="s">
        <v>355</v>
      </c>
      <c r="L338" s="46"/>
      <c r="M338" s="13" t="s">
        <v>71</v>
      </c>
      <c r="N338" s="382">
        <f>MIN(N336:N337)</f>
        <v>147162.01735059213</v>
      </c>
      <c r="O338" s="382" t="e">
        <f>MIN(O337:O337)</f>
        <v>#REF!</v>
      </c>
      <c r="P338" s="382" t="e">
        <f>AVERAGE(P336:P337)</f>
        <v>#REF!</v>
      </c>
      <c r="Q338" s="382" t="e">
        <f>AVERAGE(Q337:Q337)</f>
        <v>#REF!</v>
      </c>
      <c r="R338" s="382">
        <f>MIN(R336:R337)</f>
        <v>164470</v>
      </c>
      <c r="S338" s="382" t="e">
        <f>MIN(S337:S337)</f>
        <v>#REF!</v>
      </c>
      <c r="T338" s="382">
        <f>MIN(T336:T337)</f>
        <v>129854.03470118422</v>
      </c>
      <c r="U338" s="382" t="e">
        <f>MIN(U337:U337)</f>
        <v>#REF!</v>
      </c>
      <c r="V338" s="131" t="s">
        <v>361</v>
      </c>
    </row>
    <row r="339" spans="1:22">
      <c r="A339" s="414"/>
      <c r="B339" s="25" t="s">
        <v>22</v>
      </c>
      <c r="C339" s="383">
        <v>2</v>
      </c>
      <c r="D339" s="379" t="s">
        <v>4</v>
      </c>
      <c r="E339" s="29" t="s">
        <v>458</v>
      </c>
      <c r="F339" s="409"/>
      <c r="G339" s="10">
        <v>10</v>
      </c>
      <c r="H339" s="11">
        <v>197.99700000000001</v>
      </c>
      <c r="I339" s="11">
        <f t="shared" si="10"/>
        <v>200</v>
      </c>
      <c r="J339" s="12" t="s">
        <v>355</v>
      </c>
      <c r="K339" s="46" t="s">
        <v>355</v>
      </c>
      <c r="L339" s="46"/>
      <c r="M339" s="13" t="s">
        <v>71</v>
      </c>
      <c r="N339" s="381" t="s">
        <v>355</v>
      </c>
      <c r="O339" s="381" t="s">
        <v>355</v>
      </c>
      <c r="P339" s="381" t="s">
        <v>354</v>
      </c>
      <c r="Q339" s="381" t="s">
        <v>354</v>
      </c>
      <c r="R339" s="381" t="s">
        <v>355</v>
      </c>
      <c r="S339" s="381" t="s">
        <v>355</v>
      </c>
      <c r="T339" s="381" t="s">
        <v>355</v>
      </c>
      <c r="U339" s="381" t="s">
        <v>355</v>
      </c>
      <c r="V339" s="131" t="s">
        <v>361</v>
      </c>
    </row>
    <row r="340" spans="1:22">
      <c r="A340" s="414"/>
      <c r="B340" s="25" t="s">
        <v>23</v>
      </c>
      <c r="C340" s="384"/>
      <c r="D340" s="380"/>
      <c r="E340" s="29" t="s">
        <v>459</v>
      </c>
      <c r="F340" s="409"/>
      <c r="G340" s="10">
        <v>10</v>
      </c>
      <c r="H340" s="11">
        <v>120.444</v>
      </c>
      <c r="I340" s="11">
        <f t="shared" si="10"/>
        <v>200</v>
      </c>
      <c r="J340" s="12" t="s">
        <v>355</v>
      </c>
      <c r="K340" s="46" t="s">
        <v>355</v>
      </c>
      <c r="L340" s="46"/>
      <c r="M340" s="13" t="s">
        <v>71</v>
      </c>
      <c r="N340" s="382">
        <f>MIN(N338:N339)</f>
        <v>147162.01735059213</v>
      </c>
      <c r="O340" s="382" t="e">
        <f>MIN(O338:O339)</f>
        <v>#REF!</v>
      </c>
      <c r="P340" s="382" t="e">
        <f>AVERAGE(P338:P339)</f>
        <v>#REF!</v>
      </c>
      <c r="Q340" s="382" t="e">
        <f>AVERAGE(Q338:Q339)</f>
        <v>#REF!</v>
      </c>
      <c r="R340" s="382">
        <f>MIN(R338:R339)</f>
        <v>164470</v>
      </c>
      <c r="S340" s="382" t="e">
        <f>MIN(S338:S339)</f>
        <v>#REF!</v>
      </c>
      <c r="T340" s="382">
        <f>MIN(T338:T339)</f>
        <v>129854.03470118422</v>
      </c>
      <c r="U340" s="382" t="e">
        <f>MIN(U338:U339)</f>
        <v>#REF!</v>
      </c>
      <c r="V340" s="131" t="s">
        <v>361</v>
      </c>
    </row>
    <row r="341" spans="1:22">
      <c r="A341" s="414"/>
      <c r="B341" s="25" t="s">
        <v>24</v>
      </c>
      <c r="C341" s="384"/>
      <c r="D341" s="379" t="s">
        <v>3</v>
      </c>
      <c r="E341" s="29" t="s">
        <v>460</v>
      </c>
      <c r="F341" s="409"/>
      <c r="G341" s="10">
        <v>10</v>
      </c>
      <c r="H341" s="11">
        <v>152.904</v>
      </c>
      <c r="I341" s="11">
        <f t="shared" si="10"/>
        <v>200</v>
      </c>
      <c r="J341" s="12" t="s">
        <v>355</v>
      </c>
      <c r="K341" s="46" t="s">
        <v>355</v>
      </c>
      <c r="L341" s="46"/>
      <c r="M341" s="13" t="s">
        <v>71</v>
      </c>
      <c r="N341" s="381" t="s">
        <v>355</v>
      </c>
      <c r="O341" s="382" t="e">
        <f>MIN(#REF!)</f>
        <v>#REF!</v>
      </c>
      <c r="P341" s="381" t="s">
        <v>354</v>
      </c>
      <c r="Q341" s="382" t="e">
        <f>AVERAGE(#REF!)</f>
        <v>#REF!</v>
      </c>
      <c r="R341" s="381" t="s">
        <v>355</v>
      </c>
      <c r="S341" s="382" t="e">
        <f>MIN(#REF!)</f>
        <v>#REF!</v>
      </c>
      <c r="T341" s="381" t="s">
        <v>355</v>
      </c>
      <c r="U341" s="382" t="e">
        <f>MIN(#REF!)</f>
        <v>#REF!</v>
      </c>
      <c r="V341" s="131" t="s">
        <v>361</v>
      </c>
    </row>
    <row r="342" spans="1:22">
      <c r="A342" s="414"/>
      <c r="B342" s="25" t="s">
        <v>25</v>
      </c>
      <c r="C342" s="385"/>
      <c r="D342" s="380"/>
      <c r="E342" s="29" t="s">
        <v>461</v>
      </c>
      <c r="F342" s="409"/>
      <c r="G342" s="10">
        <v>10</v>
      </c>
      <c r="H342" s="11">
        <v>124.767</v>
      </c>
      <c r="I342" s="11">
        <f t="shared" si="10"/>
        <v>200</v>
      </c>
      <c r="J342" s="12" t="s">
        <v>355</v>
      </c>
      <c r="K342" s="46" t="s">
        <v>355</v>
      </c>
      <c r="L342" s="46"/>
      <c r="M342" s="13" t="s">
        <v>71</v>
      </c>
      <c r="N342" s="382">
        <f>MIN(N340:N341)</f>
        <v>147162.01735059213</v>
      </c>
      <c r="O342" s="382" t="e">
        <f>MIN(O341:O341)</f>
        <v>#REF!</v>
      </c>
      <c r="P342" s="382" t="e">
        <f>AVERAGE(P340:P341)</f>
        <v>#REF!</v>
      </c>
      <c r="Q342" s="382" t="e">
        <f>AVERAGE(Q341:Q341)</f>
        <v>#REF!</v>
      </c>
      <c r="R342" s="382">
        <f>MIN(R340:R341)</f>
        <v>164470</v>
      </c>
      <c r="S342" s="382" t="e">
        <f>MIN(S341:S341)</f>
        <v>#REF!</v>
      </c>
      <c r="T342" s="382">
        <f>MIN(T340:T341)</f>
        <v>129854.03470118422</v>
      </c>
      <c r="U342" s="382" t="e">
        <f>MIN(U341:U341)</f>
        <v>#REF!</v>
      </c>
      <c r="V342" s="131" t="s">
        <v>361</v>
      </c>
    </row>
    <row r="343" spans="1:22">
      <c r="A343" s="414"/>
      <c r="B343" s="25" t="s">
        <v>26</v>
      </c>
      <c r="C343" s="383">
        <v>3</v>
      </c>
      <c r="D343" s="379" t="s">
        <v>4</v>
      </c>
      <c r="E343" s="29" t="s">
        <v>462</v>
      </c>
      <c r="F343" s="409"/>
      <c r="G343" s="10">
        <v>10</v>
      </c>
      <c r="H343" s="11">
        <v>39.429000000000002</v>
      </c>
      <c r="I343" s="11">
        <f t="shared" si="10"/>
        <v>197.14500000000001</v>
      </c>
      <c r="J343" s="12">
        <v>5617</v>
      </c>
      <c r="K343" s="46">
        <f t="shared" si="11"/>
        <v>28491.719292906233</v>
      </c>
      <c r="L343" s="46"/>
      <c r="M343" s="13" t="s">
        <v>71</v>
      </c>
      <c r="N343" s="412">
        <f>AVERAGE(K343:K344)</f>
        <v>16228.359646453117</v>
      </c>
      <c r="O343" s="412">
        <f>AVERAGE(K343:K346)</f>
        <v>8676.6798232265573</v>
      </c>
      <c r="P343" s="412">
        <f>STDEV(K343:K344)</f>
        <v>17343.009532272925</v>
      </c>
      <c r="Q343" s="412">
        <f>STDEV(K343:K346)</f>
        <v>13280.345154232224</v>
      </c>
      <c r="R343" s="412">
        <f>MAX(K343:K344)</f>
        <v>28491.719292906233</v>
      </c>
      <c r="S343" s="412">
        <f>MAX(K343:K346)</f>
        <v>28491.719292906233</v>
      </c>
      <c r="T343" s="412">
        <f>MIN(K343:K344)</f>
        <v>3965</v>
      </c>
      <c r="U343" s="412">
        <f>MIN(K343:K346)</f>
        <v>800</v>
      </c>
      <c r="V343" s="131" t="s">
        <v>361</v>
      </c>
    </row>
    <row r="344" spans="1:22">
      <c r="A344" s="414"/>
      <c r="B344" s="25" t="s">
        <v>27</v>
      </c>
      <c r="C344" s="384"/>
      <c r="D344" s="380"/>
      <c r="E344" s="29" t="s">
        <v>463</v>
      </c>
      <c r="F344" s="409"/>
      <c r="G344" s="10">
        <v>10</v>
      </c>
      <c r="H344" s="11">
        <v>235.19499999999999</v>
      </c>
      <c r="I344" s="11">
        <f t="shared" si="10"/>
        <v>200</v>
      </c>
      <c r="J344" s="12">
        <v>793</v>
      </c>
      <c r="K344" s="46">
        <f t="shared" si="11"/>
        <v>3965</v>
      </c>
      <c r="L344" s="46"/>
      <c r="M344" s="13" t="s">
        <v>71</v>
      </c>
      <c r="N344" s="412">
        <f>AVERAGE(N342:N343)</f>
        <v>81695.188498522621</v>
      </c>
      <c r="O344" s="412" t="e">
        <f>AVERAGE(O342:O343)</f>
        <v>#REF!</v>
      </c>
      <c r="P344" s="412" t="e">
        <f>STDEV(P340:P342)</f>
        <v>#REF!</v>
      </c>
      <c r="Q344" s="412" t="e">
        <f>STDEV(Q340:Q342)</f>
        <v>#REF!</v>
      </c>
      <c r="R344" s="412">
        <f>MIN(R342:R343)</f>
        <v>28491.719292906233</v>
      </c>
      <c r="S344" s="412" t="e">
        <f>MIN(S342:S343)</f>
        <v>#REF!</v>
      </c>
      <c r="T344" s="412">
        <f>MIN(T342:T343)</f>
        <v>3965</v>
      </c>
      <c r="U344" s="412" t="e">
        <f>MIN(U342:U343)</f>
        <v>#REF!</v>
      </c>
      <c r="V344" s="131" t="s">
        <v>361</v>
      </c>
    </row>
    <row r="345" spans="1:22">
      <c r="A345" s="414"/>
      <c r="B345" s="25" t="s">
        <v>28</v>
      </c>
      <c r="C345" s="384"/>
      <c r="D345" s="379" t="s">
        <v>3</v>
      </c>
      <c r="E345" s="29" t="s">
        <v>464</v>
      </c>
      <c r="F345" s="409"/>
      <c r="G345" s="10">
        <v>10</v>
      </c>
      <c r="H345" s="11">
        <v>234.44900000000001</v>
      </c>
      <c r="I345" s="11">
        <f t="shared" si="10"/>
        <v>200</v>
      </c>
      <c r="J345" s="12">
        <v>290</v>
      </c>
      <c r="K345" s="46">
        <f t="shared" si="11"/>
        <v>1450</v>
      </c>
      <c r="L345" s="46"/>
      <c r="M345" s="13" t="s">
        <v>71</v>
      </c>
      <c r="N345" s="412">
        <f>AVERAGE(K345:K346)</f>
        <v>1125</v>
      </c>
      <c r="O345" s="412" t="e">
        <f>AVERAGE(#REF!)</f>
        <v>#REF!</v>
      </c>
      <c r="P345" s="412">
        <f>STDEV(K345:K346)</f>
        <v>459.61940777125591</v>
      </c>
      <c r="Q345" s="412" t="e">
        <f>STDEV(#REF!)</f>
        <v>#REF!</v>
      </c>
      <c r="R345" s="412">
        <f>MAX(K345:K346)</f>
        <v>1450</v>
      </c>
      <c r="S345" s="412" t="e">
        <f>MIN(#REF!)</f>
        <v>#REF!</v>
      </c>
      <c r="T345" s="412">
        <f>MIN(K345:K346)</f>
        <v>800</v>
      </c>
      <c r="U345" s="412">
        <f>MIN(M345:M346)</f>
        <v>0</v>
      </c>
      <c r="V345" s="131" t="s">
        <v>361</v>
      </c>
    </row>
    <row r="346" spans="1:22">
      <c r="A346" s="414"/>
      <c r="B346" s="25" t="s">
        <v>29</v>
      </c>
      <c r="C346" s="385"/>
      <c r="D346" s="380"/>
      <c r="E346" s="29" t="s">
        <v>465</v>
      </c>
      <c r="F346" s="409"/>
      <c r="G346" s="10">
        <v>10</v>
      </c>
      <c r="H346" s="11">
        <v>63.048999999999999</v>
      </c>
      <c r="I346" s="11">
        <f t="shared" si="10"/>
        <v>200</v>
      </c>
      <c r="J346" s="12">
        <v>160</v>
      </c>
      <c r="K346" s="46">
        <f t="shared" si="11"/>
        <v>800</v>
      </c>
      <c r="L346" s="46"/>
      <c r="M346" s="13" t="s">
        <v>71</v>
      </c>
      <c r="N346" s="412">
        <f>AVERAGE(N345:N345)</f>
        <v>1125</v>
      </c>
      <c r="O346" s="412" t="e">
        <f>AVERAGE(O345:O345)</f>
        <v>#REF!</v>
      </c>
      <c r="P346" s="412" t="e">
        <f>STDEV(#REF!)</f>
        <v>#REF!</v>
      </c>
      <c r="Q346" s="412" t="e">
        <f>STDEV(#REF!)</f>
        <v>#REF!</v>
      </c>
      <c r="R346" s="412">
        <f>MIN(R345:R345)</f>
        <v>1450</v>
      </c>
      <c r="S346" s="412" t="e">
        <f>MIN(S345:S345)</f>
        <v>#REF!</v>
      </c>
      <c r="T346" s="412">
        <f>MIN(T345:T345)</f>
        <v>800</v>
      </c>
      <c r="U346" s="412">
        <f>MIN(U345:U345)</f>
        <v>0</v>
      </c>
      <c r="V346" s="131" t="s">
        <v>361</v>
      </c>
    </row>
    <row r="347" spans="1:22">
      <c r="A347" s="414"/>
      <c r="B347" s="25" t="s">
        <v>30</v>
      </c>
      <c r="C347" s="383">
        <v>4</v>
      </c>
      <c r="D347" s="379" t="s">
        <v>4</v>
      </c>
      <c r="E347" s="29" t="s">
        <v>466</v>
      </c>
      <c r="F347" s="409"/>
      <c r="G347" s="10">
        <v>10</v>
      </c>
      <c r="H347" s="11">
        <v>277.81200000000001</v>
      </c>
      <c r="I347" s="11">
        <f t="shared" si="10"/>
        <v>200</v>
      </c>
      <c r="J347" s="12">
        <v>4731</v>
      </c>
      <c r="K347" s="46">
        <f t="shared" si="11"/>
        <v>23655</v>
      </c>
      <c r="L347" s="46"/>
      <c r="M347" s="13" t="s">
        <v>71</v>
      </c>
      <c r="N347" s="412">
        <f>AVERAGE(K347:K348)</f>
        <v>16415</v>
      </c>
      <c r="O347" s="412">
        <f>AVERAGE(K347:K350)</f>
        <v>28434.440422918313</v>
      </c>
      <c r="P347" s="412">
        <f>STDEV(K347:K348)</f>
        <v>10238.906191581209</v>
      </c>
      <c r="Q347" s="412">
        <f>STDEV(K347:K350)</f>
        <v>34774.571431153854</v>
      </c>
      <c r="R347" s="412">
        <f>MAX(K347:K348)</f>
        <v>23655</v>
      </c>
      <c r="S347" s="412">
        <f>MAX(K347:K350)</f>
        <v>78827.761691673251</v>
      </c>
      <c r="T347" s="412">
        <f>MIN(K347:K348)</f>
        <v>9175</v>
      </c>
      <c r="U347" s="412">
        <f>MIN(K347:K350)</f>
        <v>2080</v>
      </c>
      <c r="V347" s="131" t="s">
        <v>361</v>
      </c>
    </row>
    <row r="348" spans="1:22">
      <c r="A348" s="414"/>
      <c r="B348" s="25" t="s">
        <v>31</v>
      </c>
      <c r="C348" s="384"/>
      <c r="D348" s="380"/>
      <c r="E348" s="29" t="s">
        <v>467</v>
      </c>
      <c r="F348" s="409"/>
      <c r="G348" s="10">
        <v>10</v>
      </c>
      <c r="H348" s="11">
        <v>368.27199999999999</v>
      </c>
      <c r="I348" s="11">
        <f t="shared" si="10"/>
        <v>200</v>
      </c>
      <c r="J348" s="12">
        <v>1835</v>
      </c>
      <c r="K348" s="46">
        <f t="shared" si="11"/>
        <v>9175</v>
      </c>
      <c r="L348" s="46"/>
      <c r="M348" s="13" t="s">
        <v>71</v>
      </c>
      <c r="N348" s="412">
        <f>AVERAGE(N346:N347)</f>
        <v>8770</v>
      </c>
      <c r="O348" s="412" t="e">
        <f>AVERAGE(O346:O347)</f>
        <v>#REF!</v>
      </c>
      <c r="P348" s="412" t="e">
        <f>STDEV(P344:P346)</f>
        <v>#REF!</v>
      </c>
      <c r="Q348" s="412" t="e">
        <f>STDEV(Q344:Q346)</f>
        <v>#REF!</v>
      </c>
      <c r="R348" s="412">
        <f>MIN(R346:R347)</f>
        <v>1450</v>
      </c>
      <c r="S348" s="412" t="e">
        <f>MIN(S346:S347)</f>
        <v>#REF!</v>
      </c>
      <c r="T348" s="412">
        <f>MIN(T346:T347)</f>
        <v>800</v>
      </c>
      <c r="U348" s="412">
        <f>MIN(U346:U347)</f>
        <v>0</v>
      </c>
      <c r="V348" s="131" t="s">
        <v>361</v>
      </c>
    </row>
    <row r="349" spans="1:22">
      <c r="A349" s="414"/>
      <c r="B349" s="25" t="s">
        <v>32</v>
      </c>
      <c r="C349" s="384"/>
      <c r="D349" s="379" t="s">
        <v>3</v>
      </c>
      <c r="E349" s="29" t="s">
        <v>468</v>
      </c>
      <c r="F349" s="409"/>
      <c r="G349" s="10">
        <v>10</v>
      </c>
      <c r="H349" s="11">
        <v>108.51600000000001</v>
      </c>
      <c r="I349" s="11">
        <f t="shared" si="10"/>
        <v>200</v>
      </c>
      <c r="J349" s="12">
        <v>416</v>
      </c>
      <c r="K349" s="46">
        <f t="shared" si="11"/>
        <v>2080</v>
      </c>
      <c r="L349" s="46"/>
      <c r="M349" s="13" t="s">
        <v>71</v>
      </c>
      <c r="N349" s="412">
        <f>AVERAGE(K349:K350)</f>
        <v>40453.880845836626</v>
      </c>
      <c r="O349" s="412" t="e">
        <f>AVERAGE(#REF!)</f>
        <v>#REF!</v>
      </c>
      <c r="P349" s="412">
        <f>STDEV(K349:K350)</f>
        <v>54268.862733071292</v>
      </c>
      <c r="Q349" s="412" t="e">
        <f>STDEV(#REF!)</f>
        <v>#REF!</v>
      </c>
      <c r="R349" s="412">
        <f>MAX(K349:K350)</f>
        <v>78827.761691673251</v>
      </c>
      <c r="S349" s="412" t="e">
        <f>MIN(#REF!)</f>
        <v>#REF!</v>
      </c>
      <c r="T349" s="412">
        <f>MIN(K349:K350)</f>
        <v>2080</v>
      </c>
      <c r="U349" s="412">
        <f>MIN(M349:M350)</f>
        <v>0</v>
      </c>
      <c r="V349" s="131" t="s">
        <v>361</v>
      </c>
    </row>
    <row r="350" spans="1:22">
      <c r="A350" s="414"/>
      <c r="B350" s="25" t="s">
        <v>33</v>
      </c>
      <c r="C350" s="385"/>
      <c r="D350" s="380"/>
      <c r="E350" s="29" t="s">
        <v>469</v>
      </c>
      <c r="F350" s="409"/>
      <c r="G350" s="10">
        <v>10</v>
      </c>
      <c r="H350" s="11">
        <v>11.397</v>
      </c>
      <c r="I350" s="11">
        <f t="shared" si="10"/>
        <v>56.984999999999999</v>
      </c>
      <c r="J350" s="12">
        <v>4492</v>
      </c>
      <c r="K350" s="46">
        <f t="shared" si="11"/>
        <v>78827.761691673251</v>
      </c>
      <c r="L350" s="46"/>
      <c r="M350" s="13" t="s">
        <v>71</v>
      </c>
      <c r="N350" s="412">
        <f>AVERAGE(N349:N349)</f>
        <v>40453.880845836626</v>
      </c>
      <c r="O350" s="412" t="e">
        <f>AVERAGE(O349:O349)</f>
        <v>#REF!</v>
      </c>
      <c r="P350" s="412" t="e">
        <f>STDEV(#REF!)</f>
        <v>#REF!</v>
      </c>
      <c r="Q350" s="412" t="e">
        <f>STDEV(#REF!)</f>
        <v>#REF!</v>
      </c>
      <c r="R350" s="412">
        <f>MIN(R349:R349)</f>
        <v>78827.761691673251</v>
      </c>
      <c r="S350" s="412" t="e">
        <f>MIN(S349:S349)</f>
        <v>#REF!</v>
      </c>
      <c r="T350" s="412">
        <f>MIN(T349:T349)</f>
        <v>2080</v>
      </c>
      <c r="U350" s="412">
        <f>MIN(U349:U349)</f>
        <v>0</v>
      </c>
      <c r="V350" s="131" t="s">
        <v>361</v>
      </c>
    </row>
    <row r="351" spans="1:22">
      <c r="A351" s="414"/>
      <c r="B351" s="25" t="s">
        <v>34</v>
      </c>
      <c r="C351" s="383">
        <v>5</v>
      </c>
      <c r="D351" s="379" t="s">
        <v>4</v>
      </c>
      <c r="E351" s="29" t="s">
        <v>470</v>
      </c>
      <c r="F351" s="409"/>
      <c r="G351" s="10">
        <v>10</v>
      </c>
      <c r="H351" s="11">
        <v>282.19900000000001</v>
      </c>
      <c r="I351" s="11">
        <f t="shared" si="10"/>
        <v>200</v>
      </c>
      <c r="J351" s="12">
        <v>653</v>
      </c>
      <c r="K351" s="46">
        <f t="shared" si="11"/>
        <v>3265</v>
      </c>
      <c r="L351" s="46"/>
      <c r="M351" s="13" t="s">
        <v>71</v>
      </c>
      <c r="N351" s="412">
        <f>AVERAGE(K351:K352)</f>
        <v>4152.5</v>
      </c>
      <c r="O351" s="412">
        <f>AVERAGE(K351:K354)</f>
        <v>3635</v>
      </c>
      <c r="P351" s="412">
        <f>STDEV(K351:K352)</f>
        <v>1255.1145366061219</v>
      </c>
      <c r="Q351" s="412">
        <f>STDEV(K351:K354)</f>
        <v>1104.8152183359291</v>
      </c>
      <c r="R351" s="412">
        <f>MAX(K351:K352)</f>
        <v>5040</v>
      </c>
      <c r="S351" s="412">
        <f>MAX(K351:K354)</f>
        <v>5040</v>
      </c>
      <c r="T351" s="412">
        <f>MIN(K351:K352)</f>
        <v>3265</v>
      </c>
      <c r="U351" s="412">
        <f>MIN(K351:K354)</f>
        <v>2405</v>
      </c>
      <c r="V351" s="131" t="s">
        <v>361</v>
      </c>
    </row>
    <row r="352" spans="1:22">
      <c r="A352" s="414"/>
      <c r="B352" s="25" t="s">
        <v>35</v>
      </c>
      <c r="C352" s="384"/>
      <c r="D352" s="380"/>
      <c r="E352" s="29" t="s">
        <v>471</v>
      </c>
      <c r="F352" s="409"/>
      <c r="G352" s="10">
        <v>10</v>
      </c>
      <c r="H352" s="11">
        <v>210.6</v>
      </c>
      <c r="I352" s="11">
        <f t="shared" si="10"/>
        <v>200</v>
      </c>
      <c r="J352" s="12">
        <v>1008</v>
      </c>
      <c r="K352" s="46">
        <f t="shared" si="11"/>
        <v>5040</v>
      </c>
      <c r="L352" s="46"/>
      <c r="M352" s="13" t="s">
        <v>71</v>
      </c>
      <c r="N352" s="412">
        <f>AVERAGE(N350:N351)</f>
        <v>22303.190422918313</v>
      </c>
      <c r="O352" s="412" t="e">
        <f>AVERAGE(O350:O351)</f>
        <v>#REF!</v>
      </c>
      <c r="P352" s="412" t="e">
        <f>STDEV(P348:P350)</f>
        <v>#REF!</v>
      </c>
      <c r="Q352" s="412" t="e">
        <f>STDEV(Q348:Q350)</f>
        <v>#REF!</v>
      </c>
      <c r="R352" s="412">
        <f>MIN(R350:R351)</f>
        <v>5040</v>
      </c>
      <c r="S352" s="412" t="e">
        <f>MIN(S350:S351)</f>
        <v>#REF!</v>
      </c>
      <c r="T352" s="412">
        <f>MIN(T350:T351)</f>
        <v>2080</v>
      </c>
      <c r="U352" s="412">
        <f>MIN(U350:U351)</f>
        <v>0</v>
      </c>
      <c r="V352" s="131" t="s">
        <v>361</v>
      </c>
    </row>
    <row r="353" spans="1:22">
      <c r="A353" s="414"/>
      <c r="B353" s="25" t="s">
        <v>36</v>
      </c>
      <c r="C353" s="384"/>
      <c r="D353" s="379" t="s">
        <v>3</v>
      </c>
      <c r="E353" s="29" t="s">
        <v>472</v>
      </c>
      <c r="F353" s="409"/>
      <c r="G353" s="10">
        <v>10</v>
      </c>
      <c r="H353" s="11">
        <v>237.24600000000001</v>
      </c>
      <c r="I353" s="11">
        <f t="shared" si="10"/>
        <v>200</v>
      </c>
      <c r="J353" s="12">
        <v>481</v>
      </c>
      <c r="K353" s="46">
        <f t="shared" si="11"/>
        <v>2405</v>
      </c>
      <c r="L353" s="46"/>
      <c r="M353" s="13" t="s">
        <v>71</v>
      </c>
      <c r="N353" s="412">
        <f>AVERAGE(K353:K354)</f>
        <v>3117.5</v>
      </c>
      <c r="O353" s="412" t="e">
        <f>AVERAGE(#REF!)</f>
        <v>#REF!</v>
      </c>
      <c r="P353" s="412">
        <f>STDEV(K353:K354)</f>
        <v>1007.6271631908302</v>
      </c>
      <c r="Q353" s="412" t="e">
        <f>STDEV(#REF!)</f>
        <v>#REF!</v>
      </c>
      <c r="R353" s="412">
        <f>MAX(K353:K354)</f>
        <v>3830</v>
      </c>
      <c r="S353" s="412" t="e">
        <f>MIN(#REF!)</f>
        <v>#REF!</v>
      </c>
      <c r="T353" s="412">
        <f>MIN(K353:K354)</f>
        <v>2405</v>
      </c>
      <c r="U353" s="412">
        <f>MIN(M353:M354)</f>
        <v>0</v>
      </c>
      <c r="V353" s="131" t="s">
        <v>361</v>
      </c>
    </row>
    <row r="354" spans="1:22">
      <c r="A354" s="414"/>
      <c r="B354" s="25" t="s">
        <v>37</v>
      </c>
      <c r="C354" s="385"/>
      <c r="D354" s="380"/>
      <c r="E354" s="29" t="s">
        <v>473</v>
      </c>
      <c r="F354" s="409"/>
      <c r="G354" s="10">
        <v>10</v>
      </c>
      <c r="H354" s="11">
        <v>112.819</v>
      </c>
      <c r="I354" s="11">
        <f t="shared" si="10"/>
        <v>200</v>
      </c>
      <c r="J354" s="12">
        <v>766</v>
      </c>
      <c r="K354" s="46">
        <f t="shared" si="11"/>
        <v>3830</v>
      </c>
      <c r="L354" s="46"/>
      <c r="M354" s="13" t="s">
        <v>71</v>
      </c>
      <c r="N354" s="412">
        <f>AVERAGE(N353:N353)</f>
        <v>3117.5</v>
      </c>
      <c r="O354" s="412" t="e">
        <f>AVERAGE(O353:O353)</f>
        <v>#REF!</v>
      </c>
      <c r="P354" s="412" t="e">
        <f>STDEV(#REF!)</f>
        <v>#REF!</v>
      </c>
      <c r="Q354" s="412" t="e">
        <f>STDEV(#REF!)</f>
        <v>#REF!</v>
      </c>
      <c r="R354" s="412">
        <f>MIN(R353:R353)</f>
        <v>3830</v>
      </c>
      <c r="S354" s="412" t="e">
        <f>MIN(S353:S353)</f>
        <v>#REF!</v>
      </c>
      <c r="T354" s="412">
        <f>MIN(T353:T353)</f>
        <v>2405</v>
      </c>
      <c r="U354" s="412">
        <f>MIN(U353:U353)</f>
        <v>0</v>
      </c>
      <c r="V354" s="131" t="s">
        <v>361</v>
      </c>
    </row>
    <row r="355" spans="1:22">
      <c r="A355" s="414"/>
      <c r="B355" s="25" t="s">
        <v>38</v>
      </c>
      <c r="C355" s="383">
        <v>6</v>
      </c>
      <c r="D355" s="23" t="s">
        <v>4</v>
      </c>
      <c r="E355" s="29" t="s">
        <v>474</v>
      </c>
      <c r="F355" s="409"/>
      <c r="G355" s="10">
        <v>10</v>
      </c>
      <c r="H355" s="11">
        <v>162.739</v>
      </c>
      <c r="I355" s="11">
        <f t="shared" si="10"/>
        <v>200</v>
      </c>
      <c r="J355" s="12">
        <v>156</v>
      </c>
      <c r="K355" s="46">
        <f t="shared" si="11"/>
        <v>780</v>
      </c>
      <c r="L355" s="46"/>
      <c r="M355" s="13" t="s">
        <v>71</v>
      </c>
      <c r="N355" s="130">
        <f>AVERAGE(K355)</f>
        <v>780</v>
      </c>
      <c r="O355" s="412">
        <f>AVERAGE(K355:K358)</f>
        <v>48996.25</v>
      </c>
      <c r="P355" s="129" t="s">
        <v>354</v>
      </c>
      <c r="Q355" s="412">
        <f>STDEV(K355:K358)</f>
        <v>77498.288516048327</v>
      </c>
      <c r="R355" s="130">
        <f>MAX(K355)</f>
        <v>780</v>
      </c>
      <c r="S355" s="412">
        <f>MAX(K355:K358)</f>
        <v>164765</v>
      </c>
      <c r="T355" s="130">
        <f>MIN(K355)</f>
        <v>780</v>
      </c>
      <c r="U355" s="412">
        <f>MIN(K355:K358)</f>
        <v>780</v>
      </c>
      <c r="V355" s="131" t="s">
        <v>361</v>
      </c>
    </row>
    <row r="356" spans="1:22">
      <c r="A356" s="414"/>
      <c r="B356" s="25" t="s">
        <v>39</v>
      </c>
      <c r="C356" s="384"/>
      <c r="D356" s="379" t="s">
        <v>3</v>
      </c>
      <c r="E356" s="29" t="s">
        <v>475</v>
      </c>
      <c r="F356" s="409"/>
      <c r="G356" s="10">
        <v>10</v>
      </c>
      <c r="H356" s="11">
        <v>130.209</v>
      </c>
      <c r="I356" s="11">
        <f t="shared" si="10"/>
        <v>200</v>
      </c>
      <c r="J356" s="12">
        <v>32953</v>
      </c>
      <c r="K356" s="46">
        <f t="shared" si="11"/>
        <v>164765</v>
      </c>
      <c r="L356" s="46"/>
      <c r="M356" s="13" t="s">
        <v>71</v>
      </c>
      <c r="N356" s="412">
        <f>AVERAGE(K356:K358)</f>
        <v>65068.333333333336</v>
      </c>
      <c r="O356" s="412">
        <f>AVERAGE(O355:O355)</f>
        <v>48996.25</v>
      </c>
      <c r="P356" s="412">
        <f>STDEV(K356:K358)</f>
        <v>86366.115510270189</v>
      </c>
      <c r="Q356" s="412" t="e">
        <f>STDEV(#REF!)</f>
        <v>#REF!</v>
      </c>
      <c r="R356" s="412">
        <f>MAX(K356:K358)</f>
        <v>164765</v>
      </c>
      <c r="S356" s="412">
        <f>MIN(S355:S355)</f>
        <v>164765</v>
      </c>
      <c r="T356" s="412">
        <f>MIN(K356:K358)</f>
        <v>13090</v>
      </c>
      <c r="U356" s="412">
        <f>MIN(U355:U355)</f>
        <v>780</v>
      </c>
      <c r="V356" s="131" t="s">
        <v>361</v>
      </c>
    </row>
    <row r="357" spans="1:22">
      <c r="A357" s="414"/>
      <c r="B357" s="25" t="s">
        <v>40</v>
      </c>
      <c r="C357" s="384"/>
      <c r="D357" s="407"/>
      <c r="E357" s="29" t="s">
        <v>476</v>
      </c>
      <c r="F357" s="409"/>
      <c r="G357" s="10">
        <v>10</v>
      </c>
      <c r="H357" s="11">
        <v>136.34</v>
      </c>
      <c r="I357" s="11">
        <f t="shared" si="10"/>
        <v>200</v>
      </c>
      <c r="J357" s="12">
        <v>2618</v>
      </c>
      <c r="K357" s="46">
        <f t="shared" si="11"/>
        <v>13090</v>
      </c>
      <c r="L357" s="46"/>
      <c r="M357" s="13" t="s">
        <v>71</v>
      </c>
      <c r="N357" s="412"/>
      <c r="O357" s="412" t="e">
        <f>AVERAGE(#REF!)</f>
        <v>#REF!</v>
      </c>
      <c r="P357" s="412"/>
      <c r="Q357" s="412" t="e">
        <f>STDEV(#REF!)</f>
        <v>#REF!</v>
      </c>
      <c r="R357" s="412"/>
      <c r="S357" s="412" t="e">
        <f>MIN(#REF!)</f>
        <v>#REF!</v>
      </c>
      <c r="T357" s="412"/>
      <c r="U357" s="412">
        <f>MIN(M357:M358)</f>
        <v>0</v>
      </c>
      <c r="V357" s="131" t="s">
        <v>361</v>
      </c>
    </row>
    <row r="358" spans="1:22">
      <c r="A358" s="414"/>
      <c r="B358" s="25" t="s">
        <v>41</v>
      </c>
      <c r="C358" s="385"/>
      <c r="D358" s="380"/>
      <c r="E358" s="29" t="s">
        <v>477</v>
      </c>
      <c r="F358" s="410"/>
      <c r="G358" s="10">
        <v>10</v>
      </c>
      <c r="H358" s="11">
        <v>115.384</v>
      </c>
      <c r="I358" s="11">
        <f t="shared" si="10"/>
        <v>200</v>
      </c>
      <c r="J358" s="12">
        <v>3470</v>
      </c>
      <c r="K358" s="46">
        <f t="shared" si="11"/>
        <v>17350</v>
      </c>
      <c r="L358" s="46"/>
      <c r="M358" s="13" t="s">
        <v>71</v>
      </c>
      <c r="N358" s="412"/>
      <c r="O358" s="412" t="e">
        <f>AVERAGE(O357:O357)</f>
        <v>#REF!</v>
      </c>
      <c r="P358" s="412"/>
      <c r="Q358" s="412" t="e">
        <f>STDEV(#REF!)</f>
        <v>#REF!</v>
      </c>
      <c r="R358" s="412"/>
      <c r="S358" s="412" t="e">
        <f>MIN(S357:S357)</f>
        <v>#REF!</v>
      </c>
      <c r="T358" s="412"/>
      <c r="U358" s="412">
        <f>MIN(U357:U357)</f>
        <v>0</v>
      </c>
      <c r="V358" s="131" t="s">
        <v>361</v>
      </c>
    </row>
    <row r="359" spans="1:22">
      <c r="A359" s="414"/>
      <c r="B359" s="25" t="s">
        <v>42</v>
      </c>
      <c r="C359" s="383">
        <v>1</v>
      </c>
      <c r="D359" s="23" t="s">
        <v>4</v>
      </c>
      <c r="E359" s="29" t="s">
        <v>478</v>
      </c>
      <c r="F359" s="388" t="s">
        <v>1846</v>
      </c>
      <c r="G359" s="10">
        <v>10</v>
      </c>
      <c r="H359" s="11">
        <v>91.331000000000003</v>
      </c>
      <c r="I359" s="11">
        <f t="shared" si="10"/>
        <v>200</v>
      </c>
      <c r="J359" s="12" t="s">
        <v>355</v>
      </c>
      <c r="K359" s="46" t="s">
        <v>355</v>
      </c>
      <c r="L359" s="46"/>
      <c r="M359" s="13" t="s">
        <v>71</v>
      </c>
      <c r="N359" s="129" t="s">
        <v>355</v>
      </c>
      <c r="O359" s="381" t="s">
        <v>355</v>
      </c>
      <c r="P359" s="129" t="s">
        <v>354</v>
      </c>
      <c r="Q359" s="381" t="s">
        <v>354</v>
      </c>
      <c r="R359" s="129" t="s">
        <v>355</v>
      </c>
      <c r="S359" s="381" t="s">
        <v>355</v>
      </c>
      <c r="T359" s="129" t="s">
        <v>355</v>
      </c>
      <c r="U359" s="418" t="s">
        <v>355</v>
      </c>
      <c r="V359" s="131" t="s">
        <v>361</v>
      </c>
    </row>
    <row r="360" spans="1:22">
      <c r="A360" s="414"/>
      <c r="B360" s="25" t="s">
        <v>43</v>
      </c>
      <c r="C360" s="384"/>
      <c r="D360" s="379" t="s">
        <v>3</v>
      </c>
      <c r="E360" s="29" t="s">
        <v>479</v>
      </c>
      <c r="F360" s="389"/>
      <c r="G360" s="10">
        <v>10</v>
      </c>
      <c r="H360" s="11">
        <v>135.50299999999999</v>
      </c>
      <c r="I360" s="11">
        <f t="shared" si="10"/>
        <v>200</v>
      </c>
      <c r="J360" s="12" t="s">
        <v>355</v>
      </c>
      <c r="K360" s="46" t="s">
        <v>355</v>
      </c>
      <c r="L360" s="46"/>
      <c r="M360" s="13" t="s">
        <v>71</v>
      </c>
      <c r="N360" s="381" t="s">
        <v>355</v>
      </c>
      <c r="O360" s="382" t="e">
        <f>MIN(#REF!)</f>
        <v>#REF!</v>
      </c>
      <c r="P360" s="381" t="s">
        <v>354</v>
      </c>
      <c r="Q360" s="382" t="e">
        <f>STDEV(#REF!)</f>
        <v>#REF!</v>
      </c>
      <c r="R360" s="381" t="s">
        <v>355</v>
      </c>
      <c r="S360" s="382" t="e">
        <f>MIN(#REF!)</f>
        <v>#REF!</v>
      </c>
      <c r="T360" s="381" t="s">
        <v>355</v>
      </c>
      <c r="U360" s="419">
        <f>MIN(M360:M361)</f>
        <v>0</v>
      </c>
      <c r="V360" s="131" t="s">
        <v>361</v>
      </c>
    </row>
    <row r="361" spans="1:22">
      <c r="A361" s="414"/>
      <c r="B361" s="25" t="s">
        <v>44</v>
      </c>
      <c r="C361" s="385"/>
      <c r="D361" s="380"/>
      <c r="E361" s="29" t="s">
        <v>480</v>
      </c>
      <c r="F361" s="389"/>
      <c r="G361" s="10">
        <v>10</v>
      </c>
      <c r="H361" s="11">
        <v>140.62200000000001</v>
      </c>
      <c r="I361" s="11">
        <f t="shared" si="10"/>
        <v>200</v>
      </c>
      <c r="J361" s="12" t="s">
        <v>355</v>
      </c>
      <c r="K361" s="46" t="s">
        <v>355</v>
      </c>
      <c r="L361" s="46"/>
      <c r="M361" s="13" t="s">
        <v>71</v>
      </c>
      <c r="N361" s="382">
        <f>MIN(N359:N360)</f>
        <v>0</v>
      </c>
      <c r="O361" s="382" t="e">
        <f>MIN(O360:O360)</f>
        <v>#REF!</v>
      </c>
      <c r="P361" s="382" t="e">
        <f>AVERAGE(P359:P360)</f>
        <v>#DIV/0!</v>
      </c>
      <c r="Q361" s="382" t="e">
        <f>STDEV(#REF!)</f>
        <v>#REF!</v>
      </c>
      <c r="R361" s="382">
        <f>MIN(R359:R360)</f>
        <v>0</v>
      </c>
      <c r="S361" s="382" t="e">
        <f>MIN(S360:S360)</f>
        <v>#REF!</v>
      </c>
      <c r="T361" s="382">
        <f>MIN(T359:T360)</f>
        <v>0</v>
      </c>
      <c r="U361" s="419">
        <f>MIN(U360:U360)</f>
        <v>0</v>
      </c>
      <c r="V361" s="131" t="s">
        <v>361</v>
      </c>
    </row>
    <row r="362" spans="1:22">
      <c r="A362" s="414"/>
      <c r="B362" s="25" t="s">
        <v>45</v>
      </c>
      <c r="C362" s="383">
        <v>2</v>
      </c>
      <c r="D362" s="379" t="s">
        <v>4</v>
      </c>
      <c r="E362" s="29" t="s">
        <v>481</v>
      </c>
      <c r="F362" s="389"/>
      <c r="G362" s="10">
        <v>10</v>
      </c>
      <c r="H362" s="11">
        <v>14.391</v>
      </c>
      <c r="I362" s="11">
        <f t="shared" si="10"/>
        <v>71.954999999999998</v>
      </c>
      <c r="J362" s="12" t="s">
        <v>355</v>
      </c>
      <c r="K362" s="46" t="s">
        <v>355</v>
      </c>
      <c r="L362" s="46"/>
      <c r="M362" s="13" t="s">
        <v>71</v>
      </c>
      <c r="N362" s="381" t="s">
        <v>355</v>
      </c>
      <c r="O362" s="381" t="s">
        <v>355</v>
      </c>
      <c r="P362" s="381" t="s">
        <v>354</v>
      </c>
      <c r="Q362" s="381" t="s">
        <v>354</v>
      </c>
      <c r="R362" s="381" t="s">
        <v>355</v>
      </c>
      <c r="S362" s="381" t="s">
        <v>355</v>
      </c>
      <c r="T362" s="381" t="s">
        <v>355</v>
      </c>
      <c r="U362" s="418" t="s">
        <v>355</v>
      </c>
      <c r="V362" s="131" t="s">
        <v>361</v>
      </c>
    </row>
    <row r="363" spans="1:22">
      <c r="A363" s="414"/>
      <c r="B363" s="25" t="s">
        <v>46</v>
      </c>
      <c r="C363" s="384"/>
      <c r="D363" s="380"/>
      <c r="E363" s="29" t="s">
        <v>482</v>
      </c>
      <c r="F363" s="389"/>
      <c r="G363" s="10">
        <v>10</v>
      </c>
      <c r="H363" s="11">
        <v>20.881</v>
      </c>
      <c r="I363" s="11">
        <f t="shared" si="10"/>
        <v>104.405</v>
      </c>
      <c r="J363" s="12" t="s">
        <v>355</v>
      </c>
      <c r="K363" s="46" t="s">
        <v>355</v>
      </c>
      <c r="L363" s="46"/>
      <c r="M363" s="13" t="s">
        <v>71</v>
      </c>
      <c r="N363" s="382">
        <f>MIN(N361:N362)</f>
        <v>0</v>
      </c>
      <c r="O363" s="382" t="e">
        <f>MIN(O361:O362)</f>
        <v>#REF!</v>
      </c>
      <c r="P363" s="382" t="e">
        <f>AVERAGE(P361:P362)</f>
        <v>#DIV/0!</v>
      </c>
      <c r="Q363" s="382" t="e">
        <f>STDEV(Q359:Q361)</f>
        <v>#REF!</v>
      </c>
      <c r="R363" s="382">
        <f>MIN(R361:R362)</f>
        <v>0</v>
      </c>
      <c r="S363" s="382" t="e">
        <f>MIN(S361:S362)</f>
        <v>#REF!</v>
      </c>
      <c r="T363" s="382">
        <f>MIN(T361:T362)</f>
        <v>0</v>
      </c>
      <c r="U363" s="419">
        <f>MIN(U361:U362)</f>
        <v>0</v>
      </c>
      <c r="V363" s="131" t="s">
        <v>361</v>
      </c>
    </row>
    <row r="364" spans="1:22">
      <c r="A364" s="414"/>
      <c r="B364" s="25" t="s">
        <v>47</v>
      </c>
      <c r="C364" s="384"/>
      <c r="D364" s="379" t="s">
        <v>3</v>
      </c>
      <c r="E364" s="29" t="s">
        <v>483</v>
      </c>
      <c r="F364" s="389"/>
      <c r="G364" s="10">
        <v>10</v>
      </c>
      <c r="H364" s="11">
        <v>82.55</v>
      </c>
      <c r="I364" s="11">
        <f t="shared" si="10"/>
        <v>200</v>
      </c>
      <c r="J364" s="12" t="s">
        <v>355</v>
      </c>
      <c r="K364" s="46" t="s">
        <v>355</v>
      </c>
      <c r="L364" s="46"/>
      <c r="M364" s="13" t="s">
        <v>71</v>
      </c>
      <c r="N364" s="381" t="s">
        <v>355</v>
      </c>
      <c r="O364" s="382" t="e">
        <f>MIN(#REF!)</f>
        <v>#REF!</v>
      </c>
      <c r="P364" s="381" t="s">
        <v>354</v>
      </c>
      <c r="Q364" s="382" t="e">
        <f>STDEV(#REF!)</f>
        <v>#REF!</v>
      </c>
      <c r="R364" s="381" t="s">
        <v>355</v>
      </c>
      <c r="S364" s="382" t="e">
        <f>MIN(#REF!)</f>
        <v>#REF!</v>
      </c>
      <c r="T364" s="381" t="s">
        <v>355</v>
      </c>
      <c r="U364" s="419">
        <f>MIN(M364:M365)</f>
        <v>0</v>
      </c>
      <c r="V364" s="131" t="s">
        <v>361</v>
      </c>
    </row>
    <row r="365" spans="1:22">
      <c r="A365" s="414"/>
      <c r="B365" s="25" t="s">
        <v>48</v>
      </c>
      <c r="C365" s="385"/>
      <c r="D365" s="380"/>
      <c r="E365" s="29" t="s">
        <v>484</v>
      </c>
      <c r="F365" s="389"/>
      <c r="G365" s="10">
        <v>10</v>
      </c>
      <c r="H365" s="11">
        <v>132.02099999999999</v>
      </c>
      <c r="I365" s="11">
        <f t="shared" si="10"/>
        <v>200</v>
      </c>
      <c r="J365" s="12" t="s">
        <v>355</v>
      </c>
      <c r="K365" s="46" t="s">
        <v>355</v>
      </c>
      <c r="L365" s="46"/>
      <c r="M365" s="13" t="s">
        <v>71</v>
      </c>
      <c r="N365" s="382">
        <f>MIN(N363:N364)</f>
        <v>0</v>
      </c>
      <c r="O365" s="382" t="e">
        <f>MIN(O364:O364)</f>
        <v>#REF!</v>
      </c>
      <c r="P365" s="382" t="e">
        <f>AVERAGE(P363:P364)</f>
        <v>#DIV/0!</v>
      </c>
      <c r="Q365" s="382" t="e">
        <f>STDEV(#REF!)</f>
        <v>#REF!</v>
      </c>
      <c r="R365" s="382">
        <f>MIN(R363:R364)</f>
        <v>0</v>
      </c>
      <c r="S365" s="382" t="e">
        <f>MIN(S364:S364)</f>
        <v>#REF!</v>
      </c>
      <c r="T365" s="382">
        <f>MIN(T363:T364)</f>
        <v>0</v>
      </c>
      <c r="U365" s="419">
        <f>MIN(U364:U364)</f>
        <v>0</v>
      </c>
      <c r="V365" s="131" t="s">
        <v>361</v>
      </c>
    </row>
    <row r="366" spans="1:22">
      <c r="A366" s="414"/>
      <c r="B366" s="25" t="s">
        <v>49</v>
      </c>
      <c r="C366" s="383">
        <v>3</v>
      </c>
      <c r="D366" s="379" t="s">
        <v>4</v>
      </c>
      <c r="E366" s="29" t="s">
        <v>485</v>
      </c>
      <c r="F366" s="389"/>
      <c r="G366" s="10">
        <v>10</v>
      </c>
      <c r="H366" s="11">
        <v>227.91</v>
      </c>
      <c r="I366" s="11">
        <f t="shared" si="10"/>
        <v>200</v>
      </c>
      <c r="J366" s="12">
        <v>703</v>
      </c>
      <c r="K366" s="46">
        <f t="shared" si="11"/>
        <v>3515</v>
      </c>
      <c r="L366" s="46"/>
      <c r="M366" s="13" t="s">
        <v>71</v>
      </c>
      <c r="N366" s="412">
        <f>AVERAGE(K366:K367)</f>
        <v>3842.5</v>
      </c>
      <c r="O366" s="412">
        <f>AVERAGE(K366:K369)</f>
        <v>3778.75</v>
      </c>
      <c r="P366" s="412">
        <f>STDEV(K366:K367)</f>
        <v>463.15494167718862</v>
      </c>
      <c r="Q366" s="412">
        <f>STDEV(K366:K369)</f>
        <v>897.18425272255718</v>
      </c>
      <c r="R366" s="412">
        <f>MAX(K366:K367)</f>
        <v>4170</v>
      </c>
      <c r="S366" s="412">
        <f>MAX(K366:K369)</f>
        <v>4760</v>
      </c>
      <c r="T366" s="412">
        <f>MIN(K366:K367)</f>
        <v>3515</v>
      </c>
      <c r="U366" s="412">
        <f>MIN(K366:K369)</f>
        <v>2670</v>
      </c>
      <c r="V366" s="131" t="s">
        <v>361</v>
      </c>
    </row>
    <row r="367" spans="1:22">
      <c r="A367" s="414"/>
      <c r="B367" s="25" t="s">
        <v>50</v>
      </c>
      <c r="C367" s="384"/>
      <c r="D367" s="380"/>
      <c r="E367" s="29" t="s">
        <v>486</v>
      </c>
      <c r="F367" s="389"/>
      <c r="G367" s="10">
        <v>10</v>
      </c>
      <c r="H367" s="11">
        <v>159.91800000000001</v>
      </c>
      <c r="I367" s="11">
        <f t="shared" si="10"/>
        <v>200</v>
      </c>
      <c r="J367" s="12">
        <v>834</v>
      </c>
      <c r="K367" s="46">
        <f t="shared" si="11"/>
        <v>4170</v>
      </c>
      <c r="L367" s="46"/>
      <c r="M367" s="13" t="s">
        <v>71</v>
      </c>
      <c r="N367" s="412">
        <f>AVERAGE(N365:N366)</f>
        <v>1921.25</v>
      </c>
      <c r="O367" s="412" t="e">
        <f>AVERAGE(O365:O366)</f>
        <v>#REF!</v>
      </c>
      <c r="P367" s="412" t="e">
        <f>STDEV(P363:P365)</f>
        <v>#DIV/0!</v>
      </c>
      <c r="Q367" s="412" t="e">
        <f>STDEV(Q363:Q365)</f>
        <v>#REF!</v>
      </c>
      <c r="R367" s="412">
        <f>MIN(R365:R366)</f>
        <v>0</v>
      </c>
      <c r="S367" s="412" t="e">
        <f>MIN(S365:S366)</f>
        <v>#REF!</v>
      </c>
      <c r="T367" s="412">
        <f>MIN(T365:T366)</f>
        <v>0</v>
      </c>
      <c r="U367" s="412">
        <f>MIN(U365:U366)</f>
        <v>0</v>
      </c>
      <c r="V367" s="131" t="s">
        <v>361</v>
      </c>
    </row>
    <row r="368" spans="1:22">
      <c r="A368" s="414"/>
      <c r="B368" s="25" t="s">
        <v>51</v>
      </c>
      <c r="C368" s="384"/>
      <c r="D368" s="379" t="s">
        <v>3</v>
      </c>
      <c r="E368" s="29" t="s">
        <v>487</v>
      </c>
      <c r="F368" s="389"/>
      <c r="G368" s="10">
        <v>10</v>
      </c>
      <c r="H368" s="11">
        <v>299.26900000000001</v>
      </c>
      <c r="I368" s="11">
        <f t="shared" si="10"/>
        <v>200</v>
      </c>
      <c r="J368" s="12">
        <v>534</v>
      </c>
      <c r="K368" s="46">
        <f t="shared" si="11"/>
        <v>2670</v>
      </c>
      <c r="L368" s="46"/>
      <c r="M368" s="13" t="s">
        <v>71</v>
      </c>
      <c r="N368" s="412">
        <f>AVERAGE(K368:K369)</f>
        <v>3715</v>
      </c>
      <c r="O368" s="412" t="e">
        <f>AVERAGE(#REF!)</f>
        <v>#REF!</v>
      </c>
      <c r="P368" s="412">
        <f>STDEV(K368:K369)</f>
        <v>1477.8531726798844</v>
      </c>
      <c r="Q368" s="412" t="e">
        <f>STDEV(#REF!)</f>
        <v>#REF!</v>
      </c>
      <c r="R368" s="412">
        <f>MAX(K368:K369)</f>
        <v>4760</v>
      </c>
      <c r="S368" s="412" t="e">
        <f>MIN(#REF!)</f>
        <v>#REF!</v>
      </c>
      <c r="T368" s="412">
        <f>MIN(K368:K369)</f>
        <v>2670</v>
      </c>
      <c r="U368" s="412">
        <f>MIN(M368:M369)</f>
        <v>0</v>
      </c>
      <c r="V368" s="131" t="s">
        <v>361</v>
      </c>
    </row>
    <row r="369" spans="1:22">
      <c r="A369" s="414"/>
      <c r="B369" s="25" t="s">
        <v>52</v>
      </c>
      <c r="C369" s="385"/>
      <c r="D369" s="380"/>
      <c r="E369" s="29" t="s">
        <v>488</v>
      </c>
      <c r="F369" s="389"/>
      <c r="G369" s="10">
        <v>10</v>
      </c>
      <c r="H369" s="11">
        <v>308.50799999999998</v>
      </c>
      <c r="I369" s="11">
        <f t="shared" si="10"/>
        <v>200</v>
      </c>
      <c r="J369" s="12">
        <v>952</v>
      </c>
      <c r="K369" s="46">
        <f t="shared" si="11"/>
        <v>4760</v>
      </c>
      <c r="L369" s="46"/>
      <c r="M369" s="13" t="s">
        <v>71</v>
      </c>
      <c r="N369" s="412">
        <f>AVERAGE(N368:N368)</f>
        <v>3715</v>
      </c>
      <c r="O369" s="412" t="e">
        <f>AVERAGE(O368:O368)</f>
        <v>#REF!</v>
      </c>
      <c r="P369" s="412" t="e">
        <f>STDEV(#REF!)</f>
        <v>#REF!</v>
      </c>
      <c r="Q369" s="412" t="e">
        <f>STDEV(#REF!)</f>
        <v>#REF!</v>
      </c>
      <c r="R369" s="412">
        <f>MIN(R368:R368)</f>
        <v>4760</v>
      </c>
      <c r="S369" s="412" t="e">
        <f>MIN(S368:S368)</f>
        <v>#REF!</v>
      </c>
      <c r="T369" s="412">
        <f>MIN(T368:T368)</f>
        <v>2670</v>
      </c>
      <c r="U369" s="412">
        <f>MIN(U368:U368)</f>
        <v>0</v>
      </c>
      <c r="V369" s="131" t="s">
        <v>361</v>
      </c>
    </row>
    <row r="370" spans="1:22">
      <c r="A370" s="414"/>
      <c r="B370" s="25" t="s">
        <v>53</v>
      </c>
      <c r="C370" s="383">
        <v>4</v>
      </c>
      <c r="D370" s="379" t="s">
        <v>4</v>
      </c>
      <c r="E370" s="29" t="s">
        <v>489</v>
      </c>
      <c r="F370" s="389"/>
      <c r="G370" s="10">
        <v>10</v>
      </c>
      <c r="H370" s="11">
        <v>215.01900000000001</v>
      </c>
      <c r="I370" s="11">
        <f t="shared" si="10"/>
        <v>200</v>
      </c>
      <c r="J370" s="12">
        <v>348</v>
      </c>
      <c r="K370" s="46">
        <f t="shared" si="11"/>
        <v>1740</v>
      </c>
      <c r="L370" s="46"/>
      <c r="M370" s="13" t="s">
        <v>71</v>
      </c>
      <c r="N370" s="412">
        <f>AVERAGE(K370:K371)</f>
        <v>1880</v>
      </c>
      <c r="O370" s="412">
        <f>AVERAGE(K370:K373)</f>
        <v>6612.5</v>
      </c>
      <c r="P370" s="412">
        <f>STDEV(K370:K371)</f>
        <v>197.98989873223331</v>
      </c>
      <c r="Q370" s="412">
        <f>STDEV(K370:K373)</f>
        <v>6459.0472723666189</v>
      </c>
      <c r="R370" s="412">
        <f>MAX(K370:K371)</f>
        <v>2020</v>
      </c>
      <c r="S370" s="412">
        <f>MAX(K370:K373)</f>
        <v>15560</v>
      </c>
      <c r="T370" s="412">
        <f>MIN(K370:K371)</f>
        <v>1740</v>
      </c>
      <c r="U370" s="412">
        <f>MIN(K370:K373)</f>
        <v>1740</v>
      </c>
      <c r="V370" s="131" t="s">
        <v>361</v>
      </c>
    </row>
    <row r="371" spans="1:22">
      <c r="A371" s="414"/>
      <c r="B371" s="25" t="s">
        <v>54</v>
      </c>
      <c r="C371" s="384"/>
      <c r="D371" s="380"/>
      <c r="E371" s="29" t="s">
        <v>490</v>
      </c>
      <c r="F371" s="389"/>
      <c r="G371" s="10">
        <v>10</v>
      </c>
      <c r="H371" s="11">
        <v>144.142</v>
      </c>
      <c r="I371" s="11">
        <f t="shared" si="10"/>
        <v>200</v>
      </c>
      <c r="J371" s="12">
        <v>404</v>
      </c>
      <c r="K371" s="46">
        <f t="shared" si="11"/>
        <v>2020</v>
      </c>
      <c r="L371" s="46"/>
      <c r="M371" s="13" t="s">
        <v>71</v>
      </c>
      <c r="N371" s="412">
        <f>AVERAGE(N369:N370)</f>
        <v>2797.5</v>
      </c>
      <c r="O371" s="412" t="e">
        <f>AVERAGE(O369:O370)</f>
        <v>#REF!</v>
      </c>
      <c r="P371" s="412" t="e">
        <f>STDEV(P367:P369)</f>
        <v>#DIV/0!</v>
      </c>
      <c r="Q371" s="412" t="e">
        <f>STDEV(Q367:Q369)</f>
        <v>#REF!</v>
      </c>
      <c r="R371" s="412">
        <f>MIN(R369:R370)</f>
        <v>2020</v>
      </c>
      <c r="S371" s="412" t="e">
        <f>MIN(S369:S370)</f>
        <v>#REF!</v>
      </c>
      <c r="T371" s="412">
        <f>MIN(T369:T370)</f>
        <v>1740</v>
      </c>
      <c r="U371" s="412">
        <f>MIN(U369:U370)</f>
        <v>0</v>
      </c>
      <c r="V371" s="131" t="s">
        <v>361</v>
      </c>
    </row>
    <row r="372" spans="1:22">
      <c r="A372" s="414"/>
      <c r="B372" s="25" t="s">
        <v>55</v>
      </c>
      <c r="C372" s="384"/>
      <c r="D372" s="379" t="s">
        <v>3</v>
      </c>
      <c r="E372" s="29" t="s">
        <v>491</v>
      </c>
      <c r="F372" s="389"/>
      <c r="G372" s="10">
        <v>10</v>
      </c>
      <c r="H372" s="11">
        <v>188.20699999999999</v>
      </c>
      <c r="I372" s="11">
        <f t="shared" si="10"/>
        <v>200</v>
      </c>
      <c r="J372" s="12">
        <v>3112</v>
      </c>
      <c r="K372" s="46">
        <f t="shared" si="11"/>
        <v>15560</v>
      </c>
      <c r="L372" s="46"/>
      <c r="M372" s="13" t="s">
        <v>71</v>
      </c>
      <c r="N372" s="412">
        <f>AVERAGE(K372:K373)</f>
        <v>11345</v>
      </c>
      <c r="O372" s="412" t="e">
        <f>AVERAGE(#REF!)</f>
        <v>#REF!</v>
      </c>
      <c r="P372" s="412">
        <f>STDEV(K372:K373)</f>
        <v>5960.9101654025953</v>
      </c>
      <c r="Q372" s="412" t="e">
        <f>STDEV(#REF!)</f>
        <v>#REF!</v>
      </c>
      <c r="R372" s="412">
        <f>MAX(K372:K373)</f>
        <v>15560</v>
      </c>
      <c r="S372" s="412" t="e">
        <f>MIN(#REF!)</f>
        <v>#REF!</v>
      </c>
      <c r="T372" s="412">
        <f>MIN(K372:K373)</f>
        <v>7130</v>
      </c>
      <c r="U372" s="412">
        <f>MIN(M372:M373)</f>
        <v>0</v>
      </c>
      <c r="V372" s="131" t="s">
        <v>361</v>
      </c>
    </row>
    <row r="373" spans="1:22">
      <c r="A373" s="414"/>
      <c r="B373" s="25" t="s">
        <v>56</v>
      </c>
      <c r="C373" s="385"/>
      <c r="D373" s="380"/>
      <c r="E373" s="29" t="s">
        <v>492</v>
      </c>
      <c r="F373" s="389"/>
      <c r="G373" s="10">
        <v>10</v>
      </c>
      <c r="H373" s="11">
        <v>121.04</v>
      </c>
      <c r="I373" s="11">
        <f t="shared" si="10"/>
        <v>200</v>
      </c>
      <c r="J373" s="12">
        <v>1426</v>
      </c>
      <c r="K373" s="46">
        <f t="shared" si="11"/>
        <v>7130</v>
      </c>
      <c r="L373" s="46"/>
      <c r="M373" s="13" t="s">
        <v>71</v>
      </c>
      <c r="N373" s="412">
        <f>AVERAGE(N372:N372)</f>
        <v>11345</v>
      </c>
      <c r="O373" s="412" t="e">
        <f>AVERAGE(O372:O372)</f>
        <v>#REF!</v>
      </c>
      <c r="P373" s="412" t="e">
        <f>STDEV(#REF!)</f>
        <v>#REF!</v>
      </c>
      <c r="Q373" s="412" t="e">
        <f>STDEV(#REF!)</f>
        <v>#REF!</v>
      </c>
      <c r="R373" s="412">
        <f>MIN(R372:R372)</f>
        <v>15560</v>
      </c>
      <c r="S373" s="412" t="e">
        <f>MIN(S372:S372)</f>
        <v>#REF!</v>
      </c>
      <c r="T373" s="412">
        <f>MIN(T372:T372)</f>
        <v>7130</v>
      </c>
      <c r="U373" s="412">
        <f>MIN(U372:U372)</f>
        <v>0</v>
      </c>
      <c r="V373" s="131" t="s">
        <v>361</v>
      </c>
    </row>
    <row r="374" spans="1:22">
      <c r="A374" s="414"/>
      <c r="B374" s="25" t="s">
        <v>57</v>
      </c>
      <c r="C374" s="383">
        <v>5</v>
      </c>
      <c r="D374" s="379" t="s">
        <v>4</v>
      </c>
      <c r="E374" s="29" t="s">
        <v>493</v>
      </c>
      <c r="F374" s="389"/>
      <c r="G374" s="10">
        <v>10</v>
      </c>
      <c r="H374" s="11">
        <v>322.89400000000001</v>
      </c>
      <c r="I374" s="11">
        <f t="shared" si="10"/>
        <v>200</v>
      </c>
      <c r="J374" s="12">
        <v>1181</v>
      </c>
      <c r="K374" s="46">
        <f t="shared" si="11"/>
        <v>5905</v>
      </c>
      <c r="L374" s="46"/>
      <c r="M374" s="13" t="s">
        <v>71</v>
      </c>
      <c r="N374" s="412">
        <f>AVERAGE(K374:K375)</f>
        <v>11467.543243062746</v>
      </c>
      <c r="O374" s="412">
        <f>AVERAGE(K374:K377)</f>
        <v>8725.021621531374</v>
      </c>
      <c r="P374" s="412">
        <f>STDEV(K374:K375)</f>
        <v>7866.6240956261563</v>
      </c>
      <c r="Q374" s="412">
        <f>STDEV(K374:K377)</f>
        <v>5697.8939542066555</v>
      </c>
      <c r="R374" s="412">
        <f>MAX(K374:K375)</f>
        <v>17030.086486125492</v>
      </c>
      <c r="S374" s="412">
        <f>MAX(K374:K377)</f>
        <v>17030.086486125492</v>
      </c>
      <c r="T374" s="412">
        <f>MIN(K374:K375)</f>
        <v>5905</v>
      </c>
      <c r="U374" s="412">
        <f>MIN(K374:K377)</f>
        <v>4335</v>
      </c>
      <c r="V374" s="131" t="s">
        <v>361</v>
      </c>
    </row>
    <row r="375" spans="1:22">
      <c r="A375" s="414"/>
      <c r="B375" s="25" t="s">
        <v>58</v>
      </c>
      <c r="C375" s="384"/>
      <c r="D375" s="380"/>
      <c r="E375" s="29" t="s">
        <v>494</v>
      </c>
      <c r="F375" s="389"/>
      <c r="G375" s="10">
        <v>10</v>
      </c>
      <c r="H375" s="11">
        <v>29.946999999999999</v>
      </c>
      <c r="I375" s="11">
        <f t="shared" si="10"/>
        <v>149.73499999999999</v>
      </c>
      <c r="J375" s="12">
        <v>2550</v>
      </c>
      <c r="K375" s="46">
        <f t="shared" si="11"/>
        <v>17030.086486125492</v>
      </c>
      <c r="L375" s="46"/>
      <c r="M375" s="13" t="s">
        <v>71</v>
      </c>
      <c r="N375" s="412">
        <f>AVERAGE(N373:N374)</f>
        <v>11406.271621531374</v>
      </c>
      <c r="O375" s="412" t="e">
        <f>AVERAGE(O373:O374)</f>
        <v>#REF!</v>
      </c>
      <c r="P375" s="412" t="e">
        <f>STDEV(P371:P373)</f>
        <v>#DIV/0!</v>
      </c>
      <c r="Q375" s="412" t="e">
        <f>STDEV(Q371:Q373)</f>
        <v>#REF!</v>
      </c>
      <c r="R375" s="412">
        <f>MIN(R373:R374)</f>
        <v>15560</v>
      </c>
      <c r="S375" s="412" t="e">
        <f>MIN(S373:S374)</f>
        <v>#REF!</v>
      </c>
      <c r="T375" s="412">
        <f>MIN(T373:T374)</f>
        <v>5905</v>
      </c>
      <c r="U375" s="412">
        <f>MIN(U373:U374)</f>
        <v>0</v>
      </c>
      <c r="V375" s="131" t="s">
        <v>361</v>
      </c>
    </row>
    <row r="376" spans="1:22">
      <c r="A376" s="414"/>
      <c r="B376" s="25" t="s">
        <v>59</v>
      </c>
      <c r="C376" s="384"/>
      <c r="D376" s="379" t="s">
        <v>3</v>
      </c>
      <c r="E376" s="29" t="s">
        <v>495</v>
      </c>
      <c r="F376" s="389"/>
      <c r="G376" s="10">
        <v>10</v>
      </c>
      <c r="H376" s="11">
        <v>354.51</v>
      </c>
      <c r="I376" s="11">
        <f t="shared" si="10"/>
        <v>200</v>
      </c>
      <c r="J376" s="12">
        <v>1526</v>
      </c>
      <c r="K376" s="46">
        <f t="shared" si="11"/>
        <v>7630</v>
      </c>
      <c r="L376" s="46"/>
      <c r="M376" s="13" t="s">
        <v>71</v>
      </c>
      <c r="N376" s="412">
        <f>AVERAGE(K376:K377)</f>
        <v>5982.5</v>
      </c>
      <c r="O376" s="412" t="e">
        <f>AVERAGE(#REF!)</f>
        <v>#REF!</v>
      </c>
      <c r="P376" s="412">
        <f>STDEV(K376:K377)</f>
        <v>2329.9168440096742</v>
      </c>
      <c r="Q376" s="412" t="e">
        <f>STDEV(#REF!)</f>
        <v>#REF!</v>
      </c>
      <c r="R376" s="412">
        <f>MAX(K376:K377)</f>
        <v>7630</v>
      </c>
      <c r="S376" s="412" t="e">
        <f>MIN(#REF!)</f>
        <v>#REF!</v>
      </c>
      <c r="T376" s="412">
        <f>MIN(K376:K377)</f>
        <v>4335</v>
      </c>
      <c r="U376" s="412">
        <f>MIN(M376:M377)</f>
        <v>0</v>
      </c>
      <c r="V376" s="131" t="s">
        <v>361</v>
      </c>
    </row>
    <row r="377" spans="1:22">
      <c r="A377" s="414"/>
      <c r="B377" s="25" t="s">
        <v>60</v>
      </c>
      <c r="C377" s="385"/>
      <c r="D377" s="380"/>
      <c r="E377" s="29" t="s">
        <v>496</v>
      </c>
      <c r="F377" s="389"/>
      <c r="G377" s="10">
        <v>10</v>
      </c>
      <c r="H377" s="11">
        <v>204.077</v>
      </c>
      <c r="I377" s="11">
        <f t="shared" si="10"/>
        <v>200</v>
      </c>
      <c r="J377" s="12">
        <v>867</v>
      </c>
      <c r="K377" s="46">
        <f t="shared" si="11"/>
        <v>4335</v>
      </c>
      <c r="L377" s="46"/>
      <c r="M377" s="13" t="s">
        <v>71</v>
      </c>
      <c r="N377" s="412">
        <f>AVERAGE(N376:N376)</f>
        <v>5982.5</v>
      </c>
      <c r="O377" s="412" t="e">
        <f>AVERAGE(O376:O376)</f>
        <v>#REF!</v>
      </c>
      <c r="P377" s="412" t="e">
        <f>STDEV(#REF!)</f>
        <v>#REF!</v>
      </c>
      <c r="Q377" s="412" t="e">
        <f>STDEV(#REF!)</f>
        <v>#REF!</v>
      </c>
      <c r="R377" s="412">
        <f>MIN(R376:R376)</f>
        <v>7630</v>
      </c>
      <c r="S377" s="412" t="e">
        <f>MIN(S376:S376)</f>
        <v>#REF!</v>
      </c>
      <c r="T377" s="412">
        <f>MIN(T376:T376)</f>
        <v>4335</v>
      </c>
      <c r="U377" s="412">
        <f>MIN(U376:U376)</f>
        <v>0</v>
      </c>
      <c r="V377" s="131" t="s">
        <v>361</v>
      </c>
    </row>
    <row r="378" spans="1:22">
      <c r="A378" s="414"/>
      <c r="B378" s="25" t="s">
        <v>61</v>
      </c>
      <c r="C378" s="383">
        <v>6</v>
      </c>
      <c r="D378" s="379" t="s">
        <v>4</v>
      </c>
      <c r="E378" s="29" t="s">
        <v>497</v>
      </c>
      <c r="F378" s="389"/>
      <c r="G378" s="10">
        <v>10</v>
      </c>
      <c r="H378" s="11">
        <v>18.59</v>
      </c>
      <c r="I378" s="11">
        <f t="shared" si="10"/>
        <v>92.95</v>
      </c>
      <c r="J378" s="12">
        <v>4441</v>
      </c>
      <c r="K378" s="46">
        <f t="shared" si="11"/>
        <v>47778.375470683161</v>
      </c>
      <c r="L378" s="46"/>
      <c r="M378" s="13" t="s">
        <v>71</v>
      </c>
      <c r="N378" s="412">
        <f>AVERAGE(K378:K379)</f>
        <v>32826.687735341577</v>
      </c>
      <c r="O378" s="412">
        <f>AVERAGE(K378:K381)</f>
        <v>35935.843867670788</v>
      </c>
      <c r="P378" s="412">
        <f>STDEV(K378:K379)</f>
        <v>21144.879575687552</v>
      </c>
      <c r="Q378" s="412">
        <f>STDEV(K378:K381)</f>
        <v>12731.241621710609</v>
      </c>
      <c r="R378" s="412">
        <f>MAX(K378:K379)</f>
        <v>47778.375470683161</v>
      </c>
      <c r="S378" s="412">
        <f>MAX(K378:K381)</f>
        <v>47778.375470683161</v>
      </c>
      <c r="T378" s="412">
        <f>MIN(K378:K379)</f>
        <v>17875</v>
      </c>
      <c r="U378" s="412">
        <f>MIN(K378:K381)</f>
        <v>17875</v>
      </c>
      <c r="V378" s="131" t="s">
        <v>361</v>
      </c>
    </row>
    <row r="379" spans="1:22">
      <c r="A379" s="414"/>
      <c r="B379" s="25" t="s">
        <v>62</v>
      </c>
      <c r="C379" s="384"/>
      <c r="D379" s="380"/>
      <c r="E379" s="29" t="s">
        <v>498</v>
      </c>
      <c r="F379" s="389"/>
      <c r="G379" s="10">
        <v>10</v>
      </c>
      <c r="H379" s="11">
        <v>222.624</v>
      </c>
      <c r="I379" s="11">
        <f t="shared" si="10"/>
        <v>200</v>
      </c>
      <c r="J379" s="12">
        <v>3575</v>
      </c>
      <c r="K379" s="46">
        <f t="shared" si="11"/>
        <v>17875</v>
      </c>
      <c r="L379" s="46"/>
      <c r="M379" s="13" t="s">
        <v>71</v>
      </c>
      <c r="N379" s="412">
        <f>AVERAGE(N377:N378)</f>
        <v>19404.593867670788</v>
      </c>
      <c r="O379" s="412" t="e">
        <f>AVERAGE(O377:O378)</f>
        <v>#REF!</v>
      </c>
      <c r="P379" s="412" t="e">
        <f>STDEV(P375:P377)</f>
        <v>#DIV/0!</v>
      </c>
      <c r="Q379" s="412" t="e">
        <f>STDEV(Q375:Q377)</f>
        <v>#REF!</v>
      </c>
      <c r="R379" s="412">
        <f>MIN(R377:R378)</f>
        <v>7630</v>
      </c>
      <c r="S379" s="412" t="e">
        <f>MIN(S377:S378)</f>
        <v>#REF!</v>
      </c>
      <c r="T379" s="412">
        <f>MIN(T377:T378)</f>
        <v>4335</v>
      </c>
      <c r="U379" s="412">
        <f>MIN(U377:U378)</f>
        <v>0</v>
      </c>
      <c r="V379" s="131" t="s">
        <v>361</v>
      </c>
    </row>
    <row r="380" spans="1:22">
      <c r="A380" s="414"/>
      <c r="B380" s="25" t="s">
        <v>63</v>
      </c>
      <c r="C380" s="384"/>
      <c r="D380" s="379" t="s">
        <v>3</v>
      </c>
      <c r="E380" s="29" t="s">
        <v>499</v>
      </c>
      <c r="F380" s="389"/>
      <c r="G380" s="10">
        <v>10</v>
      </c>
      <c r="H380" s="11">
        <v>215.76599999999999</v>
      </c>
      <c r="I380" s="11">
        <f t="shared" si="10"/>
        <v>200</v>
      </c>
      <c r="J380" s="12">
        <v>7711</v>
      </c>
      <c r="K380" s="46">
        <f t="shared" si="11"/>
        <v>38555</v>
      </c>
      <c r="L380" s="46"/>
      <c r="M380" s="13" t="s">
        <v>71</v>
      </c>
      <c r="N380" s="412">
        <f>AVERAGE(K380:K381)</f>
        <v>39045</v>
      </c>
      <c r="O380" s="412" t="e">
        <f>AVERAGE(#REF!)</f>
        <v>#REF!</v>
      </c>
      <c r="P380" s="412">
        <f>STDEV(K380:K381)</f>
        <v>692.9646455628166</v>
      </c>
      <c r="Q380" s="412" t="e">
        <f>STDEV(#REF!)</f>
        <v>#REF!</v>
      </c>
      <c r="R380" s="412">
        <f>MAX(K380:K381)</f>
        <v>39535</v>
      </c>
      <c r="S380" s="412" t="e">
        <f>MIN(#REF!)</f>
        <v>#REF!</v>
      </c>
      <c r="T380" s="412">
        <f>MIN(K380:K381)</f>
        <v>38555</v>
      </c>
      <c r="U380" s="412">
        <f>MIN(M380:M381)</f>
        <v>0</v>
      </c>
      <c r="V380" s="131" t="s">
        <v>361</v>
      </c>
    </row>
    <row r="381" spans="1:22">
      <c r="A381" s="414"/>
      <c r="B381" s="25" t="s">
        <v>64</v>
      </c>
      <c r="C381" s="385"/>
      <c r="D381" s="380"/>
      <c r="E381" s="29" t="s">
        <v>500</v>
      </c>
      <c r="F381" s="390"/>
      <c r="G381" s="10">
        <v>10</v>
      </c>
      <c r="H381" s="11">
        <v>160.34200000000001</v>
      </c>
      <c r="I381" s="11">
        <f t="shared" si="10"/>
        <v>200</v>
      </c>
      <c r="J381" s="12">
        <v>7907</v>
      </c>
      <c r="K381" s="46">
        <f t="shared" si="11"/>
        <v>39535</v>
      </c>
      <c r="L381" s="46"/>
      <c r="M381" s="13" t="s">
        <v>71</v>
      </c>
      <c r="N381" s="412">
        <f>AVERAGE(N380:N380)</f>
        <v>39045</v>
      </c>
      <c r="O381" s="412" t="e">
        <f>AVERAGE(O380:O380)</f>
        <v>#REF!</v>
      </c>
      <c r="P381" s="412" t="e">
        <f>STDEV(#REF!)</f>
        <v>#REF!</v>
      </c>
      <c r="Q381" s="412" t="e">
        <f>STDEV(#REF!)</f>
        <v>#REF!</v>
      </c>
      <c r="R381" s="412">
        <f>MIN(R380:R380)</f>
        <v>39535</v>
      </c>
      <c r="S381" s="412" t="e">
        <f>MIN(S380:S380)</f>
        <v>#REF!</v>
      </c>
      <c r="T381" s="412">
        <f>MIN(T380:T380)</f>
        <v>38555</v>
      </c>
      <c r="U381" s="412">
        <f>MIN(U380:U380)</f>
        <v>0</v>
      </c>
      <c r="V381" s="131" t="s">
        <v>361</v>
      </c>
    </row>
    <row r="382" spans="1:22">
      <c r="A382" s="414" t="s">
        <v>549</v>
      </c>
      <c r="B382" s="25" t="s">
        <v>18</v>
      </c>
      <c r="C382" s="383">
        <v>1</v>
      </c>
      <c r="D382" s="379" t="s">
        <v>4</v>
      </c>
      <c r="E382" s="29" t="s">
        <v>502</v>
      </c>
      <c r="F382" s="408" t="s">
        <v>1844</v>
      </c>
      <c r="G382" s="10">
        <v>10</v>
      </c>
      <c r="H382" s="11">
        <v>3.3620000000000001</v>
      </c>
      <c r="I382" s="11">
        <f t="shared" si="10"/>
        <v>16.810000000000002</v>
      </c>
      <c r="J382" s="12" t="s">
        <v>355</v>
      </c>
      <c r="K382" s="46" t="s">
        <v>355</v>
      </c>
      <c r="L382" s="46"/>
      <c r="M382" s="13" t="s">
        <v>71</v>
      </c>
      <c r="N382" s="381" t="s">
        <v>355</v>
      </c>
      <c r="O382" s="381" t="s">
        <v>355</v>
      </c>
      <c r="P382" s="381" t="s">
        <v>354</v>
      </c>
      <c r="Q382" s="381" t="s">
        <v>354</v>
      </c>
      <c r="R382" s="381" t="s">
        <v>355</v>
      </c>
      <c r="S382" s="381" t="s">
        <v>355</v>
      </c>
      <c r="T382" s="381" t="s">
        <v>355</v>
      </c>
      <c r="U382" s="381" t="s">
        <v>355</v>
      </c>
      <c r="V382" s="131" t="s">
        <v>363</v>
      </c>
    </row>
    <row r="383" spans="1:22">
      <c r="A383" s="414"/>
      <c r="B383" s="25" t="s">
        <v>19</v>
      </c>
      <c r="C383" s="384"/>
      <c r="D383" s="380"/>
      <c r="E383" s="29" t="s">
        <v>503</v>
      </c>
      <c r="F383" s="409"/>
      <c r="G383" s="10">
        <v>10</v>
      </c>
      <c r="H383" s="11">
        <v>6.9279999999999999</v>
      </c>
      <c r="I383" s="11">
        <f t="shared" si="10"/>
        <v>34.64</v>
      </c>
      <c r="J383" s="12" t="s">
        <v>355</v>
      </c>
      <c r="K383" s="46" t="s">
        <v>355</v>
      </c>
      <c r="L383" s="46"/>
      <c r="M383" s="13" t="s">
        <v>71</v>
      </c>
      <c r="N383" s="382">
        <f>MIN(N381:N382)</f>
        <v>39045</v>
      </c>
      <c r="O383" s="382" t="e">
        <f>MIN(O381:O382)</f>
        <v>#REF!</v>
      </c>
      <c r="P383" s="382" t="e">
        <f>AVERAGE(P381:P382)</f>
        <v>#REF!</v>
      </c>
      <c r="Q383" s="382" t="e">
        <f>AVERAGE(Q381:Q382)</f>
        <v>#REF!</v>
      </c>
      <c r="R383" s="382">
        <f>MIN(R381:R382)</f>
        <v>39535</v>
      </c>
      <c r="S383" s="382" t="e">
        <f>MIN(S381:S382)</f>
        <v>#REF!</v>
      </c>
      <c r="T383" s="382">
        <f>MIN(T381:T382)</f>
        <v>38555</v>
      </c>
      <c r="U383" s="382">
        <f>MIN(U381:U382)</f>
        <v>0</v>
      </c>
      <c r="V383" s="131" t="s">
        <v>363</v>
      </c>
    </row>
    <row r="384" spans="1:22">
      <c r="A384" s="414"/>
      <c r="B384" s="25" t="s">
        <v>20</v>
      </c>
      <c r="C384" s="384"/>
      <c r="D384" s="379" t="s">
        <v>3</v>
      </c>
      <c r="E384" s="29" t="s">
        <v>504</v>
      </c>
      <c r="F384" s="409"/>
      <c r="G384" s="10">
        <v>10</v>
      </c>
      <c r="H384" s="11">
        <v>9.0229999999999997</v>
      </c>
      <c r="I384" s="11">
        <f t="shared" si="10"/>
        <v>45.114999999999995</v>
      </c>
      <c r="J384" s="12" t="s">
        <v>355</v>
      </c>
      <c r="K384" s="46" t="s">
        <v>355</v>
      </c>
      <c r="L384" s="46"/>
      <c r="M384" s="13" t="s">
        <v>71</v>
      </c>
      <c r="N384" s="381" t="s">
        <v>355</v>
      </c>
      <c r="O384" s="382" t="e">
        <f>MIN(#REF!)</f>
        <v>#REF!</v>
      </c>
      <c r="P384" s="381" t="s">
        <v>354</v>
      </c>
      <c r="Q384" s="382" t="e">
        <f>AVERAGE(#REF!)</f>
        <v>#REF!</v>
      </c>
      <c r="R384" s="381" t="s">
        <v>355</v>
      </c>
      <c r="S384" s="382" t="e">
        <f>MIN(#REF!)</f>
        <v>#REF!</v>
      </c>
      <c r="T384" s="381" t="s">
        <v>355</v>
      </c>
      <c r="U384" s="382" t="e">
        <f>MIN(#REF!)</f>
        <v>#REF!</v>
      </c>
      <c r="V384" s="131" t="s">
        <v>363</v>
      </c>
    </row>
    <row r="385" spans="1:22">
      <c r="A385" s="414"/>
      <c r="B385" s="25" t="s">
        <v>21</v>
      </c>
      <c r="C385" s="385"/>
      <c r="D385" s="380"/>
      <c r="E385" s="29" t="s">
        <v>505</v>
      </c>
      <c r="F385" s="409"/>
      <c r="G385" s="10">
        <v>10</v>
      </c>
      <c r="H385" s="11">
        <v>11.571999999999999</v>
      </c>
      <c r="I385" s="11">
        <f t="shared" si="10"/>
        <v>57.86</v>
      </c>
      <c r="J385" s="12" t="s">
        <v>355</v>
      </c>
      <c r="K385" s="46" t="s">
        <v>355</v>
      </c>
      <c r="L385" s="46"/>
      <c r="M385" s="13" t="s">
        <v>71</v>
      </c>
      <c r="N385" s="382">
        <f>MIN(N383:N384)</f>
        <v>39045</v>
      </c>
      <c r="O385" s="382" t="e">
        <f>MIN(O384:O384)</f>
        <v>#REF!</v>
      </c>
      <c r="P385" s="382" t="e">
        <f>AVERAGE(P383:P384)</f>
        <v>#REF!</v>
      </c>
      <c r="Q385" s="382" t="e">
        <f>AVERAGE(Q384:Q384)</f>
        <v>#REF!</v>
      </c>
      <c r="R385" s="382">
        <f>MIN(R383:R384)</f>
        <v>39535</v>
      </c>
      <c r="S385" s="382" t="e">
        <f>MIN(S384:S384)</f>
        <v>#REF!</v>
      </c>
      <c r="T385" s="382">
        <f>MIN(T383:T384)</f>
        <v>38555</v>
      </c>
      <c r="U385" s="382" t="e">
        <f>MIN(U384:U384)</f>
        <v>#REF!</v>
      </c>
      <c r="V385" s="131" t="s">
        <v>363</v>
      </c>
    </row>
    <row r="386" spans="1:22">
      <c r="A386" s="414"/>
      <c r="B386" s="25" t="s">
        <v>22</v>
      </c>
      <c r="C386" s="383">
        <v>2</v>
      </c>
      <c r="D386" s="379" t="s">
        <v>4</v>
      </c>
      <c r="E386" s="29" t="s">
        <v>506</v>
      </c>
      <c r="F386" s="409"/>
      <c r="G386" s="10">
        <v>10</v>
      </c>
      <c r="H386" s="11">
        <v>9.6820000000000004</v>
      </c>
      <c r="I386" s="11">
        <f t="shared" si="10"/>
        <v>48.410000000000004</v>
      </c>
      <c r="J386" s="12" t="s">
        <v>355</v>
      </c>
      <c r="K386" s="46" t="s">
        <v>355</v>
      </c>
      <c r="L386" s="46"/>
      <c r="M386" s="13" t="s">
        <v>71</v>
      </c>
      <c r="N386" s="381" t="s">
        <v>355</v>
      </c>
      <c r="O386" s="381" t="s">
        <v>355</v>
      </c>
      <c r="P386" s="381" t="s">
        <v>354</v>
      </c>
      <c r="Q386" s="381" t="s">
        <v>354</v>
      </c>
      <c r="R386" s="381" t="s">
        <v>355</v>
      </c>
      <c r="S386" s="381" t="s">
        <v>355</v>
      </c>
      <c r="T386" s="381" t="s">
        <v>355</v>
      </c>
      <c r="U386" s="381" t="s">
        <v>355</v>
      </c>
      <c r="V386" s="131" t="s">
        <v>363</v>
      </c>
    </row>
    <row r="387" spans="1:22">
      <c r="A387" s="414"/>
      <c r="B387" s="25" t="s">
        <v>23</v>
      </c>
      <c r="C387" s="384"/>
      <c r="D387" s="380"/>
      <c r="E387" s="29" t="s">
        <v>507</v>
      </c>
      <c r="F387" s="409"/>
      <c r="G387" s="10">
        <v>10</v>
      </c>
      <c r="H387" s="11">
        <v>12.548999999999999</v>
      </c>
      <c r="I387" s="11">
        <f t="shared" si="10"/>
        <v>62.744999999999997</v>
      </c>
      <c r="J387" s="12" t="s">
        <v>355</v>
      </c>
      <c r="K387" s="46" t="s">
        <v>355</v>
      </c>
      <c r="L387" s="46"/>
      <c r="M387" s="13" t="s">
        <v>71</v>
      </c>
      <c r="N387" s="382">
        <f>MIN(N385:N386)</f>
        <v>39045</v>
      </c>
      <c r="O387" s="382" t="e">
        <f>MIN(O385:O386)</f>
        <v>#REF!</v>
      </c>
      <c r="P387" s="382" t="e">
        <f>AVERAGE(P385:P386)</f>
        <v>#REF!</v>
      </c>
      <c r="Q387" s="382" t="e">
        <f>AVERAGE(Q385:Q386)</f>
        <v>#REF!</v>
      </c>
      <c r="R387" s="382">
        <f>MIN(R385:R386)</f>
        <v>39535</v>
      </c>
      <c r="S387" s="382" t="e">
        <f>MIN(S385:S386)</f>
        <v>#REF!</v>
      </c>
      <c r="T387" s="382">
        <f>MIN(T385:T386)</f>
        <v>38555</v>
      </c>
      <c r="U387" s="382" t="e">
        <f>MIN(U385:U386)</f>
        <v>#REF!</v>
      </c>
      <c r="V387" s="131" t="s">
        <v>363</v>
      </c>
    </row>
    <row r="388" spans="1:22">
      <c r="A388" s="414"/>
      <c r="B388" s="25" t="s">
        <v>24</v>
      </c>
      <c r="C388" s="384"/>
      <c r="D388" s="379" t="s">
        <v>3</v>
      </c>
      <c r="E388" s="29" t="s">
        <v>508</v>
      </c>
      <c r="F388" s="409"/>
      <c r="G388" s="10">
        <v>10</v>
      </c>
      <c r="H388" s="11">
        <v>5.5709999999999997</v>
      </c>
      <c r="I388" s="11">
        <f t="shared" si="10"/>
        <v>27.854999999999997</v>
      </c>
      <c r="J388" s="12" t="s">
        <v>355</v>
      </c>
      <c r="K388" s="46" t="s">
        <v>355</v>
      </c>
      <c r="L388" s="46"/>
      <c r="M388" s="13" t="s">
        <v>71</v>
      </c>
      <c r="N388" s="381" t="s">
        <v>355</v>
      </c>
      <c r="O388" s="382" t="e">
        <f>MIN(#REF!)</f>
        <v>#REF!</v>
      </c>
      <c r="P388" s="381" t="s">
        <v>354</v>
      </c>
      <c r="Q388" s="382" t="e">
        <f>AVERAGE(#REF!)</f>
        <v>#REF!</v>
      </c>
      <c r="R388" s="381" t="s">
        <v>355</v>
      </c>
      <c r="S388" s="382" t="e">
        <f>MIN(#REF!)</f>
        <v>#REF!</v>
      </c>
      <c r="T388" s="381" t="s">
        <v>355</v>
      </c>
      <c r="U388" s="382" t="e">
        <f>MIN(#REF!)</f>
        <v>#REF!</v>
      </c>
      <c r="V388" s="131" t="s">
        <v>363</v>
      </c>
    </row>
    <row r="389" spans="1:22">
      <c r="A389" s="414"/>
      <c r="B389" s="25" t="s">
        <v>25</v>
      </c>
      <c r="C389" s="385"/>
      <c r="D389" s="380"/>
      <c r="E389" s="29" t="s">
        <v>509</v>
      </c>
      <c r="F389" s="409"/>
      <c r="G389" s="10">
        <v>10</v>
      </c>
      <c r="H389" s="11">
        <v>7.6669999999999998</v>
      </c>
      <c r="I389" s="11">
        <f t="shared" si="10"/>
        <v>38.335000000000001</v>
      </c>
      <c r="J389" s="12" t="s">
        <v>355</v>
      </c>
      <c r="K389" s="46" t="s">
        <v>355</v>
      </c>
      <c r="L389" s="46"/>
      <c r="M389" s="13" t="s">
        <v>71</v>
      </c>
      <c r="N389" s="382">
        <f>MIN(N387:N388)</f>
        <v>39045</v>
      </c>
      <c r="O389" s="382" t="e">
        <f>MIN(O388:O388)</f>
        <v>#REF!</v>
      </c>
      <c r="P389" s="382" t="e">
        <f>AVERAGE(P387:P388)</f>
        <v>#REF!</v>
      </c>
      <c r="Q389" s="382" t="e">
        <f>AVERAGE(Q388:Q388)</f>
        <v>#REF!</v>
      </c>
      <c r="R389" s="382">
        <f>MIN(R387:R388)</f>
        <v>39535</v>
      </c>
      <c r="S389" s="382" t="e">
        <f>MIN(S388:S388)</f>
        <v>#REF!</v>
      </c>
      <c r="T389" s="382">
        <f>MIN(T387:T388)</f>
        <v>38555</v>
      </c>
      <c r="U389" s="382" t="e">
        <f>MIN(U388:U388)</f>
        <v>#REF!</v>
      </c>
      <c r="V389" s="131" t="s">
        <v>363</v>
      </c>
    </row>
    <row r="390" spans="1:22">
      <c r="A390" s="414"/>
      <c r="B390" s="25" t="s">
        <v>26</v>
      </c>
      <c r="C390" s="383">
        <v>3</v>
      </c>
      <c r="D390" s="379" t="s">
        <v>4</v>
      </c>
      <c r="E390" s="29" t="s">
        <v>510</v>
      </c>
      <c r="F390" s="409"/>
      <c r="G390" s="10">
        <v>10</v>
      </c>
      <c r="H390" s="11">
        <v>15.228</v>
      </c>
      <c r="I390" s="11">
        <f t="shared" si="10"/>
        <v>76.14</v>
      </c>
      <c r="J390" s="12">
        <v>5408</v>
      </c>
      <c r="K390" s="46">
        <f t="shared" si="11"/>
        <v>71027.055424218546</v>
      </c>
      <c r="L390" s="46"/>
      <c r="M390" s="13" t="s">
        <v>71</v>
      </c>
      <c r="N390" s="412">
        <f>AVERAGE(K390:K391)</f>
        <v>89220.282242587025</v>
      </c>
      <c r="O390" s="412">
        <f>AVERAGE(K390:K393)</f>
        <v>153192.45243647235</v>
      </c>
      <c r="P390" s="412">
        <f>STDEV(K390:K391)</f>
        <v>25729.108109866611</v>
      </c>
      <c r="Q390" s="412">
        <f>STDEV(K390:K393)</f>
        <v>115368.4084646672</v>
      </c>
      <c r="R390" s="412">
        <f>MAX(K390:K391)</f>
        <v>107413.5090609555</v>
      </c>
      <c r="S390" s="412">
        <f>MAX(K390:K393)</f>
        <v>324164.3136897714</v>
      </c>
      <c r="T390" s="412">
        <f>MIN(K390:K391)</f>
        <v>71027.055424218546</v>
      </c>
      <c r="U390" s="412">
        <f>MIN(K390:K393)</f>
        <v>71027.055424218546</v>
      </c>
      <c r="V390" s="131" t="s">
        <v>363</v>
      </c>
    </row>
    <row r="391" spans="1:22">
      <c r="A391" s="414"/>
      <c r="B391" s="25" t="s">
        <v>27</v>
      </c>
      <c r="C391" s="384"/>
      <c r="D391" s="380"/>
      <c r="E391" s="29" t="s">
        <v>511</v>
      </c>
      <c r="F391" s="409"/>
      <c r="G391" s="10">
        <v>10</v>
      </c>
      <c r="H391" s="11">
        <v>10.319000000000001</v>
      </c>
      <c r="I391" s="11">
        <f t="shared" ref="I391:I454" si="12">IF(H391&gt;=40, 200, H391*5)</f>
        <v>51.595000000000006</v>
      </c>
      <c r="J391" s="12">
        <v>5542</v>
      </c>
      <c r="K391" s="46">
        <f t="shared" ref="K391:K452" si="13">(J391/(I391/1000))</f>
        <v>107413.5090609555</v>
      </c>
      <c r="L391" s="46"/>
      <c r="M391" s="13" t="s">
        <v>71</v>
      </c>
      <c r="N391" s="412">
        <f>AVERAGE(N389:N390)</f>
        <v>64132.641121293513</v>
      </c>
      <c r="O391" s="412" t="e">
        <f>AVERAGE(O389:O390)</f>
        <v>#REF!</v>
      </c>
      <c r="P391" s="412" t="e">
        <f>STDEV(P387:P389)</f>
        <v>#REF!</v>
      </c>
      <c r="Q391" s="412" t="e">
        <f>STDEV(Q387:Q389)</f>
        <v>#REF!</v>
      </c>
      <c r="R391" s="412">
        <f>MIN(R389:R390)</f>
        <v>39535</v>
      </c>
      <c r="S391" s="412" t="e">
        <f>MIN(S389:S390)</f>
        <v>#REF!</v>
      </c>
      <c r="T391" s="412">
        <f>MIN(T389:T390)</f>
        <v>38555</v>
      </c>
      <c r="U391" s="412" t="e">
        <f>MIN(U389:U390)</f>
        <v>#REF!</v>
      </c>
      <c r="V391" s="131" t="s">
        <v>363</v>
      </c>
    </row>
    <row r="392" spans="1:22">
      <c r="A392" s="414"/>
      <c r="B392" s="25" t="s">
        <v>28</v>
      </c>
      <c r="C392" s="384"/>
      <c r="D392" s="379" t="s">
        <v>3</v>
      </c>
      <c r="E392" s="29" t="s">
        <v>512</v>
      </c>
      <c r="F392" s="409"/>
      <c r="G392" s="10">
        <v>10</v>
      </c>
      <c r="H392" s="11">
        <v>8.5489999999999995</v>
      </c>
      <c r="I392" s="11">
        <f t="shared" si="12"/>
        <v>42.744999999999997</v>
      </c>
      <c r="J392" s="12">
        <v>4709</v>
      </c>
      <c r="K392" s="46">
        <f t="shared" si="13"/>
        <v>110164.93157094397</v>
      </c>
      <c r="L392" s="46"/>
      <c r="M392" s="13" t="s">
        <v>71</v>
      </c>
      <c r="N392" s="412">
        <f>AVERAGE(K392:K393)</f>
        <v>217164.62263035768</v>
      </c>
      <c r="O392" s="412" t="e">
        <f>AVERAGE(#REF!)</f>
        <v>#REF!</v>
      </c>
      <c r="P392" s="412">
        <f>STDEV(K392:K393)</f>
        <v>151320.41426595405</v>
      </c>
      <c r="Q392" s="412" t="e">
        <f>STDEV(#REF!)</f>
        <v>#REF!</v>
      </c>
      <c r="R392" s="412">
        <f>MAX(K392:K393)</f>
        <v>324164.3136897714</v>
      </c>
      <c r="S392" s="412" t="e">
        <f>MIN(#REF!)</f>
        <v>#REF!</v>
      </c>
      <c r="T392" s="412">
        <f>MIN(K392:K393)</f>
        <v>110164.93157094397</v>
      </c>
      <c r="U392" s="412">
        <f>MIN(M392:M393)</f>
        <v>0</v>
      </c>
      <c r="V392" s="131" t="s">
        <v>363</v>
      </c>
    </row>
    <row r="393" spans="1:22">
      <c r="A393" s="414"/>
      <c r="B393" s="25" t="s">
        <v>29</v>
      </c>
      <c r="C393" s="385"/>
      <c r="D393" s="380"/>
      <c r="E393" s="29" t="s">
        <v>513</v>
      </c>
      <c r="F393" s="409"/>
      <c r="G393" s="10">
        <v>10</v>
      </c>
      <c r="H393" s="11">
        <v>10.978999999999999</v>
      </c>
      <c r="I393" s="11">
        <f t="shared" si="12"/>
        <v>54.894999999999996</v>
      </c>
      <c r="J393" s="12">
        <v>17795</v>
      </c>
      <c r="K393" s="46">
        <f t="shared" si="13"/>
        <v>324164.3136897714</v>
      </c>
      <c r="L393" s="46"/>
      <c r="M393" s="13" t="s">
        <v>71</v>
      </c>
      <c r="N393" s="412">
        <f>AVERAGE(N392:N392)</f>
        <v>217164.62263035768</v>
      </c>
      <c r="O393" s="412" t="e">
        <f>AVERAGE(O392:O392)</f>
        <v>#REF!</v>
      </c>
      <c r="P393" s="412" t="e">
        <f>STDEV(#REF!)</f>
        <v>#REF!</v>
      </c>
      <c r="Q393" s="412" t="e">
        <f>STDEV(#REF!)</f>
        <v>#REF!</v>
      </c>
      <c r="R393" s="412">
        <f>MIN(R392:R392)</f>
        <v>324164.3136897714</v>
      </c>
      <c r="S393" s="412" t="e">
        <f>MIN(S392:S392)</f>
        <v>#REF!</v>
      </c>
      <c r="T393" s="412">
        <f>MIN(T392:T392)</f>
        <v>110164.93157094397</v>
      </c>
      <c r="U393" s="412">
        <f>MIN(U392:U392)</f>
        <v>0</v>
      </c>
      <c r="V393" s="131" t="s">
        <v>363</v>
      </c>
    </row>
    <row r="394" spans="1:22">
      <c r="A394" s="414"/>
      <c r="B394" s="25" t="s">
        <v>30</v>
      </c>
      <c r="C394" s="383">
        <v>4</v>
      </c>
      <c r="D394" s="379" t="s">
        <v>4</v>
      </c>
      <c r="E394" s="29" t="s">
        <v>514</v>
      </c>
      <c r="F394" s="409"/>
      <c r="G394" s="10">
        <v>10</v>
      </c>
      <c r="H394" s="11">
        <v>15.961</v>
      </c>
      <c r="I394" s="11">
        <f t="shared" si="12"/>
        <v>79.805000000000007</v>
      </c>
      <c r="J394" s="12">
        <v>53700</v>
      </c>
      <c r="K394" s="46">
        <f t="shared" si="13"/>
        <v>672890.16978886037</v>
      </c>
      <c r="L394" s="46"/>
      <c r="M394" s="13" t="s">
        <v>71</v>
      </c>
      <c r="N394" s="412">
        <f>AVERAGE(K394:K395)</f>
        <v>412857.86130720656</v>
      </c>
      <c r="O394" s="412">
        <f>AVERAGE(K394:K397)</f>
        <v>749886.40757840383</v>
      </c>
      <c r="P394" s="412">
        <f>STDEV(K394:K395)</f>
        <v>367741.21730993921</v>
      </c>
      <c r="Q394" s="412">
        <f>STDEV(K394:K397)</f>
        <v>443525.81630511046</v>
      </c>
      <c r="R394" s="412">
        <f>MAX(K394:K395)</f>
        <v>672890.16978886037</v>
      </c>
      <c r="S394" s="412">
        <f>MAX(K394:K397)</f>
        <v>1103631.4467838518</v>
      </c>
      <c r="T394" s="412">
        <f>MIN(K394:K395)</f>
        <v>152825.55282555282</v>
      </c>
      <c r="U394" s="412">
        <f>MIN(K394:K397)</f>
        <v>152825.55282555282</v>
      </c>
      <c r="V394" s="131" t="s">
        <v>363</v>
      </c>
    </row>
    <row r="395" spans="1:22">
      <c r="A395" s="414"/>
      <c r="B395" s="25" t="s">
        <v>31</v>
      </c>
      <c r="C395" s="384"/>
      <c r="D395" s="380"/>
      <c r="E395" s="29" t="s">
        <v>515</v>
      </c>
      <c r="F395" s="409"/>
      <c r="G395" s="10">
        <v>10</v>
      </c>
      <c r="H395" s="11">
        <v>19.129000000000001</v>
      </c>
      <c r="I395" s="11">
        <f t="shared" si="12"/>
        <v>95.64500000000001</v>
      </c>
      <c r="J395" s="12">
        <v>14617</v>
      </c>
      <c r="K395" s="46">
        <f t="shared" si="13"/>
        <v>152825.55282555282</v>
      </c>
      <c r="L395" s="46"/>
      <c r="M395" s="13" t="s">
        <v>71</v>
      </c>
      <c r="N395" s="412">
        <f>AVERAGE(N393:N394)</f>
        <v>315011.24196878215</v>
      </c>
      <c r="O395" s="412" t="e">
        <f>AVERAGE(O393:O394)</f>
        <v>#REF!</v>
      </c>
      <c r="P395" s="412" t="e">
        <f>STDEV(P391:P393)</f>
        <v>#REF!</v>
      </c>
      <c r="Q395" s="412" t="e">
        <f>STDEV(Q391:Q393)</f>
        <v>#REF!</v>
      </c>
      <c r="R395" s="412">
        <f>MIN(R393:R394)</f>
        <v>324164.3136897714</v>
      </c>
      <c r="S395" s="412" t="e">
        <f>MIN(S393:S394)</f>
        <v>#REF!</v>
      </c>
      <c r="T395" s="412">
        <f>MIN(T393:T394)</f>
        <v>110164.93157094397</v>
      </c>
      <c r="U395" s="412">
        <f>MIN(U393:U394)</f>
        <v>0</v>
      </c>
      <c r="V395" s="131" t="s">
        <v>363</v>
      </c>
    </row>
    <row r="396" spans="1:22">
      <c r="A396" s="414"/>
      <c r="B396" s="25" t="s">
        <v>32</v>
      </c>
      <c r="C396" s="384"/>
      <c r="D396" s="379" t="s">
        <v>3</v>
      </c>
      <c r="E396" s="29" t="s">
        <v>516</v>
      </c>
      <c r="F396" s="409"/>
      <c r="G396" s="10">
        <v>10</v>
      </c>
      <c r="H396" s="11">
        <v>10.353999999999999</v>
      </c>
      <c r="I396" s="11">
        <f t="shared" si="12"/>
        <v>51.769999999999996</v>
      </c>
      <c r="J396" s="12">
        <v>57135</v>
      </c>
      <c r="K396" s="46">
        <f t="shared" si="13"/>
        <v>1103631.4467838518</v>
      </c>
      <c r="L396" s="46"/>
      <c r="M396" s="13" t="s">
        <v>71</v>
      </c>
      <c r="N396" s="412">
        <f>AVERAGE(K396:K397)</f>
        <v>1086914.9538496011</v>
      </c>
      <c r="O396" s="412" t="e">
        <f>AVERAGE(#REF!)</f>
        <v>#REF!</v>
      </c>
      <c r="P396" s="412">
        <f>STDEV(K396:K397)</f>
        <v>23640.691022931409</v>
      </c>
      <c r="Q396" s="412" t="e">
        <f>STDEV(#REF!)</f>
        <v>#REF!</v>
      </c>
      <c r="R396" s="412">
        <f>MAX(K396:K397)</f>
        <v>1103631.4467838518</v>
      </c>
      <c r="S396" s="412" t="e">
        <f>MIN(#REF!)</f>
        <v>#REF!</v>
      </c>
      <c r="T396" s="412">
        <f>MIN(K396:K397)</f>
        <v>1070198.4609153504</v>
      </c>
      <c r="U396" s="412">
        <f>MIN(M396:M397)</f>
        <v>0</v>
      </c>
      <c r="V396" s="131" t="s">
        <v>363</v>
      </c>
    </row>
    <row r="397" spans="1:22">
      <c r="A397" s="414"/>
      <c r="B397" s="25" t="s">
        <v>33</v>
      </c>
      <c r="C397" s="385"/>
      <c r="D397" s="380"/>
      <c r="E397" s="29" t="s">
        <v>517</v>
      </c>
      <c r="F397" s="409"/>
      <c r="G397" s="10">
        <v>10</v>
      </c>
      <c r="H397" s="11">
        <v>12.345000000000001</v>
      </c>
      <c r="I397" s="11">
        <f t="shared" si="12"/>
        <v>61.725000000000001</v>
      </c>
      <c r="J397" s="12">
        <v>66058</v>
      </c>
      <c r="K397" s="46">
        <f t="shared" si="13"/>
        <v>1070198.4609153504</v>
      </c>
      <c r="L397" s="46"/>
      <c r="M397" s="13" t="s">
        <v>71</v>
      </c>
      <c r="N397" s="412">
        <f>AVERAGE(N396:N396)</f>
        <v>1086914.9538496011</v>
      </c>
      <c r="O397" s="412" t="e">
        <f>AVERAGE(O396:O396)</f>
        <v>#REF!</v>
      </c>
      <c r="P397" s="412" t="e">
        <f>STDEV(#REF!)</f>
        <v>#REF!</v>
      </c>
      <c r="Q397" s="412" t="e">
        <f>STDEV(#REF!)</f>
        <v>#REF!</v>
      </c>
      <c r="R397" s="412">
        <f>MIN(R396:R396)</f>
        <v>1103631.4467838518</v>
      </c>
      <c r="S397" s="412" t="e">
        <f>MIN(S396:S396)</f>
        <v>#REF!</v>
      </c>
      <c r="T397" s="412">
        <f>MIN(T396:T396)</f>
        <v>1070198.4609153504</v>
      </c>
      <c r="U397" s="412">
        <f>MIN(U396:U396)</f>
        <v>0</v>
      </c>
      <c r="V397" s="131" t="s">
        <v>363</v>
      </c>
    </row>
    <row r="398" spans="1:22">
      <c r="A398" s="414"/>
      <c r="B398" s="25" t="s">
        <v>34</v>
      </c>
      <c r="C398" s="383">
        <v>5</v>
      </c>
      <c r="D398" s="379" t="s">
        <v>4</v>
      </c>
      <c r="E398" s="29" t="s">
        <v>518</v>
      </c>
      <c r="F398" s="409"/>
      <c r="G398" s="10">
        <v>10</v>
      </c>
      <c r="H398" s="11">
        <v>6.8920000000000003</v>
      </c>
      <c r="I398" s="11">
        <f t="shared" si="12"/>
        <v>34.46</v>
      </c>
      <c r="J398" s="12">
        <v>9068</v>
      </c>
      <c r="K398" s="46">
        <f t="shared" si="13"/>
        <v>263145.67614625656</v>
      </c>
      <c r="L398" s="46"/>
      <c r="M398" s="13" t="s">
        <v>71</v>
      </c>
      <c r="N398" s="412">
        <f>AVERAGE(K398:K399)</f>
        <v>237014.52571546315</v>
      </c>
      <c r="O398" s="412">
        <f>AVERAGE(K398:K401)</f>
        <v>483870.07278329448</v>
      </c>
      <c r="P398" s="412">
        <f>STDEV(K398:K399)</f>
        <v>36955.027339639768</v>
      </c>
      <c r="Q398" s="412">
        <f>STDEV(K398:K401)</f>
        <v>286230.00115659088</v>
      </c>
      <c r="R398" s="412">
        <f>MAX(K398:K399)</f>
        <v>263145.67614625656</v>
      </c>
      <c r="S398" s="412">
        <f>MAX(K398:K401)</f>
        <v>748981.05969791405</v>
      </c>
      <c r="T398" s="412">
        <f>MIN(K398:K399)</f>
        <v>210883.37528466978</v>
      </c>
      <c r="U398" s="412">
        <f>MIN(K398:K401)</f>
        <v>210883.37528466978</v>
      </c>
      <c r="V398" s="131" t="s">
        <v>363</v>
      </c>
    </row>
    <row r="399" spans="1:22">
      <c r="A399" s="414"/>
      <c r="B399" s="25" t="s">
        <v>35</v>
      </c>
      <c r="C399" s="384"/>
      <c r="D399" s="380"/>
      <c r="E399" s="29" t="s">
        <v>519</v>
      </c>
      <c r="F399" s="409"/>
      <c r="G399" s="10">
        <v>10</v>
      </c>
      <c r="H399" s="11">
        <v>8.343</v>
      </c>
      <c r="I399" s="11">
        <f t="shared" si="12"/>
        <v>41.715000000000003</v>
      </c>
      <c r="J399" s="12">
        <v>8797</v>
      </c>
      <c r="K399" s="46">
        <f t="shared" si="13"/>
        <v>210883.37528466978</v>
      </c>
      <c r="L399" s="46"/>
      <c r="M399" s="13" t="s">
        <v>71</v>
      </c>
      <c r="N399" s="412">
        <f>AVERAGE(N397:N398)</f>
        <v>661964.73978253209</v>
      </c>
      <c r="O399" s="412" t="e">
        <f>AVERAGE(O397:O398)</f>
        <v>#REF!</v>
      </c>
      <c r="P399" s="412" t="e">
        <f>STDEV(P395:P397)</f>
        <v>#REF!</v>
      </c>
      <c r="Q399" s="412" t="e">
        <f>STDEV(Q395:Q397)</f>
        <v>#REF!</v>
      </c>
      <c r="R399" s="412">
        <f>MIN(R397:R398)</f>
        <v>263145.67614625656</v>
      </c>
      <c r="S399" s="412" t="e">
        <f>MIN(S397:S398)</f>
        <v>#REF!</v>
      </c>
      <c r="T399" s="412">
        <f>MIN(T397:T398)</f>
        <v>210883.37528466978</v>
      </c>
      <c r="U399" s="412">
        <f>MIN(U397:U398)</f>
        <v>0</v>
      </c>
      <c r="V399" s="131" t="s">
        <v>363</v>
      </c>
    </row>
    <row r="400" spans="1:22">
      <c r="A400" s="414"/>
      <c r="B400" s="25" t="s">
        <v>36</v>
      </c>
      <c r="C400" s="384"/>
      <c r="D400" s="379" t="s">
        <v>3</v>
      </c>
      <c r="E400" s="29" t="s">
        <v>520</v>
      </c>
      <c r="F400" s="409"/>
      <c r="G400" s="10">
        <v>10</v>
      </c>
      <c r="H400" s="11">
        <v>4.1710000000000003</v>
      </c>
      <c r="I400" s="11">
        <f t="shared" si="12"/>
        <v>20.855</v>
      </c>
      <c r="J400" s="12">
        <v>15620</v>
      </c>
      <c r="K400" s="46">
        <f t="shared" si="13"/>
        <v>748981.05969791405</v>
      </c>
      <c r="L400" s="46"/>
      <c r="M400" s="13" t="s">
        <v>71</v>
      </c>
      <c r="N400" s="412">
        <f>AVERAGE(K400:K401)</f>
        <v>730725.61985112575</v>
      </c>
      <c r="O400" s="412" t="e">
        <f>AVERAGE(#REF!)</f>
        <v>#REF!</v>
      </c>
      <c r="P400" s="412">
        <f>STDEV(K400:K401)</f>
        <v>25817.09061841423</v>
      </c>
      <c r="Q400" s="412" t="e">
        <f>STDEV(#REF!)</f>
        <v>#REF!</v>
      </c>
      <c r="R400" s="412">
        <f>MAX(K400:K401)</f>
        <v>748981.05969791405</v>
      </c>
      <c r="S400" s="412" t="e">
        <f>MIN(#REF!)</f>
        <v>#REF!</v>
      </c>
      <c r="T400" s="412">
        <f>MIN(K400:K401)</f>
        <v>712470.18000433745</v>
      </c>
      <c r="U400" s="412">
        <f>MIN(M400:M401)</f>
        <v>0</v>
      </c>
      <c r="V400" s="131" t="s">
        <v>363</v>
      </c>
    </row>
    <row r="401" spans="1:22">
      <c r="A401" s="414"/>
      <c r="B401" s="25" t="s">
        <v>37</v>
      </c>
      <c r="C401" s="385"/>
      <c r="D401" s="380"/>
      <c r="E401" s="29" t="s">
        <v>521</v>
      </c>
      <c r="F401" s="409"/>
      <c r="G401" s="10">
        <v>10</v>
      </c>
      <c r="H401" s="11">
        <v>4.6109999999999998</v>
      </c>
      <c r="I401" s="11">
        <f t="shared" si="12"/>
        <v>23.055</v>
      </c>
      <c r="J401" s="12">
        <v>16426</v>
      </c>
      <c r="K401" s="46">
        <f t="shared" si="13"/>
        <v>712470.18000433745</v>
      </c>
      <c r="L401" s="46"/>
      <c r="M401" s="13" t="s">
        <v>71</v>
      </c>
      <c r="N401" s="412">
        <f>AVERAGE(N400:N400)</f>
        <v>730725.61985112575</v>
      </c>
      <c r="O401" s="412" t="e">
        <f>AVERAGE(O400:O400)</f>
        <v>#REF!</v>
      </c>
      <c r="P401" s="412" t="e">
        <f>STDEV(#REF!)</f>
        <v>#REF!</v>
      </c>
      <c r="Q401" s="412" t="e">
        <f>STDEV(#REF!)</f>
        <v>#REF!</v>
      </c>
      <c r="R401" s="412">
        <f>MIN(R400:R400)</f>
        <v>748981.05969791405</v>
      </c>
      <c r="S401" s="412" t="e">
        <f>MIN(S400:S400)</f>
        <v>#REF!</v>
      </c>
      <c r="T401" s="412">
        <f>MIN(T400:T400)</f>
        <v>712470.18000433745</v>
      </c>
      <c r="U401" s="412">
        <f>MIN(U400:U400)</f>
        <v>0</v>
      </c>
      <c r="V401" s="131" t="s">
        <v>363</v>
      </c>
    </row>
    <row r="402" spans="1:22">
      <c r="A402" s="414"/>
      <c r="B402" s="25" t="s">
        <v>38</v>
      </c>
      <c r="C402" s="383">
        <v>6</v>
      </c>
      <c r="D402" s="23" t="s">
        <v>4</v>
      </c>
      <c r="E402" s="29" t="s">
        <v>522</v>
      </c>
      <c r="F402" s="409"/>
      <c r="G402" s="10">
        <v>10</v>
      </c>
      <c r="H402" s="11">
        <v>2.4769999999999999</v>
      </c>
      <c r="I402" s="11">
        <f t="shared" si="12"/>
        <v>12.385</v>
      </c>
      <c r="J402" s="12">
        <v>590</v>
      </c>
      <c r="K402" s="46">
        <f t="shared" si="13"/>
        <v>47638.272103350828</v>
      </c>
      <c r="L402" s="46"/>
      <c r="M402" s="13" t="s">
        <v>71</v>
      </c>
      <c r="N402" s="130">
        <f>AVERAGE(K402)</f>
        <v>47638.272103350828</v>
      </c>
      <c r="O402" s="412">
        <f>AVERAGE(K402:K405)</f>
        <v>496929.25097495667</v>
      </c>
      <c r="P402" s="129" t="s">
        <v>354</v>
      </c>
      <c r="Q402" s="412">
        <f>STDEV(K402:K405)</f>
        <v>539100.02984471712</v>
      </c>
      <c r="R402" s="130">
        <f>MAX(K402)</f>
        <v>47638.272103350828</v>
      </c>
      <c r="S402" s="412">
        <f>MAX(K402:K405)</f>
        <v>1278272.7895819054</v>
      </c>
      <c r="T402" s="130">
        <f>MIN(K402)</f>
        <v>47638.272103350828</v>
      </c>
      <c r="U402" s="412">
        <f>MIN(K402:K405)</f>
        <v>47638.272103350828</v>
      </c>
      <c r="V402" s="131" t="s">
        <v>363</v>
      </c>
    </row>
    <row r="403" spans="1:22">
      <c r="A403" s="414"/>
      <c r="B403" s="25" t="s">
        <v>39</v>
      </c>
      <c r="C403" s="384"/>
      <c r="D403" s="379" t="s">
        <v>3</v>
      </c>
      <c r="E403" s="29" t="s">
        <v>523</v>
      </c>
      <c r="F403" s="409"/>
      <c r="G403" s="10">
        <v>10</v>
      </c>
      <c r="H403" s="11">
        <v>5.8360000000000003</v>
      </c>
      <c r="I403" s="11">
        <f t="shared" si="12"/>
        <v>29.18</v>
      </c>
      <c r="J403" s="12">
        <v>37300</v>
      </c>
      <c r="K403" s="46">
        <f t="shared" si="13"/>
        <v>1278272.7895819054</v>
      </c>
      <c r="L403" s="46"/>
      <c r="M403" s="13" t="s">
        <v>71</v>
      </c>
      <c r="N403" s="412">
        <f>AVERAGE(K403:K405)</f>
        <v>646692.9105988252</v>
      </c>
      <c r="O403" s="412">
        <f>AVERAGE(O402:O402)</f>
        <v>496929.25097495667</v>
      </c>
      <c r="P403" s="412">
        <f>STDEV(K403:K405)</f>
        <v>548970.2549357831</v>
      </c>
      <c r="Q403" s="412" t="e">
        <f>STDEV(#REF!)</f>
        <v>#REF!</v>
      </c>
      <c r="R403" s="412">
        <f>MAX(K403:K405)</f>
        <v>1278272.7895819054</v>
      </c>
      <c r="S403" s="412">
        <f>MIN(S402:S402)</f>
        <v>1278272.7895819054</v>
      </c>
      <c r="T403" s="412">
        <f>MIN(K403:K405)</f>
        <v>284014.98595067119</v>
      </c>
      <c r="U403" s="412">
        <f>MIN(U402:U402)</f>
        <v>47638.272103350828</v>
      </c>
      <c r="V403" s="131" t="s">
        <v>363</v>
      </c>
    </row>
    <row r="404" spans="1:22">
      <c r="A404" s="414"/>
      <c r="B404" s="25" t="s">
        <v>40</v>
      </c>
      <c r="C404" s="384"/>
      <c r="D404" s="407"/>
      <c r="E404" s="29" t="s">
        <v>524</v>
      </c>
      <c r="F404" s="409"/>
      <c r="G404" s="10">
        <v>10</v>
      </c>
      <c r="H404" s="11">
        <v>6.7450000000000001</v>
      </c>
      <c r="I404" s="11">
        <f t="shared" si="12"/>
        <v>33.725000000000001</v>
      </c>
      <c r="J404" s="12">
        <v>12741</v>
      </c>
      <c r="K404" s="46">
        <f t="shared" si="13"/>
        <v>377790.95626389922</v>
      </c>
      <c r="L404" s="46"/>
      <c r="M404" s="13" t="s">
        <v>71</v>
      </c>
      <c r="N404" s="412"/>
      <c r="O404" s="412" t="e">
        <f>AVERAGE(#REF!)</f>
        <v>#REF!</v>
      </c>
      <c r="P404" s="412"/>
      <c r="Q404" s="412" t="e">
        <f>STDEV(#REF!)</f>
        <v>#REF!</v>
      </c>
      <c r="R404" s="412"/>
      <c r="S404" s="412" t="e">
        <f>MIN(#REF!)</f>
        <v>#REF!</v>
      </c>
      <c r="T404" s="412"/>
      <c r="U404" s="412">
        <f>MIN(M404:M405)</f>
        <v>0</v>
      </c>
      <c r="V404" s="131" t="s">
        <v>363</v>
      </c>
    </row>
    <row r="405" spans="1:22">
      <c r="A405" s="414"/>
      <c r="B405" s="25" t="s">
        <v>41</v>
      </c>
      <c r="C405" s="385"/>
      <c r="D405" s="380"/>
      <c r="E405" s="29" t="s">
        <v>525</v>
      </c>
      <c r="F405" s="410"/>
      <c r="G405" s="10">
        <v>10</v>
      </c>
      <c r="H405" s="45">
        <v>6.4059999999999997</v>
      </c>
      <c r="I405" s="11">
        <f t="shared" si="12"/>
        <v>32.03</v>
      </c>
      <c r="J405" s="12">
        <v>9097</v>
      </c>
      <c r="K405" s="46">
        <f t="shared" si="13"/>
        <v>284014.98595067119</v>
      </c>
      <c r="L405" s="46"/>
      <c r="M405" s="13" t="s">
        <v>71</v>
      </c>
      <c r="N405" s="412"/>
      <c r="O405" s="412" t="e">
        <f>AVERAGE(O404:O404)</f>
        <v>#REF!</v>
      </c>
      <c r="P405" s="412"/>
      <c r="Q405" s="412" t="e">
        <f>STDEV(#REF!)</f>
        <v>#REF!</v>
      </c>
      <c r="R405" s="412"/>
      <c r="S405" s="412" t="e">
        <f>MIN(S404:S404)</f>
        <v>#REF!</v>
      </c>
      <c r="T405" s="412"/>
      <c r="U405" s="412">
        <f>MIN(U404:U404)</f>
        <v>0</v>
      </c>
      <c r="V405" s="131" t="s">
        <v>363</v>
      </c>
    </row>
    <row r="406" spans="1:22">
      <c r="A406" s="414"/>
      <c r="B406" s="25" t="s">
        <v>42</v>
      </c>
      <c r="C406" s="383">
        <v>1</v>
      </c>
      <c r="D406" s="23" t="s">
        <v>4</v>
      </c>
      <c r="E406" s="29" t="s">
        <v>526</v>
      </c>
      <c r="F406" s="388" t="s">
        <v>1846</v>
      </c>
      <c r="G406" s="10">
        <v>10</v>
      </c>
      <c r="H406" s="11">
        <v>8.1539999999999999</v>
      </c>
      <c r="I406" s="11">
        <f t="shared" si="12"/>
        <v>40.769999999999996</v>
      </c>
      <c r="J406" s="12" t="s">
        <v>355</v>
      </c>
      <c r="K406" s="46" t="s">
        <v>355</v>
      </c>
      <c r="L406" s="46"/>
      <c r="M406" s="13" t="s">
        <v>71</v>
      </c>
      <c r="N406" s="129" t="s">
        <v>355</v>
      </c>
      <c r="O406" s="381" t="s">
        <v>355</v>
      </c>
      <c r="P406" s="129" t="s">
        <v>354</v>
      </c>
      <c r="Q406" s="381" t="s">
        <v>354</v>
      </c>
      <c r="R406" s="129" t="s">
        <v>355</v>
      </c>
      <c r="S406" s="381" t="s">
        <v>355</v>
      </c>
      <c r="T406" s="129" t="s">
        <v>355</v>
      </c>
      <c r="U406" s="418" t="s">
        <v>355</v>
      </c>
      <c r="V406" s="131" t="s">
        <v>363</v>
      </c>
    </row>
    <row r="407" spans="1:22">
      <c r="A407" s="414"/>
      <c r="B407" s="25" t="s">
        <v>43</v>
      </c>
      <c r="C407" s="384"/>
      <c r="D407" s="379" t="s">
        <v>3</v>
      </c>
      <c r="E407" s="29" t="s">
        <v>527</v>
      </c>
      <c r="F407" s="389"/>
      <c r="G407" s="10">
        <v>10</v>
      </c>
      <c r="H407" s="11">
        <v>12.868</v>
      </c>
      <c r="I407" s="11">
        <f t="shared" si="12"/>
        <v>64.34</v>
      </c>
      <c r="J407" s="12" t="s">
        <v>355</v>
      </c>
      <c r="K407" s="46" t="s">
        <v>355</v>
      </c>
      <c r="L407" s="46"/>
      <c r="M407" s="13" t="s">
        <v>71</v>
      </c>
      <c r="N407" s="381" t="s">
        <v>355</v>
      </c>
      <c r="O407" s="382" t="e">
        <f>MIN(#REF!)</f>
        <v>#REF!</v>
      </c>
      <c r="P407" s="381" t="s">
        <v>354</v>
      </c>
      <c r="Q407" s="382" t="e">
        <f>STDEV(#REF!)</f>
        <v>#REF!</v>
      </c>
      <c r="R407" s="381" t="s">
        <v>355</v>
      </c>
      <c r="S407" s="382" t="e">
        <f>MIN(#REF!)</f>
        <v>#REF!</v>
      </c>
      <c r="T407" s="381" t="s">
        <v>355</v>
      </c>
      <c r="U407" s="419">
        <f>MIN(M407:M408)</f>
        <v>0</v>
      </c>
      <c r="V407" s="131" t="s">
        <v>363</v>
      </c>
    </row>
    <row r="408" spans="1:22">
      <c r="A408" s="414"/>
      <c r="B408" s="25" t="s">
        <v>44</v>
      </c>
      <c r="C408" s="385"/>
      <c r="D408" s="380"/>
      <c r="E408" s="29" t="s">
        <v>528</v>
      </c>
      <c r="F408" s="389"/>
      <c r="G408" s="10">
        <v>10</v>
      </c>
      <c r="H408" s="11">
        <v>12.801</v>
      </c>
      <c r="I408" s="11">
        <f t="shared" si="12"/>
        <v>64.004999999999995</v>
      </c>
      <c r="J408" s="12" t="s">
        <v>355</v>
      </c>
      <c r="K408" s="46" t="s">
        <v>355</v>
      </c>
      <c r="L408" s="46"/>
      <c r="M408" s="13" t="s">
        <v>71</v>
      </c>
      <c r="N408" s="382">
        <f>MIN(N406:N407)</f>
        <v>0</v>
      </c>
      <c r="O408" s="382" t="e">
        <f>MIN(O407:O407)</f>
        <v>#REF!</v>
      </c>
      <c r="P408" s="382" t="e">
        <f>AVERAGE(P406:P407)</f>
        <v>#DIV/0!</v>
      </c>
      <c r="Q408" s="382" t="e">
        <f>STDEV(#REF!)</f>
        <v>#REF!</v>
      </c>
      <c r="R408" s="382">
        <f>MIN(R406:R407)</f>
        <v>0</v>
      </c>
      <c r="S408" s="382" t="e">
        <f>MIN(S407:S407)</f>
        <v>#REF!</v>
      </c>
      <c r="T408" s="382">
        <f>MIN(T406:T407)</f>
        <v>0</v>
      </c>
      <c r="U408" s="419">
        <f>MIN(U407:U407)</f>
        <v>0</v>
      </c>
      <c r="V408" s="131" t="s">
        <v>363</v>
      </c>
    </row>
    <row r="409" spans="1:22">
      <c r="A409" s="414"/>
      <c r="B409" s="25" t="s">
        <v>45</v>
      </c>
      <c r="C409" s="383">
        <v>2</v>
      </c>
      <c r="D409" s="379" t="s">
        <v>4</v>
      </c>
      <c r="E409" s="29" t="s">
        <v>529</v>
      </c>
      <c r="F409" s="389"/>
      <c r="G409" s="10">
        <v>10</v>
      </c>
      <c r="H409" s="11">
        <v>8.7710000000000008</v>
      </c>
      <c r="I409" s="11">
        <f t="shared" si="12"/>
        <v>43.855000000000004</v>
      </c>
      <c r="J409" s="12" t="s">
        <v>355</v>
      </c>
      <c r="K409" s="46" t="s">
        <v>355</v>
      </c>
      <c r="L409" s="46"/>
      <c r="M409" s="13" t="s">
        <v>71</v>
      </c>
      <c r="N409" s="381" t="s">
        <v>355</v>
      </c>
      <c r="O409" s="381" t="s">
        <v>355</v>
      </c>
      <c r="P409" s="381" t="s">
        <v>354</v>
      </c>
      <c r="Q409" s="381" t="s">
        <v>354</v>
      </c>
      <c r="R409" s="381" t="s">
        <v>355</v>
      </c>
      <c r="S409" s="381" t="s">
        <v>355</v>
      </c>
      <c r="T409" s="381" t="s">
        <v>355</v>
      </c>
      <c r="U409" s="418" t="s">
        <v>355</v>
      </c>
      <c r="V409" s="131" t="s">
        <v>363</v>
      </c>
    </row>
    <row r="410" spans="1:22">
      <c r="A410" s="414"/>
      <c r="B410" s="25" t="s">
        <v>46</v>
      </c>
      <c r="C410" s="384"/>
      <c r="D410" s="380"/>
      <c r="E410" s="29" t="s">
        <v>530</v>
      </c>
      <c r="F410" s="389"/>
      <c r="G410" s="10">
        <v>10</v>
      </c>
      <c r="H410" s="11">
        <v>18.021000000000001</v>
      </c>
      <c r="I410" s="11">
        <f t="shared" si="12"/>
        <v>90.105000000000004</v>
      </c>
      <c r="J410" s="12" t="s">
        <v>355</v>
      </c>
      <c r="K410" s="46" t="s">
        <v>355</v>
      </c>
      <c r="L410" s="46"/>
      <c r="M410" s="13" t="s">
        <v>71</v>
      </c>
      <c r="N410" s="382">
        <f>MIN(N408:N409)</f>
        <v>0</v>
      </c>
      <c r="O410" s="382" t="e">
        <f>MIN(O408:O409)</f>
        <v>#REF!</v>
      </c>
      <c r="P410" s="382" t="e">
        <f>AVERAGE(P408:P409)</f>
        <v>#DIV/0!</v>
      </c>
      <c r="Q410" s="382" t="e">
        <f>STDEV(Q406:Q408)</f>
        <v>#REF!</v>
      </c>
      <c r="R410" s="382">
        <f>MIN(R408:R409)</f>
        <v>0</v>
      </c>
      <c r="S410" s="382" t="e">
        <f>MIN(S408:S409)</f>
        <v>#REF!</v>
      </c>
      <c r="T410" s="382">
        <f>MIN(T408:T409)</f>
        <v>0</v>
      </c>
      <c r="U410" s="419">
        <f>MIN(U408:U409)</f>
        <v>0</v>
      </c>
      <c r="V410" s="131" t="s">
        <v>363</v>
      </c>
    </row>
    <row r="411" spans="1:22">
      <c r="A411" s="414"/>
      <c r="B411" s="25" t="s">
        <v>47</v>
      </c>
      <c r="C411" s="384"/>
      <c r="D411" s="379" t="s">
        <v>3</v>
      </c>
      <c r="E411" s="29" t="s">
        <v>531</v>
      </c>
      <c r="F411" s="389"/>
      <c r="G411" s="10">
        <v>10</v>
      </c>
      <c r="H411" s="11">
        <v>14.717000000000001</v>
      </c>
      <c r="I411" s="11">
        <f t="shared" si="12"/>
        <v>73.585000000000008</v>
      </c>
      <c r="J411" s="12" t="s">
        <v>355</v>
      </c>
      <c r="K411" s="46" t="s">
        <v>355</v>
      </c>
      <c r="L411" s="46"/>
      <c r="M411" s="13" t="s">
        <v>71</v>
      </c>
      <c r="N411" s="381" t="s">
        <v>355</v>
      </c>
      <c r="O411" s="382" t="e">
        <f>MIN(#REF!)</f>
        <v>#REF!</v>
      </c>
      <c r="P411" s="381" t="s">
        <v>354</v>
      </c>
      <c r="Q411" s="382" t="e">
        <f>STDEV(#REF!)</f>
        <v>#REF!</v>
      </c>
      <c r="R411" s="381" t="s">
        <v>355</v>
      </c>
      <c r="S411" s="382" t="e">
        <f>MIN(#REF!)</f>
        <v>#REF!</v>
      </c>
      <c r="T411" s="381" t="s">
        <v>355</v>
      </c>
      <c r="U411" s="419">
        <f>MIN(M411:M412)</f>
        <v>0</v>
      </c>
      <c r="V411" s="131" t="s">
        <v>363</v>
      </c>
    </row>
    <row r="412" spans="1:22">
      <c r="A412" s="414"/>
      <c r="B412" s="25" t="s">
        <v>48</v>
      </c>
      <c r="C412" s="385"/>
      <c r="D412" s="380"/>
      <c r="E412" s="29" t="s">
        <v>532</v>
      </c>
      <c r="F412" s="389"/>
      <c r="G412" s="10">
        <v>10</v>
      </c>
      <c r="H412" s="11">
        <v>4.1749999999999998</v>
      </c>
      <c r="I412" s="11">
        <f t="shared" si="12"/>
        <v>20.875</v>
      </c>
      <c r="J412" s="12" t="s">
        <v>355</v>
      </c>
      <c r="K412" s="46" t="s">
        <v>355</v>
      </c>
      <c r="L412" s="46"/>
      <c r="M412" s="13" t="s">
        <v>71</v>
      </c>
      <c r="N412" s="382">
        <f>MIN(N410:N411)</f>
        <v>0</v>
      </c>
      <c r="O412" s="382" t="e">
        <f>MIN(O411:O411)</f>
        <v>#REF!</v>
      </c>
      <c r="P412" s="382" t="e">
        <f>AVERAGE(P410:P411)</f>
        <v>#DIV/0!</v>
      </c>
      <c r="Q412" s="382" t="e">
        <f>STDEV(#REF!)</f>
        <v>#REF!</v>
      </c>
      <c r="R412" s="382">
        <f>MIN(R410:R411)</f>
        <v>0</v>
      </c>
      <c r="S412" s="382" t="e">
        <f>MIN(S411:S411)</f>
        <v>#REF!</v>
      </c>
      <c r="T412" s="382">
        <f>MIN(T410:T411)</f>
        <v>0</v>
      </c>
      <c r="U412" s="419">
        <f>MIN(U411:U411)</f>
        <v>0</v>
      </c>
      <c r="V412" s="131" t="s">
        <v>363</v>
      </c>
    </row>
    <row r="413" spans="1:22">
      <c r="A413" s="414"/>
      <c r="B413" s="25" t="s">
        <v>49</v>
      </c>
      <c r="C413" s="383">
        <v>3</v>
      </c>
      <c r="D413" s="379" t="s">
        <v>4</v>
      </c>
      <c r="E413" s="29" t="s">
        <v>533</v>
      </c>
      <c r="F413" s="389"/>
      <c r="G413" s="10">
        <v>10</v>
      </c>
      <c r="H413" s="11">
        <v>12.596</v>
      </c>
      <c r="I413" s="11">
        <f t="shared" si="12"/>
        <v>62.980000000000004</v>
      </c>
      <c r="J413" s="12">
        <v>2183</v>
      </c>
      <c r="K413" s="46">
        <f t="shared" si="13"/>
        <v>34661.797395998728</v>
      </c>
      <c r="L413" s="46"/>
      <c r="M413" s="13" t="s">
        <v>71</v>
      </c>
      <c r="N413" s="412">
        <f>AVERAGE(K413:K414)</f>
        <v>95417.230453715849</v>
      </c>
      <c r="O413" s="412">
        <f>AVERAGE(K413:K416)</f>
        <v>191139.20953593444</v>
      </c>
      <c r="P413" s="412">
        <f>STDEV(K413:K414)</f>
        <v>85921.157418074232</v>
      </c>
      <c r="Q413" s="412">
        <f>STDEV(K413:K416)</f>
        <v>123326.51238762429</v>
      </c>
      <c r="R413" s="412">
        <f>MAX(K413:K414)</f>
        <v>156172.66351143297</v>
      </c>
      <c r="S413" s="412">
        <f>MAX(K413:K416)</f>
        <v>315101.68758113368</v>
      </c>
      <c r="T413" s="412">
        <f>MIN(K413:K414)</f>
        <v>34661.797395998728</v>
      </c>
      <c r="U413" s="412">
        <f>MIN(K413:K416)</f>
        <v>34661.797395998728</v>
      </c>
      <c r="V413" s="131" t="s">
        <v>363</v>
      </c>
    </row>
    <row r="414" spans="1:22">
      <c r="A414" s="414"/>
      <c r="B414" s="25" t="s">
        <v>50</v>
      </c>
      <c r="C414" s="384"/>
      <c r="D414" s="380"/>
      <c r="E414" s="29" t="s">
        <v>534</v>
      </c>
      <c r="F414" s="389"/>
      <c r="G414" s="10">
        <v>10</v>
      </c>
      <c r="H414" s="11">
        <v>17.536999999999999</v>
      </c>
      <c r="I414" s="11">
        <f t="shared" si="12"/>
        <v>87.685000000000002</v>
      </c>
      <c r="J414" s="12">
        <v>13694</v>
      </c>
      <c r="K414" s="46">
        <f t="shared" si="13"/>
        <v>156172.66351143297</v>
      </c>
      <c r="L414" s="46"/>
      <c r="M414" s="13" t="s">
        <v>71</v>
      </c>
      <c r="N414" s="412">
        <f>AVERAGE(N412:N413)</f>
        <v>47708.615226857924</v>
      </c>
      <c r="O414" s="412" t="e">
        <f>AVERAGE(O412:O413)</f>
        <v>#REF!</v>
      </c>
      <c r="P414" s="412" t="e">
        <f>STDEV(P410:P412)</f>
        <v>#DIV/0!</v>
      </c>
      <c r="Q414" s="412" t="e">
        <f>STDEV(Q410:Q412)</f>
        <v>#REF!</v>
      </c>
      <c r="R414" s="412">
        <f>MIN(R412:R413)</f>
        <v>0</v>
      </c>
      <c r="S414" s="412" t="e">
        <f>MIN(S412:S413)</f>
        <v>#REF!</v>
      </c>
      <c r="T414" s="412">
        <f>MIN(T412:T413)</f>
        <v>0</v>
      </c>
      <c r="U414" s="412">
        <f>MIN(U412:U413)</f>
        <v>0</v>
      </c>
      <c r="V414" s="131" t="s">
        <v>363</v>
      </c>
    </row>
    <row r="415" spans="1:22">
      <c r="A415" s="414"/>
      <c r="B415" s="25" t="s">
        <v>51</v>
      </c>
      <c r="C415" s="384"/>
      <c r="D415" s="379" t="s">
        <v>3</v>
      </c>
      <c r="E415" s="29" t="s">
        <v>535</v>
      </c>
      <c r="F415" s="389"/>
      <c r="G415" s="10">
        <v>10</v>
      </c>
      <c r="H415" s="11">
        <v>6.9329999999999998</v>
      </c>
      <c r="I415" s="11">
        <f t="shared" si="12"/>
        <v>34.664999999999999</v>
      </c>
      <c r="J415" s="12">
        <v>10923</v>
      </c>
      <c r="K415" s="46">
        <f t="shared" si="13"/>
        <v>315101.68758113368</v>
      </c>
      <c r="L415" s="46"/>
      <c r="M415" s="13" t="s">
        <v>71</v>
      </c>
      <c r="N415" s="412">
        <f>AVERAGE(K415:K416)</f>
        <v>286861.18861815304</v>
      </c>
      <c r="O415" s="412" t="e">
        <f>AVERAGE(#REF!)</f>
        <v>#REF!</v>
      </c>
      <c r="P415" s="412">
        <f>STDEV(K415:K416)</f>
        <v>39938.096641630524</v>
      </c>
      <c r="Q415" s="412" t="e">
        <f>STDEV(#REF!)</f>
        <v>#REF!</v>
      </c>
      <c r="R415" s="412">
        <f>MAX(K415:K416)</f>
        <v>315101.68758113368</v>
      </c>
      <c r="S415" s="412" t="e">
        <f>MIN(#REF!)</f>
        <v>#REF!</v>
      </c>
      <c r="T415" s="412">
        <f>MIN(K415:K416)</f>
        <v>258620.68965517243</v>
      </c>
      <c r="U415" s="412">
        <f>MIN(M415:M416)</f>
        <v>0</v>
      </c>
      <c r="V415" s="131" t="s">
        <v>363</v>
      </c>
    </row>
    <row r="416" spans="1:22">
      <c r="A416" s="414"/>
      <c r="B416" s="25" t="s">
        <v>52</v>
      </c>
      <c r="C416" s="385"/>
      <c r="D416" s="380"/>
      <c r="E416" s="29" t="s">
        <v>536</v>
      </c>
      <c r="F416" s="389"/>
      <c r="G416" s="10">
        <v>10</v>
      </c>
      <c r="H416" s="11">
        <v>19.314</v>
      </c>
      <c r="I416" s="11">
        <f t="shared" si="12"/>
        <v>96.57</v>
      </c>
      <c r="J416" s="12">
        <v>24975</v>
      </c>
      <c r="K416" s="46">
        <f t="shared" si="13"/>
        <v>258620.68965517243</v>
      </c>
      <c r="L416" s="46"/>
      <c r="M416" s="13" t="s">
        <v>71</v>
      </c>
      <c r="N416" s="412">
        <f>AVERAGE(N415:N415)</f>
        <v>286861.18861815304</v>
      </c>
      <c r="O416" s="412" t="e">
        <f>AVERAGE(O415:O415)</f>
        <v>#REF!</v>
      </c>
      <c r="P416" s="412" t="e">
        <f>STDEV(#REF!)</f>
        <v>#REF!</v>
      </c>
      <c r="Q416" s="412" t="e">
        <f>STDEV(#REF!)</f>
        <v>#REF!</v>
      </c>
      <c r="R416" s="412">
        <f>MIN(R415:R415)</f>
        <v>315101.68758113368</v>
      </c>
      <c r="S416" s="412" t="e">
        <f>MIN(S415:S415)</f>
        <v>#REF!</v>
      </c>
      <c r="T416" s="412">
        <f>MIN(T415:T415)</f>
        <v>258620.68965517243</v>
      </c>
      <c r="U416" s="412">
        <f>MIN(U415:U415)</f>
        <v>0</v>
      </c>
      <c r="V416" s="131" t="s">
        <v>363</v>
      </c>
    </row>
    <row r="417" spans="1:22">
      <c r="A417" s="414"/>
      <c r="B417" s="25" t="s">
        <v>53</v>
      </c>
      <c r="C417" s="383">
        <v>4</v>
      </c>
      <c r="D417" s="379" t="s">
        <v>4</v>
      </c>
      <c r="E417" s="29" t="s">
        <v>537</v>
      </c>
      <c r="F417" s="389"/>
      <c r="G417" s="10">
        <v>10</v>
      </c>
      <c r="H417" s="11">
        <v>9.9819999999999993</v>
      </c>
      <c r="I417" s="11">
        <f t="shared" si="12"/>
        <v>49.91</v>
      </c>
      <c r="J417" s="12">
        <v>5870</v>
      </c>
      <c r="K417" s="46">
        <f t="shared" si="13"/>
        <v>117611.70106191144</v>
      </c>
      <c r="L417" s="46"/>
      <c r="M417" s="13" t="s">
        <v>71</v>
      </c>
      <c r="N417" s="412">
        <f>AVERAGE(K417:K418)</f>
        <v>436249.8762458748</v>
      </c>
      <c r="O417" s="412">
        <f>AVERAGE(K417:K420)</f>
        <v>498192.86397219758</v>
      </c>
      <c r="P417" s="412">
        <f>STDEV(K417:K418)</f>
        <v>450622.42883497512</v>
      </c>
      <c r="Q417" s="412">
        <f>STDEV(K417:K420)</f>
        <v>271916.15416529489</v>
      </c>
      <c r="R417" s="412">
        <f>MAX(K417:K418)</f>
        <v>754888.05142983817</v>
      </c>
      <c r="S417" s="412">
        <f>MAX(K417:K420)</f>
        <v>754888.05142983817</v>
      </c>
      <c r="T417" s="412">
        <f>MIN(K417:K418)</f>
        <v>117611.70106191144</v>
      </c>
      <c r="U417" s="412">
        <f>MIN(K417:K420)</f>
        <v>117611.70106191144</v>
      </c>
      <c r="V417" s="131" t="s">
        <v>363</v>
      </c>
    </row>
    <row r="418" spans="1:22">
      <c r="A418" s="414"/>
      <c r="B418" s="25" t="s">
        <v>54</v>
      </c>
      <c r="C418" s="384"/>
      <c r="D418" s="380"/>
      <c r="E418" s="29" t="s">
        <v>538</v>
      </c>
      <c r="F418" s="389"/>
      <c r="G418" s="10">
        <v>10</v>
      </c>
      <c r="H418" s="11">
        <v>9.0220000000000002</v>
      </c>
      <c r="I418" s="11">
        <f t="shared" si="12"/>
        <v>45.11</v>
      </c>
      <c r="J418" s="12">
        <v>34053</v>
      </c>
      <c r="K418" s="46">
        <f t="shared" si="13"/>
        <v>754888.05142983817</v>
      </c>
      <c r="L418" s="46"/>
      <c r="M418" s="13" t="s">
        <v>71</v>
      </c>
      <c r="N418" s="412">
        <f>AVERAGE(N416:N417)</f>
        <v>361555.53243201389</v>
      </c>
      <c r="O418" s="412" t="e">
        <f>AVERAGE(O416:O417)</f>
        <v>#REF!</v>
      </c>
      <c r="P418" s="412" t="e">
        <f>STDEV(P414:P416)</f>
        <v>#DIV/0!</v>
      </c>
      <c r="Q418" s="412" t="e">
        <f>STDEV(Q414:Q416)</f>
        <v>#REF!</v>
      </c>
      <c r="R418" s="412">
        <f>MIN(R416:R417)</f>
        <v>315101.68758113368</v>
      </c>
      <c r="S418" s="412" t="e">
        <f>MIN(S416:S417)</f>
        <v>#REF!</v>
      </c>
      <c r="T418" s="412">
        <f>MIN(T416:T417)</f>
        <v>117611.70106191144</v>
      </c>
      <c r="U418" s="412">
        <f>MIN(U416:U417)</f>
        <v>0</v>
      </c>
      <c r="V418" s="131" t="s">
        <v>363</v>
      </c>
    </row>
    <row r="419" spans="1:22">
      <c r="A419" s="414"/>
      <c r="B419" s="25" t="s">
        <v>55</v>
      </c>
      <c r="C419" s="384"/>
      <c r="D419" s="379" t="s">
        <v>3</v>
      </c>
      <c r="E419" s="29" t="s">
        <v>539</v>
      </c>
      <c r="F419" s="389"/>
      <c r="G419" s="10">
        <v>10</v>
      </c>
      <c r="H419" s="11">
        <v>14.144</v>
      </c>
      <c r="I419" s="11">
        <f t="shared" si="12"/>
        <v>70.72</v>
      </c>
      <c r="J419" s="12">
        <v>36694</v>
      </c>
      <c r="K419" s="46">
        <f t="shared" si="13"/>
        <v>518863.12217194564</v>
      </c>
      <c r="L419" s="46"/>
      <c r="M419" s="13" t="s">
        <v>71</v>
      </c>
      <c r="N419" s="412">
        <f>AVERAGE(K419:K420)</f>
        <v>560135.85169852036</v>
      </c>
      <c r="O419" s="412" t="e">
        <f>AVERAGE(#REF!)</f>
        <v>#REF!</v>
      </c>
      <c r="P419" s="412">
        <f>STDEV(K419:K420)</f>
        <v>58368.453852638464</v>
      </c>
      <c r="Q419" s="412" t="e">
        <f>STDEV(#REF!)</f>
        <v>#REF!</v>
      </c>
      <c r="R419" s="412">
        <f>MAX(K419:K420)</f>
        <v>601408.58122509508</v>
      </c>
      <c r="S419" s="412" t="e">
        <f>MIN(#REF!)</f>
        <v>#REF!</v>
      </c>
      <c r="T419" s="412">
        <f>MIN(K419:K420)</f>
        <v>518863.12217194564</v>
      </c>
      <c r="U419" s="412">
        <f>MIN(M419:M420)</f>
        <v>0</v>
      </c>
      <c r="V419" s="131" t="s">
        <v>363</v>
      </c>
    </row>
    <row r="420" spans="1:22">
      <c r="A420" s="414"/>
      <c r="B420" s="25" t="s">
        <v>56</v>
      </c>
      <c r="C420" s="385"/>
      <c r="D420" s="380"/>
      <c r="E420" s="29" t="s">
        <v>540</v>
      </c>
      <c r="F420" s="389"/>
      <c r="G420" s="10">
        <v>10</v>
      </c>
      <c r="H420" s="11">
        <v>10.791</v>
      </c>
      <c r="I420" s="11">
        <f t="shared" si="12"/>
        <v>53.954999999999998</v>
      </c>
      <c r="J420" s="12">
        <v>32449</v>
      </c>
      <c r="K420" s="46">
        <f t="shared" si="13"/>
        <v>601408.58122509508</v>
      </c>
      <c r="L420" s="46"/>
      <c r="M420" s="13" t="s">
        <v>71</v>
      </c>
      <c r="N420" s="412">
        <f>AVERAGE(N419:N419)</f>
        <v>560135.85169852036</v>
      </c>
      <c r="O420" s="412" t="e">
        <f>AVERAGE(O419:O419)</f>
        <v>#REF!</v>
      </c>
      <c r="P420" s="412" t="e">
        <f>STDEV(#REF!)</f>
        <v>#REF!</v>
      </c>
      <c r="Q420" s="412" t="e">
        <f>STDEV(#REF!)</f>
        <v>#REF!</v>
      </c>
      <c r="R420" s="412">
        <f>MIN(R419:R419)</f>
        <v>601408.58122509508</v>
      </c>
      <c r="S420" s="412" t="e">
        <f>MIN(S419:S419)</f>
        <v>#REF!</v>
      </c>
      <c r="T420" s="412">
        <f>MIN(T419:T419)</f>
        <v>518863.12217194564</v>
      </c>
      <c r="U420" s="412">
        <f>MIN(U419:U419)</f>
        <v>0</v>
      </c>
      <c r="V420" s="131" t="s">
        <v>363</v>
      </c>
    </row>
    <row r="421" spans="1:22">
      <c r="A421" s="414"/>
      <c r="B421" s="25" t="s">
        <v>57</v>
      </c>
      <c r="C421" s="383">
        <v>5</v>
      </c>
      <c r="D421" s="379" t="s">
        <v>4</v>
      </c>
      <c r="E421" s="29" t="s">
        <v>541</v>
      </c>
      <c r="F421" s="389"/>
      <c r="G421" s="10">
        <v>10</v>
      </c>
      <c r="H421" s="11">
        <v>5.976</v>
      </c>
      <c r="I421" s="11">
        <f t="shared" si="12"/>
        <v>29.88</v>
      </c>
      <c r="J421" s="12">
        <v>7679</v>
      </c>
      <c r="K421" s="46">
        <f t="shared" si="13"/>
        <v>256994.64524765729</v>
      </c>
      <c r="L421" s="46"/>
      <c r="M421" s="13" t="s">
        <v>71</v>
      </c>
      <c r="N421" s="412">
        <f>AVERAGE(K421:K422)</f>
        <v>467764.68916392245</v>
      </c>
      <c r="O421" s="412">
        <f>AVERAGE(K421:K424)</f>
        <v>434194.93900108407</v>
      </c>
      <c r="P421" s="412">
        <f>STDEV(K421:K422)</f>
        <v>298073.85464835499</v>
      </c>
      <c r="Q421" s="412">
        <f>STDEV(K421:K424)</f>
        <v>321685.4232770807</v>
      </c>
      <c r="R421" s="412">
        <f>MAX(K421:K422)</f>
        <v>678534.73308018758</v>
      </c>
      <c r="S421" s="412">
        <f>MAX(K421:K424)</f>
        <v>730085.95988538687</v>
      </c>
      <c r="T421" s="412">
        <f>MIN(K421:K422)</f>
        <v>256994.64524765729</v>
      </c>
      <c r="U421" s="412">
        <f>MIN(K421:K424)</f>
        <v>71164.417791104453</v>
      </c>
      <c r="V421" s="131" t="s">
        <v>363</v>
      </c>
    </row>
    <row r="422" spans="1:22">
      <c r="A422" s="414"/>
      <c r="B422" s="25" t="s">
        <v>58</v>
      </c>
      <c r="C422" s="384"/>
      <c r="D422" s="380"/>
      <c r="E422" s="29" t="s">
        <v>542</v>
      </c>
      <c r="F422" s="389"/>
      <c r="G422" s="10">
        <v>10</v>
      </c>
      <c r="H422" s="11">
        <v>4.4770000000000003</v>
      </c>
      <c r="I422" s="11">
        <f t="shared" si="12"/>
        <v>22.385000000000002</v>
      </c>
      <c r="J422" s="12">
        <v>15189</v>
      </c>
      <c r="K422" s="46">
        <f t="shared" si="13"/>
        <v>678534.73308018758</v>
      </c>
      <c r="L422" s="46"/>
      <c r="M422" s="13" t="s">
        <v>71</v>
      </c>
      <c r="N422" s="412">
        <f>AVERAGE(N420:N421)</f>
        <v>513950.2704312214</v>
      </c>
      <c r="O422" s="412" t="e">
        <f>AVERAGE(O420:O421)</f>
        <v>#REF!</v>
      </c>
      <c r="P422" s="412" t="e">
        <f>STDEV(P418:P420)</f>
        <v>#DIV/0!</v>
      </c>
      <c r="Q422" s="412" t="e">
        <f>STDEV(Q418:Q420)</f>
        <v>#REF!</v>
      </c>
      <c r="R422" s="412">
        <f>MIN(R420:R421)</f>
        <v>601408.58122509508</v>
      </c>
      <c r="S422" s="412" t="e">
        <f>MIN(S420:S421)</f>
        <v>#REF!</v>
      </c>
      <c r="T422" s="412">
        <f>MIN(T420:T421)</f>
        <v>256994.64524765729</v>
      </c>
      <c r="U422" s="412">
        <f>MIN(U420:U421)</f>
        <v>0</v>
      </c>
      <c r="V422" s="131" t="s">
        <v>363</v>
      </c>
    </row>
    <row r="423" spans="1:22">
      <c r="A423" s="414"/>
      <c r="B423" s="25" t="s">
        <v>59</v>
      </c>
      <c r="C423" s="384"/>
      <c r="D423" s="379" t="s">
        <v>3</v>
      </c>
      <c r="E423" s="29" t="s">
        <v>543</v>
      </c>
      <c r="F423" s="389"/>
      <c r="G423" s="10">
        <v>10</v>
      </c>
      <c r="H423" s="11">
        <v>3.839</v>
      </c>
      <c r="I423" s="11">
        <f t="shared" si="12"/>
        <v>19.195</v>
      </c>
      <c r="J423" s="12">
        <v>14014</v>
      </c>
      <c r="K423" s="46">
        <f t="shared" si="13"/>
        <v>730085.95988538687</v>
      </c>
      <c r="L423" s="46"/>
      <c r="M423" s="13" t="s">
        <v>71</v>
      </c>
      <c r="N423" s="412">
        <f>AVERAGE(K423:K424)</f>
        <v>400625.18883824564</v>
      </c>
      <c r="O423" s="412" t="e">
        <f>AVERAGE(#REF!)</f>
        <v>#REF!</v>
      </c>
      <c r="P423" s="412">
        <f>STDEV(K423:K424)</f>
        <v>465927.89068476425</v>
      </c>
      <c r="Q423" s="412" t="e">
        <f>STDEV(#REF!)</f>
        <v>#REF!</v>
      </c>
      <c r="R423" s="412">
        <f>MAX(K423:K424)</f>
        <v>730085.95988538687</v>
      </c>
      <c r="S423" s="412" t="e">
        <f>MIN(#REF!)</f>
        <v>#REF!</v>
      </c>
      <c r="T423" s="412">
        <f>MIN(K423:K424)</f>
        <v>71164.417791104453</v>
      </c>
      <c r="U423" s="412">
        <f>MIN(M423:M424)</f>
        <v>0</v>
      </c>
      <c r="V423" s="131" t="s">
        <v>363</v>
      </c>
    </row>
    <row r="424" spans="1:22">
      <c r="A424" s="414"/>
      <c r="B424" s="25" t="s">
        <v>60</v>
      </c>
      <c r="C424" s="385"/>
      <c r="D424" s="380"/>
      <c r="E424" s="29" t="s">
        <v>544</v>
      </c>
      <c r="F424" s="389"/>
      <c r="G424" s="10">
        <v>10</v>
      </c>
      <c r="H424" s="11">
        <v>6.0030000000000001</v>
      </c>
      <c r="I424" s="11">
        <f t="shared" si="12"/>
        <v>30.015000000000001</v>
      </c>
      <c r="J424" s="12">
        <v>2136</v>
      </c>
      <c r="K424" s="46">
        <f t="shared" si="13"/>
        <v>71164.417791104453</v>
      </c>
      <c r="L424" s="46"/>
      <c r="M424" s="13" t="s">
        <v>71</v>
      </c>
      <c r="N424" s="412">
        <f>AVERAGE(N423:N423)</f>
        <v>400625.18883824564</v>
      </c>
      <c r="O424" s="412" t="e">
        <f>AVERAGE(O423:O423)</f>
        <v>#REF!</v>
      </c>
      <c r="P424" s="412" t="e">
        <f>STDEV(#REF!)</f>
        <v>#REF!</v>
      </c>
      <c r="Q424" s="412" t="e">
        <f>STDEV(#REF!)</f>
        <v>#REF!</v>
      </c>
      <c r="R424" s="412">
        <f>MIN(R423:R423)</f>
        <v>730085.95988538687</v>
      </c>
      <c r="S424" s="412" t="e">
        <f>MIN(S423:S423)</f>
        <v>#REF!</v>
      </c>
      <c r="T424" s="412">
        <f>MIN(T423:T423)</f>
        <v>71164.417791104453</v>
      </c>
      <c r="U424" s="412">
        <f>MIN(U423:U423)</f>
        <v>0</v>
      </c>
      <c r="V424" s="131" t="s">
        <v>363</v>
      </c>
    </row>
    <row r="425" spans="1:22">
      <c r="A425" s="414"/>
      <c r="B425" s="25" t="s">
        <v>61</v>
      </c>
      <c r="C425" s="383">
        <v>6</v>
      </c>
      <c r="D425" s="379" t="s">
        <v>4</v>
      </c>
      <c r="E425" s="29" t="s">
        <v>545</v>
      </c>
      <c r="F425" s="389"/>
      <c r="G425" s="10">
        <v>10</v>
      </c>
      <c r="H425" s="11">
        <v>4.907</v>
      </c>
      <c r="I425" s="11">
        <f t="shared" si="12"/>
        <v>24.535</v>
      </c>
      <c r="J425" s="12">
        <v>13278</v>
      </c>
      <c r="K425" s="46">
        <f t="shared" si="13"/>
        <v>541186.06072956999</v>
      </c>
      <c r="L425" s="46"/>
      <c r="M425" s="13" t="s">
        <v>71</v>
      </c>
      <c r="N425" s="412">
        <f>AVERAGE(K425:K426)</f>
        <v>543210.23798972066</v>
      </c>
      <c r="O425" s="412">
        <f>AVERAGE(K425:K428)</f>
        <v>743194.58861187892</v>
      </c>
      <c r="P425" s="412">
        <f>STDEV(K425:K426)</f>
        <v>2862.6189339522039</v>
      </c>
      <c r="Q425" s="412">
        <f>STDEV(K425:K428)</f>
        <v>314738.25687298406</v>
      </c>
      <c r="R425" s="412">
        <f>MAX(K425:K426)</f>
        <v>545234.41524987121</v>
      </c>
      <c r="S425" s="412">
        <f>MAX(K425:K428)</f>
        <v>1205092.4311126613</v>
      </c>
      <c r="T425" s="412">
        <f>MIN(K425:K426)</f>
        <v>541186.06072956999</v>
      </c>
      <c r="U425" s="412">
        <f>MIN(K425:K428)</f>
        <v>541186.06072956999</v>
      </c>
      <c r="V425" s="131" t="s">
        <v>363</v>
      </c>
    </row>
    <row r="426" spans="1:22">
      <c r="A426" s="414"/>
      <c r="B426" s="25" t="s">
        <v>62</v>
      </c>
      <c r="C426" s="384"/>
      <c r="D426" s="380"/>
      <c r="E426" s="29" t="s">
        <v>546</v>
      </c>
      <c r="F426" s="389"/>
      <c r="G426" s="10">
        <v>10</v>
      </c>
      <c r="H426" s="11">
        <v>7.7640000000000002</v>
      </c>
      <c r="I426" s="11">
        <f t="shared" si="12"/>
        <v>38.82</v>
      </c>
      <c r="J426" s="12">
        <v>21166</v>
      </c>
      <c r="K426" s="46">
        <f t="shared" si="13"/>
        <v>545234.41524987121</v>
      </c>
      <c r="L426" s="46"/>
      <c r="M426" s="13" t="s">
        <v>71</v>
      </c>
      <c r="N426" s="412">
        <f>AVERAGE(N424:N425)</f>
        <v>471917.71341398312</v>
      </c>
      <c r="O426" s="412" t="e">
        <f>AVERAGE(O424:O425)</f>
        <v>#REF!</v>
      </c>
      <c r="P426" s="412" t="e">
        <f>STDEV(P422:P424)</f>
        <v>#DIV/0!</v>
      </c>
      <c r="Q426" s="412" t="e">
        <f>STDEV(Q422:Q424)</f>
        <v>#REF!</v>
      </c>
      <c r="R426" s="412">
        <f>MIN(R424:R425)</f>
        <v>545234.41524987121</v>
      </c>
      <c r="S426" s="412" t="e">
        <f>MIN(S424:S425)</f>
        <v>#REF!</v>
      </c>
      <c r="T426" s="412">
        <f>MIN(T424:T425)</f>
        <v>71164.417791104453</v>
      </c>
      <c r="U426" s="412">
        <f>MIN(U424:U425)</f>
        <v>0</v>
      </c>
      <c r="V426" s="131" t="s">
        <v>363</v>
      </c>
    </row>
    <row r="427" spans="1:22">
      <c r="A427" s="414"/>
      <c r="B427" s="25" t="s">
        <v>63</v>
      </c>
      <c r="C427" s="384"/>
      <c r="D427" s="379" t="s">
        <v>3</v>
      </c>
      <c r="E427" s="29" t="s">
        <v>547</v>
      </c>
      <c r="F427" s="389"/>
      <c r="G427" s="10">
        <v>10</v>
      </c>
      <c r="H427" s="11">
        <v>2.867</v>
      </c>
      <c r="I427" s="11">
        <f t="shared" si="12"/>
        <v>14.335000000000001</v>
      </c>
      <c r="J427" s="12">
        <v>17275</v>
      </c>
      <c r="K427" s="46">
        <f t="shared" si="13"/>
        <v>1205092.4311126613</v>
      </c>
      <c r="L427" s="46"/>
      <c r="M427" s="13" t="s">
        <v>71</v>
      </c>
      <c r="N427" s="412">
        <f>AVERAGE(K427:K428)</f>
        <v>943178.93923403695</v>
      </c>
      <c r="O427" s="412" t="e">
        <f>AVERAGE(#REF!)</f>
        <v>#REF!</v>
      </c>
      <c r="P427" s="412">
        <f>STDEV(K427:K428)</f>
        <v>370401.61238324596</v>
      </c>
      <c r="Q427" s="412" t="e">
        <f>STDEV(#REF!)</f>
        <v>#REF!</v>
      </c>
      <c r="R427" s="412">
        <f>MAX(K427:K428)</f>
        <v>1205092.4311126613</v>
      </c>
      <c r="S427" s="412" t="e">
        <f>MIN(#REF!)</f>
        <v>#REF!</v>
      </c>
      <c r="T427" s="412">
        <f>MIN(K427:K428)</f>
        <v>681265.44735541276</v>
      </c>
      <c r="U427" s="412">
        <f>MIN(M427:M428)</f>
        <v>0</v>
      </c>
      <c r="V427" s="131" t="s">
        <v>363</v>
      </c>
    </row>
    <row r="428" spans="1:22">
      <c r="A428" s="414"/>
      <c r="B428" s="25" t="s">
        <v>64</v>
      </c>
      <c r="C428" s="385"/>
      <c r="D428" s="380"/>
      <c r="E428" s="29" t="s">
        <v>548</v>
      </c>
      <c r="F428" s="390"/>
      <c r="G428" s="10">
        <v>10</v>
      </c>
      <c r="H428" s="11">
        <v>6.069</v>
      </c>
      <c r="I428" s="11">
        <f t="shared" si="12"/>
        <v>30.344999999999999</v>
      </c>
      <c r="J428" s="12">
        <v>20673</v>
      </c>
      <c r="K428" s="46">
        <f t="shared" si="13"/>
        <v>681265.44735541276</v>
      </c>
      <c r="L428" s="46"/>
      <c r="M428" s="13" t="s">
        <v>71</v>
      </c>
      <c r="N428" s="412">
        <f>AVERAGE(N427:N427)</f>
        <v>943178.93923403695</v>
      </c>
      <c r="O428" s="412" t="e">
        <f>AVERAGE(O427:O427)</f>
        <v>#REF!</v>
      </c>
      <c r="P428" s="412" t="e">
        <f>STDEV(#REF!)</f>
        <v>#REF!</v>
      </c>
      <c r="Q428" s="412" t="e">
        <f>STDEV(#REF!)</f>
        <v>#REF!</v>
      </c>
      <c r="R428" s="412">
        <f>MIN(R427:R427)</f>
        <v>1205092.4311126613</v>
      </c>
      <c r="S428" s="412" t="e">
        <f>MIN(S427:S427)</f>
        <v>#REF!</v>
      </c>
      <c r="T428" s="412">
        <f>MIN(T427:T427)</f>
        <v>681265.44735541276</v>
      </c>
      <c r="U428" s="412">
        <f>MIN(U427:U427)</f>
        <v>0</v>
      </c>
      <c r="V428" s="131" t="s">
        <v>363</v>
      </c>
    </row>
    <row r="429" spans="1:22">
      <c r="A429" s="414" t="s">
        <v>597</v>
      </c>
      <c r="B429" s="25" t="s">
        <v>18</v>
      </c>
      <c r="C429" s="383">
        <v>1</v>
      </c>
      <c r="D429" s="379" t="s">
        <v>4</v>
      </c>
      <c r="E429" s="29" t="s">
        <v>550</v>
      </c>
      <c r="F429" s="408" t="s">
        <v>1844</v>
      </c>
      <c r="G429" s="10">
        <v>10</v>
      </c>
      <c r="H429" s="11">
        <v>54.084000000000003</v>
      </c>
      <c r="I429" s="11">
        <f t="shared" si="12"/>
        <v>200</v>
      </c>
      <c r="J429" s="12" t="s">
        <v>355</v>
      </c>
      <c r="K429" s="46" t="s">
        <v>355</v>
      </c>
      <c r="L429" s="46"/>
      <c r="M429" s="13" t="s">
        <v>71</v>
      </c>
      <c r="N429" s="381" t="s">
        <v>355</v>
      </c>
      <c r="O429" s="381" t="s">
        <v>355</v>
      </c>
      <c r="P429" s="381" t="s">
        <v>354</v>
      </c>
      <c r="Q429" s="381" t="s">
        <v>354</v>
      </c>
      <c r="R429" s="381" t="s">
        <v>355</v>
      </c>
      <c r="S429" s="381" t="s">
        <v>355</v>
      </c>
      <c r="T429" s="381" t="s">
        <v>355</v>
      </c>
      <c r="U429" s="381" t="s">
        <v>355</v>
      </c>
      <c r="V429" s="126" t="s">
        <v>363</v>
      </c>
    </row>
    <row r="430" spans="1:22">
      <c r="A430" s="414"/>
      <c r="B430" s="25" t="s">
        <v>19</v>
      </c>
      <c r="C430" s="384"/>
      <c r="D430" s="380"/>
      <c r="E430" s="29" t="s">
        <v>551</v>
      </c>
      <c r="F430" s="409"/>
      <c r="G430" s="10">
        <v>10</v>
      </c>
      <c r="H430" s="11">
        <v>55.216999999999999</v>
      </c>
      <c r="I430" s="11">
        <f t="shared" si="12"/>
        <v>200</v>
      </c>
      <c r="J430" s="12" t="s">
        <v>355</v>
      </c>
      <c r="K430" s="46" t="s">
        <v>355</v>
      </c>
      <c r="L430" s="46"/>
      <c r="M430" s="13" t="s">
        <v>71</v>
      </c>
      <c r="N430" s="382">
        <f>MIN(N428:N429)</f>
        <v>943178.93923403695</v>
      </c>
      <c r="O430" s="382" t="e">
        <f>MIN(O428:O429)</f>
        <v>#REF!</v>
      </c>
      <c r="P430" s="382" t="e">
        <f>AVERAGE(P428:P429)</f>
        <v>#REF!</v>
      </c>
      <c r="Q430" s="382" t="e">
        <f>AVERAGE(Q428:Q429)</f>
        <v>#REF!</v>
      </c>
      <c r="R430" s="382">
        <f>MIN(R428:R429)</f>
        <v>1205092.4311126613</v>
      </c>
      <c r="S430" s="382" t="e">
        <f>MIN(S428:S429)</f>
        <v>#REF!</v>
      </c>
      <c r="T430" s="382">
        <f>MIN(T428:T429)</f>
        <v>681265.44735541276</v>
      </c>
      <c r="U430" s="382">
        <f>MIN(U428:U429)</f>
        <v>0</v>
      </c>
      <c r="V430" s="131" t="s">
        <v>364</v>
      </c>
    </row>
    <row r="431" spans="1:22">
      <c r="A431" s="414"/>
      <c r="B431" s="25" t="s">
        <v>20</v>
      </c>
      <c r="C431" s="384"/>
      <c r="D431" s="379" t="s">
        <v>3</v>
      </c>
      <c r="E431" s="29" t="s">
        <v>552</v>
      </c>
      <c r="F431" s="409"/>
      <c r="G431" s="10">
        <v>10</v>
      </c>
      <c r="H431" s="11">
        <v>91.102000000000004</v>
      </c>
      <c r="I431" s="11">
        <f t="shared" si="12"/>
        <v>200</v>
      </c>
      <c r="J431" s="12" t="s">
        <v>355</v>
      </c>
      <c r="K431" s="46" t="s">
        <v>355</v>
      </c>
      <c r="L431" s="46"/>
      <c r="M431" s="13" t="s">
        <v>71</v>
      </c>
      <c r="N431" s="381" t="s">
        <v>355</v>
      </c>
      <c r="O431" s="382" t="e">
        <f>MIN(#REF!)</f>
        <v>#REF!</v>
      </c>
      <c r="P431" s="381" t="s">
        <v>354</v>
      </c>
      <c r="Q431" s="382" t="e">
        <f>AVERAGE(#REF!)</f>
        <v>#REF!</v>
      </c>
      <c r="R431" s="381" t="s">
        <v>355</v>
      </c>
      <c r="S431" s="382" t="e">
        <f>MIN(#REF!)</f>
        <v>#REF!</v>
      </c>
      <c r="T431" s="381" t="s">
        <v>355</v>
      </c>
      <c r="U431" s="382" t="e">
        <f>MIN(#REF!)</f>
        <v>#REF!</v>
      </c>
      <c r="V431" s="131" t="s">
        <v>364</v>
      </c>
    </row>
    <row r="432" spans="1:22">
      <c r="A432" s="414"/>
      <c r="B432" s="25" t="s">
        <v>21</v>
      </c>
      <c r="C432" s="385"/>
      <c r="D432" s="380"/>
      <c r="E432" s="29" t="s">
        <v>553</v>
      </c>
      <c r="F432" s="409"/>
      <c r="G432" s="10">
        <v>10</v>
      </c>
      <c r="H432" s="11">
        <v>161.41300000000001</v>
      </c>
      <c r="I432" s="11">
        <f t="shared" si="12"/>
        <v>200</v>
      </c>
      <c r="J432" s="12" t="s">
        <v>355</v>
      </c>
      <c r="K432" s="46" t="s">
        <v>355</v>
      </c>
      <c r="L432" s="46"/>
      <c r="M432" s="13" t="s">
        <v>71</v>
      </c>
      <c r="N432" s="382">
        <f>MIN(N430:N431)</f>
        <v>943178.93923403695</v>
      </c>
      <c r="O432" s="382" t="e">
        <f>MIN(O431:O431)</f>
        <v>#REF!</v>
      </c>
      <c r="P432" s="382" t="e">
        <f>AVERAGE(P430:P431)</f>
        <v>#REF!</v>
      </c>
      <c r="Q432" s="382" t="e">
        <f>AVERAGE(Q431:Q431)</f>
        <v>#REF!</v>
      </c>
      <c r="R432" s="382">
        <f>MIN(R430:R431)</f>
        <v>1205092.4311126613</v>
      </c>
      <c r="S432" s="382" t="e">
        <f>MIN(S431:S431)</f>
        <v>#REF!</v>
      </c>
      <c r="T432" s="382">
        <f>MIN(T430:T431)</f>
        <v>681265.44735541276</v>
      </c>
      <c r="U432" s="382" t="e">
        <f>MIN(U431:U431)</f>
        <v>#REF!</v>
      </c>
      <c r="V432" s="131" t="s">
        <v>364</v>
      </c>
    </row>
    <row r="433" spans="1:22">
      <c r="A433" s="414"/>
      <c r="B433" s="25" t="s">
        <v>22</v>
      </c>
      <c r="C433" s="383">
        <v>2</v>
      </c>
      <c r="D433" s="379" t="s">
        <v>4</v>
      </c>
      <c r="E433" s="29" t="s">
        <v>554</v>
      </c>
      <c r="F433" s="409"/>
      <c r="G433" s="10">
        <v>10</v>
      </c>
      <c r="H433" s="11">
        <v>57.598999999999997</v>
      </c>
      <c r="I433" s="11">
        <f t="shared" si="12"/>
        <v>200</v>
      </c>
      <c r="J433" s="12" t="s">
        <v>355</v>
      </c>
      <c r="K433" s="46" t="s">
        <v>355</v>
      </c>
      <c r="L433" s="46"/>
      <c r="M433" s="13" t="s">
        <v>71</v>
      </c>
      <c r="N433" s="381" t="s">
        <v>355</v>
      </c>
      <c r="O433" s="381" t="s">
        <v>355</v>
      </c>
      <c r="P433" s="381" t="s">
        <v>354</v>
      </c>
      <c r="Q433" s="381" t="s">
        <v>354</v>
      </c>
      <c r="R433" s="381" t="s">
        <v>355</v>
      </c>
      <c r="S433" s="381" t="s">
        <v>355</v>
      </c>
      <c r="T433" s="381" t="s">
        <v>355</v>
      </c>
      <c r="U433" s="381" t="s">
        <v>355</v>
      </c>
      <c r="V433" s="131" t="s">
        <v>364</v>
      </c>
    </row>
    <row r="434" spans="1:22">
      <c r="A434" s="414"/>
      <c r="B434" s="25" t="s">
        <v>23</v>
      </c>
      <c r="C434" s="384"/>
      <c r="D434" s="380"/>
      <c r="E434" s="29" t="s">
        <v>555</v>
      </c>
      <c r="F434" s="409"/>
      <c r="G434" s="10">
        <v>10</v>
      </c>
      <c r="H434" s="11">
        <v>2.6160000000000001</v>
      </c>
      <c r="I434" s="11">
        <f t="shared" si="12"/>
        <v>13.08</v>
      </c>
      <c r="J434" s="12" t="s">
        <v>355</v>
      </c>
      <c r="K434" s="46" t="s">
        <v>355</v>
      </c>
      <c r="L434" s="46"/>
      <c r="M434" s="13" t="s">
        <v>71</v>
      </c>
      <c r="N434" s="382">
        <f>MIN(N432:N433)</f>
        <v>943178.93923403695</v>
      </c>
      <c r="O434" s="382" t="e">
        <f>MIN(O432:O433)</f>
        <v>#REF!</v>
      </c>
      <c r="P434" s="382" t="e">
        <f>AVERAGE(P432:P433)</f>
        <v>#REF!</v>
      </c>
      <c r="Q434" s="382" t="e">
        <f>AVERAGE(Q432:Q433)</f>
        <v>#REF!</v>
      </c>
      <c r="R434" s="382">
        <f>MIN(R432:R433)</f>
        <v>1205092.4311126613</v>
      </c>
      <c r="S434" s="382" t="e">
        <f>MIN(S432:S433)</f>
        <v>#REF!</v>
      </c>
      <c r="T434" s="382">
        <f>MIN(T432:T433)</f>
        <v>681265.44735541276</v>
      </c>
      <c r="U434" s="382" t="e">
        <f>MIN(U432:U433)</f>
        <v>#REF!</v>
      </c>
      <c r="V434" s="131" t="s">
        <v>364</v>
      </c>
    </row>
    <row r="435" spans="1:22">
      <c r="A435" s="414"/>
      <c r="B435" s="25" t="s">
        <v>24</v>
      </c>
      <c r="C435" s="384"/>
      <c r="D435" s="379" t="s">
        <v>3</v>
      </c>
      <c r="E435" s="29" t="s">
        <v>556</v>
      </c>
      <c r="F435" s="409"/>
      <c r="G435" s="10">
        <v>10</v>
      </c>
      <c r="H435" s="11">
        <v>52.689</v>
      </c>
      <c r="I435" s="11">
        <f t="shared" si="12"/>
        <v>200</v>
      </c>
      <c r="J435" s="12" t="s">
        <v>355</v>
      </c>
      <c r="K435" s="46" t="s">
        <v>355</v>
      </c>
      <c r="L435" s="46"/>
      <c r="M435" s="13" t="s">
        <v>71</v>
      </c>
      <c r="N435" s="381" t="s">
        <v>355</v>
      </c>
      <c r="O435" s="382" t="e">
        <f>MIN(#REF!)</f>
        <v>#REF!</v>
      </c>
      <c r="P435" s="381" t="s">
        <v>354</v>
      </c>
      <c r="Q435" s="382" t="e">
        <f>AVERAGE(#REF!)</f>
        <v>#REF!</v>
      </c>
      <c r="R435" s="381" t="s">
        <v>355</v>
      </c>
      <c r="S435" s="382" t="e">
        <f>MIN(#REF!)</f>
        <v>#REF!</v>
      </c>
      <c r="T435" s="381" t="s">
        <v>355</v>
      </c>
      <c r="U435" s="382" t="e">
        <f>MIN(#REF!)</f>
        <v>#REF!</v>
      </c>
      <c r="V435" s="131" t="s">
        <v>364</v>
      </c>
    </row>
    <row r="436" spans="1:22">
      <c r="A436" s="414"/>
      <c r="B436" s="25" t="s">
        <v>25</v>
      </c>
      <c r="C436" s="385"/>
      <c r="D436" s="380"/>
      <c r="E436" s="29" t="s">
        <v>557</v>
      </c>
      <c r="F436" s="409"/>
      <c r="G436" s="10">
        <v>10</v>
      </c>
      <c r="H436" s="11">
        <v>12.641999999999999</v>
      </c>
      <c r="I436" s="11">
        <f t="shared" si="12"/>
        <v>63.209999999999994</v>
      </c>
      <c r="J436" s="12" t="s">
        <v>355</v>
      </c>
      <c r="K436" s="46" t="s">
        <v>355</v>
      </c>
      <c r="L436" s="46"/>
      <c r="M436" s="13" t="s">
        <v>71</v>
      </c>
      <c r="N436" s="382">
        <f>MIN(N434:N435)</f>
        <v>943178.93923403695</v>
      </c>
      <c r="O436" s="382" t="e">
        <f>MIN(O435:O435)</f>
        <v>#REF!</v>
      </c>
      <c r="P436" s="382" t="e">
        <f>AVERAGE(P434:P435)</f>
        <v>#REF!</v>
      </c>
      <c r="Q436" s="382" t="e">
        <f>AVERAGE(Q435:Q435)</f>
        <v>#REF!</v>
      </c>
      <c r="R436" s="382">
        <f>MIN(R434:R435)</f>
        <v>1205092.4311126613</v>
      </c>
      <c r="S436" s="382" t="e">
        <f>MIN(S435:S435)</f>
        <v>#REF!</v>
      </c>
      <c r="T436" s="382">
        <f>MIN(T434:T435)</f>
        <v>681265.44735541276</v>
      </c>
      <c r="U436" s="382" t="e">
        <f>MIN(U435:U435)</f>
        <v>#REF!</v>
      </c>
      <c r="V436" s="131" t="s">
        <v>364</v>
      </c>
    </row>
    <row r="437" spans="1:22">
      <c r="A437" s="414"/>
      <c r="B437" s="25" t="s">
        <v>26</v>
      </c>
      <c r="C437" s="383">
        <v>3</v>
      </c>
      <c r="D437" s="379" t="s">
        <v>4</v>
      </c>
      <c r="E437" s="29" t="s">
        <v>558</v>
      </c>
      <c r="F437" s="409"/>
      <c r="G437" s="10">
        <v>10</v>
      </c>
      <c r="H437" s="11">
        <v>61.481999999999999</v>
      </c>
      <c r="I437" s="11">
        <f t="shared" si="12"/>
        <v>200</v>
      </c>
      <c r="J437" s="12">
        <v>2884</v>
      </c>
      <c r="K437" s="46">
        <f t="shared" si="13"/>
        <v>14420</v>
      </c>
      <c r="L437" s="46"/>
      <c r="M437" s="13" t="s">
        <v>71</v>
      </c>
      <c r="N437" s="412">
        <f>AVERAGE(K437:K438)</f>
        <v>27744.532945223604</v>
      </c>
      <c r="O437" s="412">
        <f>AVERAGE(K437:K440)</f>
        <v>22089.881877872136</v>
      </c>
      <c r="P437" s="412">
        <f>STDEV(K437:K438)</f>
        <v>18843.73520342234</v>
      </c>
      <c r="Q437" s="412">
        <f>STDEV(K437:K440)</f>
        <v>13705.358797057646</v>
      </c>
      <c r="R437" s="412">
        <f>MAX(K437:K438)</f>
        <v>41069.065890447207</v>
      </c>
      <c r="S437" s="412">
        <f>MAX(K437:K440)</f>
        <v>41069.065890447207</v>
      </c>
      <c r="T437" s="412">
        <f>MIN(K437:K438)</f>
        <v>14420</v>
      </c>
      <c r="U437" s="412">
        <f>MIN(K437:K440)</f>
        <v>10090</v>
      </c>
      <c r="V437" s="131" t="s">
        <v>364</v>
      </c>
    </row>
    <row r="438" spans="1:22">
      <c r="A438" s="414"/>
      <c r="B438" s="25" t="s">
        <v>27</v>
      </c>
      <c r="C438" s="384"/>
      <c r="D438" s="380"/>
      <c r="E438" s="29" t="s">
        <v>559</v>
      </c>
      <c r="F438" s="409"/>
      <c r="G438" s="10">
        <v>10</v>
      </c>
      <c r="H438" s="11">
        <v>34.011000000000003</v>
      </c>
      <c r="I438" s="11">
        <f t="shared" si="12"/>
        <v>170.05500000000001</v>
      </c>
      <c r="J438" s="12">
        <v>6984</v>
      </c>
      <c r="K438" s="46">
        <f t="shared" si="13"/>
        <v>41069.065890447207</v>
      </c>
      <c r="L438" s="46"/>
      <c r="M438" s="13" t="s">
        <v>71</v>
      </c>
      <c r="N438" s="412">
        <f>AVERAGE(N436:N437)</f>
        <v>485461.73608963029</v>
      </c>
      <c r="O438" s="412" t="e">
        <f>AVERAGE(O436:O437)</f>
        <v>#REF!</v>
      </c>
      <c r="P438" s="412" t="e">
        <f>STDEV(P434:P436)</f>
        <v>#REF!</v>
      </c>
      <c r="Q438" s="412" t="e">
        <f>STDEV(Q434:Q436)</f>
        <v>#REF!</v>
      </c>
      <c r="R438" s="412">
        <f>MIN(R436:R437)</f>
        <v>41069.065890447207</v>
      </c>
      <c r="S438" s="412" t="e">
        <f>MIN(S436:S437)</f>
        <v>#REF!</v>
      </c>
      <c r="T438" s="412">
        <f>MIN(T436:T437)</f>
        <v>14420</v>
      </c>
      <c r="U438" s="412" t="e">
        <f>MIN(U436:U437)</f>
        <v>#REF!</v>
      </c>
      <c r="V438" s="131" t="s">
        <v>364</v>
      </c>
    </row>
    <row r="439" spans="1:22">
      <c r="A439" s="414"/>
      <c r="B439" s="25" t="s">
        <v>28</v>
      </c>
      <c r="C439" s="384"/>
      <c r="D439" s="379" t="s">
        <v>3</v>
      </c>
      <c r="E439" s="29" t="s">
        <v>560</v>
      </c>
      <c r="F439" s="409"/>
      <c r="G439" s="10">
        <v>10</v>
      </c>
      <c r="H439" s="11">
        <v>18.63</v>
      </c>
      <c r="I439" s="11">
        <f t="shared" si="12"/>
        <v>93.149999999999991</v>
      </c>
      <c r="J439" s="12">
        <v>2122</v>
      </c>
      <c r="K439" s="46">
        <f t="shared" si="13"/>
        <v>22780.461621041333</v>
      </c>
      <c r="L439" s="46"/>
      <c r="M439" s="13" t="s">
        <v>71</v>
      </c>
      <c r="N439" s="412">
        <f>AVERAGE(K439:K440)</f>
        <v>16435.230810520668</v>
      </c>
      <c r="O439" s="412" t="e">
        <f>AVERAGE(#REF!)</f>
        <v>#REF!</v>
      </c>
      <c r="P439" s="412">
        <f>STDEV(K439:K440)</f>
        <v>8973.5114686259458</v>
      </c>
      <c r="Q439" s="412" t="e">
        <f>STDEV(#REF!)</f>
        <v>#REF!</v>
      </c>
      <c r="R439" s="412">
        <f>MAX(K439:K440)</f>
        <v>22780.461621041333</v>
      </c>
      <c r="S439" s="412" t="e">
        <f>MIN(#REF!)</f>
        <v>#REF!</v>
      </c>
      <c r="T439" s="412">
        <f>MIN(K439:K440)</f>
        <v>10090</v>
      </c>
      <c r="U439" s="412">
        <f>MIN(M439:M440)</f>
        <v>0</v>
      </c>
      <c r="V439" s="131" t="s">
        <v>364</v>
      </c>
    </row>
    <row r="440" spans="1:22">
      <c r="A440" s="414"/>
      <c r="B440" s="25" t="s">
        <v>29</v>
      </c>
      <c r="C440" s="385"/>
      <c r="D440" s="380"/>
      <c r="E440" s="29" t="s">
        <v>561</v>
      </c>
      <c r="F440" s="409"/>
      <c r="G440" s="10">
        <v>10</v>
      </c>
      <c r="H440" s="11">
        <v>472.23599999999999</v>
      </c>
      <c r="I440" s="11">
        <f t="shared" si="12"/>
        <v>200</v>
      </c>
      <c r="J440" s="12">
        <v>2018</v>
      </c>
      <c r="K440" s="46">
        <f t="shared" si="13"/>
        <v>10090</v>
      </c>
      <c r="L440" s="46"/>
      <c r="M440" s="13" t="s">
        <v>71</v>
      </c>
      <c r="N440" s="412">
        <f>AVERAGE(N439:N439)</f>
        <v>16435.230810520668</v>
      </c>
      <c r="O440" s="412" t="e">
        <f>AVERAGE(O439:O439)</f>
        <v>#REF!</v>
      </c>
      <c r="P440" s="412" t="e">
        <f>STDEV(#REF!)</f>
        <v>#REF!</v>
      </c>
      <c r="Q440" s="412" t="e">
        <f>STDEV(#REF!)</f>
        <v>#REF!</v>
      </c>
      <c r="R440" s="412">
        <f>MIN(R439:R439)</f>
        <v>22780.461621041333</v>
      </c>
      <c r="S440" s="412" t="e">
        <f>MIN(S439:S439)</f>
        <v>#REF!</v>
      </c>
      <c r="T440" s="412">
        <f>MIN(T439:T439)</f>
        <v>10090</v>
      </c>
      <c r="U440" s="412">
        <f>MIN(U439:U439)</f>
        <v>0</v>
      </c>
      <c r="V440" s="131" t="s">
        <v>364</v>
      </c>
    </row>
    <row r="441" spans="1:22">
      <c r="A441" s="414"/>
      <c r="B441" s="25" t="s">
        <v>30</v>
      </c>
      <c r="C441" s="383">
        <v>4</v>
      </c>
      <c r="D441" s="379" t="s">
        <v>4</v>
      </c>
      <c r="E441" s="29" t="s">
        <v>562</v>
      </c>
      <c r="F441" s="409"/>
      <c r="G441" s="10">
        <v>10</v>
      </c>
      <c r="H441" s="11">
        <v>84.813999999999993</v>
      </c>
      <c r="I441" s="11">
        <f t="shared" si="12"/>
        <v>200</v>
      </c>
      <c r="J441" s="12">
        <v>15088</v>
      </c>
      <c r="K441" s="46">
        <f t="shared" si="13"/>
        <v>75440</v>
      </c>
      <c r="L441" s="46"/>
      <c r="M441" s="13" t="s">
        <v>71</v>
      </c>
      <c r="N441" s="412">
        <f>AVERAGE(K441:K442)</f>
        <v>49702.5</v>
      </c>
      <c r="O441" s="412">
        <f>AVERAGE(K441:K444)</f>
        <v>77445</v>
      </c>
      <c r="P441" s="412">
        <f>STDEV(K441:K442)</f>
        <v>36398.321561577533</v>
      </c>
      <c r="Q441" s="412">
        <f>STDEV(K441:K444)</f>
        <v>58402.977521127577</v>
      </c>
      <c r="R441" s="412">
        <f>MAX(K441:K442)</f>
        <v>75440</v>
      </c>
      <c r="S441" s="412">
        <f>MAX(K441:K444)</f>
        <v>159175</v>
      </c>
      <c r="T441" s="412">
        <f>MIN(K441:K442)</f>
        <v>23965</v>
      </c>
      <c r="U441" s="412">
        <f>MIN(K441:K444)</f>
        <v>23965</v>
      </c>
      <c r="V441" s="131" t="s">
        <v>364</v>
      </c>
    </row>
    <row r="442" spans="1:22">
      <c r="A442" s="414"/>
      <c r="B442" s="25" t="s">
        <v>31</v>
      </c>
      <c r="C442" s="384"/>
      <c r="D442" s="380"/>
      <c r="E442" s="29" t="s">
        <v>563</v>
      </c>
      <c r="F442" s="409"/>
      <c r="G442" s="10">
        <v>10</v>
      </c>
      <c r="H442" s="11">
        <v>473.22300000000001</v>
      </c>
      <c r="I442" s="11">
        <f t="shared" si="12"/>
        <v>200</v>
      </c>
      <c r="J442" s="12">
        <v>4793</v>
      </c>
      <c r="K442" s="46">
        <f t="shared" si="13"/>
        <v>23965</v>
      </c>
      <c r="L442" s="46"/>
      <c r="M442" s="13" t="s">
        <v>71</v>
      </c>
      <c r="N442" s="412">
        <f>AVERAGE(N440:N441)</f>
        <v>33068.865405260338</v>
      </c>
      <c r="O442" s="412" t="e">
        <f>AVERAGE(O440:O441)</f>
        <v>#REF!</v>
      </c>
      <c r="P442" s="412" t="e">
        <f>STDEV(P438:P440)</f>
        <v>#REF!</v>
      </c>
      <c r="Q442" s="412" t="e">
        <f>STDEV(Q438:Q440)</f>
        <v>#REF!</v>
      </c>
      <c r="R442" s="412">
        <f>MIN(R440:R441)</f>
        <v>22780.461621041333</v>
      </c>
      <c r="S442" s="412" t="e">
        <f>MIN(S440:S441)</f>
        <v>#REF!</v>
      </c>
      <c r="T442" s="412">
        <f>MIN(T440:T441)</f>
        <v>10090</v>
      </c>
      <c r="U442" s="412">
        <f>MIN(U440:U441)</f>
        <v>0</v>
      </c>
      <c r="V442" s="131" t="s">
        <v>364</v>
      </c>
    </row>
    <row r="443" spans="1:22">
      <c r="A443" s="414"/>
      <c r="B443" s="25" t="s">
        <v>32</v>
      </c>
      <c r="C443" s="384"/>
      <c r="D443" s="379" t="s">
        <v>3</v>
      </c>
      <c r="E443" s="29" t="s">
        <v>564</v>
      </c>
      <c r="F443" s="409"/>
      <c r="G443" s="10">
        <v>10</v>
      </c>
      <c r="H443" s="11">
        <v>184.62700000000001</v>
      </c>
      <c r="I443" s="11">
        <f t="shared" si="12"/>
        <v>200</v>
      </c>
      <c r="J443" s="12">
        <v>31835</v>
      </c>
      <c r="K443" s="46">
        <f t="shared" si="13"/>
        <v>159175</v>
      </c>
      <c r="L443" s="46"/>
      <c r="M443" s="13" t="s">
        <v>71</v>
      </c>
      <c r="N443" s="412">
        <f>AVERAGE(K443:K444)</f>
        <v>105187.5</v>
      </c>
      <c r="O443" s="412" t="e">
        <f>AVERAGE(#REF!)</f>
        <v>#REF!</v>
      </c>
      <c r="P443" s="412">
        <f>STDEV(K443:K444)</f>
        <v>76349.854698617462</v>
      </c>
      <c r="Q443" s="412" t="e">
        <f>STDEV(#REF!)</f>
        <v>#REF!</v>
      </c>
      <c r="R443" s="412">
        <f>MAX(K443:K444)</f>
        <v>159175</v>
      </c>
      <c r="S443" s="412" t="e">
        <f>MIN(#REF!)</f>
        <v>#REF!</v>
      </c>
      <c r="T443" s="412">
        <f>MIN(K443:K444)</f>
        <v>51200</v>
      </c>
      <c r="U443" s="412">
        <f>MIN(M443:M444)</f>
        <v>0</v>
      </c>
      <c r="V443" s="131" t="s">
        <v>364</v>
      </c>
    </row>
    <row r="444" spans="1:22">
      <c r="A444" s="414"/>
      <c r="B444" s="25" t="s">
        <v>33</v>
      </c>
      <c r="C444" s="385"/>
      <c r="D444" s="380"/>
      <c r="E444" s="29" t="s">
        <v>565</v>
      </c>
      <c r="F444" s="409"/>
      <c r="G444" s="10">
        <v>10</v>
      </c>
      <c r="H444" s="11">
        <v>354.9</v>
      </c>
      <c r="I444" s="11">
        <f t="shared" si="12"/>
        <v>200</v>
      </c>
      <c r="J444" s="12">
        <v>10240</v>
      </c>
      <c r="K444" s="46">
        <f t="shared" si="13"/>
        <v>51200</v>
      </c>
      <c r="L444" s="46"/>
      <c r="M444" s="13" t="s">
        <v>71</v>
      </c>
      <c r="N444" s="412">
        <f>AVERAGE(N443:N443)</f>
        <v>105187.5</v>
      </c>
      <c r="O444" s="412" t="e">
        <f>AVERAGE(O443:O443)</f>
        <v>#REF!</v>
      </c>
      <c r="P444" s="412" t="e">
        <f>STDEV(#REF!)</f>
        <v>#REF!</v>
      </c>
      <c r="Q444" s="412" t="e">
        <f>STDEV(#REF!)</f>
        <v>#REF!</v>
      </c>
      <c r="R444" s="412">
        <f>MIN(R443:R443)</f>
        <v>159175</v>
      </c>
      <c r="S444" s="412" t="e">
        <f>MIN(S443:S443)</f>
        <v>#REF!</v>
      </c>
      <c r="T444" s="412">
        <f>MIN(T443:T443)</f>
        <v>51200</v>
      </c>
      <c r="U444" s="412">
        <f>MIN(U443:U443)</f>
        <v>0</v>
      </c>
      <c r="V444" s="131" t="s">
        <v>364</v>
      </c>
    </row>
    <row r="445" spans="1:22">
      <c r="A445" s="414"/>
      <c r="B445" s="25" t="s">
        <v>34</v>
      </c>
      <c r="C445" s="383">
        <v>5</v>
      </c>
      <c r="D445" s="379" t="s">
        <v>4</v>
      </c>
      <c r="E445" s="29" t="s">
        <v>566</v>
      </c>
      <c r="F445" s="409"/>
      <c r="G445" s="10">
        <v>10</v>
      </c>
      <c r="H445" s="11">
        <v>194.34399999999999</v>
      </c>
      <c r="I445" s="11">
        <f t="shared" si="12"/>
        <v>200</v>
      </c>
      <c r="J445" s="12">
        <v>5710</v>
      </c>
      <c r="K445" s="46">
        <f t="shared" si="13"/>
        <v>28550</v>
      </c>
      <c r="L445" s="46"/>
      <c r="M445" s="13" t="s">
        <v>71</v>
      </c>
      <c r="N445" s="412">
        <f>AVERAGE(K445:K446)</f>
        <v>23865</v>
      </c>
      <c r="O445" s="412">
        <f>AVERAGE(K445:K448)</f>
        <v>30245</v>
      </c>
      <c r="P445" s="412">
        <f>STDEV(K445:K446)</f>
        <v>6625.5905397179504</v>
      </c>
      <c r="Q445" s="412">
        <f>STDEV(K445:K448)</f>
        <v>9040.1419605372721</v>
      </c>
      <c r="R445" s="412">
        <f>MAX(K445:K446)</f>
        <v>28550</v>
      </c>
      <c r="S445" s="412">
        <f>MAX(K445:K448)</f>
        <v>41010</v>
      </c>
      <c r="T445" s="412">
        <f>MIN(K445:K446)</f>
        <v>19180</v>
      </c>
      <c r="U445" s="412">
        <f>MIN(K445:K448)</f>
        <v>19180</v>
      </c>
      <c r="V445" s="131" t="s">
        <v>364</v>
      </c>
    </row>
    <row r="446" spans="1:22">
      <c r="A446" s="414"/>
      <c r="B446" s="25" t="s">
        <v>35</v>
      </c>
      <c r="C446" s="384"/>
      <c r="D446" s="380"/>
      <c r="E446" s="29" t="s">
        <v>567</v>
      </c>
      <c r="F446" s="409"/>
      <c r="G446" s="10">
        <v>10</v>
      </c>
      <c r="H446" s="11">
        <v>210.95500000000001</v>
      </c>
      <c r="I446" s="11">
        <f t="shared" si="12"/>
        <v>200</v>
      </c>
      <c r="J446" s="12">
        <v>3836</v>
      </c>
      <c r="K446" s="46">
        <f t="shared" si="13"/>
        <v>19180</v>
      </c>
      <c r="L446" s="46"/>
      <c r="M446" s="13" t="s">
        <v>71</v>
      </c>
      <c r="N446" s="412">
        <f>AVERAGE(N444:N445)</f>
        <v>64526.25</v>
      </c>
      <c r="O446" s="412" t="e">
        <f>AVERAGE(O444:O445)</f>
        <v>#REF!</v>
      </c>
      <c r="P446" s="412" t="e">
        <f>STDEV(P442:P444)</f>
        <v>#REF!</v>
      </c>
      <c r="Q446" s="412" t="e">
        <f>STDEV(Q442:Q444)</f>
        <v>#REF!</v>
      </c>
      <c r="R446" s="412">
        <f>MIN(R444:R445)</f>
        <v>28550</v>
      </c>
      <c r="S446" s="412" t="e">
        <f>MIN(S444:S445)</f>
        <v>#REF!</v>
      </c>
      <c r="T446" s="412">
        <f>MIN(T444:T445)</f>
        <v>19180</v>
      </c>
      <c r="U446" s="412">
        <f>MIN(U444:U445)</f>
        <v>0</v>
      </c>
      <c r="V446" s="131" t="s">
        <v>364</v>
      </c>
    </row>
    <row r="447" spans="1:22">
      <c r="A447" s="414"/>
      <c r="B447" s="25" t="s">
        <v>36</v>
      </c>
      <c r="C447" s="384"/>
      <c r="D447" s="379" t="s">
        <v>3</v>
      </c>
      <c r="E447" s="29" t="s">
        <v>568</v>
      </c>
      <c r="F447" s="409"/>
      <c r="G447" s="10">
        <v>10</v>
      </c>
      <c r="H447" s="11">
        <v>360.49</v>
      </c>
      <c r="I447" s="11">
        <f t="shared" si="12"/>
        <v>200</v>
      </c>
      <c r="J447" s="12">
        <v>8202</v>
      </c>
      <c r="K447" s="46">
        <f t="shared" si="13"/>
        <v>41010</v>
      </c>
      <c r="L447" s="46"/>
      <c r="M447" s="13" t="s">
        <v>71</v>
      </c>
      <c r="N447" s="412">
        <f>AVERAGE(K447:K448)</f>
        <v>36625</v>
      </c>
      <c r="O447" s="412" t="e">
        <f>AVERAGE(#REF!)</f>
        <v>#REF!</v>
      </c>
      <c r="P447" s="412">
        <f>STDEV(K447:K448)</f>
        <v>6201.3264710060221</v>
      </c>
      <c r="Q447" s="412" t="e">
        <f>STDEV(#REF!)</f>
        <v>#REF!</v>
      </c>
      <c r="R447" s="412">
        <f>MAX(K447:K448)</f>
        <v>41010</v>
      </c>
      <c r="S447" s="412" t="e">
        <f>MIN(#REF!)</f>
        <v>#REF!</v>
      </c>
      <c r="T447" s="412">
        <f>MIN(K447:K448)</f>
        <v>32240</v>
      </c>
      <c r="U447" s="412">
        <f>MIN(M447:M448)</f>
        <v>0</v>
      </c>
      <c r="V447" s="131" t="s">
        <v>364</v>
      </c>
    </row>
    <row r="448" spans="1:22">
      <c r="A448" s="414"/>
      <c r="B448" s="25" t="s">
        <v>37</v>
      </c>
      <c r="C448" s="385"/>
      <c r="D448" s="380"/>
      <c r="E448" s="29" t="s">
        <v>569</v>
      </c>
      <c r="F448" s="409"/>
      <c r="G448" s="10">
        <v>10</v>
      </c>
      <c r="H448" s="11">
        <v>438.48700000000002</v>
      </c>
      <c r="I448" s="11">
        <f t="shared" si="12"/>
        <v>200</v>
      </c>
      <c r="J448" s="12">
        <v>6448</v>
      </c>
      <c r="K448" s="46">
        <f t="shared" si="13"/>
        <v>32240</v>
      </c>
      <c r="L448" s="46"/>
      <c r="M448" s="13" t="s">
        <v>71</v>
      </c>
      <c r="N448" s="412">
        <f>AVERAGE(N447:N447)</f>
        <v>36625</v>
      </c>
      <c r="O448" s="412" t="e">
        <f>AVERAGE(O447:O447)</f>
        <v>#REF!</v>
      </c>
      <c r="P448" s="412" t="e">
        <f>STDEV(#REF!)</f>
        <v>#REF!</v>
      </c>
      <c r="Q448" s="412" t="e">
        <f>STDEV(#REF!)</f>
        <v>#REF!</v>
      </c>
      <c r="R448" s="412">
        <f>MIN(R447:R447)</f>
        <v>41010</v>
      </c>
      <c r="S448" s="412" t="e">
        <f>MIN(S447:S447)</f>
        <v>#REF!</v>
      </c>
      <c r="T448" s="412">
        <f>MIN(T447:T447)</f>
        <v>32240</v>
      </c>
      <c r="U448" s="412">
        <f>MIN(U447:U447)</f>
        <v>0</v>
      </c>
      <c r="V448" s="131" t="s">
        <v>364</v>
      </c>
    </row>
    <row r="449" spans="1:22">
      <c r="A449" s="414"/>
      <c r="B449" s="25" t="s">
        <v>38</v>
      </c>
      <c r="C449" s="383">
        <v>6</v>
      </c>
      <c r="D449" s="23" t="s">
        <v>4</v>
      </c>
      <c r="E449" s="29" t="s">
        <v>570</v>
      </c>
      <c r="F449" s="409"/>
      <c r="G449" s="10">
        <v>10</v>
      </c>
      <c r="H449" s="11">
        <v>135.85300000000001</v>
      </c>
      <c r="I449" s="11">
        <f t="shared" si="12"/>
        <v>200</v>
      </c>
      <c r="J449" s="12">
        <v>777</v>
      </c>
      <c r="K449" s="46">
        <f t="shared" si="13"/>
        <v>3885</v>
      </c>
      <c r="L449" s="46"/>
      <c r="M449" s="13" t="s">
        <v>71</v>
      </c>
      <c r="N449" s="130">
        <f>AVERAGE(K449)</f>
        <v>3885</v>
      </c>
      <c r="O449" s="412">
        <f>AVERAGE(K449:K452)</f>
        <v>49973.75</v>
      </c>
      <c r="P449" s="129" t="s">
        <v>354</v>
      </c>
      <c r="Q449" s="412">
        <f>STDEV(K449:K452)</f>
        <v>33095.453457889547</v>
      </c>
      <c r="R449" s="130">
        <f>MAX(K449)</f>
        <v>3885</v>
      </c>
      <c r="S449" s="412">
        <f>MAX(K449:K452)</f>
        <v>77095</v>
      </c>
      <c r="T449" s="130">
        <f>MIN(K449)</f>
        <v>3885</v>
      </c>
      <c r="U449" s="412">
        <f>MIN(K449:K452)</f>
        <v>3885</v>
      </c>
      <c r="V449" s="131" t="s">
        <v>364</v>
      </c>
    </row>
    <row r="450" spans="1:22">
      <c r="A450" s="414"/>
      <c r="B450" s="25" t="s">
        <v>39</v>
      </c>
      <c r="C450" s="384"/>
      <c r="D450" s="379" t="s">
        <v>3</v>
      </c>
      <c r="E450" s="29" t="s">
        <v>571</v>
      </c>
      <c r="F450" s="409"/>
      <c r="G450" s="10">
        <v>10</v>
      </c>
      <c r="H450" s="11">
        <v>146.67699999999999</v>
      </c>
      <c r="I450" s="11">
        <f t="shared" si="12"/>
        <v>200</v>
      </c>
      <c r="J450" s="12">
        <v>15419</v>
      </c>
      <c r="K450" s="46">
        <f t="shared" si="13"/>
        <v>77095</v>
      </c>
      <c r="L450" s="46"/>
      <c r="M450" s="13" t="s">
        <v>71</v>
      </c>
      <c r="N450" s="412">
        <f>AVERAGE(K450:K452)</f>
        <v>65336.666666666664</v>
      </c>
      <c r="O450" s="412">
        <f>AVERAGE(O449:O449)</f>
        <v>49973.75</v>
      </c>
      <c r="P450" s="412">
        <f>STDEV(K450:K452)</f>
        <v>15061.484267273694</v>
      </c>
      <c r="Q450" s="412" t="e">
        <f>STDEV(#REF!)</f>
        <v>#REF!</v>
      </c>
      <c r="R450" s="412">
        <f>MAX(K450:K452)</f>
        <v>77095</v>
      </c>
      <c r="S450" s="412">
        <f>MIN(S449:S449)</f>
        <v>77095</v>
      </c>
      <c r="T450" s="412">
        <f>MIN(K450:K452)</f>
        <v>48360</v>
      </c>
      <c r="U450" s="412">
        <f>MIN(U449:U449)</f>
        <v>3885</v>
      </c>
      <c r="V450" s="131" t="s">
        <v>364</v>
      </c>
    </row>
    <row r="451" spans="1:22">
      <c r="A451" s="414"/>
      <c r="B451" s="25" t="s">
        <v>40</v>
      </c>
      <c r="C451" s="384"/>
      <c r="D451" s="407"/>
      <c r="E451" s="29" t="s">
        <v>572</v>
      </c>
      <c r="F451" s="409"/>
      <c r="G451" s="10">
        <v>10</v>
      </c>
      <c r="H451" s="11">
        <v>85.088999999999999</v>
      </c>
      <c r="I451" s="11">
        <f t="shared" si="12"/>
        <v>200</v>
      </c>
      <c r="J451" s="12">
        <v>9672</v>
      </c>
      <c r="K451" s="46">
        <f t="shared" si="13"/>
        <v>48360</v>
      </c>
      <c r="L451" s="46"/>
      <c r="M451" s="13" t="s">
        <v>71</v>
      </c>
      <c r="N451" s="412"/>
      <c r="O451" s="412" t="e">
        <f>AVERAGE(#REF!)</f>
        <v>#REF!</v>
      </c>
      <c r="P451" s="412"/>
      <c r="Q451" s="412" t="e">
        <f>STDEV(#REF!)</f>
        <v>#REF!</v>
      </c>
      <c r="R451" s="412"/>
      <c r="S451" s="412" t="e">
        <f>MIN(#REF!)</f>
        <v>#REF!</v>
      </c>
      <c r="T451" s="412"/>
      <c r="U451" s="412">
        <f>MIN(M451:M452)</f>
        <v>0</v>
      </c>
      <c r="V451" s="131" t="s">
        <v>364</v>
      </c>
    </row>
    <row r="452" spans="1:22">
      <c r="A452" s="414"/>
      <c r="B452" s="25" t="s">
        <v>41</v>
      </c>
      <c r="C452" s="385"/>
      <c r="D452" s="380"/>
      <c r="E452" s="29" t="s">
        <v>573</v>
      </c>
      <c r="F452" s="410"/>
      <c r="G452" s="10">
        <v>10</v>
      </c>
      <c r="H452" s="11">
        <v>108.285</v>
      </c>
      <c r="I452" s="11">
        <f t="shared" si="12"/>
        <v>200</v>
      </c>
      <c r="J452" s="12">
        <v>14111</v>
      </c>
      <c r="K452" s="46">
        <f t="shared" si="13"/>
        <v>70555</v>
      </c>
      <c r="L452" s="46"/>
      <c r="M452" s="13" t="s">
        <v>71</v>
      </c>
      <c r="N452" s="412"/>
      <c r="O452" s="412" t="e">
        <f>AVERAGE(O451:O451)</f>
        <v>#REF!</v>
      </c>
      <c r="P452" s="412"/>
      <c r="Q452" s="412" t="e">
        <f>STDEV(#REF!)</f>
        <v>#REF!</v>
      </c>
      <c r="R452" s="412"/>
      <c r="S452" s="412" t="e">
        <f>MIN(S451:S451)</f>
        <v>#REF!</v>
      </c>
      <c r="T452" s="412"/>
      <c r="U452" s="412">
        <f>MIN(U451:U451)</f>
        <v>0</v>
      </c>
      <c r="V452" s="131" t="s">
        <v>364</v>
      </c>
    </row>
    <row r="453" spans="1:22">
      <c r="A453" s="414"/>
      <c r="B453" s="25" t="s">
        <v>42</v>
      </c>
      <c r="C453" s="383">
        <v>1</v>
      </c>
      <c r="D453" s="23" t="s">
        <v>4</v>
      </c>
      <c r="E453" s="29" t="s">
        <v>574</v>
      </c>
      <c r="F453" s="388" t="s">
        <v>1846</v>
      </c>
      <c r="G453" s="10">
        <v>10</v>
      </c>
      <c r="H453" s="11">
        <v>208.45099999999999</v>
      </c>
      <c r="I453" s="11">
        <f t="shared" si="12"/>
        <v>200</v>
      </c>
      <c r="J453" s="12" t="s">
        <v>355</v>
      </c>
      <c r="K453" s="46" t="s">
        <v>355</v>
      </c>
      <c r="L453" s="46"/>
      <c r="M453" s="13" t="s">
        <v>71</v>
      </c>
      <c r="N453" s="129" t="s">
        <v>355</v>
      </c>
      <c r="O453" s="381" t="s">
        <v>355</v>
      </c>
      <c r="P453" s="129" t="s">
        <v>354</v>
      </c>
      <c r="Q453" s="381" t="s">
        <v>354</v>
      </c>
      <c r="R453" s="129" t="s">
        <v>355</v>
      </c>
      <c r="S453" s="381" t="s">
        <v>355</v>
      </c>
      <c r="T453" s="129" t="s">
        <v>355</v>
      </c>
      <c r="U453" s="418" t="s">
        <v>355</v>
      </c>
      <c r="V453" s="131" t="s">
        <v>364</v>
      </c>
    </row>
    <row r="454" spans="1:22">
      <c r="A454" s="414"/>
      <c r="B454" s="25" t="s">
        <v>43</v>
      </c>
      <c r="C454" s="384"/>
      <c r="D454" s="379" t="s">
        <v>3</v>
      </c>
      <c r="E454" s="29" t="s">
        <v>575</v>
      </c>
      <c r="F454" s="389"/>
      <c r="G454" s="10">
        <v>10</v>
      </c>
      <c r="H454" s="11">
        <v>98.245999999999995</v>
      </c>
      <c r="I454" s="11">
        <f t="shared" si="12"/>
        <v>200</v>
      </c>
      <c r="J454" s="12" t="s">
        <v>355</v>
      </c>
      <c r="K454" s="46" t="s">
        <v>355</v>
      </c>
      <c r="L454" s="46"/>
      <c r="M454" s="13" t="s">
        <v>71</v>
      </c>
      <c r="N454" s="381" t="s">
        <v>355</v>
      </c>
      <c r="O454" s="382" t="e">
        <f>MIN(#REF!)</f>
        <v>#REF!</v>
      </c>
      <c r="P454" s="381" t="s">
        <v>354</v>
      </c>
      <c r="Q454" s="382" t="e">
        <f>STDEV(#REF!)</f>
        <v>#REF!</v>
      </c>
      <c r="R454" s="381" t="s">
        <v>355</v>
      </c>
      <c r="S454" s="382" t="e">
        <f>MIN(#REF!)</f>
        <v>#REF!</v>
      </c>
      <c r="T454" s="381" t="s">
        <v>355</v>
      </c>
      <c r="U454" s="419">
        <f>MIN(M454:M455)</f>
        <v>0</v>
      </c>
      <c r="V454" s="131" t="s">
        <v>364</v>
      </c>
    </row>
    <row r="455" spans="1:22">
      <c r="A455" s="414"/>
      <c r="B455" s="25" t="s">
        <v>44</v>
      </c>
      <c r="C455" s="385"/>
      <c r="D455" s="380"/>
      <c r="E455" s="29" t="s">
        <v>576</v>
      </c>
      <c r="F455" s="389"/>
      <c r="G455" s="10">
        <v>10</v>
      </c>
      <c r="H455" s="11">
        <v>164.435</v>
      </c>
      <c r="I455" s="11">
        <f t="shared" ref="I455:I518" si="14">IF(H455&gt;=40, 200, H455*5)</f>
        <v>200</v>
      </c>
      <c r="J455" s="12" t="s">
        <v>355</v>
      </c>
      <c r="K455" s="46" t="s">
        <v>355</v>
      </c>
      <c r="L455" s="46"/>
      <c r="M455" s="13" t="s">
        <v>71</v>
      </c>
      <c r="N455" s="382">
        <f>MIN(N453:N454)</f>
        <v>0</v>
      </c>
      <c r="O455" s="382" t="e">
        <f>MIN(O454:O454)</f>
        <v>#REF!</v>
      </c>
      <c r="P455" s="382" t="e">
        <f>AVERAGE(P453:P454)</f>
        <v>#DIV/0!</v>
      </c>
      <c r="Q455" s="382" t="e">
        <f>STDEV(#REF!)</f>
        <v>#REF!</v>
      </c>
      <c r="R455" s="382">
        <f>MIN(R453:R454)</f>
        <v>0</v>
      </c>
      <c r="S455" s="382" t="e">
        <f>MIN(S454:S454)</f>
        <v>#REF!</v>
      </c>
      <c r="T455" s="382">
        <f>MIN(T453:T454)</f>
        <v>0</v>
      </c>
      <c r="U455" s="419">
        <f>MIN(U454:U454)</f>
        <v>0</v>
      </c>
      <c r="V455" s="131" t="s">
        <v>364</v>
      </c>
    </row>
    <row r="456" spans="1:22">
      <c r="A456" s="414"/>
      <c r="B456" s="25" t="s">
        <v>45</v>
      </c>
      <c r="C456" s="383">
        <v>2</v>
      </c>
      <c r="D456" s="379" t="s">
        <v>4</v>
      </c>
      <c r="E456" s="29" t="s">
        <v>577</v>
      </c>
      <c r="F456" s="389"/>
      <c r="G456" s="10">
        <v>10</v>
      </c>
      <c r="H456" s="11">
        <v>55.956000000000003</v>
      </c>
      <c r="I456" s="11">
        <f t="shared" si="14"/>
        <v>200</v>
      </c>
      <c r="J456" s="12" t="s">
        <v>355</v>
      </c>
      <c r="K456" s="46" t="s">
        <v>355</v>
      </c>
      <c r="L456" s="46"/>
      <c r="M456" s="13" t="s">
        <v>71</v>
      </c>
      <c r="N456" s="381" t="s">
        <v>355</v>
      </c>
      <c r="O456" s="381" t="s">
        <v>355</v>
      </c>
      <c r="P456" s="381" t="s">
        <v>354</v>
      </c>
      <c r="Q456" s="381" t="s">
        <v>354</v>
      </c>
      <c r="R456" s="381" t="s">
        <v>355</v>
      </c>
      <c r="S456" s="381" t="s">
        <v>355</v>
      </c>
      <c r="T456" s="381" t="s">
        <v>355</v>
      </c>
      <c r="U456" s="418" t="s">
        <v>355</v>
      </c>
      <c r="V456" s="131" t="s">
        <v>364</v>
      </c>
    </row>
    <row r="457" spans="1:22">
      <c r="A457" s="414"/>
      <c r="B457" s="25" t="s">
        <v>46</v>
      </c>
      <c r="C457" s="384"/>
      <c r="D457" s="380"/>
      <c r="E457" s="29" t="s">
        <v>578</v>
      </c>
      <c r="F457" s="389"/>
      <c r="G457" s="10">
        <v>10</v>
      </c>
      <c r="H457" s="11">
        <v>134.25899999999999</v>
      </c>
      <c r="I457" s="11">
        <f t="shared" si="14"/>
        <v>200</v>
      </c>
      <c r="J457" s="12" t="s">
        <v>355</v>
      </c>
      <c r="K457" s="46" t="s">
        <v>355</v>
      </c>
      <c r="L457" s="46"/>
      <c r="M457" s="13" t="s">
        <v>71</v>
      </c>
      <c r="N457" s="382">
        <f>MIN(N455:N456)</f>
        <v>0</v>
      </c>
      <c r="O457" s="382" t="e">
        <f>MIN(O455:O456)</f>
        <v>#REF!</v>
      </c>
      <c r="P457" s="382" t="e">
        <f>AVERAGE(P455:P456)</f>
        <v>#DIV/0!</v>
      </c>
      <c r="Q457" s="382" t="e">
        <f>STDEV(Q453:Q455)</f>
        <v>#REF!</v>
      </c>
      <c r="R457" s="382">
        <f>MIN(R455:R456)</f>
        <v>0</v>
      </c>
      <c r="S457" s="382" t="e">
        <f>MIN(S455:S456)</f>
        <v>#REF!</v>
      </c>
      <c r="T457" s="382">
        <f>MIN(T455:T456)</f>
        <v>0</v>
      </c>
      <c r="U457" s="419">
        <f>MIN(U455:U456)</f>
        <v>0</v>
      </c>
      <c r="V457" s="131" t="s">
        <v>364</v>
      </c>
    </row>
    <row r="458" spans="1:22">
      <c r="A458" s="414"/>
      <c r="B458" s="25" t="s">
        <v>47</v>
      </c>
      <c r="C458" s="384"/>
      <c r="D458" s="379" t="s">
        <v>3</v>
      </c>
      <c r="E458" s="29" t="s">
        <v>579</v>
      </c>
      <c r="F458" s="389"/>
      <c r="G458" s="10">
        <v>10</v>
      </c>
      <c r="H458" s="11">
        <v>147.84399999999999</v>
      </c>
      <c r="I458" s="11">
        <f t="shared" si="14"/>
        <v>200</v>
      </c>
      <c r="J458" s="12" t="s">
        <v>355</v>
      </c>
      <c r="K458" s="46" t="s">
        <v>355</v>
      </c>
      <c r="L458" s="46"/>
      <c r="M458" s="13" t="s">
        <v>71</v>
      </c>
      <c r="N458" s="381" t="s">
        <v>355</v>
      </c>
      <c r="O458" s="382" t="e">
        <f>MIN(#REF!)</f>
        <v>#REF!</v>
      </c>
      <c r="P458" s="381" t="s">
        <v>354</v>
      </c>
      <c r="Q458" s="382" t="e">
        <f>STDEV(#REF!)</f>
        <v>#REF!</v>
      </c>
      <c r="R458" s="381" t="s">
        <v>355</v>
      </c>
      <c r="S458" s="382" t="e">
        <f>MIN(#REF!)</f>
        <v>#REF!</v>
      </c>
      <c r="T458" s="381" t="s">
        <v>355</v>
      </c>
      <c r="U458" s="419">
        <f>MIN(M458:M459)</f>
        <v>0</v>
      </c>
      <c r="V458" s="131" t="s">
        <v>364</v>
      </c>
    </row>
    <row r="459" spans="1:22">
      <c r="A459" s="414"/>
      <c r="B459" s="25" t="s">
        <v>48</v>
      </c>
      <c r="C459" s="385"/>
      <c r="D459" s="380"/>
      <c r="E459" s="29" t="s">
        <v>580</v>
      </c>
      <c r="F459" s="389"/>
      <c r="G459" s="10">
        <v>10</v>
      </c>
      <c r="H459" s="11">
        <v>66.5</v>
      </c>
      <c r="I459" s="11">
        <f t="shared" si="14"/>
        <v>200</v>
      </c>
      <c r="J459" s="12" t="s">
        <v>355</v>
      </c>
      <c r="K459" s="46" t="s">
        <v>355</v>
      </c>
      <c r="L459" s="46"/>
      <c r="M459" s="13" t="s">
        <v>71</v>
      </c>
      <c r="N459" s="382">
        <f>MIN(N457:N458)</f>
        <v>0</v>
      </c>
      <c r="O459" s="382" t="e">
        <f>MIN(O458:O458)</f>
        <v>#REF!</v>
      </c>
      <c r="P459" s="382" t="e">
        <f>AVERAGE(P457:P458)</f>
        <v>#DIV/0!</v>
      </c>
      <c r="Q459" s="382" t="e">
        <f>STDEV(#REF!)</f>
        <v>#REF!</v>
      </c>
      <c r="R459" s="382">
        <f>MIN(R457:R458)</f>
        <v>0</v>
      </c>
      <c r="S459" s="382" t="e">
        <f>MIN(S458:S458)</f>
        <v>#REF!</v>
      </c>
      <c r="T459" s="382">
        <f>MIN(T457:T458)</f>
        <v>0</v>
      </c>
      <c r="U459" s="419">
        <f>MIN(U458:U458)</f>
        <v>0</v>
      </c>
      <c r="V459" s="131" t="s">
        <v>364</v>
      </c>
    </row>
    <row r="460" spans="1:22">
      <c r="A460" s="414"/>
      <c r="B460" s="25" t="s">
        <v>49</v>
      </c>
      <c r="C460" s="383">
        <v>3</v>
      </c>
      <c r="D460" s="379" t="s">
        <v>4</v>
      </c>
      <c r="E460" s="29" t="s">
        <v>581</v>
      </c>
      <c r="F460" s="389"/>
      <c r="G460" s="10">
        <v>10</v>
      </c>
      <c r="H460" s="11">
        <v>214.83799999999999</v>
      </c>
      <c r="I460" s="11">
        <f t="shared" si="14"/>
        <v>200</v>
      </c>
      <c r="J460" s="12">
        <v>911</v>
      </c>
      <c r="K460" s="46">
        <f t="shared" ref="K460:K518" si="15">(J460/(I460/1000))</f>
        <v>4555</v>
      </c>
      <c r="L460" s="46"/>
      <c r="M460" s="13" t="s">
        <v>71</v>
      </c>
      <c r="N460" s="412">
        <f>AVERAGE(K460:K461)</f>
        <v>8530</v>
      </c>
      <c r="O460" s="412">
        <f>AVERAGE(K460:K463)</f>
        <v>13603.75</v>
      </c>
      <c r="P460" s="412">
        <f>STDEV(K460:K461)</f>
        <v>5621.4989104330525</v>
      </c>
      <c r="Q460" s="412">
        <f>STDEV(K460:K463)</f>
        <v>7423.9481578200694</v>
      </c>
      <c r="R460" s="412">
        <f>MAX(K460:K461)</f>
        <v>12505</v>
      </c>
      <c r="S460" s="412">
        <f>MAX(K460:K463)</f>
        <v>22600</v>
      </c>
      <c r="T460" s="412">
        <f>MIN(K460:K461)</f>
        <v>4555</v>
      </c>
      <c r="U460" s="412">
        <f>MIN(K460:K463)</f>
        <v>4555</v>
      </c>
      <c r="V460" s="131" t="s">
        <v>364</v>
      </c>
    </row>
    <row r="461" spans="1:22">
      <c r="A461" s="414"/>
      <c r="B461" s="25" t="s">
        <v>50</v>
      </c>
      <c r="C461" s="384"/>
      <c r="D461" s="380"/>
      <c r="E461" s="29" t="s">
        <v>582</v>
      </c>
      <c r="F461" s="389"/>
      <c r="G461" s="10">
        <v>10</v>
      </c>
      <c r="H461" s="11">
        <v>337.33199999999999</v>
      </c>
      <c r="I461" s="11">
        <f t="shared" si="14"/>
        <v>200</v>
      </c>
      <c r="J461" s="12">
        <v>2501</v>
      </c>
      <c r="K461" s="46">
        <f t="shared" si="15"/>
        <v>12505</v>
      </c>
      <c r="L461" s="46"/>
      <c r="M461" s="13" t="s">
        <v>71</v>
      </c>
      <c r="N461" s="412">
        <f>AVERAGE(N459:N460)</f>
        <v>4265</v>
      </c>
      <c r="O461" s="412" t="e">
        <f>AVERAGE(O459:O460)</f>
        <v>#REF!</v>
      </c>
      <c r="P461" s="412" t="e">
        <f>STDEV(P457:P459)</f>
        <v>#DIV/0!</v>
      </c>
      <c r="Q461" s="412" t="e">
        <f>STDEV(Q457:Q459)</f>
        <v>#REF!</v>
      </c>
      <c r="R461" s="412">
        <f>MIN(R459:R460)</f>
        <v>0</v>
      </c>
      <c r="S461" s="412" t="e">
        <f>MIN(S459:S460)</f>
        <v>#REF!</v>
      </c>
      <c r="T461" s="412">
        <f>MIN(T459:T460)</f>
        <v>0</v>
      </c>
      <c r="U461" s="412">
        <f>MIN(U459:U460)</f>
        <v>0</v>
      </c>
      <c r="V461" s="131" t="s">
        <v>364</v>
      </c>
    </row>
    <row r="462" spans="1:22">
      <c r="A462" s="414"/>
      <c r="B462" s="25" t="s">
        <v>51</v>
      </c>
      <c r="C462" s="384"/>
      <c r="D462" s="379" t="s">
        <v>3</v>
      </c>
      <c r="E462" s="29" t="s">
        <v>583</v>
      </c>
      <c r="F462" s="389"/>
      <c r="G462" s="10">
        <v>10</v>
      </c>
      <c r="H462" s="11">
        <v>117.68</v>
      </c>
      <c r="I462" s="11">
        <f t="shared" si="14"/>
        <v>200</v>
      </c>
      <c r="J462" s="12">
        <v>4520</v>
      </c>
      <c r="K462" s="46">
        <f t="shared" si="15"/>
        <v>22600</v>
      </c>
      <c r="L462" s="46"/>
      <c r="M462" s="13" t="s">
        <v>71</v>
      </c>
      <c r="N462" s="412">
        <f>AVERAGE(K462:K463)</f>
        <v>18677.5</v>
      </c>
      <c r="O462" s="412" t="e">
        <f>AVERAGE(#REF!)</f>
        <v>#REF!</v>
      </c>
      <c r="P462" s="412">
        <f>STDEV(K462:K463)</f>
        <v>5547.2526984084652</v>
      </c>
      <c r="Q462" s="412" t="e">
        <f>STDEV(#REF!)</f>
        <v>#REF!</v>
      </c>
      <c r="R462" s="412">
        <f>MAX(K462:K463)</f>
        <v>22600</v>
      </c>
      <c r="S462" s="412" t="e">
        <f>MIN(#REF!)</f>
        <v>#REF!</v>
      </c>
      <c r="T462" s="412">
        <f>MIN(K462:K463)</f>
        <v>14755</v>
      </c>
      <c r="U462" s="412">
        <f>MIN(M462:M463)</f>
        <v>0</v>
      </c>
      <c r="V462" s="131" t="s">
        <v>364</v>
      </c>
    </row>
    <row r="463" spans="1:22">
      <c r="A463" s="414"/>
      <c r="B463" s="25" t="s">
        <v>52</v>
      </c>
      <c r="C463" s="385"/>
      <c r="D463" s="380"/>
      <c r="E463" s="29" t="s">
        <v>584</v>
      </c>
      <c r="F463" s="389"/>
      <c r="G463" s="10">
        <v>10</v>
      </c>
      <c r="H463" s="11">
        <v>83.819000000000003</v>
      </c>
      <c r="I463" s="11">
        <f t="shared" si="14"/>
        <v>200</v>
      </c>
      <c r="J463" s="12">
        <v>2951</v>
      </c>
      <c r="K463" s="46">
        <f t="shared" si="15"/>
        <v>14755</v>
      </c>
      <c r="L463" s="46"/>
      <c r="M463" s="13" t="s">
        <v>71</v>
      </c>
      <c r="N463" s="412">
        <f>AVERAGE(N462:N462)</f>
        <v>18677.5</v>
      </c>
      <c r="O463" s="412" t="e">
        <f>AVERAGE(O462:O462)</f>
        <v>#REF!</v>
      </c>
      <c r="P463" s="412" t="e">
        <f>STDEV(#REF!)</f>
        <v>#REF!</v>
      </c>
      <c r="Q463" s="412" t="e">
        <f>STDEV(#REF!)</f>
        <v>#REF!</v>
      </c>
      <c r="R463" s="412">
        <f>MIN(R462:R462)</f>
        <v>22600</v>
      </c>
      <c r="S463" s="412" t="e">
        <f>MIN(S462:S462)</f>
        <v>#REF!</v>
      </c>
      <c r="T463" s="412">
        <f>MIN(T462:T462)</f>
        <v>14755</v>
      </c>
      <c r="U463" s="412">
        <f>MIN(U462:U462)</f>
        <v>0</v>
      </c>
      <c r="V463" s="131" t="s">
        <v>364</v>
      </c>
    </row>
    <row r="464" spans="1:22">
      <c r="A464" s="414"/>
      <c r="B464" s="25" t="s">
        <v>53</v>
      </c>
      <c r="C464" s="383">
        <v>4</v>
      </c>
      <c r="D464" s="379" t="s">
        <v>4</v>
      </c>
      <c r="E464" s="29" t="s">
        <v>585</v>
      </c>
      <c r="F464" s="389"/>
      <c r="G464" s="10">
        <v>10</v>
      </c>
      <c r="H464" s="11">
        <v>402.75099999999998</v>
      </c>
      <c r="I464" s="11">
        <f t="shared" si="14"/>
        <v>200</v>
      </c>
      <c r="J464" s="12">
        <v>1246</v>
      </c>
      <c r="K464" s="46">
        <f t="shared" si="15"/>
        <v>6230</v>
      </c>
      <c r="L464" s="46"/>
      <c r="M464" s="13" t="s">
        <v>71</v>
      </c>
      <c r="N464" s="412">
        <f>AVERAGE(K464:K465)</f>
        <v>62402.5</v>
      </c>
      <c r="O464" s="412">
        <f>AVERAGE(K464:K467)</f>
        <v>61138.75</v>
      </c>
      <c r="P464" s="412">
        <f>STDEV(K464:K465)</f>
        <v>79439.911332402684</v>
      </c>
      <c r="Q464" s="412">
        <f>STDEV(K464:K467)</f>
        <v>48102.479384296465</v>
      </c>
      <c r="R464" s="412">
        <f>MAX(K464:K465)</f>
        <v>118575</v>
      </c>
      <c r="S464" s="412">
        <f>MAX(K464:K467)</f>
        <v>118575</v>
      </c>
      <c r="T464" s="412">
        <f>MIN(K464:K465)</f>
        <v>6230</v>
      </c>
      <c r="U464" s="412">
        <f>MIN(K464:K467)</f>
        <v>6230</v>
      </c>
      <c r="V464" s="131" t="s">
        <v>364</v>
      </c>
    </row>
    <row r="465" spans="1:22">
      <c r="A465" s="414"/>
      <c r="B465" s="25" t="s">
        <v>54</v>
      </c>
      <c r="C465" s="384"/>
      <c r="D465" s="380"/>
      <c r="E465" s="29" t="s">
        <v>586</v>
      </c>
      <c r="F465" s="389"/>
      <c r="G465" s="10">
        <v>10</v>
      </c>
      <c r="H465" s="11">
        <v>49.744</v>
      </c>
      <c r="I465" s="11">
        <f t="shared" si="14"/>
        <v>200</v>
      </c>
      <c r="J465" s="12">
        <v>23715</v>
      </c>
      <c r="K465" s="46">
        <f t="shared" si="15"/>
        <v>118575</v>
      </c>
      <c r="L465" s="46"/>
      <c r="M465" s="13" t="s">
        <v>71</v>
      </c>
      <c r="N465" s="412">
        <f>AVERAGE(N463:N464)</f>
        <v>40540</v>
      </c>
      <c r="O465" s="412" t="e">
        <f>AVERAGE(O463:O464)</f>
        <v>#REF!</v>
      </c>
      <c r="P465" s="412" t="e">
        <f>STDEV(P461:P463)</f>
        <v>#DIV/0!</v>
      </c>
      <c r="Q465" s="412" t="e">
        <f>STDEV(Q461:Q463)</f>
        <v>#REF!</v>
      </c>
      <c r="R465" s="412">
        <f>MIN(R463:R464)</f>
        <v>22600</v>
      </c>
      <c r="S465" s="412" t="e">
        <f>MIN(S463:S464)</f>
        <v>#REF!</v>
      </c>
      <c r="T465" s="412">
        <f>MIN(T463:T464)</f>
        <v>6230</v>
      </c>
      <c r="U465" s="412">
        <f>MIN(U463:U464)</f>
        <v>0</v>
      </c>
      <c r="V465" s="131" t="s">
        <v>364</v>
      </c>
    </row>
    <row r="466" spans="1:22">
      <c r="A466" s="414"/>
      <c r="B466" s="25" t="s">
        <v>55</v>
      </c>
      <c r="C466" s="384"/>
      <c r="D466" s="379" t="s">
        <v>3</v>
      </c>
      <c r="E466" s="29" t="s">
        <v>587</v>
      </c>
      <c r="F466" s="389"/>
      <c r="G466" s="10">
        <v>10</v>
      </c>
      <c r="H466" s="11">
        <v>214.40899999999999</v>
      </c>
      <c r="I466" s="11">
        <f t="shared" si="14"/>
        <v>200</v>
      </c>
      <c r="J466" s="12">
        <v>15509</v>
      </c>
      <c r="K466" s="46">
        <f t="shared" si="15"/>
        <v>77545</v>
      </c>
      <c r="L466" s="46"/>
      <c r="M466" s="13" t="s">
        <v>71</v>
      </c>
      <c r="N466" s="412">
        <f>AVERAGE(K466:K467)</f>
        <v>59875</v>
      </c>
      <c r="O466" s="412" t="e">
        <f>AVERAGE(#REF!)</f>
        <v>#REF!</v>
      </c>
      <c r="P466" s="412">
        <f>STDEV(K466:K467)</f>
        <v>24989.153647132589</v>
      </c>
      <c r="Q466" s="412" t="e">
        <f>STDEV(#REF!)</f>
        <v>#REF!</v>
      </c>
      <c r="R466" s="412">
        <f>MAX(K466:K467)</f>
        <v>77545</v>
      </c>
      <c r="S466" s="412" t="e">
        <f>MIN(#REF!)</f>
        <v>#REF!</v>
      </c>
      <c r="T466" s="412">
        <f>MIN(K466:K467)</f>
        <v>42205</v>
      </c>
      <c r="U466" s="412">
        <f>MIN(M466:M467)</f>
        <v>0</v>
      </c>
      <c r="V466" s="131" t="s">
        <v>364</v>
      </c>
    </row>
    <row r="467" spans="1:22">
      <c r="A467" s="414"/>
      <c r="B467" s="25" t="s">
        <v>56</v>
      </c>
      <c r="C467" s="385"/>
      <c r="D467" s="380"/>
      <c r="E467" s="29" t="s">
        <v>588</v>
      </c>
      <c r="F467" s="389"/>
      <c r="G467" s="10">
        <v>10</v>
      </c>
      <c r="H467" s="11">
        <v>151.99600000000001</v>
      </c>
      <c r="I467" s="11">
        <f t="shared" si="14"/>
        <v>200</v>
      </c>
      <c r="J467" s="12">
        <v>8441</v>
      </c>
      <c r="K467" s="46">
        <f t="shared" si="15"/>
        <v>42205</v>
      </c>
      <c r="L467" s="46"/>
      <c r="M467" s="13" t="s">
        <v>71</v>
      </c>
      <c r="N467" s="412">
        <f>AVERAGE(N466:N466)</f>
        <v>59875</v>
      </c>
      <c r="O467" s="412" t="e">
        <f>AVERAGE(O466:O466)</f>
        <v>#REF!</v>
      </c>
      <c r="P467" s="412" t="e">
        <f>STDEV(#REF!)</f>
        <v>#REF!</v>
      </c>
      <c r="Q467" s="412" t="e">
        <f>STDEV(#REF!)</f>
        <v>#REF!</v>
      </c>
      <c r="R467" s="412">
        <f>MIN(R466:R466)</f>
        <v>77545</v>
      </c>
      <c r="S467" s="412" t="e">
        <f>MIN(S466:S466)</f>
        <v>#REF!</v>
      </c>
      <c r="T467" s="412">
        <f>MIN(T466:T466)</f>
        <v>42205</v>
      </c>
      <c r="U467" s="412">
        <f>MIN(U466:U466)</f>
        <v>0</v>
      </c>
      <c r="V467" s="131" t="s">
        <v>364</v>
      </c>
    </row>
    <row r="468" spans="1:22">
      <c r="A468" s="414"/>
      <c r="B468" s="25" t="s">
        <v>57</v>
      </c>
      <c r="C468" s="383">
        <v>5</v>
      </c>
      <c r="D468" s="379" t="s">
        <v>4</v>
      </c>
      <c r="E468" s="29" t="s">
        <v>589</v>
      </c>
      <c r="F468" s="389"/>
      <c r="G468" s="10">
        <v>10</v>
      </c>
      <c r="H468" s="11">
        <v>353.57600000000002</v>
      </c>
      <c r="I468" s="11">
        <f t="shared" si="14"/>
        <v>200</v>
      </c>
      <c r="J468" s="12">
        <v>3446</v>
      </c>
      <c r="K468" s="46">
        <f t="shared" si="15"/>
        <v>17230</v>
      </c>
      <c r="L468" s="46"/>
      <c r="M468" s="13" t="s">
        <v>71</v>
      </c>
      <c r="N468" s="412">
        <f>AVERAGE(K468:K469)</f>
        <v>35510</v>
      </c>
      <c r="O468" s="412">
        <f>AVERAGE(K468:K471)</f>
        <v>32280</v>
      </c>
      <c r="P468" s="412">
        <f>STDEV(K468:K469)</f>
        <v>25851.823920180177</v>
      </c>
      <c r="Q468" s="412">
        <f>STDEV(K468:K471)</f>
        <v>23121.761755252704</v>
      </c>
      <c r="R468" s="412">
        <f>MAX(K468:K469)</f>
        <v>53790</v>
      </c>
      <c r="S468" s="412">
        <f>MAX(K468:K471)</f>
        <v>53790</v>
      </c>
      <c r="T468" s="412">
        <f>MIN(K468:K469)</f>
        <v>17230</v>
      </c>
      <c r="U468" s="412">
        <f>MIN(K468:K471)</f>
        <v>7910</v>
      </c>
      <c r="V468" s="131" t="s">
        <v>364</v>
      </c>
    </row>
    <row r="469" spans="1:22">
      <c r="A469" s="414"/>
      <c r="B469" s="25" t="s">
        <v>58</v>
      </c>
      <c r="C469" s="384"/>
      <c r="D469" s="380"/>
      <c r="E469" s="29" t="s">
        <v>590</v>
      </c>
      <c r="F469" s="389"/>
      <c r="G469" s="10">
        <v>10</v>
      </c>
      <c r="H469" s="11">
        <v>379.08</v>
      </c>
      <c r="I469" s="11">
        <f t="shared" si="14"/>
        <v>200</v>
      </c>
      <c r="J469" s="12">
        <v>10758</v>
      </c>
      <c r="K469" s="46">
        <f t="shared" si="15"/>
        <v>53790</v>
      </c>
      <c r="L469" s="46"/>
      <c r="M469" s="13" t="s">
        <v>71</v>
      </c>
      <c r="N469" s="412">
        <f>AVERAGE(N467:N468)</f>
        <v>47692.5</v>
      </c>
      <c r="O469" s="412" t="e">
        <f>AVERAGE(O467:O468)</f>
        <v>#REF!</v>
      </c>
      <c r="P469" s="412" t="e">
        <f>STDEV(P465:P467)</f>
        <v>#DIV/0!</v>
      </c>
      <c r="Q469" s="412" t="e">
        <f>STDEV(Q465:Q467)</f>
        <v>#REF!</v>
      </c>
      <c r="R469" s="412">
        <f>MIN(R467:R468)</f>
        <v>53790</v>
      </c>
      <c r="S469" s="412" t="e">
        <f>MIN(S467:S468)</f>
        <v>#REF!</v>
      </c>
      <c r="T469" s="412">
        <f>MIN(T467:T468)</f>
        <v>17230</v>
      </c>
      <c r="U469" s="412">
        <f>MIN(U467:U468)</f>
        <v>0</v>
      </c>
      <c r="V469" s="131" t="s">
        <v>364</v>
      </c>
    </row>
    <row r="470" spans="1:22">
      <c r="A470" s="414"/>
      <c r="B470" s="25" t="s">
        <v>59</v>
      </c>
      <c r="C470" s="384"/>
      <c r="D470" s="379" t="s">
        <v>3</v>
      </c>
      <c r="E470" s="29" t="s">
        <v>591</v>
      </c>
      <c r="F470" s="389"/>
      <c r="G470" s="10">
        <v>10</v>
      </c>
      <c r="H470" s="11">
        <v>93.504999999999995</v>
      </c>
      <c r="I470" s="11">
        <f t="shared" si="14"/>
        <v>200</v>
      </c>
      <c r="J470" s="12">
        <v>10038</v>
      </c>
      <c r="K470" s="46">
        <f t="shared" si="15"/>
        <v>50190</v>
      </c>
      <c r="L470" s="46"/>
      <c r="M470" s="13" t="s">
        <v>71</v>
      </c>
      <c r="N470" s="412">
        <f>AVERAGE(K470:K471)</f>
        <v>29050</v>
      </c>
      <c r="O470" s="412" t="e">
        <f>AVERAGE(#REF!)</f>
        <v>#REF!</v>
      </c>
      <c r="P470" s="412">
        <f>STDEV(K470:K471)</f>
        <v>29896.474708567228</v>
      </c>
      <c r="Q470" s="412" t="e">
        <f>STDEV(#REF!)</f>
        <v>#REF!</v>
      </c>
      <c r="R470" s="412">
        <f>MAX(K470:K471)</f>
        <v>50190</v>
      </c>
      <c r="S470" s="412" t="e">
        <f>MIN(#REF!)</f>
        <v>#REF!</v>
      </c>
      <c r="T470" s="412">
        <f>MIN(K470:K471)</f>
        <v>7910</v>
      </c>
      <c r="U470" s="412">
        <f>MIN(M470:M471)</f>
        <v>0</v>
      </c>
      <c r="V470" s="131" t="s">
        <v>364</v>
      </c>
    </row>
    <row r="471" spans="1:22">
      <c r="A471" s="414"/>
      <c r="B471" s="25" t="s">
        <v>60</v>
      </c>
      <c r="C471" s="385"/>
      <c r="D471" s="380"/>
      <c r="E471" s="29" t="s">
        <v>592</v>
      </c>
      <c r="F471" s="389"/>
      <c r="G471" s="10">
        <v>10</v>
      </c>
      <c r="H471" s="11">
        <v>261.71499999999997</v>
      </c>
      <c r="I471" s="11">
        <f t="shared" si="14"/>
        <v>200</v>
      </c>
      <c r="J471" s="12">
        <v>1582</v>
      </c>
      <c r="K471" s="46">
        <f t="shared" si="15"/>
        <v>7910</v>
      </c>
      <c r="L471" s="46"/>
      <c r="M471" s="13" t="s">
        <v>71</v>
      </c>
      <c r="N471" s="412">
        <f>AVERAGE(N470:N470)</f>
        <v>29050</v>
      </c>
      <c r="O471" s="412" t="e">
        <f>AVERAGE(O470:O470)</f>
        <v>#REF!</v>
      </c>
      <c r="P471" s="412" t="e">
        <f>STDEV(#REF!)</f>
        <v>#REF!</v>
      </c>
      <c r="Q471" s="412" t="e">
        <f>STDEV(#REF!)</f>
        <v>#REF!</v>
      </c>
      <c r="R471" s="412">
        <f>MIN(R470:R470)</f>
        <v>50190</v>
      </c>
      <c r="S471" s="412" t="e">
        <f>MIN(S470:S470)</f>
        <v>#REF!</v>
      </c>
      <c r="T471" s="412">
        <f>MIN(T470:T470)</f>
        <v>7910</v>
      </c>
      <c r="U471" s="412">
        <f>MIN(U470:U470)</f>
        <v>0</v>
      </c>
      <c r="V471" s="131" t="s">
        <v>364</v>
      </c>
    </row>
    <row r="472" spans="1:22">
      <c r="A472" s="414"/>
      <c r="B472" s="25" t="s">
        <v>61</v>
      </c>
      <c r="C472" s="383">
        <v>6</v>
      </c>
      <c r="D472" s="379" t="s">
        <v>4</v>
      </c>
      <c r="E472" s="29" t="s">
        <v>593</v>
      </c>
      <c r="F472" s="389"/>
      <c r="G472" s="10">
        <v>10</v>
      </c>
      <c r="H472" s="11">
        <v>84.44</v>
      </c>
      <c r="I472" s="11">
        <f t="shared" si="14"/>
        <v>200</v>
      </c>
      <c r="J472" s="12">
        <v>5510</v>
      </c>
      <c r="K472" s="46">
        <f t="shared" si="15"/>
        <v>27550</v>
      </c>
      <c r="L472" s="46"/>
      <c r="M472" s="13" t="s">
        <v>71</v>
      </c>
      <c r="N472" s="412">
        <f>AVERAGE(K472:K473)</f>
        <v>26862.5</v>
      </c>
      <c r="O472" s="412">
        <f>AVERAGE(K472:K475)</f>
        <v>27333.75</v>
      </c>
      <c r="P472" s="412">
        <f>STDEV(K472:K473)</f>
        <v>972.27182413150285</v>
      </c>
      <c r="Q472" s="412">
        <f>STDEV(K472:K475)</f>
        <v>20076.548663801754</v>
      </c>
      <c r="R472" s="412">
        <f>MAX(K472:K473)</f>
        <v>27550</v>
      </c>
      <c r="S472" s="412">
        <f>MAX(K472:K475)</f>
        <v>52375</v>
      </c>
      <c r="T472" s="412">
        <f>MIN(K472:K473)</f>
        <v>26175</v>
      </c>
      <c r="U472" s="412">
        <f>MIN(K472:K475)</f>
        <v>3235</v>
      </c>
      <c r="V472" s="131" t="s">
        <v>364</v>
      </c>
    </row>
    <row r="473" spans="1:22">
      <c r="A473" s="414"/>
      <c r="B473" s="25" t="s">
        <v>62</v>
      </c>
      <c r="C473" s="384"/>
      <c r="D473" s="380"/>
      <c r="E473" s="29" t="s">
        <v>594</v>
      </c>
      <c r="F473" s="389"/>
      <c r="G473" s="10">
        <v>10</v>
      </c>
      <c r="H473" s="11">
        <v>82.335999999999999</v>
      </c>
      <c r="I473" s="11">
        <f t="shared" si="14"/>
        <v>200</v>
      </c>
      <c r="J473" s="12">
        <v>5235</v>
      </c>
      <c r="K473" s="46">
        <f t="shared" si="15"/>
        <v>26175</v>
      </c>
      <c r="L473" s="46"/>
      <c r="M473" s="13" t="s">
        <v>71</v>
      </c>
      <c r="N473" s="412">
        <f>AVERAGE(N471:N472)</f>
        <v>27956.25</v>
      </c>
      <c r="O473" s="412" t="e">
        <f>AVERAGE(O471:O472)</f>
        <v>#REF!</v>
      </c>
      <c r="P473" s="412" t="e">
        <f>STDEV(P469:P471)</f>
        <v>#DIV/0!</v>
      </c>
      <c r="Q473" s="412" t="e">
        <f>STDEV(Q469:Q471)</f>
        <v>#REF!</v>
      </c>
      <c r="R473" s="412">
        <f>MIN(R471:R472)</f>
        <v>27550</v>
      </c>
      <c r="S473" s="412" t="e">
        <f>MIN(S471:S472)</f>
        <v>#REF!</v>
      </c>
      <c r="T473" s="412">
        <f>MIN(T471:T472)</f>
        <v>7910</v>
      </c>
      <c r="U473" s="412">
        <f>MIN(U471:U472)</f>
        <v>0</v>
      </c>
      <c r="V473" s="131" t="s">
        <v>364</v>
      </c>
    </row>
    <row r="474" spans="1:22">
      <c r="A474" s="414"/>
      <c r="B474" s="25" t="s">
        <v>63</v>
      </c>
      <c r="C474" s="384"/>
      <c r="D474" s="379" t="s">
        <v>3</v>
      </c>
      <c r="E474" s="29" t="s">
        <v>595</v>
      </c>
      <c r="F474" s="389"/>
      <c r="G474" s="10">
        <v>10</v>
      </c>
      <c r="H474" s="11">
        <v>70.703000000000003</v>
      </c>
      <c r="I474" s="11">
        <f t="shared" si="14"/>
        <v>200</v>
      </c>
      <c r="J474" s="12">
        <v>10475</v>
      </c>
      <c r="K474" s="46">
        <f t="shared" si="15"/>
        <v>52375</v>
      </c>
      <c r="L474" s="46"/>
      <c r="M474" s="13" t="s">
        <v>71</v>
      </c>
      <c r="N474" s="412">
        <f>AVERAGE(K474:K475)</f>
        <v>27805</v>
      </c>
      <c r="O474" s="412" t="e">
        <f>AVERAGE(#REF!)</f>
        <v>#REF!</v>
      </c>
      <c r="P474" s="412">
        <f>STDEV(K474:K475)</f>
        <v>34747.227227506948</v>
      </c>
      <c r="Q474" s="412" t="e">
        <f>STDEV(#REF!)</f>
        <v>#REF!</v>
      </c>
      <c r="R474" s="412">
        <f>MAX(K474:K475)</f>
        <v>52375</v>
      </c>
      <c r="S474" s="412" t="e">
        <f>MIN(#REF!)</f>
        <v>#REF!</v>
      </c>
      <c r="T474" s="412">
        <f>MIN(K474:K475)</f>
        <v>3235</v>
      </c>
      <c r="U474" s="412">
        <f>MIN(M474:M475)</f>
        <v>0</v>
      </c>
      <c r="V474" s="131" t="s">
        <v>364</v>
      </c>
    </row>
    <row r="475" spans="1:22">
      <c r="A475" s="414"/>
      <c r="B475" s="25" t="s">
        <v>64</v>
      </c>
      <c r="C475" s="385"/>
      <c r="D475" s="380"/>
      <c r="E475" s="29" t="s">
        <v>596</v>
      </c>
      <c r="F475" s="390"/>
      <c r="G475" s="10">
        <v>10</v>
      </c>
      <c r="H475" s="11">
        <v>88.843000000000004</v>
      </c>
      <c r="I475" s="11">
        <f t="shared" si="14"/>
        <v>200</v>
      </c>
      <c r="J475" s="12">
        <v>647</v>
      </c>
      <c r="K475" s="46">
        <f t="shared" si="15"/>
        <v>3235</v>
      </c>
      <c r="L475" s="46"/>
      <c r="M475" s="13" t="s">
        <v>71</v>
      </c>
      <c r="N475" s="412">
        <f>AVERAGE(N474:N474)</f>
        <v>27805</v>
      </c>
      <c r="O475" s="412" t="e">
        <f>AVERAGE(O474:O474)</f>
        <v>#REF!</v>
      </c>
      <c r="P475" s="412" t="e">
        <f>STDEV(#REF!)</f>
        <v>#REF!</v>
      </c>
      <c r="Q475" s="412" t="e">
        <f>STDEV(#REF!)</f>
        <v>#REF!</v>
      </c>
      <c r="R475" s="412">
        <f>MIN(R474:R474)</f>
        <v>52375</v>
      </c>
      <c r="S475" s="412" t="e">
        <f>MIN(S474:S474)</f>
        <v>#REF!</v>
      </c>
      <c r="T475" s="412">
        <f>MIN(T474:T474)</f>
        <v>3235</v>
      </c>
      <c r="U475" s="412">
        <f>MIN(U474:U474)</f>
        <v>0</v>
      </c>
      <c r="V475" s="131" t="s">
        <v>364</v>
      </c>
    </row>
    <row r="476" spans="1:22">
      <c r="A476" s="414" t="s">
        <v>598</v>
      </c>
      <c r="B476" s="25" t="s">
        <v>18</v>
      </c>
      <c r="C476" s="383">
        <v>1</v>
      </c>
      <c r="D476" s="379" t="s">
        <v>4</v>
      </c>
      <c r="E476" s="29" t="s">
        <v>599</v>
      </c>
      <c r="F476" s="408" t="s">
        <v>1844</v>
      </c>
      <c r="G476" s="10">
        <v>10</v>
      </c>
      <c r="H476" s="11">
        <v>3.1970000000000001</v>
      </c>
      <c r="I476" s="11">
        <f t="shared" si="14"/>
        <v>15.984999999999999</v>
      </c>
      <c r="J476" s="12" t="s">
        <v>355</v>
      </c>
      <c r="K476" s="46" t="s">
        <v>355</v>
      </c>
      <c r="L476" s="46"/>
      <c r="M476" s="13" t="s">
        <v>71</v>
      </c>
      <c r="N476" s="381" t="s">
        <v>355</v>
      </c>
      <c r="O476" s="381" t="s">
        <v>355</v>
      </c>
      <c r="P476" s="381" t="s">
        <v>354</v>
      </c>
      <c r="Q476" s="381" t="s">
        <v>354</v>
      </c>
      <c r="R476" s="381" t="s">
        <v>355</v>
      </c>
      <c r="S476" s="381" t="s">
        <v>355</v>
      </c>
      <c r="T476" s="381" t="s">
        <v>355</v>
      </c>
      <c r="U476" s="381" t="s">
        <v>355</v>
      </c>
      <c r="V476" s="131" t="s">
        <v>364</v>
      </c>
    </row>
    <row r="477" spans="1:22">
      <c r="A477" s="414"/>
      <c r="B477" s="25" t="s">
        <v>19</v>
      </c>
      <c r="C477" s="384"/>
      <c r="D477" s="380"/>
      <c r="E477" s="29" t="s">
        <v>600</v>
      </c>
      <c r="F477" s="409"/>
      <c r="G477" s="10">
        <v>10</v>
      </c>
      <c r="H477" s="11">
        <v>6.3460000000000001</v>
      </c>
      <c r="I477" s="11">
        <f t="shared" si="14"/>
        <v>31.73</v>
      </c>
      <c r="J477" s="12" t="s">
        <v>355</v>
      </c>
      <c r="K477" s="46" t="s">
        <v>355</v>
      </c>
      <c r="L477" s="46"/>
      <c r="M477" s="13" t="s">
        <v>71</v>
      </c>
      <c r="N477" s="382">
        <f>MIN(N475:N476)</f>
        <v>27805</v>
      </c>
      <c r="O477" s="382" t="e">
        <f>MIN(O475:O476)</f>
        <v>#REF!</v>
      </c>
      <c r="P477" s="382" t="e">
        <f>AVERAGE(P475:P476)</f>
        <v>#REF!</v>
      </c>
      <c r="Q477" s="382" t="e">
        <f>AVERAGE(Q475:Q476)</f>
        <v>#REF!</v>
      </c>
      <c r="R477" s="382">
        <f>MIN(R475:R476)</f>
        <v>52375</v>
      </c>
      <c r="S477" s="382" t="e">
        <f>MIN(S475:S476)</f>
        <v>#REF!</v>
      </c>
      <c r="T477" s="382">
        <f>MIN(T475:T476)</f>
        <v>3235</v>
      </c>
      <c r="U477" s="382">
        <f>MIN(U475:U476)</f>
        <v>0</v>
      </c>
      <c r="V477" s="131" t="s">
        <v>364</v>
      </c>
    </row>
    <row r="478" spans="1:22">
      <c r="A478" s="414"/>
      <c r="B478" s="25" t="s">
        <v>20</v>
      </c>
      <c r="C478" s="384"/>
      <c r="D478" s="379" t="s">
        <v>3</v>
      </c>
      <c r="E478" s="29">
        <v>471830025774</v>
      </c>
      <c r="F478" s="409"/>
      <c r="G478" s="10">
        <v>10</v>
      </c>
      <c r="H478" s="11">
        <v>2.8690000000000002</v>
      </c>
      <c r="I478" s="11">
        <f t="shared" si="14"/>
        <v>14.345000000000001</v>
      </c>
      <c r="J478" s="12" t="s">
        <v>355</v>
      </c>
      <c r="K478" s="46" t="s">
        <v>355</v>
      </c>
      <c r="L478" s="46"/>
      <c r="M478" s="13" t="s">
        <v>71</v>
      </c>
      <c r="N478" s="381" t="s">
        <v>355</v>
      </c>
      <c r="O478" s="382" t="e">
        <f>MIN(#REF!)</f>
        <v>#REF!</v>
      </c>
      <c r="P478" s="381" t="s">
        <v>354</v>
      </c>
      <c r="Q478" s="382" t="e">
        <f>AVERAGE(#REF!)</f>
        <v>#REF!</v>
      </c>
      <c r="R478" s="381" t="s">
        <v>355</v>
      </c>
      <c r="S478" s="382" t="e">
        <f>MIN(#REF!)</f>
        <v>#REF!</v>
      </c>
      <c r="T478" s="381" t="s">
        <v>355</v>
      </c>
      <c r="U478" s="382" t="e">
        <f>MIN(#REF!)</f>
        <v>#REF!</v>
      </c>
      <c r="V478" s="131" t="s">
        <v>365</v>
      </c>
    </row>
    <row r="479" spans="1:22">
      <c r="A479" s="414"/>
      <c r="B479" s="25" t="s">
        <v>21</v>
      </c>
      <c r="C479" s="385"/>
      <c r="D479" s="380"/>
      <c r="E479" s="29">
        <v>471830025830</v>
      </c>
      <c r="F479" s="409"/>
      <c r="G479" s="10">
        <v>10</v>
      </c>
      <c r="H479" s="11">
        <v>4.923</v>
      </c>
      <c r="I479" s="11">
        <f t="shared" si="14"/>
        <v>24.615000000000002</v>
      </c>
      <c r="J479" s="12" t="s">
        <v>355</v>
      </c>
      <c r="K479" s="46" t="s">
        <v>355</v>
      </c>
      <c r="L479" s="46"/>
      <c r="M479" s="13" t="s">
        <v>71</v>
      </c>
      <c r="N479" s="382">
        <f>MIN(N477:N478)</f>
        <v>27805</v>
      </c>
      <c r="O479" s="382" t="e">
        <f>MIN(O478:O478)</f>
        <v>#REF!</v>
      </c>
      <c r="P479" s="382" t="e">
        <f>AVERAGE(P477:P478)</f>
        <v>#REF!</v>
      </c>
      <c r="Q479" s="382" t="e">
        <f>AVERAGE(Q478:Q478)</f>
        <v>#REF!</v>
      </c>
      <c r="R479" s="382">
        <f>MIN(R477:R478)</f>
        <v>52375</v>
      </c>
      <c r="S479" s="382" t="e">
        <f>MIN(S478:S478)</f>
        <v>#REF!</v>
      </c>
      <c r="T479" s="382">
        <f>MIN(T477:T478)</f>
        <v>3235</v>
      </c>
      <c r="U479" s="382" t="e">
        <f>MIN(U478:U478)</f>
        <v>#REF!</v>
      </c>
      <c r="V479" s="131" t="s">
        <v>365</v>
      </c>
    </row>
    <row r="480" spans="1:22">
      <c r="A480" s="414"/>
      <c r="B480" s="25" t="s">
        <v>22</v>
      </c>
      <c r="C480" s="383">
        <v>2</v>
      </c>
      <c r="D480" s="379" t="s">
        <v>4</v>
      </c>
      <c r="E480" s="29">
        <v>471830025998</v>
      </c>
      <c r="F480" s="409"/>
      <c r="G480" s="10">
        <v>10</v>
      </c>
      <c r="H480" s="11">
        <v>31.344999999999999</v>
      </c>
      <c r="I480" s="11">
        <f t="shared" si="14"/>
        <v>156.72499999999999</v>
      </c>
      <c r="J480" s="12" t="s">
        <v>355</v>
      </c>
      <c r="K480" s="46" t="s">
        <v>355</v>
      </c>
      <c r="L480" s="46"/>
      <c r="M480" s="13" t="s">
        <v>71</v>
      </c>
      <c r="N480" s="381" t="s">
        <v>355</v>
      </c>
      <c r="O480" s="381" t="s">
        <v>355</v>
      </c>
      <c r="P480" s="381" t="s">
        <v>354</v>
      </c>
      <c r="Q480" s="381" t="s">
        <v>354</v>
      </c>
      <c r="R480" s="381" t="s">
        <v>355</v>
      </c>
      <c r="S480" s="381" t="s">
        <v>355</v>
      </c>
      <c r="T480" s="381" t="s">
        <v>355</v>
      </c>
      <c r="U480" s="381" t="s">
        <v>355</v>
      </c>
      <c r="V480" s="131" t="s">
        <v>365</v>
      </c>
    </row>
    <row r="481" spans="1:22">
      <c r="A481" s="414"/>
      <c r="B481" s="25" t="s">
        <v>23</v>
      </c>
      <c r="C481" s="384"/>
      <c r="D481" s="380"/>
      <c r="E481" s="29">
        <v>471830026054</v>
      </c>
      <c r="F481" s="409"/>
      <c r="G481" s="10">
        <v>10</v>
      </c>
      <c r="H481" s="11">
        <v>9.31</v>
      </c>
      <c r="I481" s="11">
        <f t="shared" si="14"/>
        <v>46.550000000000004</v>
      </c>
      <c r="J481" s="12" t="s">
        <v>355</v>
      </c>
      <c r="K481" s="46" t="s">
        <v>355</v>
      </c>
      <c r="L481" s="46"/>
      <c r="M481" s="13" t="s">
        <v>71</v>
      </c>
      <c r="N481" s="382">
        <f>MIN(N479:N480)</f>
        <v>27805</v>
      </c>
      <c r="O481" s="382" t="e">
        <f>MIN(O479:O480)</f>
        <v>#REF!</v>
      </c>
      <c r="P481" s="382" t="e">
        <f>AVERAGE(P479:P480)</f>
        <v>#REF!</v>
      </c>
      <c r="Q481" s="382" t="e">
        <f>AVERAGE(Q479:Q480)</f>
        <v>#REF!</v>
      </c>
      <c r="R481" s="382">
        <f>MIN(R479:R480)</f>
        <v>52375</v>
      </c>
      <c r="S481" s="382" t="e">
        <f>MIN(S479:S480)</f>
        <v>#REF!</v>
      </c>
      <c r="T481" s="382">
        <f>MIN(T479:T480)</f>
        <v>3235</v>
      </c>
      <c r="U481" s="382" t="e">
        <f>MIN(U479:U480)</f>
        <v>#REF!</v>
      </c>
      <c r="V481" s="131" t="s">
        <v>365</v>
      </c>
    </row>
    <row r="482" spans="1:22">
      <c r="A482" s="414"/>
      <c r="B482" s="25" t="s">
        <v>24</v>
      </c>
      <c r="C482" s="384"/>
      <c r="D482" s="379" t="s">
        <v>3</v>
      </c>
      <c r="E482" s="29">
        <v>471830026222</v>
      </c>
      <c r="F482" s="409"/>
      <c r="G482" s="10">
        <v>10</v>
      </c>
      <c r="H482" s="11">
        <v>19.186</v>
      </c>
      <c r="I482" s="11">
        <f t="shared" si="14"/>
        <v>95.93</v>
      </c>
      <c r="J482" s="12" t="s">
        <v>355</v>
      </c>
      <c r="K482" s="46" t="s">
        <v>355</v>
      </c>
      <c r="L482" s="46"/>
      <c r="M482" s="13" t="s">
        <v>71</v>
      </c>
      <c r="N482" s="381" t="s">
        <v>355</v>
      </c>
      <c r="O482" s="382" t="e">
        <f>MIN(#REF!)</f>
        <v>#REF!</v>
      </c>
      <c r="P482" s="381" t="s">
        <v>354</v>
      </c>
      <c r="Q482" s="382" t="e">
        <f>AVERAGE(#REF!)</f>
        <v>#REF!</v>
      </c>
      <c r="R482" s="381" t="s">
        <v>355</v>
      </c>
      <c r="S482" s="382" t="e">
        <f>MIN(#REF!)</f>
        <v>#REF!</v>
      </c>
      <c r="T482" s="381" t="s">
        <v>355</v>
      </c>
      <c r="U482" s="382" t="e">
        <f>MIN(#REF!)</f>
        <v>#REF!</v>
      </c>
      <c r="V482" s="131" t="s">
        <v>365</v>
      </c>
    </row>
    <row r="483" spans="1:22">
      <c r="A483" s="414"/>
      <c r="B483" s="25" t="s">
        <v>25</v>
      </c>
      <c r="C483" s="385"/>
      <c r="D483" s="380"/>
      <c r="E483" s="29">
        <v>471830026278</v>
      </c>
      <c r="F483" s="409"/>
      <c r="G483" s="10">
        <v>10</v>
      </c>
      <c r="H483" s="11">
        <v>4.2649999999999997</v>
      </c>
      <c r="I483" s="11">
        <f t="shared" si="14"/>
        <v>21.324999999999999</v>
      </c>
      <c r="J483" s="12" t="s">
        <v>355</v>
      </c>
      <c r="K483" s="46" t="s">
        <v>355</v>
      </c>
      <c r="L483" s="46"/>
      <c r="M483" s="13" t="s">
        <v>71</v>
      </c>
      <c r="N483" s="382">
        <f>MIN(N481:N482)</f>
        <v>27805</v>
      </c>
      <c r="O483" s="382" t="e">
        <f>MIN(O482:O482)</f>
        <v>#REF!</v>
      </c>
      <c r="P483" s="382" t="e">
        <f>AVERAGE(P481:P482)</f>
        <v>#REF!</v>
      </c>
      <c r="Q483" s="382" t="e">
        <f>AVERAGE(Q482:Q482)</f>
        <v>#REF!</v>
      </c>
      <c r="R483" s="382">
        <f>MIN(R481:R482)</f>
        <v>52375</v>
      </c>
      <c r="S483" s="382" t="e">
        <f>MIN(S482:S482)</f>
        <v>#REF!</v>
      </c>
      <c r="T483" s="382">
        <f>MIN(T481:T482)</f>
        <v>3235</v>
      </c>
      <c r="U483" s="382" t="e">
        <f>MIN(U482:U482)</f>
        <v>#REF!</v>
      </c>
      <c r="V483" s="131" t="s">
        <v>365</v>
      </c>
    </row>
    <row r="484" spans="1:22">
      <c r="A484" s="414"/>
      <c r="B484" s="25" t="s">
        <v>26</v>
      </c>
      <c r="C484" s="383">
        <v>3</v>
      </c>
      <c r="D484" s="379" t="s">
        <v>4</v>
      </c>
      <c r="E484" s="29">
        <v>471830026446</v>
      </c>
      <c r="F484" s="409"/>
      <c r="G484" s="10">
        <v>10</v>
      </c>
      <c r="H484" s="11">
        <v>25.535</v>
      </c>
      <c r="I484" s="11">
        <f t="shared" si="14"/>
        <v>127.675</v>
      </c>
      <c r="J484" s="12">
        <v>19928</v>
      </c>
      <c r="K484" s="46">
        <f t="shared" si="15"/>
        <v>156083.80654004306</v>
      </c>
      <c r="L484" s="46"/>
      <c r="M484" s="13" t="s">
        <v>71</v>
      </c>
      <c r="N484" s="412">
        <f>AVERAGE(K484:K485)</f>
        <v>295297.65124567022</v>
      </c>
      <c r="O484" s="412">
        <f>AVERAGE(K484:K487)</f>
        <v>257885.47671600338</v>
      </c>
      <c r="P484" s="412">
        <f>STDEV(K484:K485)</f>
        <v>196878.10725279982</v>
      </c>
      <c r="Q484" s="412">
        <f>STDEV(K484:K487)</f>
        <v>129660.32233351494</v>
      </c>
      <c r="R484" s="412">
        <f>MAX(K484:K485)</f>
        <v>434511.49595129734</v>
      </c>
      <c r="S484" s="412">
        <f>MAX(K484:K487)</f>
        <v>434511.49595129734</v>
      </c>
      <c r="T484" s="412">
        <f>MIN(K484:K485)</f>
        <v>156083.80654004306</v>
      </c>
      <c r="U484" s="412">
        <f>MIN(K484:K487)</f>
        <v>156083.80654004306</v>
      </c>
      <c r="V484" s="131" t="s">
        <v>365</v>
      </c>
    </row>
    <row r="485" spans="1:22">
      <c r="A485" s="414"/>
      <c r="B485" s="25" t="s">
        <v>27</v>
      </c>
      <c r="C485" s="384"/>
      <c r="D485" s="380"/>
      <c r="E485" s="29">
        <v>471830026502</v>
      </c>
      <c r="F485" s="409"/>
      <c r="G485" s="10">
        <v>10</v>
      </c>
      <c r="H485" s="11">
        <v>33.838000000000001</v>
      </c>
      <c r="I485" s="11">
        <f t="shared" si="14"/>
        <v>169.19</v>
      </c>
      <c r="J485" s="12">
        <v>73515</v>
      </c>
      <c r="K485" s="46">
        <f t="shared" si="15"/>
        <v>434511.49595129734</v>
      </c>
      <c r="L485" s="46"/>
      <c r="M485" s="13" t="s">
        <v>71</v>
      </c>
      <c r="N485" s="412">
        <f>AVERAGE(N483:N484)</f>
        <v>161551.32562283511</v>
      </c>
      <c r="O485" s="412" t="e">
        <f>AVERAGE(O483:O484)</f>
        <v>#REF!</v>
      </c>
      <c r="P485" s="412" t="e">
        <f>STDEV(P481:P483)</f>
        <v>#REF!</v>
      </c>
      <c r="Q485" s="412" t="e">
        <f>STDEV(Q481:Q483)</f>
        <v>#REF!</v>
      </c>
      <c r="R485" s="412">
        <f>MIN(R483:R484)</f>
        <v>52375</v>
      </c>
      <c r="S485" s="412" t="e">
        <f>MIN(S483:S484)</f>
        <v>#REF!</v>
      </c>
      <c r="T485" s="412">
        <f>MIN(T483:T484)</f>
        <v>3235</v>
      </c>
      <c r="U485" s="412" t="e">
        <f>MIN(U483:U484)</f>
        <v>#REF!</v>
      </c>
      <c r="V485" s="131" t="s">
        <v>365</v>
      </c>
    </row>
    <row r="486" spans="1:22">
      <c r="A486" s="414"/>
      <c r="B486" s="25" t="s">
        <v>28</v>
      </c>
      <c r="C486" s="384"/>
      <c r="D486" s="379" t="s">
        <v>3</v>
      </c>
      <c r="E486" s="29">
        <v>471830026670</v>
      </c>
      <c r="F486" s="409"/>
      <c r="G486" s="10">
        <v>10</v>
      </c>
      <c r="H486" s="11">
        <v>26.943000000000001</v>
      </c>
      <c r="I486" s="11">
        <f t="shared" si="14"/>
        <v>134.715</v>
      </c>
      <c r="J486" s="12">
        <v>22276</v>
      </c>
      <c r="K486" s="46">
        <f t="shared" si="15"/>
        <v>165356.49333778719</v>
      </c>
      <c r="L486" s="46"/>
      <c r="M486" s="13" t="s">
        <v>71</v>
      </c>
      <c r="N486" s="412">
        <f>AVERAGE(K486:K487)</f>
        <v>220473.30218633648</v>
      </c>
      <c r="O486" s="412" t="e">
        <f>AVERAGE(#REF!)</f>
        <v>#REF!</v>
      </c>
      <c r="P486" s="412">
        <f>STDEV(K486:K487)</f>
        <v>77946.938588343924</v>
      </c>
      <c r="Q486" s="412" t="e">
        <f>STDEV(#REF!)</f>
        <v>#REF!</v>
      </c>
      <c r="R486" s="412">
        <f>MAX(K486:K487)</f>
        <v>275590.11103488581</v>
      </c>
      <c r="S486" s="412" t="e">
        <f>MIN(#REF!)</f>
        <v>#REF!</v>
      </c>
      <c r="T486" s="412">
        <f>MIN(K486:K487)</f>
        <v>165356.49333778719</v>
      </c>
      <c r="U486" s="412">
        <f>MIN(M486:M487)</f>
        <v>0</v>
      </c>
      <c r="V486" s="131" t="s">
        <v>365</v>
      </c>
    </row>
    <row r="487" spans="1:22">
      <c r="A487" s="414"/>
      <c r="B487" s="25" t="s">
        <v>29</v>
      </c>
      <c r="C487" s="385"/>
      <c r="D487" s="380"/>
      <c r="E487" s="29">
        <v>471830026726</v>
      </c>
      <c r="F487" s="409"/>
      <c r="G487" s="10">
        <v>10</v>
      </c>
      <c r="H487" s="11">
        <v>39.356999999999999</v>
      </c>
      <c r="I487" s="11">
        <f t="shared" si="14"/>
        <v>196.785</v>
      </c>
      <c r="J487" s="12">
        <v>54232</v>
      </c>
      <c r="K487" s="46">
        <f t="shared" si="15"/>
        <v>275590.11103488581</v>
      </c>
      <c r="L487" s="46"/>
      <c r="M487" s="13" t="s">
        <v>71</v>
      </c>
      <c r="N487" s="412">
        <f>AVERAGE(N486:N486)</f>
        <v>220473.30218633648</v>
      </c>
      <c r="O487" s="412" t="e">
        <f>AVERAGE(O486:O486)</f>
        <v>#REF!</v>
      </c>
      <c r="P487" s="412" t="e">
        <f>STDEV(#REF!)</f>
        <v>#REF!</v>
      </c>
      <c r="Q487" s="412" t="e">
        <f>STDEV(#REF!)</f>
        <v>#REF!</v>
      </c>
      <c r="R487" s="412">
        <f>MIN(R486:R486)</f>
        <v>275590.11103488581</v>
      </c>
      <c r="S487" s="412" t="e">
        <f>MIN(S486:S486)</f>
        <v>#REF!</v>
      </c>
      <c r="T487" s="412">
        <f>MIN(T486:T486)</f>
        <v>165356.49333778719</v>
      </c>
      <c r="U487" s="412">
        <f>MIN(U486:U486)</f>
        <v>0</v>
      </c>
      <c r="V487" s="131" t="s">
        <v>365</v>
      </c>
    </row>
    <row r="488" spans="1:22">
      <c r="A488" s="414"/>
      <c r="B488" s="25" t="s">
        <v>30</v>
      </c>
      <c r="C488" s="383">
        <v>4</v>
      </c>
      <c r="D488" s="379" t="s">
        <v>4</v>
      </c>
      <c r="E488" s="29">
        <v>471830026894</v>
      </c>
      <c r="F488" s="409"/>
      <c r="G488" s="10">
        <v>10</v>
      </c>
      <c r="H488" s="11">
        <v>7.8630000000000004</v>
      </c>
      <c r="I488" s="11">
        <f t="shared" si="14"/>
        <v>39.315000000000005</v>
      </c>
      <c r="J488" s="12">
        <v>18994</v>
      </c>
      <c r="K488" s="46">
        <f t="shared" si="15"/>
        <v>483123.48976217723</v>
      </c>
      <c r="L488" s="46"/>
      <c r="M488" s="13" t="s">
        <v>71</v>
      </c>
      <c r="N488" s="412">
        <f>AVERAGE(K488:K489)</f>
        <v>396990.99766328256</v>
      </c>
      <c r="O488" s="412">
        <f>AVERAGE(K488:K491)</f>
        <v>773969.30208304629</v>
      </c>
      <c r="P488" s="412">
        <f>STDEV(K488:K489)</f>
        <v>121809.73848725042</v>
      </c>
      <c r="Q488" s="412">
        <f>STDEV(K488:K491)</f>
        <v>456609.54958533566</v>
      </c>
      <c r="R488" s="412">
        <f>MAX(K488:K489)</f>
        <v>483123.48976217723</v>
      </c>
      <c r="S488" s="412">
        <f>MAX(K488:K491)</f>
        <v>1296186.4820052667</v>
      </c>
      <c r="T488" s="412">
        <f>MIN(K488:K489)</f>
        <v>310858.50556438795</v>
      </c>
      <c r="U488" s="412">
        <f>MIN(K488:K491)</f>
        <v>310858.50556438795</v>
      </c>
      <c r="V488" s="131" t="s">
        <v>365</v>
      </c>
    </row>
    <row r="489" spans="1:22">
      <c r="A489" s="414"/>
      <c r="B489" s="25" t="s">
        <v>31</v>
      </c>
      <c r="C489" s="384"/>
      <c r="D489" s="380"/>
      <c r="E489" s="29">
        <v>471830026950</v>
      </c>
      <c r="F489" s="409"/>
      <c r="G489" s="10">
        <v>10</v>
      </c>
      <c r="H489" s="11">
        <v>12.58</v>
      </c>
      <c r="I489" s="11">
        <f t="shared" si="14"/>
        <v>62.9</v>
      </c>
      <c r="J489" s="12">
        <v>19553</v>
      </c>
      <c r="K489" s="46">
        <f t="shared" si="15"/>
        <v>310858.50556438795</v>
      </c>
      <c r="L489" s="46"/>
      <c r="M489" s="13" t="s">
        <v>71</v>
      </c>
      <c r="N489" s="412">
        <f>AVERAGE(N487:N488)</f>
        <v>308732.14992480952</v>
      </c>
      <c r="O489" s="412" t="e">
        <f>AVERAGE(O487:O488)</f>
        <v>#REF!</v>
      </c>
      <c r="P489" s="412" t="e">
        <f>STDEV(P485:P487)</f>
        <v>#REF!</v>
      </c>
      <c r="Q489" s="412" t="e">
        <f>STDEV(Q485:Q487)</f>
        <v>#REF!</v>
      </c>
      <c r="R489" s="412">
        <f>MIN(R487:R488)</f>
        <v>275590.11103488581</v>
      </c>
      <c r="S489" s="412" t="e">
        <f>MIN(S487:S488)</f>
        <v>#REF!</v>
      </c>
      <c r="T489" s="412">
        <f>MIN(T487:T488)</f>
        <v>165356.49333778719</v>
      </c>
      <c r="U489" s="412">
        <f>MIN(U487:U488)</f>
        <v>0</v>
      </c>
      <c r="V489" s="131" t="s">
        <v>365</v>
      </c>
    </row>
    <row r="490" spans="1:22">
      <c r="A490" s="414"/>
      <c r="B490" s="25" t="s">
        <v>32</v>
      </c>
      <c r="C490" s="384"/>
      <c r="D490" s="379" t="s">
        <v>3</v>
      </c>
      <c r="E490" s="29">
        <v>471830027118</v>
      </c>
      <c r="F490" s="409"/>
      <c r="G490" s="10">
        <v>10</v>
      </c>
      <c r="H490" s="11">
        <v>10.253</v>
      </c>
      <c r="I490" s="11">
        <f t="shared" si="14"/>
        <v>51.265000000000001</v>
      </c>
      <c r="J490" s="12">
        <v>66449</v>
      </c>
      <c r="K490" s="46">
        <f t="shared" si="15"/>
        <v>1296186.4820052667</v>
      </c>
      <c r="L490" s="46"/>
      <c r="M490" s="13" t="s">
        <v>71</v>
      </c>
      <c r="N490" s="412">
        <f>AVERAGE(K490:K491)</f>
        <v>1150947.60650281</v>
      </c>
      <c r="O490" s="412" t="e">
        <f>AVERAGE(#REF!)</f>
        <v>#REF!</v>
      </c>
      <c r="P490" s="412">
        <f>STDEV(K490:K491)</f>
        <v>205398.78751939244</v>
      </c>
      <c r="Q490" s="412" t="e">
        <f>STDEV(#REF!)</f>
        <v>#REF!</v>
      </c>
      <c r="R490" s="412">
        <f>MAX(K490:K491)</f>
        <v>1296186.4820052667</v>
      </c>
      <c r="S490" s="412" t="e">
        <f>MIN(#REF!)</f>
        <v>#REF!</v>
      </c>
      <c r="T490" s="412">
        <f>MIN(K490:K491)</f>
        <v>1005708.7310003533</v>
      </c>
      <c r="U490" s="412">
        <f>MIN(M490:M491)</f>
        <v>0</v>
      </c>
      <c r="V490" s="131" t="s">
        <v>365</v>
      </c>
    </row>
    <row r="491" spans="1:22">
      <c r="A491" s="414"/>
      <c r="B491" s="25" t="s">
        <v>33</v>
      </c>
      <c r="C491" s="385"/>
      <c r="D491" s="380"/>
      <c r="E491" s="29">
        <v>471830027174</v>
      </c>
      <c r="F491" s="409"/>
      <c r="G491" s="10">
        <v>10</v>
      </c>
      <c r="H491" s="11">
        <v>11.316000000000001</v>
      </c>
      <c r="I491" s="11">
        <f t="shared" si="14"/>
        <v>56.580000000000005</v>
      </c>
      <c r="J491" s="12">
        <v>56903</v>
      </c>
      <c r="K491" s="46">
        <f t="shared" si="15"/>
        <v>1005708.7310003533</v>
      </c>
      <c r="L491" s="46"/>
      <c r="M491" s="13" t="s">
        <v>71</v>
      </c>
      <c r="N491" s="412">
        <f>AVERAGE(N490:N490)</f>
        <v>1150947.60650281</v>
      </c>
      <c r="O491" s="412" t="e">
        <f>AVERAGE(O490:O490)</f>
        <v>#REF!</v>
      </c>
      <c r="P491" s="412" t="e">
        <f>STDEV(#REF!)</f>
        <v>#REF!</v>
      </c>
      <c r="Q491" s="412" t="e">
        <f>STDEV(#REF!)</f>
        <v>#REF!</v>
      </c>
      <c r="R491" s="412">
        <f>MIN(R490:R490)</f>
        <v>1296186.4820052667</v>
      </c>
      <c r="S491" s="412" t="e">
        <f>MIN(S490:S490)</f>
        <v>#REF!</v>
      </c>
      <c r="T491" s="412">
        <f>MIN(T490:T490)</f>
        <v>1005708.7310003533</v>
      </c>
      <c r="U491" s="412">
        <f>MIN(U490:U490)</f>
        <v>0</v>
      </c>
      <c r="V491" s="131" t="s">
        <v>365</v>
      </c>
    </row>
    <row r="492" spans="1:22">
      <c r="A492" s="414"/>
      <c r="B492" s="25" t="s">
        <v>34</v>
      </c>
      <c r="C492" s="383">
        <v>5</v>
      </c>
      <c r="D492" s="379" t="s">
        <v>4</v>
      </c>
      <c r="E492" s="29">
        <v>471830027342</v>
      </c>
      <c r="F492" s="409"/>
      <c r="G492" s="10">
        <v>10</v>
      </c>
      <c r="H492" s="11">
        <v>6.77</v>
      </c>
      <c r="I492" s="11">
        <f t="shared" si="14"/>
        <v>33.849999999999994</v>
      </c>
      <c r="J492" s="12">
        <v>14852</v>
      </c>
      <c r="K492" s="46">
        <f t="shared" si="15"/>
        <v>438759.23190546542</v>
      </c>
      <c r="L492" s="46"/>
      <c r="M492" s="13" t="s">
        <v>71</v>
      </c>
      <c r="N492" s="412">
        <f>AVERAGE(K492:K493)</f>
        <v>342976.64803549997</v>
      </c>
      <c r="O492" s="412">
        <f>AVERAGE(K492:K495)</f>
        <v>518111.29373018583</v>
      </c>
      <c r="P492" s="412">
        <f>STDEV(K492:K493)</f>
        <v>135457.02914804357</v>
      </c>
      <c r="Q492" s="412">
        <f>STDEV(K492:K495)</f>
        <v>217837.06260202307</v>
      </c>
      <c r="R492" s="412">
        <f>MAX(K492:K493)</f>
        <v>438759.23190546542</v>
      </c>
      <c r="S492" s="412">
        <f>MAX(K492:K495)</f>
        <v>718953.66485135257</v>
      </c>
      <c r="T492" s="412">
        <f>MIN(K492:K493)</f>
        <v>247194.06416553451</v>
      </c>
      <c r="U492" s="412">
        <f>MIN(K492:K495)</f>
        <v>247194.06416553451</v>
      </c>
      <c r="V492" s="131" t="s">
        <v>365</v>
      </c>
    </row>
    <row r="493" spans="1:22">
      <c r="A493" s="414"/>
      <c r="B493" s="25" t="s">
        <v>35</v>
      </c>
      <c r="C493" s="384"/>
      <c r="D493" s="380"/>
      <c r="E493" s="29">
        <v>471830027398</v>
      </c>
      <c r="F493" s="409"/>
      <c r="G493" s="10">
        <v>10</v>
      </c>
      <c r="H493" s="11">
        <v>9.5690000000000008</v>
      </c>
      <c r="I493" s="11">
        <f t="shared" si="14"/>
        <v>47.845000000000006</v>
      </c>
      <c r="J493" s="12">
        <v>11827</v>
      </c>
      <c r="K493" s="46">
        <f t="shared" si="15"/>
        <v>247194.06416553451</v>
      </c>
      <c r="L493" s="46"/>
      <c r="M493" s="13" t="s">
        <v>71</v>
      </c>
      <c r="N493" s="412">
        <f>AVERAGE(N491:N492)</f>
        <v>746962.127269155</v>
      </c>
      <c r="O493" s="412" t="e">
        <f>AVERAGE(O491:O492)</f>
        <v>#REF!</v>
      </c>
      <c r="P493" s="412" t="e">
        <f>STDEV(P489:P491)</f>
        <v>#REF!</v>
      </c>
      <c r="Q493" s="412" t="e">
        <f>STDEV(Q489:Q491)</f>
        <v>#REF!</v>
      </c>
      <c r="R493" s="412">
        <f>MIN(R491:R492)</f>
        <v>438759.23190546542</v>
      </c>
      <c r="S493" s="412" t="e">
        <f>MIN(S491:S492)</f>
        <v>#REF!</v>
      </c>
      <c r="T493" s="412">
        <f>MIN(T491:T492)</f>
        <v>247194.06416553451</v>
      </c>
      <c r="U493" s="412">
        <f>MIN(U491:U492)</f>
        <v>0</v>
      </c>
      <c r="V493" s="131" t="s">
        <v>365</v>
      </c>
    </row>
    <row r="494" spans="1:22">
      <c r="A494" s="414"/>
      <c r="B494" s="25" t="s">
        <v>36</v>
      </c>
      <c r="C494" s="384"/>
      <c r="D494" s="379" t="s">
        <v>3</v>
      </c>
      <c r="E494" s="29">
        <v>471830027566</v>
      </c>
      <c r="F494" s="409"/>
      <c r="G494" s="10">
        <v>10</v>
      </c>
      <c r="H494" s="11">
        <v>9.9440000000000008</v>
      </c>
      <c r="I494" s="11">
        <f t="shared" si="14"/>
        <v>49.720000000000006</v>
      </c>
      <c r="J494" s="12">
        <v>33190</v>
      </c>
      <c r="K494" s="46">
        <f t="shared" si="15"/>
        <v>667538.21399839094</v>
      </c>
      <c r="L494" s="46"/>
      <c r="M494" s="13" t="s">
        <v>71</v>
      </c>
      <c r="N494" s="412">
        <f>AVERAGE(K494:K495)</f>
        <v>693245.9394248717</v>
      </c>
      <c r="O494" s="412" t="e">
        <f>AVERAGE(#REF!)</f>
        <v>#REF!</v>
      </c>
      <c r="P494" s="412">
        <f>STDEV(K494:K495)</f>
        <v>36356.213955892825</v>
      </c>
      <c r="Q494" s="412" t="e">
        <f>STDEV(#REF!)</f>
        <v>#REF!</v>
      </c>
      <c r="R494" s="412">
        <f>MAX(K494:K495)</f>
        <v>718953.66485135257</v>
      </c>
      <c r="S494" s="412" t="e">
        <f>MIN(#REF!)</f>
        <v>#REF!</v>
      </c>
      <c r="T494" s="412">
        <f>MIN(K494:K495)</f>
        <v>667538.21399839094</v>
      </c>
      <c r="U494" s="412">
        <f>MIN(M494:M495)</f>
        <v>0</v>
      </c>
      <c r="V494" s="131" t="s">
        <v>365</v>
      </c>
    </row>
    <row r="495" spans="1:22">
      <c r="A495" s="414"/>
      <c r="B495" s="25" t="s">
        <v>37</v>
      </c>
      <c r="C495" s="385"/>
      <c r="D495" s="380"/>
      <c r="E495" s="29">
        <v>471830027622</v>
      </c>
      <c r="F495" s="409"/>
      <c r="G495" s="10">
        <v>10</v>
      </c>
      <c r="H495" s="11">
        <v>11.201000000000001</v>
      </c>
      <c r="I495" s="11">
        <f t="shared" si="14"/>
        <v>56.005000000000003</v>
      </c>
      <c r="J495" s="12">
        <v>40265</v>
      </c>
      <c r="K495" s="46">
        <f t="shared" si="15"/>
        <v>718953.66485135257</v>
      </c>
      <c r="L495" s="46"/>
      <c r="M495" s="13" t="s">
        <v>71</v>
      </c>
      <c r="N495" s="412">
        <f>AVERAGE(N494:N494)</f>
        <v>693245.9394248717</v>
      </c>
      <c r="O495" s="412" t="e">
        <f>AVERAGE(O494:O494)</f>
        <v>#REF!</v>
      </c>
      <c r="P495" s="412" t="e">
        <f>STDEV(#REF!)</f>
        <v>#REF!</v>
      </c>
      <c r="Q495" s="412" t="e">
        <f>STDEV(#REF!)</f>
        <v>#REF!</v>
      </c>
      <c r="R495" s="412">
        <f>MIN(R494:R494)</f>
        <v>718953.66485135257</v>
      </c>
      <c r="S495" s="412" t="e">
        <f>MIN(S494:S494)</f>
        <v>#REF!</v>
      </c>
      <c r="T495" s="412">
        <f>MIN(T494:T494)</f>
        <v>667538.21399839094</v>
      </c>
      <c r="U495" s="412">
        <f>MIN(U494:U494)</f>
        <v>0</v>
      </c>
      <c r="V495" s="131" t="s">
        <v>365</v>
      </c>
    </row>
    <row r="496" spans="1:22">
      <c r="A496" s="414"/>
      <c r="B496" s="25" t="s">
        <v>38</v>
      </c>
      <c r="C496" s="383">
        <v>6</v>
      </c>
      <c r="D496" s="23" t="s">
        <v>4</v>
      </c>
      <c r="E496" s="29">
        <v>471830027790</v>
      </c>
      <c r="F496" s="409"/>
      <c r="G496" s="10">
        <v>10</v>
      </c>
      <c r="H496" s="11">
        <v>10.045</v>
      </c>
      <c r="I496" s="11">
        <f t="shared" si="14"/>
        <v>50.225000000000001</v>
      </c>
      <c r="J496" s="12">
        <v>3124</v>
      </c>
      <c r="K496" s="46">
        <f t="shared" si="15"/>
        <v>62200.099552015927</v>
      </c>
      <c r="L496" s="46"/>
      <c r="M496" s="13" t="s">
        <v>71</v>
      </c>
      <c r="N496" s="130">
        <f>AVERAGE(K496)</f>
        <v>62200.099552015927</v>
      </c>
      <c r="O496" s="412">
        <f>AVERAGE(K496:K499)</f>
        <v>693368.49076862494</v>
      </c>
      <c r="P496" s="129" t="s">
        <v>354</v>
      </c>
      <c r="Q496" s="412">
        <f>STDEV(K496:K499)</f>
        <v>566945.65356217395</v>
      </c>
      <c r="R496" s="130">
        <f>MAX(K496)</f>
        <v>62200.099552015927</v>
      </c>
      <c r="S496" s="412">
        <f>MAX(K496:K499)</f>
        <v>1244333.7484433374</v>
      </c>
      <c r="T496" s="130">
        <f>MIN(K496)</f>
        <v>62200.099552015927</v>
      </c>
      <c r="U496" s="412">
        <f>MIN(K496:K499)</f>
        <v>62200.099552015927</v>
      </c>
      <c r="V496" s="131" t="s">
        <v>365</v>
      </c>
    </row>
    <row r="497" spans="1:22">
      <c r="A497" s="414"/>
      <c r="B497" s="25" t="s">
        <v>39</v>
      </c>
      <c r="C497" s="384"/>
      <c r="D497" s="379" t="s">
        <v>3</v>
      </c>
      <c r="E497" s="29">
        <v>471830027958</v>
      </c>
      <c r="F497" s="409"/>
      <c r="G497" s="10">
        <v>10</v>
      </c>
      <c r="H497" s="11">
        <v>11.840999999999999</v>
      </c>
      <c r="I497" s="11">
        <f t="shared" si="14"/>
        <v>59.204999999999998</v>
      </c>
      <c r="J497" s="12">
        <v>64736</v>
      </c>
      <c r="K497" s="46">
        <f t="shared" si="15"/>
        <v>1093421.1637530613</v>
      </c>
      <c r="L497" s="46"/>
      <c r="M497" s="13" t="s">
        <v>71</v>
      </c>
      <c r="N497" s="412">
        <f>AVERAGE(K497:K499)</f>
        <v>903757.95450749446</v>
      </c>
      <c r="O497" s="412">
        <f>AVERAGE(O496:O496)</f>
        <v>693368.49076862494</v>
      </c>
      <c r="P497" s="412">
        <f>STDEV(K497:K499)</f>
        <v>465358.68147654255</v>
      </c>
      <c r="Q497" s="412" t="e">
        <f>STDEV(#REF!)</f>
        <v>#REF!</v>
      </c>
      <c r="R497" s="412">
        <f>MAX(K497:K499)</f>
        <v>1244333.7484433374</v>
      </c>
      <c r="S497" s="412">
        <f>MIN(S496:S496)</f>
        <v>1244333.7484433374</v>
      </c>
      <c r="T497" s="412">
        <f>MIN(K497:K499)</f>
        <v>373518.95132608473</v>
      </c>
      <c r="U497" s="412">
        <f>MIN(U496:U496)</f>
        <v>62200.099552015927</v>
      </c>
      <c r="V497" s="131" t="s">
        <v>365</v>
      </c>
    </row>
    <row r="498" spans="1:22">
      <c r="A498" s="414"/>
      <c r="B498" s="25" t="s">
        <v>40</v>
      </c>
      <c r="C498" s="384"/>
      <c r="D498" s="407"/>
      <c r="E498" s="29">
        <v>471830028182</v>
      </c>
      <c r="F498" s="409"/>
      <c r="G498" s="10">
        <v>10</v>
      </c>
      <c r="H498" s="11">
        <v>9.8409999999999993</v>
      </c>
      <c r="I498" s="11">
        <f t="shared" si="14"/>
        <v>49.204999999999998</v>
      </c>
      <c r="J498" s="12">
        <v>18379</v>
      </c>
      <c r="K498" s="46">
        <f t="shared" si="15"/>
        <v>373518.95132608473</v>
      </c>
      <c r="L498" s="46"/>
      <c r="M498" s="13" t="s">
        <v>71</v>
      </c>
      <c r="N498" s="412"/>
      <c r="O498" s="412" t="e">
        <f>AVERAGE(#REF!)</f>
        <v>#REF!</v>
      </c>
      <c r="P498" s="412"/>
      <c r="Q498" s="412" t="e">
        <f>STDEV(#REF!)</f>
        <v>#REF!</v>
      </c>
      <c r="R498" s="412"/>
      <c r="S498" s="412" t="e">
        <f>MIN(#REF!)</f>
        <v>#REF!</v>
      </c>
      <c r="T498" s="412"/>
      <c r="U498" s="412">
        <f>MIN(M498:M499)</f>
        <v>0</v>
      </c>
      <c r="V498" s="131" t="s">
        <v>365</v>
      </c>
    </row>
    <row r="499" spans="1:22">
      <c r="A499" s="414"/>
      <c r="B499" s="25" t="s">
        <v>41</v>
      </c>
      <c r="C499" s="385"/>
      <c r="D499" s="380"/>
      <c r="E499" s="29">
        <v>471830028014</v>
      </c>
      <c r="F499" s="410"/>
      <c r="G499" s="10">
        <v>10</v>
      </c>
      <c r="H499" s="45">
        <v>12.045</v>
      </c>
      <c r="I499" s="11">
        <f t="shared" si="14"/>
        <v>60.225000000000001</v>
      </c>
      <c r="J499" s="12">
        <v>74940</v>
      </c>
      <c r="K499" s="46">
        <f t="shared" si="15"/>
        <v>1244333.7484433374</v>
      </c>
      <c r="L499" s="46"/>
      <c r="M499" s="13" t="s">
        <v>71</v>
      </c>
      <c r="N499" s="412"/>
      <c r="O499" s="412" t="e">
        <f>AVERAGE(O498:O498)</f>
        <v>#REF!</v>
      </c>
      <c r="P499" s="412"/>
      <c r="Q499" s="412" t="e">
        <f>STDEV(#REF!)</f>
        <v>#REF!</v>
      </c>
      <c r="R499" s="412"/>
      <c r="S499" s="412" t="e">
        <f>MIN(S498:S498)</f>
        <v>#REF!</v>
      </c>
      <c r="T499" s="412"/>
      <c r="U499" s="412">
        <f>MIN(U498:U498)</f>
        <v>0</v>
      </c>
      <c r="V499" s="131" t="s">
        <v>365</v>
      </c>
    </row>
    <row r="500" spans="1:22">
      <c r="A500" s="414"/>
      <c r="B500" s="25" t="s">
        <v>42</v>
      </c>
      <c r="C500" s="383">
        <v>1</v>
      </c>
      <c r="D500" s="23" t="s">
        <v>4</v>
      </c>
      <c r="E500" s="29">
        <v>471830025663</v>
      </c>
      <c r="F500" s="388" t="s">
        <v>1846</v>
      </c>
      <c r="G500" s="10">
        <v>10</v>
      </c>
      <c r="H500" s="11">
        <v>4.3849999999999998</v>
      </c>
      <c r="I500" s="11">
        <f t="shared" si="14"/>
        <v>21.924999999999997</v>
      </c>
      <c r="J500" s="12" t="s">
        <v>355</v>
      </c>
      <c r="K500" s="46" t="s">
        <v>355</v>
      </c>
      <c r="L500" s="46"/>
      <c r="M500" s="13" t="s">
        <v>71</v>
      </c>
      <c r="N500" s="129" t="s">
        <v>355</v>
      </c>
      <c r="O500" s="381" t="s">
        <v>355</v>
      </c>
      <c r="P500" s="129" t="s">
        <v>354</v>
      </c>
      <c r="Q500" s="381" t="s">
        <v>354</v>
      </c>
      <c r="R500" s="129" t="s">
        <v>355</v>
      </c>
      <c r="S500" s="381" t="s">
        <v>355</v>
      </c>
      <c r="T500" s="129" t="s">
        <v>355</v>
      </c>
      <c r="U500" s="418" t="s">
        <v>355</v>
      </c>
      <c r="V500" s="131" t="s">
        <v>365</v>
      </c>
    </row>
    <row r="501" spans="1:22">
      <c r="A501" s="414"/>
      <c r="B501" s="25" t="s">
        <v>43</v>
      </c>
      <c r="C501" s="384"/>
      <c r="D501" s="379" t="s">
        <v>3</v>
      </c>
      <c r="E501" s="29">
        <v>471830025887</v>
      </c>
      <c r="F501" s="389"/>
      <c r="G501" s="10">
        <v>10</v>
      </c>
      <c r="H501" s="11">
        <v>19.795999999999999</v>
      </c>
      <c r="I501" s="11">
        <f t="shared" si="14"/>
        <v>98.97999999999999</v>
      </c>
      <c r="J501" s="12" t="s">
        <v>355</v>
      </c>
      <c r="K501" s="46" t="s">
        <v>355</v>
      </c>
      <c r="L501" s="46"/>
      <c r="M501" s="13" t="s">
        <v>71</v>
      </c>
      <c r="N501" s="381" t="s">
        <v>355</v>
      </c>
      <c r="O501" s="382" t="e">
        <f>MIN(#REF!)</f>
        <v>#REF!</v>
      </c>
      <c r="P501" s="381" t="s">
        <v>354</v>
      </c>
      <c r="Q501" s="382" t="e">
        <f>STDEV(#REF!)</f>
        <v>#REF!</v>
      </c>
      <c r="R501" s="381" t="s">
        <v>355</v>
      </c>
      <c r="S501" s="382" t="e">
        <f>MIN(#REF!)</f>
        <v>#REF!</v>
      </c>
      <c r="T501" s="381" t="s">
        <v>355</v>
      </c>
      <c r="U501" s="419">
        <f>MIN(M501:M502)</f>
        <v>0</v>
      </c>
      <c r="V501" s="131" t="s">
        <v>365</v>
      </c>
    </row>
    <row r="502" spans="1:22">
      <c r="A502" s="414"/>
      <c r="B502" s="25" t="s">
        <v>44</v>
      </c>
      <c r="C502" s="385"/>
      <c r="D502" s="380"/>
      <c r="E502" s="29">
        <v>471830025943</v>
      </c>
      <c r="F502" s="389"/>
      <c r="G502" s="10">
        <v>10</v>
      </c>
      <c r="H502" s="11">
        <v>15.887</v>
      </c>
      <c r="I502" s="11">
        <f t="shared" si="14"/>
        <v>79.435000000000002</v>
      </c>
      <c r="J502" s="12" t="s">
        <v>355</v>
      </c>
      <c r="K502" s="46" t="s">
        <v>355</v>
      </c>
      <c r="L502" s="46"/>
      <c r="M502" s="13" t="s">
        <v>71</v>
      </c>
      <c r="N502" s="382">
        <f>MIN(N500:N501)</f>
        <v>0</v>
      </c>
      <c r="O502" s="382" t="e">
        <f>MIN(O501:O501)</f>
        <v>#REF!</v>
      </c>
      <c r="P502" s="382" t="e">
        <f>AVERAGE(P500:P501)</f>
        <v>#DIV/0!</v>
      </c>
      <c r="Q502" s="382" t="e">
        <f>STDEV(#REF!)</f>
        <v>#REF!</v>
      </c>
      <c r="R502" s="382">
        <f>MIN(R500:R501)</f>
        <v>0</v>
      </c>
      <c r="S502" s="382" t="e">
        <f>MIN(S501:S501)</f>
        <v>#REF!</v>
      </c>
      <c r="T502" s="382">
        <f>MIN(T500:T501)</f>
        <v>0</v>
      </c>
      <c r="U502" s="419">
        <f>MIN(U501:U501)</f>
        <v>0</v>
      </c>
      <c r="V502" s="131" t="s">
        <v>365</v>
      </c>
    </row>
    <row r="503" spans="1:22">
      <c r="A503" s="414"/>
      <c r="B503" s="25" t="s">
        <v>45</v>
      </c>
      <c r="C503" s="383">
        <v>2</v>
      </c>
      <c r="D503" s="379" t="s">
        <v>4</v>
      </c>
      <c r="E503" s="29">
        <v>471830026111</v>
      </c>
      <c r="F503" s="389"/>
      <c r="G503" s="10">
        <v>10</v>
      </c>
      <c r="H503" s="11">
        <v>11.801</v>
      </c>
      <c r="I503" s="11">
        <f t="shared" si="14"/>
        <v>59.005000000000003</v>
      </c>
      <c r="J503" s="12" t="s">
        <v>355</v>
      </c>
      <c r="K503" s="46" t="s">
        <v>355</v>
      </c>
      <c r="L503" s="46"/>
      <c r="M503" s="13" t="s">
        <v>71</v>
      </c>
      <c r="N503" s="381" t="s">
        <v>355</v>
      </c>
      <c r="O503" s="381" t="s">
        <v>355</v>
      </c>
      <c r="P503" s="381" t="s">
        <v>354</v>
      </c>
      <c r="Q503" s="381" t="s">
        <v>354</v>
      </c>
      <c r="R503" s="381" t="s">
        <v>355</v>
      </c>
      <c r="S503" s="381" t="s">
        <v>355</v>
      </c>
      <c r="T503" s="381" t="s">
        <v>355</v>
      </c>
      <c r="U503" s="418" t="s">
        <v>355</v>
      </c>
      <c r="V503" s="131" t="s">
        <v>365</v>
      </c>
    </row>
    <row r="504" spans="1:22">
      <c r="A504" s="414"/>
      <c r="B504" s="25" t="s">
        <v>46</v>
      </c>
      <c r="C504" s="384"/>
      <c r="D504" s="380"/>
      <c r="E504" s="29">
        <v>471830026167</v>
      </c>
      <c r="F504" s="389"/>
      <c r="G504" s="10">
        <v>10</v>
      </c>
      <c r="H504" s="11">
        <v>15.372</v>
      </c>
      <c r="I504" s="11">
        <f t="shared" si="14"/>
        <v>76.86</v>
      </c>
      <c r="J504" s="12" t="s">
        <v>355</v>
      </c>
      <c r="K504" s="46" t="s">
        <v>355</v>
      </c>
      <c r="L504" s="46"/>
      <c r="M504" s="13" t="s">
        <v>71</v>
      </c>
      <c r="N504" s="382">
        <f>MIN(N502:N503)</f>
        <v>0</v>
      </c>
      <c r="O504" s="382" t="e">
        <f>MIN(O502:O503)</f>
        <v>#REF!</v>
      </c>
      <c r="P504" s="382" t="e">
        <f>AVERAGE(P502:P503)</f>
        <v>#DIV/0!</v>
      </c>
      <c r="Q504" s="382" t="e">
        <f>STDEV(Q500:Q502)</f>
        <v>#REF!</v>
      </c>
      <c r="R504" s="382">
        <f>MIN(R502:R503)</f>
        <v>0</v>
      </c>
      <c r="S504" s="382" t="e">
        <f>MIN(S502:S503)</f>
        <v>#REF!</v>
      </c>
      <c r="T504" s="382">
        <f>MIN(T502:T503)</f>
        <v>0</v>
      </c>
      <c r="U504" s="419">
        <f>MIN(U502:U503)</f>
        <v>0</v>
      </c>
      <c r="V504" s="131" t="s">
        <v>365</v>
      </c>
    </row>
    <row r="505" spans="1:22">
      <c r="A505" s="414"/>
      <c r="B505" s="25" t="s">
        <v>47</v>
      </c>
      <c r="C505" s="384"/>
      <c r="D505" s="379" t="s">
        <v>3</v>
      </c>
      <c r="E505" s="29">
        <v>471830026335</v>
      </c>
      <c r="F505" s="389"/>
      <c r="G505" s="10">
        <v>10</v>
      </c>
      <c r="H505" s="11">
        <v>27.533999999999999</v>
      </c>
      <c r="I505" s="11">
        <f t="shared" si="14"/>
        <v>137.66999999999999</v>
      </c>
      <c r="J505" s="12" t="s">
        <v>355</v>
      </c>
      <c r="K505" s="46" t="s">
        <v>355</v>
      </c>
      <c r="L505" s="46"/>
      <c r="M505" s="13" t="s">
        <v>71</v>
      </c>
      <c r="N505" s="381" t="s">
        <v>355</v>
      </c>
      <c r="O505" s="382" t="e">
        <f>MIN(#REF!)</f>
        <v>#REF!</v>
      </c>
      <c r="P505" s="381" t="s">
        <v>354</v>
      </c>
      <c r="Q505" s="382" t="e">
        <f>STDEV(#REF!)</f>
        <v>#REF!</v>
      </c>
      <c r="R505" s="381" t="s">
        <v>355</v>
      </c>
      <c r="S505" s="382" t="e">
        <f>MIN(#REF!)</f>
        <v>#REF!</v>
      </c>
      <c r="T505" s="381" t="s">
        <v>355</v>
      </c>
      <c r="U505" s="419">
        <f>MIN(M505:M506)</f>
        <v>0</v>
      </c>
      <c r="V505" s="131" t="s">
        <v>365</v>
      </c>
    </row>
    <row r="506" spans="1:22">
      <c r="A506" s="414"/>
      <c r="B506" s="25" t="s">
        <v>48</v>
      </c>
      <c r="C506" s="385"/>
      <c r="D506" s="380"/>
      <c r="E506" s="29">
        <v>471830026391</v>
      </c>
      <c r="F506" s="389"/>
      <c r="G506" s="10">
        <v>10</v>
      </c>
      <c r="H506" s="11">
        <v>19.584</v>
      </c>
      <c r="I506" s="11">
        <f t="shared" si="14"/>
        <v>97.92</v>
      </c>
      <c r="J506" s="12" t="s">
        <v>355</v>
      </c>
      <c r="K506" s="46" t="s">
        <v>355</v>
      </c>
      <c r="L506" s="46"/>
      <c r="M506" s="13" t="s">
        <v>71</v>
      </c>
      <c r="N506" s="382">
        <f>MIN(N504:N505)</f>
        <v>0</v>
      </c>
      <c r="O506" s="382" t="e">
        <f>MIN(O505:O505)</f>
        <v>#REF!</v>
      </c>
      <c r="P506" s="382" t="e">
        <f>AVERAGE(P504:P505)</f>
        <v>#DIV/0!</v>
      </c>
      <c r="Q506" s="382" t="e">
        <f>STDEV(#REF!)</f>
        <v>#REF!</v>
      </c>
      <c r="R506" s="382">
        <f>MIN(R504:R505)</f>
        <v>0</v>
      </c>
      <c r="S506" s="382" t="e">
        <f>MIN(S505:S505)</f>
        <v>#REF!</v>
      </c>
      <c r="T506" s="382">
        <f>MIN(T504:T505)</f>
        <v>0</v>
      </c>
      <c r="U506" s="419">
        <f>MIN(U505:U505)</f>
        <v>0</v>
      </c>
      <c r="V506" s="131" t="s">
        <v>365</v>
      </c>
    </row>
    <row r="507" spans="1:22">
      <c r="A507" s="414"/>
      <c r="B507" s="25" t="s">
        <v>49</v>
      </c>
      <c r="C507" s="383">
        <v>3</v>
      </c>
      <c r="D507" s="379" t="s">
        <v>4</v>
      </c>
      <c r="E507" s="29">
        <v>471830026559</v>
      </c>
      <c r="F507" s="389"/>
      <c r="G507" s="10">
        <v>10</v>
      </c>
      <c r="H507" s="11">
        <v>29.934000000000001</v>
      </c>
      <c r="I507" s="11">
        <f t="shared" si="14"/>
        <v>149.67000000000002</v>
      </c>
      <c r="J507" s="12">
        <v>13217</v>
      </c>
      <c r="K507" s="46">
        <f t="shared" si="15"/>
        <v>88307.610075499411</v>
      </c>
      <c r="L507" s="46"/>
      <c r="M507" s="13" t="s">
        <v>71</v>
      </c>
      <c r="N507" s="412">
        <f>AVERAGE(K507:K508)</f>
        <v>176935.79632385587</v>
      </c>
      <c r="O507" s="412">
        <f>AVERAGE(K507:K510)</f>
        <v>253154.36873321381</v>
      </c>
      <c r="P507" s="412">
        <f>STDEV(K507:K508)</f>
        <v>125339.18300095436</v>
      </c>
      <c r="Q507" s="412">
        <f>STDEV(K507:K510)</f>
        <v>164928.34325950389</v>
      </c>
      <c r="R507" s="412">
        <f>MAX(K507:K508)</f>
        <v>265563.98257221235</v>
      </c>
      <c r="S507" s="412">
        <f>MAX(K507:K510)</f>
        <v>475415.88228514348</v>
      </c>
      <c r="T507" s="412">
        <f>MIN(K507:K508)</f>
        <v>88307.610075499411</v>
      </c>
      <c r="U507" s="412">
        <f>MIN(K507:K510)</f>
        <v>88307.610075499411</v>
      </c>
      <c r="V507" s="131" t="s">
        <v>365</v>
      </c>
    </row>
    <row r="508" spans="1:22">
      <c r="A508" s="414"/>
      <c r="B508" s="25" t="s">
        <v>50</v>
      </c>
      <c r="C508" s="384"/>
      <c r="D508" s="380"/>
      <c r="E508" s="29">
        <v>471830026615</v>
      </c>
      <c r="F508" s="389"/>
      <c r="G508" s="10">
        <v>10</v>
      </c>
      <c r="H508" s="11">
        <v>37.182000000000002</v>
      </c>
      <c r="I508" s="11">
        <f t="shared" si="14"/>
        <v>185.91000000000003</v>
      </c>
      <c r="J508" s="12">
        <v>49371</v>
      </c>
      <c r="K508" s="46">
        <f t="shared" si="15"/>
        <v>265563.98257221235</v>
      </c>
      <c r="L508" s="46"/>
      <c r="M508" s="13" t="s">
        <v>71</v>
      </c>
      <c r="N508" s="412">
        <f>AVERAGE(N506:N507)</f>
        <v>88467.898161927937</v>
      </c>
      <c r="O508" s="412" t="e">
        <f>AVERAGE(O506:O507)</f>
        <v>#REF!</v>
      </c>
      <c r="P508" s="412" t="e">
        <f>STDEV(P504:P506)</f>
        <v>#DIV/0!</v>
      </c>
      <c r="Q508" s="412" t="e">
        <f>STDEV(Q504:Q506)</f>
        <v>#REF!</v>
      </c>
      <c r="R508" s="412">
        <f>MIN(R506:R507)</f>
        <v>0</v>
      </c>
      <c r="S508" s="412" t="e">
        <f>MIN(S506:S507)</f>
        <v>#REF!</v>
      </c>
      <c r="T508" s="412">
        <f>MIN(T506:T507)</f>
        <v>0</v>
      </c>
      <c r="U508" s="412">
        <f>MIN(U506:U507)</f>
        <v>0</v>
      </c>
      <c r="V508" s="131" t="s">
        <v>365</v>
      </c>
    </row>
    <row r="509" spans="1:22">
      <c r="A509" s="414"/>
      <c r="B509" s="25" t="s">
        <v>51</v>
      </c>
      <c r="C509" s="384"/>
      <c r="D509" s="379" t="s">
        <v>3</v>
      </c>
      <c r="E509" s="29">
        <v>471830026783</v>
      </c>
      <c r="F509" s="389"/>
      <c r="G509" s="10">
        <v>10</v>
      </c>
      <c r="H509" s="11">
        <v>26.029</v>
      </c>
      <c r="I509" s="11">
        <f t="shared" si="14"/>
        <v>130.14500000000001</v>
      </c>
      <c r="J509" s="12">
        <v>61873</v>
      </c>
      <c r="K509" s="46">
        <f t="shared" si="15"/>
        <v>475415.88228514348</v>
      </c>
      <c r="L509" s="46"/>
      <c r="M509" s="13" t="s">
        <v>71</v>
      </c>
      <c r="N509" s="412">
        <f>AVERAGE(K509:K510)</f>
        <v>329372.94114257174</v>
      </c>
      <c r="O509" s="412" t="e">
        <f>AVERAGE(#REF!)</f>
        <v>#REF!</v>
      </c>
      <c r="P509" s="412">
        <f>STDEV(K509:K510)</f>
        <v>206535.90805268058</v>
      </c>
      <c r="Q509" s="412" t="e">
        <f>STDEV(#REF!)</f>
        <v>#REF!</v>
      </c>
      <c r="R509" s="412">
        <f>MAX(K509:K510)</f>
        <v>475415.88228514348</v>
      </c>
      <c r="S509" s="412" t="e">
        <f>MIN(#REF!)</f>
        <v>#REF!</v>
      </c>
      <c r="T509" s="412">
        <f>MIN(K509:K510)</f>
        <v>183330</v>
      </c>
      <c r="U509" s="412">
        <f>MIN(M509:M510)</f>
        <v>0</v>
      </c>
      <c r="V509" s="131" t="s">
        <v>365</v>
      </c>
    </row>
    <row r="510" spans="1:22">
      <c r="A510" s="414"/>
      <c r="B510" s="25" t="s">
        <v>52</v>
      </c>
      <c r="C510" s="385"/>
      <c r="D510" s="380"/>
      <c r="E510" s="29">
        <v>471830026840</v>
      </c>
      <c r="F510" s="389"/>
      <c r="G510" s="10">
        <v>10</v>
      </c>
      <c r="H510" s="11">
        <v>43.459000000000003</v>
      </c>
      <c r="I510" s="11">
        <f t="shared" si="14"/>
        <v>200</v>
      </c>
      <c r="J510" s="12">
        <v>36666</v>
      </c>
      <c r="K510" s="46">
        <f t="shared" si="15"/>
        <v>183330</v>
      </c>
      <c r="L510" s="46"/>
      <c r="M510" s="13" t="s">
        <v>71</v>
      </c>
      <c r="N510" s="412">
        <f>AVERAGE(N509:N509)</f>
        <v>329372.94114257174</v>
      </c>
      <c r="O510" s="412" t="e">
        <f>AVERAGE(O509:O509)</f>
        <v>#REF!</v>
      </c>
      <c r="P510" s="412" t="e">
        <f>STDEV(#REF!)</f>
        <v>#REF!</v>
      </c>
      <c r="Q510" s="412" t="e">
        <f>STDEV(#REF!)</f>
        <v>#REF!</v>
      </c>
      <c r="R510" s="412">
        <f>MIN(R509:R509)</f>
        <v>475415.88228514348</v>
      </c>
      <c r="S510" s="412" t="e">
        <f>MIN(S509:S509)</f>
        <v>#REF!</v>
      </c>
      <c r="T510" s="412">
        <f>MIN(T509:T509)</f>
        <v>183330</v>
      </c>
      <c r="U510" s="412">
        <f>MIN(U509:U509)</f>
        <v>0</v>
      </c>
      <c r="V510" s="131" t="s">
        <v>365</v>
      </c>
    </row>
    <row r="511" spans="1:22">
      <c r="A511" s="414"/>
      <c r="B511" s="25" t="s">
        <v>53</v>
      </c>
      <c r="C511" s="383">
        <v>4</v>
      </c>
      <c r="D511" s="379" t="s">
        <v>4</v>
      </c>
      <c r="E511" s="29">
        <v>471830027007</v>
      </c>
      <c r="F511" s="389"/>
      <c r="G511" s="10">
        <v>10</v>
      </c>
      <c r="H511" s="11">
        <v>9.8740000000000006</v>
      </c>
      <c r="I511" s="11">
        <f t="shared" si="14"/>
        <v>49.370000000000005</v>
      </c>
      <c r="J511" s="12">
        <v>7234</v>
      </c>
      <c r="K511" s="46">
        <f t="shared" si="15"/>
        <v>146526.23050435487</v>
      </c>
      <c r="L511" s="46"/>
      <c r="M511" s="13" t="s">
        <v>71</v>
      </c>
      <c r="N511" s="412">
        <f>AVERAGE(K511:K512)</f>
        <v>447920.72336174292</v>
      </c>
      <c r="O511" s="412">
        <f>AVERAGE(K511:K514)</f>
        <v>509028.58850909083</v>
      </c>
      <c r="P511" s="412">
        <f>STDEV(K511:K512)</f>
        <v>426236.17942347907</v>
      </c>
      <c r="Q511" s="412">
        <f>STDEV(K511:K514)</f>
        <v>256058.38731126103</v>
      </c>
      <c r="R511" s="412">
        <f>MAX(K511:K512)</f>
        <v>749315.2162191309</v>
      </c>
      <c r="S511" s="412">
        <f>MAX(K511:K514)</f>
        <v>749315.2162191309</v>
      </c>
      <c r="T511" s="412">
        <f>MIN(K511:K512)</f>
        <v>146526.23050435487</v>
      </c>
      <c r="U511" s="412">
        <f>MIN(K511:K514)</f>
        <v>146526.23050435487</v>
      </c>
      <c r="V511" s="131" t="s">
        <v>365</v>
      </c>
    </row>
    <row r="512" spans="1:22">
      <c r="A512" s="414"/>
      <c r="B512" s="25" t="s">
        <v>54</v>
      </c>
      <c r="C512" s="384"/>
      <c r="D512" s="380"/>
      <c r="E512" s="29">
        <v>471830027063</v>
      </c>
      <c r="F512" s="389"/>
      <c r="G512" s="10">
        <v>10</v>
      </c>
      <c r="H512" s="11">
        <v>9.2729999999999997</v>
      </c>
      <c r="I512" s="11">
        <f t="shared" si="14"/>
        <v>46.364999999999995</v>
      </c>
      <c r="J512" s="12">
        <v>34742</v>
      </c>
      <c r="K512" s="46">
        <f t="shared" si="15"/>
        <v>749315.2162191309</v>
      </c>
      <c r="L512" s="46"/>
      <c r="M512" s="13" t="s">
        <v>71</v>
      </c>
      <c r="N512" s="412">
        <f>AVERAGE(N510:N511)</f>
        <v>388646.83225215733</v>
      </c>
      <c r="O512" s="412" t="e">
        <f>AVERAGE(O510:O511)</f>
        <v>#REF!</v>
      </c>
      <c r="P512" s="412" t="e">
        <f>STDEV(P508:P510)</f>
        <v>#DIV/0!</v>
      </c>
      <c r="Q512" s="412" t="e">
        <f>STDEV(Q508:Q510)</f>
        <v>#REF!</v>
      </c>
      <c r="R512" s="412">
        <f>MIN(R510:R511)</f>
        <v>475415.88228514348</v>
      </c>
      <c r="S512" s="412" t="e">
        <f>MIN(S510:S511)</f>
        <v>#REF!</v>
      </c>
      <c r="T512" s="412">
        <f>MIN(T510:T511)</f>
        <v>146526.23050435487</v>
      </c>
      <c r="U512" s="412">
        <f>MIN(U510:U511)</f>
        <v>0</v>
      </c>
      <c r="V512" s="131" t="s">
        <v>365</v>
      </c>
    </row>
    <row r="513" spans="1:22">
      <c r="A513" s="414"/>
      <c r="B513" s="25" t="s">
        <v>55</v>
      </c>
      <c r="C513" s="384"/>
      <c r="D513" s="379" t="s">
        <v>3</v>
      </c>
      <c r="E513" s="29">
        <v>471830027231</v>
      </c>
      <c r="F513" s="389"/>
      <c r="G513" s="10">
        <v>10</v>
      </c>
      <c r="H513" s="11">
        <v>12.448</v>
      </c>
      <c r="I513" s="11">
        <f t="shared" si="14"/>
        <v>62.24</v>
      </c>
      <c r="J513" s="12">
        <v>35888</v>
      </c>
      <c r="K513" s="46">
        <f t="shared" si="15"/>
        <v>576606.68380462716</v>
      </c>
      <c r="L513" s="46"/>
      <c r="M513" s="13" t="s">
        <v>71</v>
      </c>
      <c r="N513" s="412">
        <f>AVERAGE(K513:K514)</f>
        <v>570136.45365643885</v>
      </c>
      <c r="O513" s="412" t="e">
        <f>AVERAGE(#REF!)</f>
        <v>#REF!</v>
      </c>
      <c r="P513" s="412">
        <f>STDEV(K513:K514)</f>
        <v>9150.2872272431796</v>
      </c>
      <c r="Q513" s="412" t="e">
        <f>STDEV(#REF!)</f>
        <v>#REF!</v>
      </c>
      <c r="R513" s="412">
        <f>MAX(K513:K514)</f>
        <v>576606.68380462716</v>
      </c>
      <c r="S513" s="412" t="e">
        <f>MIN(#REF!)</f>
        <v>#REF!</v>
      </c>
      <c r="T513" s="412">
        <f>MIN(K513:K514)</f>
        <v>563666.22350825055</v>
      </c>
      <c r="U513" s="412">
        <f>MIN(M513:M514)</f>
        <v>0</v>
      </c>
      <c r="V513" s="131" t="s">
        <v>365</v>
      </c>
    </row>
    <row r="514" spans="1:22">
      <c r="A514" s="414"/>
      <c r="B514" s="25" t="s">
        <v>56</v>
      </c>
      <c r="C514" s="385"/>
      <c r="D514" s="380"/>
      <c r="E514" s="29">
        <v>471830027287</v>
      </c>
      <c r="F514" s="389"/>
      <c r="G514" s="10">
        <v>10</v>
      </c>
      <c r="H514" s="11">
        <v>12.787000000000001</v>
      </c>
      <c r="I514" s="11">
        <f t="shared" si="14"/>
        <v>63.935000000000002</v>
      </c>
      <c r="J514" s="12">
        <v>36038</v>
      </c>
      <c r="K514" s="46">
        <f t="shared" si="15"/>
        <v>563666.22350825055</v>
      </c>
      <c r="L514" s="46"/>
      <c r="M514" s="13" t="s">
        <v>71</v>
      </c>
      <c r="N514" s="412">
        <f>AVERAGE(N513:N513)</f>
        <v>570136.45365643885</v>
      </c>
      <c r="O514" s="412" t="e">
        <f>AVERAGE(O513:O513)</f>
        <v>#REF!</v>
      </c>
      <c r="P514" s="412" t="e">
        <f>STDEV(#REF!)</f>
        <v>#REF!</v>
      </c>
      <c r="Q514" s="412" t="e">
        <f>STDEV(#REF!)</f>
        <v>#REF!</v>
      </c>
      <c r="R514" s="412">
        <f>MIN(R513:R513)</f>
        <v>576606.68380462716</v>
      </c>
      <c r="S514" s="412" t="e">
        <f>MIN(S513:S513)</f>
        <v>#REF!</v>
      </c>
      <c r="T514" s="412">
        <f>MIN(T513:T513)</f>
        <v>563666.22350825055</v>
      </c>
      <c r="U514" s="412">
        <f>MIN(U513:U513)</f>
        <v>0</v>
      </c>
      <c r="V514" s="131" t="s">
        <v>365</v>
      </c>
    </row>
    <row r="515" spans="1:22">
      <c r="A515" s="414"/>
      <c r="B515" s="25" t="s">
        <v>57</v>
      </c>
      <c r="C515" s="383">
        <v>5</v>
      </c>
      <c r="D515" s="379" t="s">
        <v>4</v>
      </c>
      <c r="E515" s="29">
        <v>471830027455</v>
      </c>
      <c r="F515" s="389"/>
      <c r="G515" s="10">
        <v>10</v>
      </c>
      <c r="H515" s="11">
        <v>8.4339999999999993</v>
      </c>
      <c r="I515" s="11">
        <f t="shared" si="14"/>
        <v>42.169999999999995</v>
      </c>
      <c r="J515" s="12">
        <v>13426</v>
      </c>
      <c r="K515" s="46">
        <f t="shared" si="15"/>
        <v>318377.99383447954</v>
      </c>
      <c r="L515" s="46"/>
      <c r="M515" s="13" t="s">
        <v>71</v>
      </c>
      <c r="N515" s="412">
        <f>AVERAGE(K515:K516)</f>
        <v>417676.34893154859</v>
      </c>
      <c r="O515" s="412">
        <f>AVERAGE(K515:K518)</f>
        <v>344456.51174485125</v>
      </c>
      <c r="P515" s="412">
        <f>STDEV(K515:K516)</f>
        <v>140429.08049961456</v>
      </c>
      <c r="Q515" s="412">
        <f>STDEV(K515:K518)</f>
        <v>191423.73875505402</v>
      </c>
      <c r="R515" s="412">
        <f>MAX(K515:K516)</f>
        <v>516974.70402861765</v>
      </c>
      <c r="S515" s="412">
        <f>MAX(K515:K518)</f>
        <v>516974.70402861765</v>
      </c>
      <c r="T515" s="412">
        <f>MIN(K515:K516)</f>
        <v>318377.99383447954</v>
      </c>
      <c r="U515" s="412">
        <f>MIN(K515:K518)</f>
        <v>85812.51432500573</v>
      </c>
      <c r="V515" s="131" t="s">
        <v>365</v>
      </c>
    </row>
    <row r="516" spans="1:22">
      <c r="A516" s="414"/>
      <c r="B516" s="25" t="s">
        <v>58</v>
      </c>
      <c r="C516" s="384"/>
      <c r="D516" s="380"/>
      <c r="E516" s="29">
        <v>471830027511</v>
      </c>
      <c r="F516" s="389"/>
      <c r="G516" s="10">
        <v>10</v>
      </c>
      <c r="H516" s="11">
        <v>11.741</v>
      </c>
      <c r="I516" s="11">
        <f t="shared" si="14"/>
        <v>58.704999999999998</v>
      </c>
      <c r="J516" s="12">
        <v>30349</v>
      </c>
      <c r="K516" s="46">
        <f t="shared" si="15"/>
        <v>516974.70402861765</v>
      </c>
      <c r="L516" s="46"/>
      <c r="M516" s="13" t="s">
        <v>71</v>
      </c>
      <c r="N516" s="412">
        <f>AVERAGE(N514:N515)</f>
        <v>493906.40129399369</v>
      </c>
      <c r="O516" s="412" t="e">
        <f>AVERAGE(O514:O515)</f>
        <v>#REF!</v>
      </c>
      <c r="P516" s="412" t="e">
        <f>STDEV(P512:P514)</f>
        <v>#DIV/0!</v>
      </c>
      <c r="Q516" s="412" t="e">
        <f>STDEV(Q512:Q514)</f>
        <v>#REF!</v>
      </c>
      <c r="R516" s="412">
        <f>MIN(R514:R515)</f>
        <v>516974.70402861765</v>
      </c>
      <c r="S516" s="412" t="e">
        <f>MIN(S514:S515)</f>
        <v>#REF!</v>
      </c>
      <c r="T516" s="412">
        <f>MIN(T514:T515)</f>
        <v>318377.99383447954</v>
      </c>
      <c r="U516" s="412">
        <f>MIN(U514:U515)</f>
        <v>0</v>
      </c>
      <c r="V516" s="131" t="s">
        <v>365</v>
      </c>
    </row>
    <row r="517" spans="1:22">
      <c r="A517" s="414"/>
      <c r="B517" s="25" t="s">
        <v>59</v>
      </c>
      <c r="C517" s="384"/>
      <c r="D517" s="379" t="s">
        <v>3</v>
      </c>
      <c r="E517" s="29">
        <v>471830027679</v>
      </c>
      <c r="F517" s="389"/>
      <c r="G517" s="10">
        <v>10</v>
      </c>
      <c r="H517" s="11">
        <v>8.0020000000000007</v>
      </c>
      <c r="I517" s="11">
        <f t="shared" si="14"/>
        <v>40.010000000000005</v>
      </c>
      <c r="J517" s="12">
        <v>18271</v>
      </c>
      <c r="K517" s="46">
        <f t="shared" si="15"/>
        <v>456660.83479130216</v>
      </c>
      <c r="L517" s="46"/>
      <c r="M517" s="13" t="s">
        <v>71</v>
      </c>
      <c r="N517" s="412">
        <f>AVERAGE(K517:K518)</f>
        <v>271236.67455815396</v>
      </c>
      <c r="O517" s="412" t="e">
        <f>AVERAGE(#REF!)</f>
        <v>#REF!</v>
      </c>
      <c r="P517" s="412">
        <f>STDEV(K517:K518)</f>
        <v>262229.36219336017</v>
      </c>
      <c r="Q517" s="412" t="e">
        <f>STDEV(#REF!)</f>
        <v>#REF!</v>
      </c>
      <c r="R517" s="412">
        <f>MAX(K517:K518)</f>
        <v>456660.83479130216</v>
      </c>
      <c r="S517" s="412" t="e">
        <f>MIN(#REF!)</f>
        <v>#REF!</v>
      </c>
      <c r="T517" s="412">
        <f>MIN(K517:K518)</f>
        <v>85812.51432500573</v>
      </c>
      <c r="U517" s="412">
        <f>MIN(M517:M518)</f>
        <v>0</v>
      </c>
      <c r="V517" s="131" t="s">
        <v>365</v>
      </c>
    </row>
    <row r="518" spans="1:22">
      <c r="A518" s="414"/>
      <c r="B518" s="25" t="s">
        <v>60</v>
      </c>
      <c r="C518" s="385"/>
      <c r="D518" s="380"/>
      <c r="E518" s="29">
        <v>471830027735</v>
      </c>
      <c r="F518" s="389"/>
      <c r="G518" s="10">
        <v>10</v>
      </c>
      <c r="H518" s="11">
        <v>13.089</v>
      </c>
      <c r="I518" s="11">
        <f t="shared" si="14"/>
        <v>65.445000000000007</v>
      </c>
      <c r="J518" s="12">
        <v>5616</v>
      </c>
      <c r="K518" s="46">
        <f t="shared" si="15"/>
        <v>85812.51432500573</v>
      </c>
      <c r="L518" s="46"/>
      <c r="M518" s="13" t="s">
        <v>71</v>
      </c>
      <c r="N518" s="412">
        <f>AVERAGE(N517:N517)</f>
        <v>271236.67455815396</v>
      </c>
      <c r="O518" s="412" t="e">
        <f>AVERAGE(O517:O517)</f>
        <v>#REF!</v>
      </c>
      <c r="P518" s="412" t="e">
        <f>STDEV(#REF!)</f>
        <v>#REF!</v>
      </c>
      <c r="Q518" s="412" t="e">
        <f>STDEV(#REF!)</f>
        <v>#REF!</v>
      </c>
      <c r="R518" s="412">
        <f>MIN(R517:R517)</f>
        <v>456660.83479130216</v>
      </c>
      <c r="S518" s="412" t="e">
        <f>MIN(S517:S517)</f>
        <v>#REF!</v>
      </c>
      <c r="T518" s="412">
        <f>MIN(T517:T517)</f>
        <v>85812.51432500573</v>
      </c>
      <c r="U518" s="412">
        <f>MIN(U517:U517)</f>
        <v>0</v>
      </c>
      <c r="V518" s="131" t="s">
        <v>365</v>
      </c>
    </row>
    <row r="519" spans="1:22">
      <c r="A519" s="414"/>
      <c r="B519" s="25" t="s">
        <v>61</v>
      </c>
      <c r="C519" s="383">
        <v>6</v>
      </c>
      <c r="D519" s="379" t="s">
        <v>4</v>
      </c>
      <c r="E519" s="29">
        <v>471830027903</v>
      </c>
      <c r="F519" s="389"/>
      <c r="G519" s="10">
        <v>10</v>
      </c>
      <c r="H519" s="11">
        <v>8.98</v>
      </c>
      <c r="I519" s="11">
        <f t="shared" ref="I519:I582" si="16">IF(H519&gt;=40, 200, H519*5)</f>
        <v>44.900000000000006</v>
      </c>
      <c r="J519" s="12">
        <v>8281</v>
      </c>
      <c r="K519" s="46">
        <f t="shared" ref="K519:K582" si="17">(J519/(I519/1000))</f>
        <v>184432.07126948773</v>
      </c>
      <c r="L519" s="46"/>
      <c r="M519" s="13" t="s">
        <v>71</v>
      </c>
      <c r="N519" s="412">
        <f>AVERAGE(K519:K520)</f>
        <v>634086.83948159567</v>
      </c>
      <c r="O519" s="412">
        <f>AVERAGE(K519:K522)</f>
        <v>534290.58149574953</v>
      </c>
      <c r="P519" s="412">
        <f>STDEV(K519:K520)</f>
        <v>635907.8715912936</v>
      </c>
      <c r="Q519" s="412">
        <f>STDEV(K519:K522)</f>
        <v>491151.7478139475</v>
      </c>
      <c r="R519" s="412">
        <f>MAX(K519:K520)</f>
        <v>1083741.6076937036</v>
      </c>
      <c r="S519" s="412">
        <f>MAX(K519:K522)</f>
        <v>1083741.6076937036</v>
      </c>
      <c r="T519" s="412">
        <f>MIN(K519:K520)</f>
        <v>184432.07126948773</v>
      </c>
      <c r="U519" s="412">
        <f>MIN(K519:K522)</f>
        <v>60680.11527377522</v>
      </c>
      <c r="V519" s="131" t="s">
        <v>365</v>
      </c>
    </row>
    <row r="520" spans="1:22">
      <c r="A520" s="414"/>
      <c r="B520" s="25" t="s">
        <v>62</v>
      </c>
      <c r="C520" s="384"/>
      <c r="D520" s="380"/>
      <c r="E520" s="29">
        <v>471830027847</v>
      </c>
      <c r="F520" s="389"/>
      <c r="G520" s="10">
        <v>10</v>
      </c>
      <c r="H520" s="11">
        <v>11.022</v>
      </c>
      <c r="I520" s="11">
        <f t="shared" si="16"/>
        <v>55.11</v>
      </c>
      <c r="J520" s="12">
        <v>59725</v>
      </c>
      <c r="K520" s="46">
        <f t="shared" si="17"/>
        <v>1083741.6076937036</v>
      </c>
      <c r="L520" s="46"/>
      <c r="M520" s="13" t="s">
        <v>71</v>
      </c>
      <c r="N520" s="412">
        <f>AVERAGE(N518:N519)</f>
        <v>452661.75701987481</v>
      </c>
      <c r="O520" s="412" t="e">
        <f>AVERAGE(O518:O519)</f>
        <v>#REF!</v>
      </c>
      <c r="P520" s="412" t="e">
        <f>STDEV(P516:P518)</f>
        <v>#DIV/0!</v>
      </c>
      <c r="Q520" s="412" t="e">
        <f>STDEV(Q516:Q518)</f>
        <v>#REF!</v>
      </c>
      <c r="R520" s="412">
        <f>MIN(R518:R519)</f>
        <v>456660.83479130216</v>
      </c>
      <c r="S520" s="412" t="e">
        <f>MIN(S518:S519)</f>
        <v>#REF!</v>
      </c>
      <c r="T520" s="412">
        <f>MIN(T518:T519)</f>
        <v>85812.51432500573</v>
      </c>
      <c r="U520" s="412">
        <f>MIN(U518:U519)</f>
        <v>0</v>
      </c>
      <c r="V520" s="131" t="s">
        <v>365</v>
      </c>
    </row>
    <row r="521" spans="1:22">
      <c r="A521" s="414"/>
      <c r="B521" s="25" t="s">
        <v>63</v>
      </c>
      <c r="C521" s="384"/>
      <c r="D521" s="379" t="s">
        <v>3</v>
      </c>
      <c r="E521" s="29">
        <v>471830028071</v>
      </c>
      <c r="F521" s="389"/>
      <c r="G521" s="10">
        <v>10</v>
      </c>
      <c r="H521" s="11">
        <v>8.0640000000000001</v>
      </c>
      <c r="I521" s="11">
        <f t="shared" si="16"/>
        <v>40.32</v>
      </c>
      <c r="J521" s="12">
        <v>32591</v>
      </c>
      <c r="K521" s="46">
        <f t="shared" si="17"/>
        <v>808308.53174603172</v>
      </c>
      <c r="L521" s="46"/>
      <c r="M521" s="13" t="s">
        <v>71</v>
      </c>
      <c r="N521" s="412">
        <f>AVERAGE(K521:K522)</f>
        <v>434494.32350990345</v>
      </c>
      <c r="O521" s="412" t="e">
        <f>AVERAGE(#REF!)</f>
        <v>#REF!</v>
      </c>
      <c r="P521" s="412">
        <f>STDEV(K521:K522)</f>
        <v>528653.12309529295</v>
      </c>
      <c r="Q521" s="412" t="e">
        <f>STDEV(#REF!)</f>
        <v>#REF!</v>
      </c>
      <c r="R521" s="412">
        <f>MAX(K521:K522)</f>
        <v>808308.53174603172</v>
      </c>
      <c r="S521" s="412" t="e">
        <f>MIN(#REF!)</f>
        <v>#REF!</v>
      </c>
      <c r="T521" s="412">
        <f>MIN(K521:K522)</f>
        <v>60680.11527377522</v>
      </c>
      <c r="U521" s="412">
        <f>MIN(M521:M522)</f>
        <v>0</v>
      </c>
      <c r="V521" s="131" t="s">
        <v>365</v>
      </c>
    </row>
    <row r="522" spans="1:22">
      <c r="A522" s="414"/>
      <c r="B522" s="25" t="s">
        <v>64</v>
      </c>
      <c r="C522" s="385"/>
      <c r="D522" s="380"/>
      <c r="E522" s="29">
        <v>471830028128</v>
      </c>
      <c r="F522" s="390"/>
      <c r="G522" s="10">
        <v>10</v>
      </c>
      <c r="H522" s="11">
        <v>8.6750000000000007</v>
      </c>
      <c r="I522" s="11">
        <f t="shared" si="16"/>
        <v>43.375</v>
      </c>
      <c r="J522" s="12">
        <v>2632</v>
      </c>
      <c r="K522" s="46">
        <f t="shared" si="17"/>
        <v>60680.11527377522</v>
      </c>
      <c r="L522" s="46"/>
      <c r="M522" s="13" t="s">
        <v>71</v>
      </c>
      <c r="N522" s="412">
        <f>AVERAGE(N521:N521)</f>
        <v>434494.32350990345</v>
      </c>
      <c r="O522" s="412" t="e">
        <f>AVERAGE(O521:O521)</f>
        <v>#REF!</v>
      </c>
      <c r="P522" s="412" t="e">
        <f>STDEV(#REF!)</f>
        <v>#REF!</v>
      </c>
      <c r="Q522" s="412" t="e">
        <f>STDEV(#REF!)</f>
        <v>#REF!</v>
      </c>
      <c r="R522" s="412">
        <f>MIN(R521:R521)</f>
        <v>808308.53174603172</v>
      </c>
      <c r="S522" s="412" t="e">
        <f>MIN(S521:S521)</f>
        <v>#REF!</v>
      </c>
      <c r="T522" s="412">
        <f>MIN(T521:T521)</f>
        <v>60680.11527377522</v>
      </c>
      <c r="U522" s="412">
        <f>MIN(U521:U521)</f>
        <v>0</v>
      </c>
      <c r="V522" s="131" t="s">
        <v>365</v>
      </c>
    </row>
    <row r="523" spans="1:22">
      <c r="A523" s="414" t="s">
        <v>601</v>
      </c>
      <c r="B523" s="25" t="s">
        <v>18</v>
      </c>
      <c r="C523" s="383">
        <v>1</v>
      </c>
      <c r="D523" s="379" t="s">
        <v>4</v>
      </c>
      <c r="E523" s="29" t="s">
        <v>602</v>
      </c>
      <c r="F523" s="408" t="s">
        <v>1844</v>
      </c>
      <c r="G523" s="10">
        <v>10</v>
      </c>
      <c r="H523" s="11">
        <v>10.004</v>
      </c>
      <c r="I523" s="11">
        <f t="shared" si="16"/>
        <v>50.019999999999996</v>
      </c>
      <c r="J523" s="12" t="s">
        <v>355</v>
      </c>
      <c r="K523" s="46" t="s">
        <v>355</v>
      </c>
      <c r="L523" s="46"/>
      <c r="M523" s="13" t="s">
        <v>71</v>
      </c>
      <c r="N523" s="381" t="s">
        <v>355</v>
      </c>
      <c r="O523" s="381" t="s">
        <v>355</v>
      </c>
      <c r="P523" s="381" t="s">
        <v>354</v>
      </c>
      <c r="Q523" s="381" t="s">
        <v>354</v>
      </c>
      <c r="R523" s="381" t="s">
        <v>355</v>
      </c>
      <c r="S523" s="381" t="s">
        <v>355</v>
      </c>
      <c r="T523" s="381" t="s">
        <v>355</v>
      </c>
      <c r="U523" s="381" t="s">
        <v>355</v>
      </c>
      <c r="V523" s="131" t="s">
        <v>365</v>
      </c>
    </row>
    <row r="524" spans="1:22">
      <c r="A524" s="414"/>
      <c r="B524" s="25" t="s">
        <v>19</v>
      </c>
      <c r="C524" s="384"/>
      <c r="D524" s="380"/>
      <c r="E524" s="29" t="s">
        <v>603</v>
      </c>
      <c r="F524" s="409"/>
      <c r="G524" s="10">
        <v>10</v>
      </c>
      <c r="H524" s="11">
        <v>5.8259999999999996</v>
      </c>
      <c r="I524" s="11">
        <f t="shared" si="16"/>
        <v>29.13</v>
      </c>
      <c r="J524" s="12" t="s">
        <v>355</v>
      </c>
      <c r="K524" s="46" t="s">
        <v>355</v>
      </c>
      <c r="L524" s="46"/>
      <c r="M524" s="13" t="s">
        <v>71</v>
      </c>
      <c r="N524" s="382">
        <f>MIN(N522:N523)</f>
        <v>434494.32350990345</v>
      </c>
      <c r="O524" s="382" t="e">
        <f>MIN(O522:O523)</f>
        <v>#REF!</v>
      </c>
      <c r="P524" s="382" t="e">
        <f>AVERAGE(P522:P523)</f>
        <v>#REF!</v>
      </c>
      <c r="Q524" s="382" t="e">
        <f>AVERAGE(Q522:Q523)</f>
        <v>#REF!</v>
      </c>
      <c r="R524" s="382">
        <f>MIN(R522:R523)</f>
        <v>808308.53174603172</v>
      </c>
      <c r="S524" s="382" t="e">
        <f>MIN(S522:S523)</f>
        <v>#REF!</v>
      </c>
      <c r="T524" s="382">
        <f>MIN(T522:T523)</f>
        <v>60680.11527377522</v>
      </c>
      <c r="U524" s="382">
        <f>MIN(U522:U523)</f>
        <v>0</v>
      </c>
      <c r="V524" s="131" t="s">
        <v>365</v>
      </c>
    </row>
    <row r="525" spans="1:22">
      <c r="A525" s="414"/>
      <c r="B525" s="25" t="s">
        <v>20</v>
      </c>
      <c r="C525" s="384"/>
      <c r="D525" s="379" t="s">
        <v>3</v>
      </c>
      <c r="E525" s="29" t="s">
        <v>604</v>
      </c>
      <c r="F525" s="409"/>
      <c r="G525" s="10">
        <v>10</v>
      </c>
      <c r="H525" s="11">
        <v>13.882</v>
      </c>
      <c r="I525" s="11">
        <f t="shared" si="16"/>
        <v>69.41</v>
      </c>
      <c r="J525" s="12" t="s">
        <v>355</v>
      </c>
      <c r="K525" s="46" t="s">
        <v>355</v>
      </c>
      <c r="L525" s="46"/>
      <c r="M525" s="13" t="s">
        <v>71</v>
      </c>
      <c r="N525" s="381" t="s">
        <v>355</v>
      </c>
      <c r="O525" s="382" t="e">
        <f>MIN(#REF!)</f>
        <v>#REF!</v>
      </c>
      <c r="P525" s="381" t="s">
        <v>354</v>
      </c>
      <c r="Q525" s="382" t="e">
        <f>AVERAGE(#REF!)</f>
        <v>#REF!</v>
      </c>
      <c r="R525" s="381" t="s">
        <v>355</v>
      </c>
      <c r="S525" s="382" t="e">
        <f>MIN(#REF!)</f>
        <v>#REF!</v>
      </c>
      <c r="T525" s="381" t="s">
        <v>355</v>
      </c>
      <c r="U525" s="382" t="e">
        <f>MIN(#REF!)</f>
        <v>#REF!</v>
      </c>
      <c r="V525" s="131" t="s">
        <v>365</v>
      </c>
    </row>
    <row r="526" spans="1:22">
      <c r="A526" s="414"/>
      <c r="B526" s="25" t="s">
        <v>21</v>
      </c>
      <c r="C526" s="385"/>
      <c r="D526" s="380"/>
      <c r="E526" s="29" t="s">
        <v>605</v>
      </c>
      <c r="F526" s="409"/>
      <c r="G526" s="10">
        <v>10</v>
      </c>
      <c r="H526" s="11">
        <v>5.7530000000000001</v>
      </c>
      <c r="I526" s="11">
        <f t="shared" si="16"/>
        <v>28.765000000000001</v>
      </c>
      <c r="J526" s="12" t="s">
        <v>355</v>
      </c>
      <c r="K526" s="46" t="s">
        <v>355</v>
      </c>
      <c r="L526" s="46"/>
      <c r="M526" s="13" t="s">
        <v>71</v>
      </c>
      <c r="N526" s="382">
        <f>MIN(N524:N525)</f>
        <v>434494.32350990345</v>
      </c>
      <c r="O526" s="382" t="e">
        <f>MIN(O525:O525)</f>
        <v>#REF!</v>
      </c>
      <c r="P526" s="382" t="e">
        <f>AVERAGE(P524:P525)</f>
        <v>#REF!</v>
      </c>
      <c r="Q526" s="382" t="e">
        <f>AVERAGE(Q525:Q525)</f>
        <v>#REF!</v>
      </c>
      <c r="R526" s="382">
        <f>MIN(R524:R525)</f>
        <v>808308.53174603172</v>
      </c>
      <c r="S526" s="382" t="e">
        <f>MIN(S525:S525)</f>
        <v>#REF!</v>
      </c>
      <c r="T526" s="382">
        <f>MIN(T524:T525)</f>
        <v>60680.11527377522</v>
      </c>
      <c r="U526" s="382" t="e">
        <f>MIN(U525:U525)</f>
        <v>#REF!</v>
      </c>
      <c r="V526" s="131" t="s">
        <v>366</v>
      </c>
    </row>
    <row r="527" spans="1:22">
      <c r="A527" s="414"/>
      <c r="B527" s="25" t="s">
        <v>22</v>
      </c>
      <c r="C527" s="383">
        <v>2</v>
      </c>
      <c r="D527" s="379" t="s">
        <v>4</v>
      </c>
      <c r="E527" s="29" t="s">
        <v>606</v>
      </c>
      <c r="F527" s="409"/>
      <c r="G527" s="10">
        <v>10</v>
      </c>
      <c r="H527" s="11">
        <v>4.2519999999999998</v>
      </c>
      <c r="I527" s="11">
        <f t="shared" si="16"/>
        <v>21.259999999999998</v>
      </c>
      <c r="J527" s="12" t="s">
        <v>355</v>
      </c>
      <c r="K527" s="46" t="s">
        <v>355</v>
      </c>
      <c r="L527" s="46"/>
      <c r="M527" s="13" t="s">
        <v>71</v>
      </c>
      <c r="N527" s="381" t="s">
        <v>355</v>
      </c>
      <c r="O527" s="381" t="s">
        <v>355</v>
      </c>
      <c r="P527" s="381" t="s">
        <v>354</v>
      </c>
      <c r="Q527" s="381" t="s">
        <v>354</v>
      </c>
      <c r="R527" s="381" t="s">
        <v>355</v>
      </c>
      <c r="S527" s="381" t="s">
        <v>355</v>
      </c>
      <c r="T527" s="381" t="s">
        <v>355</v>
      </c>
      <c r="U527" s="381" t="s">
        <v>355</v>
      </c>
      <c r="V527" s="131" t="s">
        <v>366</v>
      </c>
    </row>
    <row r="528" spans="1:22">
      <c r="A528" s="414"/>
      <c r="B528" s="25" t="s">
        <v>23</v>
      </c>
      <c r="C528" s="384"/>
      <c r="D528" s="380"/>
      <c r="E528" s="29" t="s">
        <v>607</v>
      </c>
      <c r="F528" s="409"/>
      <c r="G528" s="10">
        <v>10</v>
      </c>
      <c r="H528" s="11">
        <v>11.238</v>
      </c>
      <c r="I528" s="11">
        <f t="shared" si="16"/>
        <v>56.19</v>
      </c>
      <c r="J528" s="12" t="s">
        <v>355</v>
      </c>
      <c r="K528" s="46" t="s">
        <v>355</v>
      </c>
      <c r="L528" s="46"/>
      <c r="M528" s="13" t="s">
        <v>71</v>
      </c>
      <c r="N528" s="382">
        <f>MIN(N526:N527)</f>
        <v>434494.32350990345</v>
      </c>
      <c r="O528" s="382" t="e">
        <f>MIN(O526:O527)</f>
        <v>#REF!</v>
      </c>
      <c r="P528" s="382" t="e">
        <f>AVERAGE(P526:P527)</f>
        <v>#REF!</v>
      </c>
      <c r="Q528" s="382" t="e">
        <f>AVERAGE(Q526:Q527)</f>
        <v>#REF!</v>
      </c>
      <c r="R528" s="382">
        <f>MIN(R526:R527)</f>
        <v>808308.53174603172</v>
      </c>
      <c r="S528" s="382" t="e">
        <f>MIN(S526:S527)</f>
        <v>#REF!</v>
      </c>
      <c r="T528" s="382">
        <f>MIN(T526:T527)</f>
        <v>60680.11527377522</v>
      </c>
      <c r="U528" s="382" t="e">
        <f>MIN(U526:U527)</f>
        <v>#REF!</v>
      </c>
      <c r="V528" s="131" t="s">
        <v>366</v>
      </c>
    </row>
    <row r="529" spans="1:22">
      <c r="A529" s="414"/>
      <c r="B529" s="25" t="s">
        <v>24</v>
      </c>
      <c r="C529" s="384"/>
      <c r="D529" s="379" t="s">
        <v>3</v>
      </c>
      <c r="E529" s="29" t="s">
        <v>608</v>
      </c>
      <c r="F529" s="409"/>
      <c r="G529" s="10">
        <v>10</v>
      </c>
      <c r="H529" s="11">
        <v>9.6940000000000008</v>
      </c>
      <c r="I529" s="11">
        <f t="shared" si="16"/>
        <v>48.470000000000006</v>
      </c>
      <c r="J529" s="12" t="s">
        <v>355</v>
      </c>
      <c r="K529" s="46" t="s">
        <v>355</v>
      </c>
      <c r="L529" s="46"/>
      <c r="M529" s="13" t="s">
        <v>71</v>
      </c>
      <c r="N529" s="381" t="s">
        <v>355</v>
      </c>
      <c r="O529" s="382" t="e">
        <f>MIN(#REF!)</f>
        <v>#REF!</v>
      </c>
      <c r="P529" s="381" t="s">
        <v>354</v>
      </c>
      <c r="Q529" s="382" t="e">
        <f>AVERAGE(#REF!)</f>
        <v>#REF!</v>
      </c>
      <c r="R529" s="381" t="s">
        <v>355</v>
      </c>
      <c r="S529" s="382" t="e">
        <f>MIN(#REF!)</f>
        <v>#REF!</v>
      </c>
      <c r="T529" s="381" t="s">
        <v>355</v>
      </c>
      <c r="U529" s="382" t="e">
        <f>MIN(#REF!)</f>
        <v>#REF!</v>
      </c>
      <c r="V529" s="131" t="s">
        <v>366</v>
      </c>
    </row>
    <row r="530" spans="1:22">
      <c r="A530" s="414"/>
      <c r="B530" s="25" t="s">
        <v>25</v>
      </c>
      <c r="C530" s="385"/>
      <c r="D530" s="380"/>
      <c r="E530" s="29" t="s">
        <v>609</v>
      </c>
      <c r="F530" s="409"/>
      <c r="G530" s="10">
        <v>10</v>
      </c>
      <c r="H530" s="11">
        <v>3.6059999999999999</v>
      </c>
      <c r="I530" s="11">
        <f t="shared" si="16"/>
        <v>18.03</v>
      </c>
      <c r="J530" s="12" t="s">
        <v>355</v>
      </c>
      <c r="K530" s="46" t="s">
        <v>355</v>
      </c>
      <c r="L530" s="46"/>
      <c r="M530" s="13" t="s">
        <v>71</v>
      </c>
      <c r="N530" s="382">
        <f>MIN(N528:N529)</f>
        <v>434494.32350990345</v>
      </c>
      <c r="O530" s="382" t="e">
        <f>MIN(O529:O529)</f>
        <v>#REF!</v>
      </c>
      <c r="P530" s="382" t="e">
        <f>AVERAGE(P528:P529)</f>
        <v>#REF!</v>
      </c>
      <c r="Q530" s="382" t="e">
        <f>AVERAGE(Q529:Q529)</f>
        <v>#REF!</v>
      </c>
      <c r="R530" s="382">
        <f>MIN(R528:R529)</f>
        <v>808308.53174603172</v>
      </c>
      <c r="S530" s="382" t="e">
        <f>MIN(S529:S529)</f>
        <v>#REF!</v>
      </c>
      <c r="T530" s="382">
        <f>MIN(T528:T529)</f>
        <v>60680.11527377522</v>
      </c>
      <c r="U530" s="382" t="e">
        <f>MIN(U529:U529)</f>
        <v>#REF!</v>
      </c>
      <c r="V530" s="131" t="s">
        <v>366</v>
      </c>
    </row>
    <row r="531" spans="1:22">
      <c r="A531" s="414"/>
      <c r="B531" s="25" t="s">
        <v>26</v>
      </c>
      <c r="C531" s="383">
        <v>3</v>
      </c>
      <c r="D531" s="379" t="s">
        <v>4</v>
      </c>
      <c r="E531" s="29" t="s">
        <v>610</v>
      </c>
      <c r="F531" s="409"/>
      <c r="G531" s="10">
        <v>10</v>
      </c>
      <c r="H531" s="11">
        <v>1.62</v>
      </c>
      <c r="I531" s="11">
        <f t="shared" si="16"/>
        <v>8.1000000000000014</v>
      </c>
      <c r="J531" s="12">
        <v>426</v>
      </c>
      <c r="K531" s="46">
        <f t="shared" si="17"/>
        <v>52592.592592592584</v>
      </c>
      <c r="L531" s="46"/>
      <c r="M531" s="13" t="s">
        <v>71</v>
      </c>
      <c r="N531" s="412">
        <f>AVERAGE(K531:K532)</f>
        <v>87976.754603107256</v>
      </c>
      <c r="O531" s="412">
        <f>AVERAGE(K531:K534)</f>
        <v>65472.204231915173</v>
      </c>
      <c r="P531" s="412">
        <f>STDEV(K531:K532)</f>
        <v>50040.761808476658</v>
      </c>
      <c r="Q531" s="412">
        <f>STDEV(K531:K534)</f>
        <v>38934.938535223468</v>
      </c>
      <c r="R531" s="412">
        <f>MAX(K531:K532)</f>
        <v>123360.91661362191</v>
      </c>
      <c r="S531" s="412">
        <f>MAX(K531:K534)</f>
        <v>123360.91661362191</v>
      </c>
      <c r="T531" s="412">
        <f>MIN(K531:K532)</f>
        <v>52592.592592592584</v>
      </c>
      <c r="U531" s="412">
        <f>MIN(K531:K534)</f>
        <v>39976.723887110857</v>
      </c>
      <c r="V531" s="131" t="s">
        <v>366</v>
      </c>
    </row>
    <row r="532" spans="1:22">
      <c r="A532" s="414"/>
      <c r="B532" s="25" t="s">
        <v>27</v>
      </c>
      <c r="C532" s="384"/>
      <c r="D532" s="380"/>
      <c r="E532" s="29" t="s">
        <v>611</v>
      </c>
      <c r="F532" s="409"/>
      <c r="G532" s="10">
        <v>10</v>
      </c>
      <c r="H532" s="11">
        <v>1.571</v>
      </c>
      <c r="I532" s="11">
        <f t="shared" si="16"/>
        <v>7.8549999999999995</v>
      </c>
      <c r="J532" s="12">
        <v>969</v>
      </c>
      <c r="K532" s="46">
        <f t="shared" si="17"/>
        <v>123360.91661362191</v>
      </c>
      <c r="L532" s="46"/>
      <c r="M532" s="13" t="s">
        <v>71</v>
      </c>
      <c r="N532" s="412">
        <f>AVERAGE(N530:N531)</f>
        <v>261235.53905650537</v>
      </c>
      <c r="O532" s="412" t="e">
        <f>AVERAGE(O530:O531)</f>
        <v>#REF!</v>
      </c>
      <c r="P532" s="412" t="e">
        <f>STDEV(P528:P530)</f>
        <v>#REF!</v>
      </c>
      <c r="Q532" s="412" t="e">
        <f>STDEV(Q528:Q530)</f>
        <v>#REF!</v>
      </c>
      <c r="R532" s="412">
        <f>MIN(R530:R531)</f>
        <v>123360.91661362191</v>
      </c>
      <c r="S532" s="412" t="e">
        <f>MIN(S530:S531)</f>
        <v>#REF!</v>
      </c>
      <c r="T532" s="412">
        <f>MIN(T530:T531)</f>
        <v>52592.592592592584</v>
      </c>
      <c r="U532" s="412" t="e">
        <f>MIN(U530:U531)</f>
        <v>#REF!</v>
      </c>
      <c r="V532" s="131" t="s">
        <v>366</v>
      </c>
    </row>
    <row r="533" spans="1:22">
      <c r="A533" s="414"/>
      <c r="B533" s="25" t="s">
        <v>28</v>
      </c>
      <c r="C533" s="384"/>
      <c r="D533" s="379" t="s">
        <v>3</v>
      </c>
      <c r="E533" s="29" t="s">
        <v>612</v>
      </c>
      <c r="F533" s="409"/>
      <c r="G533" s="10">
        <v>10</v>
      </c>
      <c r="H533" s="11">
        <v>3.4369999999999998</v>
      </c>
      <c r="I533" s="11">
        <f t="shared" si="16"/>
        <v>17.184999999999999</v>
      </c>
      <c r="J533" s="12">
        <v>687</v>
      </c>
      <c r="K533" s="46">
        <f t="shared" si="17"/>
        <v>39976.723887110857</v>
      </c>
      <c r="L533" s="46"/>
      <c r="M533" s="13" t="s">
        <v>71</v>
      </c>
      <c r="N533" s="412">
        <f>AVERAGE(K533:K534)</f>
        <v>42967.65386072309</v>
      </c>
      <c r="O533" s="412" t="e">
        <f>AVERAGE(#REF!)</f>
        <v>#REF!</v>
      </c>
      <c r="P533" s="412">
        <f>STDEV(K533:K534)</f>
        <v>4229.8137327906297</v>
      </c>
      <c r="Q533" s="412" t="e">
        <f>STDEV(#REF!)</f>
        <v>#REF!</v>
      </c>
      <c r="R533" s="412">
        <f>MAX(K533:K534)</f>
        <v>45958.583834335332</v>
      </c>
      <c r="S533" s="412" t="e">
        <f>MIN(#REF!)</f>
        <v>#REF!</v>
      </c>
      <c r="T533" s="412">
        <f>MIN(K533:K534)</f>
        <v>39976.723887110857</v>
      </c>
      <c r="U533" s="412">
        <f>MIN(M533:M534)</f>
        <v>0</v>
      </c>
      <c r="V533" s="131" t="s">
        <v>366</v>
      </c>
    </row>
    <row r="534" spans="1:22">
      <c r="A534" s="414"/>
      <c r="B534" s="25" t="s">
        <v>29</v>
      </c>
      <c r="C534" s="385"/>
      <c r="D534" s="380"/>
      <c r="E534" s="29" t="s">
        <v>613</v>
      </c>
      <c r="F534" s="409"/>
      <c r="G534" s="10">
        <v>10</v>
      </c>
      <c r="H534" s="11">
        <v>7.4850000000000003</v>
      </c>
      <c r="I534" s="11">
        <f t="shared" si="16"/>
        <v>37.425000000000004</v>
      </c>
      <c r="J534" s="12">
        <v>1720</v>
      </c>
      <c r="K534" s="46">
        <f t="shared" si="17"/>
        <v>45958.583834335332</v>
      </c>
      <c r="L534" s="46"/>
      <c r="M534" s="13" t="s">
        <v>71</v>
      </c>
      <c r="N534" s="412">
        <f>AVERAGE(N533:N533)</f>
        <v>42967.65386072309</v>
      </c>
      <c r="O534" s="412" t="e">
        <f>AVERAGE(O533:O533)</f>
        <v>#REF!</v>
      </c>
      <c r="P534" s="412" t="e">
        <f>STDEV(#REF!)</f>
        <v>#REF!</v>
      </c>
      <c r="Q534" s="412" t="e">
        <f>STDEV(#REF!)</f>
        <v>#REF!</v>
      </c>
      <c r="R534" s="412">
        <f>MIN(R533:R533)</f>
        <v>45958.583834335332</v>
      </c>
      <c r="S534" s="412" t="e">
        <f>MIN(S533:S533)</f>
        <v>#REF!</v>
      </c>
      <c r="T534" s="412">
        <f>MIN(T533:T533)</f>
        <v>39976.723887110857</v>
      </c>
      <c r="U534" s="412">
        <f>MIN(U533:U533)</f>
        <v>0</v>
      </c>
      <c r="V534" s="131" t="s">
        <v>366</v>
      </c>
    </row>
    <row r="535" spans="1:22">
      <c r="A535" s="414"/>
      <c r="B535" s="25" t="s">
        <v>30</v>
      </c>
      <c r="C535" s="383">
        <v>4</v>
      </c>
      <c r="D535" s="379" t="s">
        <v>4</v>
      </c>
      <c r="E535" s="29" t="s">
        <v>614</v>
      </c>
      <c r="F535" s="409"/>
      <c r="G535" s="10">
        <v>10</v>
      </c>
      <c r="H535" s="11">
        <v>3.8220000000000001</v>
      </c>
      <c r="I535" s="11">
        <f t="shared" si="16"/>
        <v>19.11</v>
      </c>
      <c r="J535" s="12">
        <v>7018</v>
      </c>
      <c r="K535" s="46">
        <f t="shared" si="17"/>
        <v>367242.28152799583</v>
      </c>
      <c r="L535" s="46"/>
      <c r="M535" s="13" t="s">
        <v>71</v>
      </c>
      <c r="N535" s="412">
        <f>AVERAGE(K535:K536)</f>
        <v>269416.88985679211</v>
      </c>
      <c r="O535" s="412">
        <f>AVERAGE(K535:K538)</f>
        <v>357620.49185478536</v>
      </c>
      <c r="P535" s="412">
        <f>STDEV(K535:K536)</f>
        <v>138345.99564587625</v>
      </c>
      <c r="Q535" s="412">
        <f>STDEV(K535:K538)</f>
        <v>173015.38664629174</v>
      </c>
      <c r="R535" s="412">
        <f>MAX(K535:K536)</f>
        <v>367242.28152799583</v>
      </c>
      <c r="S535" s="412">
        <f>MAX(K535:K538)</f>
        <v>586436.7816091954</v>
      </c>
      <c r="T535" s="412">
        <f>MIN(K535:K536)</f>
        <v>171591.4981855884</v>
      </c>
      <c r="U535" s="412">
        <f>MIN(K535:K538)</f>
        <v>171591.4981855884</v>
      </c>
      <c r="V535" s="131" t="s">
        <v>366</v>
      </c>
    </row>
    <row r="536" spans="1:22">
      <c r="A536" s="414"/>
      <c r="B536" s="25" t="s">
        <v>31</v>
      </c>
      <c r="C536" s="384"/>
      <c r="D536" s="380"/>
      <c r="E536" s="29" t="s">
        <v>615</v>
      </c>
      <c r="F536" s="409"/>
      <c r="G536" s="10">
        <v>10</v>
      </c>
      <c r="H536" s="11">
        <v>1.929</v>
      </c>
      <c r="I536" s="11">
        <f t="shared" si="16"/>
        <v>9.6449999999999996</v>
      </c>
      <c r="J536" s="12">
        <v>1655</v>
      </c>
      <c r="K536" s="46">
        <f t="shared" si="17"/>
        <v>171591.4981855884</v>
      </c>
      <c r="L536" s="46"/>
      <c r="M536" s="13" t="s">
        <v>71</v>
      </c>
      <c r="N536" s="412">
        <f>AVERAGE(N534:N535)</f>
        <v>156192.27185875759</v>
      </c>
      <c r="O536" s="412" t="e">
        <f>AVERAGE(O534:O535)</f>
        <v>#REF!</v>
      </c>
      <c r="P536" s="412" t="e">
        <f>STDEV(P532:P534)</f>
        <v>#REF!</v>
      </c>
      <c r="Q536" s="412" t="e">
        <f>STDEV(Q532:Q534)</f>
        <v>#REF!</v>
      </c>
      <c r="R536" s="412">
        <f>MIN(R534:R535)</f>
        <v>45958.583834335332</v>
      </c>
      <c r="S536" s="412" t="e">
        <f>MIN(S534:S535)</f>
        <v>#REF!</v>
      </c>
      <c r="T536" s="412">
        <f>MIN(T534:T535)</f>
        <v>39976.723887110857</v>
      </c>
      <c r="U536" s="412">
        <f>MIN(U534:U535)</f>
        <v>0</v>
      </c>
      <c r="V536" s="131" t="s">
        <v>366</v>
      </c>
    </row>
    <row r="537" spans="1:22">
      <c r="A537" s="414"/>
      <c r="B537" s="25" t="s">
        <v>32</v>
      </c>
      <c r="C537" s="384"/>
      <c r="D537" s="379" t="s">
        <v>3</v>
      </c>
      <c r="E537" s="29" t="s">
        <v>616</v>
      </c>
      <c r="F537" s="409"/>
      <c r="G537" s="10">
        <v>10</v>
      </c>
      <c r="H537" s="11">
        <v>2.0339999999999998</v>
      </c>
      <c r="I537" s="11">
        <f t="shared" si="16"/>
        <v>10.169999999999998</v>
      </c>
      <c r="J537" s="12">
        <v>3104</v>
      </c>
      <c r="K537" s="46">
        <f t="shared" si="17"/>
        <v>305211.40609636187</v>
      </c>
      <c r="L537" s="46"/>
      <c r="M537" s="13" t="s">
        <v>71</v>
      </c>
      <c r="N537" s="412">
        <f>AVERAGE(K537:K538)</f>
        <v>445824.09385277866</v>
      </c>
      <c r="O537" s="412" t="e">
        <f>AVERAGE(#REF!)</f>
        <v>#REF!</v>
      </c>
      <c r="P537" s="412">
        <f>STDEV(K537:K538)</f>
        <v>198856.37006685769</v>
      </c>
      <c r="Q537" s="412" t="e">
        <f>STDEV(#REF!)</f>
        <v>#REF!</v>
      </c>
      <c r="R537" s="412">
        <f>MAX(K537:K538)</f>
        <v>586436.7816091954</v>
      </c>
      <c r="S537" s="412" t="e">
        <f>MIN(#REF!)</f>
        <v>#REF!</v>
      </c>
      <c r="T537" s="412">
        <f>MIN(K537:K538)</f>
        <v>305211.40609636187</v>
      </c>
      <c r="U537" s="412">
        <f>MIN(M537:M538)</f>
        <v>0</v>
      </c>
      <c r="V537" s="131" t="s">
        <v>366</v>
      </c>
    </row>
    <row r="538" spans="1:22">
      <c r="A538" s="414"/>
      <c r="B538" s="25" t="s">
        <v>33</v>
      </c>
      <c r="C538" s="385"/>
      <c r="D538" s="380"/>
      <c r="E538" s="29" t="s">
        <v>617</v>
      </c>
      <c r="F538" s="409"/>
      <c r="G538" s="10">
        <v>10</v>
      </c>
      <c r="H538" s="11">
        <v>2.61</v>
      </c>
      <c r="I538" s="11">
        <f t="shared" si="16"/>
        <v>13.049999999999999</v>
      </c>
      <c r="J538" s="12">
        <v>7653</v>
      </c>
      <c r="K538" s="46">
        <f t="shared" si="17"/>
        <v>586436.7816091954</v>
      </c>
      <c r="L538" s="46"/>
      <c r="M538" s="13" t="s">
        <v>71</v>
      </c>
      <c r="N538" s="412">
        <f>AVERAGE(N537:N537)</f>
        <v>445824.09385277866</v>
      </c>
      <c r="O538" s="412" t="e">
        <f>AVERAGE(O537:O537)</f>
        <v>#REF!</v>
      </c>
      <c r="P538" s="412" t="e">
        <f>STDEV(#REF!)</f>
        <v>#REF!</v>
      </c>
      <c r="Q538" s="412" t="e">
        <f>STDEV(#REF!)</f>
        <v>#REF!</v>
      </c>
      <c r="R538" s="412">
        <f>MIN(R537:R537)</f>
        <v>586436.7816091954</v>
      </c>
      <c r="S538" s="412" t="e">
        <f>MIN(S537:S537)</f>
        <v>#REF!</v>
      </c>
      <c r="T538" s="412">
        <f>MIN(T537:T537)</f>
        <v>305211.40609636187</v>
      </c>
      <c r="U538" s="412">
        <f>MIN(U537:U537)</f>
        <v>0</v>
      </c>
      <c r="V538" s="131" t="s">
        <v>366</v>
      </c>
    </row>
    <row r="539" spans="1:22">
      <c r="A539" s="414"/>
      <c r="B539" s="25" t="s">
        <v>34</v>
      </c>
      <c r="C539" s="383">
        <v>5</v>
      </c>
      <c r="D539" s="379" t="s">
        <v>4</v>
      </c>
      <c r="E539" s="29" t="s">
        <v>618</v>
      </c>
      <c r="F539" s="409"/>
      <c r="G539" s="10">
        <v>10</v>
      </c>
      <c r="H539" s="11">
        <v>5.1449999999999996</v>
      </c>
      <c r="I539" s="11">
        <f t="shared" si="16"/>
        <v>25.724999999999998</v>
      </c>
      <c r="J539" s="12">
        <v>3198</v>
      </c>
      <c r="K539" s="46">
        <f t="shared" si="17"/>
        <v>124314.86880466473</v>
      </c>
      <c r="L539" s="46"/>
      <c r="M539" s="13" t="s">
        <v>71</v>
      </c>
      <c r="N539" s="412">
        <f>AVERAGE(K539:K540)</f>
        <v>119057.86730276525</v>
      </c>
      <c r="O539" s="412">
        <f>AVERAGE(K539:K542)</f>
        <v>285084.24143043871</v>
      </c>
      <c r="P539" s="412">
        <f>STDEV(K539:K540)</f>
        <v>7434.5228214019562</v>
      </c>
      <c r="Q539" s="412">
        <f>STDEV(K539:K542)</f>
        <v>309958.46848153009</v>
      </c>
      <c r="R539" s="412">
        <f>MAX(K539:K540)</f>
        <v>124314.86880466473</v>
      </c>
      <c r="S539" s="412">
        <f>MAX(K539:K542)</f>
        <v>749362.5701172871</v>
      </c>
      <c r="T539" s="412">
        <f>MIN(K539:K540)</f>
        <v>113800.86580086579</v>
      </c>
      <c r="U539" s="412">
        <f>MIN(K539:K542)</f>
        <v>113800.86580086579</v>
      </c>
      <c r="V539" s="131" t="s">
        <v>366</v>
      </c>
    </row>
    <row r="540" spans="1:22">
      <c r="A540" s="414"/>
      <c r="B540" s="25" t="s">
        <v>35</v>
      </c>
      <c r="C540" s="384"/>
      <c r="D540" s="380"/>
      <c r="E540" s="29" t="s">
        <v>619</v>
      </c>
      <c r="F540" s="409"/>
      <c r="G540" s="10">
        <v>10</v>
      </c>
      <c r="H540" s="11">
        <v>5.7750000000000004</v>
      </c>
      <c r="I540" s="11">
        <f t="shared" si="16"/>
        <v>28.875</v>
      </c>
      <c r="J540" s="12">
        <v>3286</v>
      </c>
      <c r="K540" s="46">
        <f t="shared" si="17"/>
        <v>113800.86580086579</v>
      </c>
      <c r="L540" s="46"/>
      <c r="M540" s="13" t="s">
        <v>71</v>
      </c>
      <c r="N540" s="412">
        <f>AVERAGE(N538:N539)</f>
        <v>282440.98057777196</v>
      </c>
      <c r="O540" s="412" t="e">
        <f>AVERAGE(O538:O539)</f>
        <v>#REF!</v>
      </c>
      <c r="P540" s="412" t="e">
        <f>STDEV(P536:P538)</f>
        <v>#REF!</v>
      </c>
      <c r="Q540" s="412" t="e">
        <f>STDEV(Q536:Q538)</f>
        <v>#REF!</v>
      </c>
      <c r="R540" s="412">
        <f>MIN(R538:R539)</f>
        <v>124314.86880466473</v>
      </c>
      <c r="S540" s="412" t="e">
        <f>MIN(S538:S539)</f>
        <v>#REF!</v>
      </c>
      <c r="T540" s="412">
        <f>MIN(T538:T539)</f>
        <v>113800.86580086579</v>
      </c>
      <c r="U540" s="412">
        <f>MIN(U538:U539)</f>
        <v>0</v>
      </c>
      <c r="V540" s="131" t="s">
        <v>366</v>
      </c>
    </row>
    <row r="541" spans="1:22">
      <c r="A541" s="414"/>
      <c r="B541" s="25" t="s">
        <v>36</v>
      </c>
      <c r="C541" s="384"/>
      <c r="D541" s="379" t="s">
        <v>3</v>
      </c>
      <c r="E541" s="29" t="s">
        <v>620</v>
      </c>
      <c r="F541" s="409"/>
      <c r="G541" s="10">
        <v>10</v>
      </c>
      <c r="H541" s="11">
        <v>3.9220000000000002</v>
      </c>
      <c r="I541" s="11">
        <f t="shared" si="16"/>
        <v>19.61</v>
      </c>
      <c r="J541" s="12">
        <v>14695</v>
      </c>
      <c r="K541" s="46">
        <f t="shared" si="17"/>
        <v>749362.5701172871</v>
      </c>
      <c r="L541" s="46"/>
      <c r="M541" s="13" t="s">
        <v>71</v>
      </c>
      <c r="N541" s="412">
        <f>AVERAGE(K541:K542)</f>
        <v>451110.61555811221</v>
      </c>
      <c r="O541" s="412" t="e">
        <f>AVERAGE(#REF!)</f>
        <v>#REF!</v>
      </c>
      <c r="P541" s="412">
        <f>STDEV(K541:K542)</f>
        <v>421791.95914186921</v>
      </c>
      <c r="Q541" s="412" t="e">
        <f>STDEV(#REF!)</f>
        <v>#REF!</v>
      </c>
      <c r="R541" s="412">
        <f>MAX(K541:K542)</f>
        <v>749362.5701172871</v>
      </c>
      <c r="S541" s="412" t="e">
        <f>MIN(#REF!)</f>
        <v>#REF!</v>
      </c>
      <c r="T541" s="412">
        <f>MIN(K541:K542)</f>
        <v>152858.66099893732</v>
      </c>
      <c r="U541" s="412">
        <f>MIN(M541:M542)</f>
        <v>0</v>
      </c>
      <c r="V541" s="131" t="s">
        <v>366</v>
      </c>
    </row>
    <row r="542" spans="1:22">
      <c r="A542" s="414"/>
      <c r="B542" s="25" t="s">
        <v>37</v>
      </c>
      <c r="C542" s="385"/>
      <c r="D542" s="380"/>
      <c r="E542" s="29" t="s">
        <v>621</v>
      </c>
      <c r="F542" s="409"/>
      <c r="G542" s="10">
        <v>10</v>
      </c>
      <c r="H542" s="11">
        <v>4.7050000000000001</v>
      </c>
      <c r="I542" s="11">
        <f t="shared" si="16"/>
        <v>23.524999999999999</v>
      </c>
      <c r="J542" s="12">
        <v>3596</v>
      </c>
      <c r="K542" s="46">
        <f t="shared" si="17"/>
        <v>152858.66099893732</v>
      </c>
      <c r="L542" s="46"/>
      <c r="M542" s="13" t="s">
        <v>71</v>
      </c>
      <c r="N542" s="412">
        <f>AVERAGE(N541:N541)</f>
        <v>451110.61555811221</v>
      </c>
      <c r="O542" s="412" t="e">
        <f>AVERAGE(O541:O541)</f>
        <v>#REF!</v>
      </c>
      <c r="P542" s="412" t="e">
        <f>STDEV(#REF!)</f>
        <v>#REF!</v>
      </c>
      <c r="Q542" s="412" t="e">
        <f>STDEV(#REF!)</f>
        <v>#REF!</v>
      </c>
      <c r="R542" s="412">
        <f>MIN(R541:R541)</f>
        <v>749362.5701172871</v>
      </c>
      <c r="S542" s="412" t="e">
        <f>MIN(S541:S541)</f>
        <v>#REF!</v>
      </c>
      <c r="T542" s="412">
        <f>MIN(T541:T541)</f>
        <v>152858.66099893732</v>
      </c>
      <c r="U542" s="412">
        <f>MIN(U541:U541)</f>
        <v>0</v>
      </c>
      <c r="V542" s="131" t="s">
        <v>366</v>
      </c>
    </row>
    <row r="543" spans="1:22">
      <c r="A543" s="414"/>
      <c r="B543" s="25" t="s">
        <v>38</v>
      </c>
      <c r="C543" s="383">
        <v>6</v>
      </c>
      <c r="D543" s="23" t="s">
        <v>4</v>
      </c>
      <c r="E543" s="29" t="s">
        <v>622</v>
      </c>
      <c r="F543" s="409"/>
      <c r="G543" s="10">
        <v>10</v>
      </c>
      <c r="H543" s="11">
        <v>1.919</v>
      </c>
      <c r="I543" s="11">
        <f t="shared" si="16"/>
        <v>9.5950000000000006</v>
      </c>
      <c r="J543" s="12">
        <v>205</v>
      </c>
      <c r="K543" s="46">
        <f t="shared" si="17"/>
        <v>21365.294424179257</v>
      </c>
      <c r="L543" s="46"/>
      <c r="M543" s="13" t="s">
        <v>71</v>
      </c>
      <c r="N543" s="130">
        <f>AVERAGE(K543)</f>
        <v>21365.294424179257</v>
      </c>
      <c r="O543" s="412">
        <f>AVERAGE(K543:K546)</f>
        <v>306246.39575757203</v>
      </c>
      <c r="P543" s="129" t="s">
        <v>354</v>
      </c>
      <c r="Q543" s="412">
        <f>STDEV(K543:K546)</f>
        <v>277668.67847672198</v>
      </c>
      <c r="R543" s="130">
        <f>MAX(K543)</f>
        <v>21365.294424179257</v>
      </c>
      <c r="S543" s="412">
        <f>MAX(K543:K546)</f>
        <v>670869.03304773557</v>
      </c>
      <c r="T543" s="130">
        <f>MIN(K543)</f>
        <v>21365.294424179257</v>
      </c>
      <c r="U543" s="412">
        <f>MIN(K543:K546)</f>
        <v>21365.294424179257</v>
      </c>
      <c r="V543" s="131" t="s">
        <v>366</v>
      </c>
    </row>
    <row r="544" spans="1:22">
      <c r="A544" s="414"/>
      <c r="B544" s="25" t="s">
        <v>39</v>
      </c>
      <c r="C544" s="384"/>
      <c r="D544" s="379" t="s">
        <v>3</v>
      </c>
      <c r="E544" s="29" t="s">
        <v>623</v>
      </c>
      <c r="F544" s="409"/>
      <c r="G544" s="10">
        <v>10</v>
      </c>
      <c r="H544" s="11">
        <v>1.8580000000000001</v>
      </c>
      <c r="I544" s="11">
        <f t="shared" si="16"/>
        <v>9.2900000000000009</v>
      </c>
      <c r="J544" s="12">
        <v>1697</v>
      </c>
      <c r="K544" s="46">
        <f t="shared" si="17"/>
        <v>182669.53713670612</v>
      </c>
      <c r="L544" s="46"/>
      <c r="M544" s="13" t="s">
        <v>71</v>
      </c>
      <c r="N544" s="412">
        <f>AVERAGE(K544:K546)</f>
        <v>401206.76286870288</v>
      </c>
      <c r="O544" s="412">
        <f>AVERAGE(O543:O543)</f>
        <v>306246.39575757203</v>
      </c>
      <c r="P544" s="412">
        <f>STDEV(K544:K546)</f>
        <v>248082.67690274029</v>
      </c>
      <c r="Q544" s="412" t="e">
        <f>STDEV(#REF!)</f>
        <v>#REF!</v>
      </c>
      <c r="R544" s="412">
        <f>MAX(K544:K546)</f>
        <v>670869.03304773557</v>
      </c>
      <c r="S544" s="412">
        <f>MIN(S543:S543)</f>
        <v>670869.03304773557</v>
      </c>
      <c r="T544" s="412">
        <f>MIN(K544:K546)</f>
        <v>182669.53713670612</v>
      </c>
      <c r="U544" s="412">
        <f>MIN(U543:U543)</f>
        <v>21365.294424179257</v>
      </c>
      <c r="V544" s="131" t="s">
        <v>366</v>
      </c>
    </row>
    <row r="545" spans="1:22">
      <c r="A545" s="414"/>
      <c r="B545" s="25" t="s">
        <v>40</v>
      </c>
      <c r="C545" s="384"/>
      <c r="D545" s="407"/>
      <c r="E545" s="29" t="s">
        <v>624</v>
      </c>
      <c r="F545" s="409"/>
      <c r="G545" s="10">
        <v>10</v>
      </c>
      <c r="H545" s="11">
        <v>3.2679999999999998</v>
      </c>
      <c r="I545" s="11">
        <f t="shared" si="16"/>
        <v>16.34</v>
      </c>
      <c r="J545" s="12">
        <v>10962</v>
      </c>
      <c r="K545" s="46">
        <f t="shared" si="17"/>
        <v>670869.03304773557</v>
      </c>
      <c r="L545" s="46"/>
      <c r="M545" s="13" t="s">
        <v>71</v>
      </c>
      <c r="N545" s="412"/>
      <c r="O545" s="412" t="e">
        <f>AVERAGE(#REF!)</f>
        <v>#REF!</v>
      </c>
      <c r="P545" s="412"/>
      <c r="Q545" s="412" t="e">
        <f>STDEV(#REF!)</f>
        <v>#REF!</v>
      </c>
      <c r="R545" s="412"/>
      <c r="S545" s="412" t="e">
        <f>MIN(#REF!)</f>
        <v>#REF!</v>
      </c>
      <c r="T545" s="412"/>
      <c r="U545" s="412">
        <f>MIN(M545:M546)</f>
        <v>0</v>
      </c>
      <c r="V545" s="131" t="s">
        <v>366</v>
      </c>
    </row>
    <row r="546" spans="1:22">
      <c r="A546" s="414"/>
      <c r="B546" s="25" t="s">
        <v>41</v>
      </c>
      <c r="C546" s="385"/>
      <c r="D546" s="380"/>
      <c r="E546" s="29" t="s">
        <v>625</v>
      </c>
      <c r="F546" s="410"/>
      <c r="G546" s="10">
        <v>10</v>
      </c>
      <c r="H546" s="45">
        <v>4.2830000000000004</v>
      </c>
      <c r="I546" s="11">
        <f t="shared" si="16"/>
        <v>21.415000000000003</v>
      </c>
      <c r="J546" s="12">
        <v>7497</v>
      </c>
      <c r="K546" s="46">
        <f t="shared" si="17"/>
        <v>350081.718421667</v>
      </c>
      <c r="L546" s="46"/>
      <c r="M546" s="13" t="s">
        <v>71</v>
      </c>
      <c r="N546" s="412"/>
      <c r="O546" s="412" t="e">
        <f>AVERAGE(O545:O545)</f>
        <v>#REF!</v>
      </c>
      <c r="P546" s="412"/>
      <c r="Q546" s="412" t="e">
        <f>STDEV(#REF!)</f>
        <v>#REF!</v>
      </c>
      <c r="R546" s="412"/>
      <c r="S546" s="412" t="e">
        <f>MIN(S545:S545)</f>
        <v>#REF!</v>
      </c>
      <c r="T546" s="412"/>
      <c r="U546" s="412">
        <f>MIN(U545:U545)</f>
        <v>0</v>
      </c>
      <c r="V546" s="131" t="s">
        <v>366</v>
      </c>
    </row>
    <row r="547" spans="1:22">
      <c r="A547" s="414"/>
      <c r="B547" s="25" t="s">
        <v>42</v>
      </c>
      <c r="C547" s="383">
        <v>1</v>
      </c>
      <c r="D547" s="23" t="s">
        <v>4</v>
      </c>
      <c r="E547" s="29" t="s">
        <v>626</v>
      </c>
      <c r="F547" s="388" t="s">
        <v>1846</v>
      </c>
      <c r="G547" s="10">
        <v>10</v>
      </c>
      <c r="H547" s="11">
        <v>10.965</v>
      </c>
      <c r="I547" s="11">
        <f t="shared" si="16"/>
        <v>54.825000000000003</v>
      </c>
      <c r="J547" s="12" t="s">
        <v>355</v>
      </c>
      <c r="K547" s="46" t="s">
        <v>355</v>
      </c>
      <c r="L547" s="46"/>
      <c r="M547" s="13" t="s">
        <v>71</v>
      </c>
      <c r="N547" s="129" t="s">
        <v>355</v>
      </c>
      <c r="O547" s="381" t="s">
        <v>355</v>
      </c>
      <c r="P547" s="129" t="s">
        <v>354</v>
      </c>
      <c r="Q547" s="381" t="s">
        <v>354</v>
      </c>
      <c r="R547" s="129" t="s">
        <v>355</v>
      </c>
      <c r="S547" s="381" t="s">
        <v>355</v>
      </c>
      <c r="T547" s="129" t="s">
        <v>355</v>
      </c>
      <c r="U547" s="418" t="s">
        <v>355</v>
      </c>
      <c r="V547" s="131" t="s">
        <v>366</v>
      </c>
    </row>
    <row r="548" spans="1:22">
      <c r="A548" s="414"/>
      <c r="B548" s="25" t="s">
        <v>43</v>
      </c>
      <c r="C548" s="384"/>
      <c r="D548" s="379" t="s">
        <v>3</v>
      </c>
      <c r="E548" s="29" t="s">
        <v>627</v>
      </c>
      <c r="F548" s="389"/>
      <c r="G548" s="10">
        <v>10</v>
      </c>
      <c r="H548" s="11">
        <v>9.06</v>
      </c>
      <c r="I548" s="11">
        <f t="shared" si="16"/>
        <v>45.300000000000004</v>
      </c>
      <c r="J548" s="12" t="s">
        <v>355</v>
      </c>
      <c r="K548" s="46" t="s">
        <v>355</v>
      </c>
      <c r="L548" s="46"/>
      <c r="M548" s="13" t="s">
        <v>71</v>
      </c>
      <c r="N548" s="381" t="s">
        <v>355</v>
      </c>
      <c r="O548" s="382" t="e">
        <f>MIN(#REF!)</f>
        <v>#REF!</v>
      </c>
      <c r="P548" s="381" t="s">
        <v>354</v>
      </c>
      <c r="Q548" s="382" t="e">
        <f>STDEV(#REF!)</f>
        <v>#REF!</v>
      </c>
      <c r="R548" s="381" t="s">
        <v>355</v>
      </c>
      <c r="S548" s="382" t="e">
        <f>MIN(#REF!)</f>
        <v>#REF!</v>
      </c>
      <c r="T548" s="381" t="s">
        <v>355</v>
      </c>
      <c r="U548" s="419">
        <f>MIN(M548:M549)</f>
        <v>0</v>
      </c>
      <c r="V548" s="131" t="s">
        <v>366</v>
      </c>
    </row>
    <row r="549" spans="1:22">
      <c r="A549" s="414"/>
      <c r="B549" s="25" t="s">
        <v>44</v>
      </c>
      <c r="C549" s="385"/>
      <c r="D549" s="380"/>
      <c r="E549" s="29" t="s">
        <v>628</v>
      </c>
      <c r="F549" s="389"/>
      <c r="G549" s="10">
        <v>10</v>
      </c>
      <c r="H549" s="11">
        <v>8.3379999999999992</v>
      </c>
      <c r="I549" s="11">
        <f t="shared" si="16"/>
        <v>41.69</v>
      </c>
      <c r="J549" s="12" t="s">
        <v>355</v>
      </c>
      <c r="K549" s="46" t="s">
        <v>355</v>
      </c>
      <c r="L549" s="46"/>
      <c r="M549" s="13" t="s">
        <v>71</v>
      </c>
      <c r="N549" s="382">
        <f>MIN(N547:N548)</f>
        <v>0</v>
      </c>
      <c r="O549" s="382" t="e">
        <f>MIN(O548:O548)</f>
        <v>#REF!</v>
      </c>
      <c r="P549" s="382" t="e">
        <f>AVERAGE(P547:P548)</f>
        <v>#DIV/0!</v>
      </c>
      <c r="Q549" s="382" t="e">
        <f>STDEV(#REF!)</f>
        <v>#REF!</v>
      </c>
      <c r="R549" s="382">
        <f>MIN(R547:R548)</f>
        <v>0</v>
      </c>
      <c r="S549" s="382" t="e">
        <f>MIN(S548:S548)</f>
        <v>#REF!</v>
      </c>
      <c r="T549" s="382">
        <f>MIN(T547:T548)</f>
        <v>0</v>
      </c>
      <c r="U549" s="419">
        <f>MIN(U548:U548)</f>
        <v>0</v>
      </c>
      <c r="V549" s="131" t="s">
        <v>366</v>
      </c>
    </row>
    <row r="550" spans="1:22">
      <c r="A550" s="414"/>
      <c r="B550" s="25" t="s">
        <v>45</v>
      </c>
      <c r="C550" s="383">
        <v>2</v>
      </c>
      <c r="D550" s="379" t="s">
        <v>4</v>
      </c>
      <c r="E550" s="29" t="s">
        <v>629</v>
      </c>
      <c r="F550" s="389"/>
      <c r="G550" s="10">
        <v>10</v>
      </c>
      <c r="H550" s="11">
        <v>7.5019999999999998</v>
      </c>
      <c r="I550" s="11">
        <f t="shared" si="16"/>
        <v>37.51</v>
      </c>
      <c r="J550" s="12" t="s">
        <v>355</v>
      </c>
      <c r="K550" s="46" t="s">
        <v>355</v>
      </c>
      <c r="L550" s="46"/>
      <c r="M550" s="13" t="s">
        <v>71</v>
      </c>
      <c r="N550" s="381" t="s">
        <v>355</v>
      </c>
      <c r="O550" s="381" t="s">
        <v>355</v>
      </c>
      <c r="P550" s="381" t="s">
        <v>354</v>
      </c>
      <c r="Q550" s="381" t="s">
        <v>354</v>
      </c>
      <c r="R550" s="381" t="s">
        <v>355</v>
      </c>
      <c r="S550" s="381" t="s">
        <v>355</v>
      </c>
      <c r="T550" s="381" t="s">
        <v>355</v>
      </c>
      <c r="U550" s="418" t="s">
        <v>355</v>
      </c>
      <c r="V550" s="131" t="s">
        <v>366</v>
      </c>
    </row>
    <row r="551" spans="1:22">
      <c r="A551" s="414"/>
      <c r="B551" s="25" t="s">
        <v>46</v>
      </c>
      <c r="C551" s="384"/>
      <c r="D551" s="380"/>
      <c r="E551" s="29" t="s">
        <v>630</v>
      </c>
      <c r="F551" s="389"/>
      <c r="G551" s="10">
        <v>10</v>
      </c>
      <c r="H551" s="11">
        <v>12.092000000000001</v>
      </c>
      <c r="I551" s="11">
        <f t="shared" si="16"/>
        <v>60.46</v>
      </c>
      <c r="J551" s="12" t="s">
        <v>355</v>
      </c>
      <c r="K551" s="46" t="s">
        <v>355</v>
      </c>
      <c r="L551" s="46"/>
      <c r="M551" s="13" t="s">
        <v>71</v>
      </c>
      <c r="N551" s="382">
        <f>MIN(N549:N550)</f>
        <v>0</v>
      </c>
      <c r="O551" s="382" t="e">
        <f>MIN(O549:O550)</f>
        <v>#REF!</v>
      </c>
      <c r="P551" s="382" t="e">
        <f>AVERAGE(P549:P550)</f>
        <v>#DIV/0!</v>
      </c>
      <c r="Q551" s="382" t="e">
        <f>STDEV(Q547:Q549)</f>
        <v>#REF!</v>
      </c>
      <c r="R551" s="382">
        <f>MIN(R549:R550)</f>
        <v>0</v>
      </c>
      <c r="S551" s="382" t="e">
        <f>MIN(S549:S550)</f>
        <v>#REF!</v>
      </c>
      <c r="T551" s="382">
        <f>MIN(T549:T550)</f>
        <v>0</v>
      </c>
      <c r="U551" s="419">
        <f>MIN(U549:U550)</f>
        <v>0</v>
      </c>
      <c r="V551" s="131" t="s">
        <v>366</v>
      </c>
    </row>
    <row r="552" spans="1:22">
      <c r="A552" s="414"/>
      <c r="B552" s="25" t="s">
        <v>47</v>
      </c>
      <c r="C552" s="384"/>
      <c r="D552" s="379" t="s">
        <v>3</v>
      </c>
      <c r="E552" s="29" t="s">
        <v>631</v>
      </c>
      <c r="F552" s="389"/>
      <c r="G552" s="10">
        <v>10</v>
      </c>
      <c r="H552" s="11">
        <v>5.476</v>
      </c>
      <c r="I552" s="11">
        <f t="shared" si="16"/>
        <v>27.38</v>
      </c>
      <c r="J552" s="12" t="s">
        <v>355</v>
      </c>
      <c r="K552" s="46" t="s">
        <v>355</v>
      </c>
      <c r="L552" s="46"/>
      <c r="M552" s="13" t="s">
        <v>71</v>
      </c>
      <c r="N552" s="381" t="s">
        <v>355</v>
      </c>
      <c r="O552" s="382" t="e">
        <f>MIN(#REF!)</f>
        <v>#REF!</v>
      </c>
      <c r="P552" s="381" t="s">
        <v>354</v>
      </c>
      <c r="Q552" s="382" t="e">
        <f>STDEV(#REF!)</f>
        <v>#REF!</v>
      </c>
      <c r="R552" s="381" t="s">
        <v>355</v>
      </c>
      <c r="S552" s="382" t="e">
        <f>MIN(#REF!)</f>
        <v>#REF!</v>
      </c>
      <c r="T552" s="381" t="s">
        <v>355</v>
      </c>
      <c r="U552" s="419">
        <f>MIN(M552:M553)</f>
        <v>0</v>
      </c>
      <c r="V552" s="131" t="s">
        <v>366</v>
      </c>
    </row>
    <row r="553" spans="1:22">
      <c r="A553" s="414"/>
      <c r="B553" s="25" t="s">
        <v>48</v>
      </c>
      <c r="C553" s="385"/>
      <c r="D553" s="380"/>
      <c r="E553" s="29" t="s">
        <v>632</v>
      </c>
      <c r="F553" s="389"/>
      <c r="G553" s="10">
        <v>10</v>
      </c>
      <c r="H553" s="11">
        <v>4.2770000000000001</v>
      </c>
      <c r="I553" s="11">
        <f t="shared" si="16"/>
        <v>21.385000000000002</v>
      </c>
      <c r="J553" s="12" t="s">
        <v>355</v>
      </c>
      <c r="K553" s="46" t="s">
        <v>355</v>
      </c>
      <c r="L553" s="46"/>
      <c r="M553" s="13" t="s">
        <v>71</v>
      </c>
      <c r="N553" s="382">
        <f>MIN(N551:N552)</f>
        <v>0</v>
      </c>
      <c r="O553" s="382" t="e">
        <f>MIN(O552:O552)</f>
        <v>#REF!</v>
      </c>
      <c r="P553" s="382" t="e">
        <f>AVERAGE(P551:P552)</f>
        <v>#DIV/0!</v>
      </c>
      <c r="Q553" s="382" t="e">
        <f>STDEV(#REF!)</f>
        <v>#REF!</v>
      </c>
      <c r="R553" s="382">
        <f>MIN(R551:R552)</f>
        <v>0</v>
      </c>
      <c r="S553" s="382" t="e">
        <f>MIN(S552:S552)</f>
        <v>#REF!</v>
      </c>
      <c r="T553" s="382">
        <f>MIN(T551:T552)</f>
        <v>0</v>
      </c>
      <c r="U553" s="419">
        <f>MIN(U552:U552)</f>
        <v>0</v>
      </c>
      <c r="V553" s="131" t="s">
        <v>366</v>
      </c>
    </row>
    <row r="554" spans="1:22">
      <c r="A554" s="414"/>
      <c r="B554" s="25" t="s">
        <v>49</v>
      </c>
      <c r="C554" s="383">
        <v>3</v>
      </c>
      <c r="D554" s="379" t="s">
        <v>4</v>
      </c>
      <c r="E554" s="29" t="s">
        <v>633</v>
      </c>
      <c r="F554" s="389"/>
      <c r="G554" s="10">
        <v>10</v>
      </c>
      <c r="H554" s="11">
        <v>2.504</v>
      </c>
      <c r="I554" s="11">
        <f t="shared" si="16"/>
        <v>12.52</v>
      </c>
      <c r="J554" s="12">
        <v>339</v>
      </c>
      <c r="K554" s="46">
        <f t="shared" si="17"/>
        <v>27076.677316293932</v>
      </c>
      <c r="L554" s="46"/>
      <c r="M554" s="13" t="s">
        <v>71</v>
      </c>
      <c r="N554" s="412">
        <f>AVERAGE(K554:K555)</f>
        <v>40049.257906496379</v>
      </c>
      <c r="O554" s="412">
        <f>AVERAGE(K554:K557)</f>
        <v>65712.142502269489</v>
      </c>
      <c r="P554" s="412">
        <f>STDEV(K554:K555)</f>
        <v>18345.999409642267</v>
      </c>
      <c r="Q554" s="412">
        <f>STDEV(K554:K557)</f>
        <v>59524.842498872342</v>
      </c>
      <c r="R554" s="412">
        <f>MAX(K554:K555)</f>
        <v>53021.838496698823</v>
      </c>
      <c r="S554" s="412">
        <f>MAX(K554:K557)</f>
        <v>153256.81095284194</v>
      </c>
      <c r="T554" s="412">
        <f>MIN(K554:K555)</f>
        <v>27076.677316293932</v>
      </c>
      <c r="U554" s="412">
        <f>MIN(K554:K557)</f>
        <v>27076.677316293932</v>
      </c>
      <c r="V554" s="131" t="s">
        <v>366</v>
      </c>
    </row>
    <row r="555" spans="1:22">
      <c r="A555" s="414"/>
      <c r="B555" s="25" t="s">
        <v>50</v>
      </c>
      <c r="C555" s="384"/>
      <c r="D555" s="380"/>
      <c r="E555" s="29" t="s">
        <v>634</v>
      </c>
      <c r="F555" s="389"/>
      <c r="G555" s="10">
        <v>10</v>
      </c>
      <c r="H555" s="11">
        <v>1.9690000000000001</v>
      </c>
      <c r="I555" s="11">
        <f t="shared" si="16"/>
        <v>9.8450000000000006</v>
      </c>
      <c r="J555" s="12">
        <v>522</v>
      </c>
      <c r="K555" s="46">
        <f t="shared" si="17"/>
        <v>53021.838496698823</v>
      </c>
      <c r="L555" s="46"/>
      <c r="M555" s="13" t="s">
        <v>71</v>
      </c>
      <c r="N555" s="412">
        <f>AVERAGE(N553:N554)</f>
        <v>20024.62895324819</v>
      </c>
      <c r="O555" s="412" t="e">
        <f>AVERAGE(O553:O554)</f>
        <v>#REF!</v>
      </c>
      <c r="P555" s="412" t="e">
        <f>STDEV(P551:P553)</f>
        <v>#DIV/0!</v>
      </c>
      <c r="Q555" s="412" t="e">
        <f>STDEV(Q551:Q553)</f>
        <v>#REF!</v>
      </c>
      <c r="R555" s="412">
        <f>MIN(R553:R554)</f>
        <v>0</v>
      </c>
      <c r="S555" s="412" t="e">
        <f>MIN(S553:S554)</f>
        <v>#REF!</v>
      </c>
      <c r="T555" s="412">
        <f>MIN(T553:T554)</f>
        <v>0</v>
      </c>
      <c r="U555" s="412">
        <f>MIN(U553:U554)</f>
        <v>0</v>
      </c>
      <c r="V555" s="131" t="s">
        <v>366</v>
      </c>
    </row>
    <row r="556" spans="1:22">
      <c r="A556" s="414"/>
      <c r="B556" s="25" t="s">
        <v>51</v>
      </c>
      <c r="C556" s="384"/>
      <c r="D556" s="379" t="s">
        <v>3</v>
      </c>
      <c r="E556" s="29" t="s">
        <v>635</v>
      </c>
      <c r="F556" s="389"/>
      <c r="G556" s="10">
        <v>10</v>
      </c>
      <c r="H556" s="11">
        <v>7.2309999999999999</v>
      </c>
      <c r="I556" s="11">
        <f t="shared" si="16"/>
        <v>36.155000000000001</v>
      </c>
      <c r="J556" s="12">
        <v>5541</v>
      </c>
      <c r="K556" s="46">
        <f t="shared" si="17"/>
        <v>153256.81095284194</v>
      </c>
      <c r="L556" s="46"/>
      <c r="M556" s="13" t="s">
        <v>71</v>
      </c>
      <c r="N556" s="412">
        <f>AVERAGE(K556:K557)</f>
        <v>91375.027098042599</v>
      </c>
      <c r="O556" s="412" t="e">
        <f>AVERAGE(#REF!)</f>
        <v>#REF!</v>
      </c>
      <c r="P556" s="412">
        <f>STDEV(K556:K557)</f>
        <v>87514.057991297654</v>
      </c>
      <c r="Q556" s="412" t="e">
        <f>STDEV(#REF!)</f>
        <v>#REF!</v>
      </c>
      <c r="R556" s="412">
        <f>MAX(K556:K557)</f>
        <v>153256.81095284194</v>
      </c>
      <c r="S556" s="412" t="e">
        <f>MIN(#REF!)</f>
        <v>#REF!</v>
      </c>
      <c r="T556" s="412">
        <f>MIN(K556:K557)</f>
        <v>29493.243243243243</v>
      </c>
      <c r="U556" s="412">
        <f>MIN(M556:M557)</f>
        <v>0</v>
      </c>
      <c r="V556" s="131" t="s">
        <v>366</v>
      </c>
    </row>
    <row r="557" spans="1:22">
      <c r="A557" s="414"/>
      <c r="B557" s="25" t="s">
        <v>52</v>
      </c>
      <c r="C557" s="385"/>
      <c r="D557" s="380"/>
      <c r="E557" s="29" t="s">
        <v>636</v>
      </c>
      <c r="F557" s="389"/>
      <c r="G557" s="10">
        <v>10</v>
      </c>
      <c r="H557" s="11">
        <v>5.92</v>
      </c>
      <c r="I557" s="11">
        <f t="shared" si="16"/>
        <v>29.6</v>
      </c>
      <c r="J557" s="12">
        <v>873</v>
      </c>
      <c r="K557" s="46">
        <f t="shared" si="17"/>
        <v>29493.243243243243</v>
      </c>
      <c r="L557" s="46"/>
      <c r="M557" s="13" t="s">
        <v>71</v>
      </c>
      <c r="N557" s="412">
        <f>AVERAGE(N556:N556)</f>
        <v>91375.027098042599</v>
      </c>
      <c r="O557" s="412" t="e">
        <f>AVERAGE(O556:O556)</f>
        <v>#REF!</v>
      </c>
      <c r="P557" s="412" t="e">
        <f>STDEV(#REF!)</f>
        <v>#REF!</v>
      </c>
      <c r="Q557" s="412" t="e">
        <f>STDEV(#REF!)</f>
        <v>#REF!</v>
      </c>
      <c r="R557" s="412">
        <f>MIN(R556:R556)</f>
        <v>153256.81095284194</v>
      </c>
      <c r="S557" s="412" t="e">
        <f>MIN(S556:S556)</f>
        <v>#REF!</v>
      </c>
      <c r="T557" s="412">
        <f>MIN(T556:T556)</f>
        <v>29493.243243243243</v>
      </c>
      <c r="U557" s="412">
        <f>MIN(U556:U556)</f>
        <v>0</v>
      </c>
      <c r="V557" s="131" t="s">
        <v>366</v>
      </c>
    </row>
    <row r="558" spans="1:22">
      <c r="A558" s="414"/>
      <c r="B558" s="25" t="s">
        <v>53</v>
      </c>
      <c r="C558" s="383">
        <v>4</v>
      </c>
      <c r="D558" s="379" t="s">
        <v>4</v>
      </c>
      <c r="E558" s="29" t="s">
        <v>637</v>
      </c>
      <c r="F558" s="389"/>
      <c r="G558" s="10">
        <v>10</v>
      </c>
      <c r="H558" s="11">
        <v>3.1909999999999998</v>
      </c>
      <c r="I558" s="11">
        <f t="shared" si="16"/>
        <v>15.954999999999998</v>
      </c>
      <c r="J558" s="12">
        <v>652</v>
      </c>
      <c r="K558" s="46">
        <f t="shared" si="17"/>
        <v>40864.932623002198</v>
      </c>
      <c r="L558" s="46"/>
      <c r="M558" s="13" t="s">
        <v>71</v>
      </c>
      <c r="N558" s="412">
        <f>AVERAGE(K558:K559)</f>
        <v>80736.153947075945</v>
      </c>
      <c r="O558" s="412">
        <f>AVERAGE(K558:K561)</f>
        <v>203258.78759073711</v>
      </c>
      <c r="P558" s="412">
        <f>STDEV(K558:K559)</f>
        <v>56386.421944884474</v>
      </c>
      <c r="Q558" s="412">
        <f>STDEV(K558:K561)</f>
        <v>163642.08569253815</v>
      </c>
      <c r="R558" s="412">
        <f>MAX(K558:K559)</f>
        <v>120607.37527114971</v>
      </c>
      <c r="S558" s="412">
        <f>MAX(K558:K561)</f>
        <v>418273.54260089691</v>
      </c>
      <c r="T558" s="412">
        <f>MIN(K558:K559)</f>
        <v>40864.932623002198</v>
      </c>
      <c r="U558" s="412">
        <f>MIN(K558:K561)</f>
        <v>40864.932623002198</v>
      </c>
      <c r="V558" s="131" t="s">
        <v>366</v>
      </c>
    </row>
    <row r="559" spans="1:22">
      <c r="A559" s="414"/>
      <c r="B559" s="25" t="s">
        <v>54</v>
      </c>
      <c r="C559" s="384"/>
      <c r="D559" s="380"/>
      <c r="E559" s="29" t="s">
        <v>638</v>
      </c>
      <c r="F559" s="389"/>
      <c r="G559" s="10">
        <v>10</v>
      </c>
      <c r="H559" s="11">
        <v>3.2269999999999999</v>
      </c>
      <c r="I559" s="11">
        <f t="shared" si="16"/>
        <v>16.134999999999998</v>
      </c>
      <c r="J559" s="12">
        <v>1946</v>
      </c>
      <c r="K559" s="46">
        <f t="shared" si="17"/>
        <v>120607.37527114971</v>
      </c>
      <c r="L559" s="46"/>
      <c r="M559" s="13" t="s">
        <v>71</v>
      </c>
      <c r="N559" s="412">
        <f>AVERAGE(N557:N558)</f>
        <v>86055.590522559272</v>
      </c>
      <c r="O559" s="412" t="e">
        <f>AVERAGE(O557:O558)</f>
        <v>#REF!</v>
      </c>
      <c r="P559" s="412" t="e">
        <f>STDEV(P555:P557)</f>
        <v>#DIV/0!</v>
      </c>
      <c r="Q559" s="412" t="e">
        <f>STDEV(Q555:Q557)</f>
        <v>#REF!</v>
      </c>
      <c r="R559" s="412">
        <f>MIN(R557:R558)</f>
        <v>120607.37527114971</v>
      </c>
      <c r="S559" s="412" t="e">
        <f>MIN(S557:S558)</f>
        <v>#REF!</v>
      </c>
      <c r="T559" s="412">
        <f>MIN(T557:T558)</f>
        <v>29493.243243243243</v>
      </c>
      <c r="U559" s="412">
        <f>MIN(U557:U558)</f>
        <v>0</v>
      </c>
      <c r="V559" s="131" t="s">
        <v>366</v>
      </c>
    </row>
    <row r="560" spans="1:22">
      <c r="A560" s="414"/>
      <c r="B560" s="25" t="s">
        <v>55</v>
      </c>
      <c r="C560" s="384"/>
      <c r="D560" s="379" t="s">
        <v>3</v>
      </c>
      <c r="E560" s="29" t="s">
        <v>639</v>
      </c>
      <c r="F560" s="389"/>
      <c r="G560" s="10">
        <v>10</v>
      </c>
      <c r="H560" s="11">
        <v>1.514</v>
      </c>
      <c r="I560" s="11">
        <f t="shared" si="16"/>
        <v>7.57</v>
      </c>
      <c r="J560" s="12">
        <v>1766</v>
      </c>
      <c r="K560" s="46">
        <f t="shared" si="17"/>
        <v>233289.29986789959</v>
      </c>
      <c r="L560" s="46"/>
      <c r="M560" s="13" t="s">
        <v>71</v>
      </c>
      <c r="N560" s="412">
        <f>AVERAGE(K560:K561)</f>
        <v>325781.42123439827</v>
      </c>
      <c r="O560" s="412" t="e">
        <f>AVERAGE(#REF!)</f>
        <v>#REF!</v>
      </c>
      <c r="P560" s="412">
        <f>STDEV(K560:K561)</f>
        <v>130803.61244916065</v>
      </c>
      <c r="Q560" s="412" t="e">
        <f>STDEV(#REF!)</f>
        <v>#REF!</v>
      </c>
      <c r="R560" s="412">
        <f>MAX(K560:K561)</f>
        <v>418273.54260089691</v>
      </c>
      <c r="S560" s="412" t="e">
        <f>MIN(#REF!)</f>
        <v>#REF!</v>
      </c>
      <c r="T560" s="412">
        <f>MIN(K560:K561)</f>
        <v>233289.29986789959</v>
      </c>
      <c r="U560" s="412">
        <f>MIN(M560:M561)</f>
        <v>0</v>
      </c>
      <c r="V560" s="131" t="s">
        <v>366</v>
      </c>
    </row>
    <row r="561" spans="1:22">
      <c r="A561" s="414"/>
      <c r="B561" s="25" t="s">
        <v>56</v>
      </c>
      <c r="C561" s="385"/>
      <c r="D561" s="380"/>
      <c r="E561" s="29" t="s">
        <v>640</v>
      </c>
      <c r="F561" s="389"/>
      <c r="G561" s="10">
        <v>10</v>
      </c>
      <c r="H561" s="11">
        <v>1.784</v>
      </c>
      <c r="I561" s="11">
        <f t="shared" si="16"/>
        <v>8.92</v>
      </c>
      <c r="J561" s="12">
        <v>3731</v>
      </c>
      <c r="K561" s="46">
        <f t="shared" si="17"/>
        <v>418273.54260089691</v>
      </c>
      <c r="L561" s="46"/>
      <c r="M561" s="13" t="s">
        <v>71</v>
      </c>
      <c r="N561" s="412">
        <f>AVERAGE(N560:N560)</f>
        <v>325781.42123439827</v>
      </c>
      <c r="O561" s="412" t="e">
        <f>AVERAGE(O560:O560)</f>
        <v>#REF!</v>
      </c>
      <c r="P561" s="412" t="e">
        <f>STDEV(#REF!)</f>
        <v>#REF!</v>
      </c>
      <c r="Q561" s="412" t="e">
        <f>STDEV(#REF!)</f>
        <v>#REF!</v>
      </c>
      <c r="R561" s="412">
        <f>MIN(R560:R560)</f>
        <v>418273.54260089691</v>
      </c>
      <c r="S561" s="412" t="e">
        <f>MIN(S560:S560)</f>
        <v>#REF!</v>
      </c>
      <c r="T561" s="412">
        <f>MIN(T560:T560)</f>
        <v>233289.29986789959</v>
      </c>
      <c r="U561" s="412">
        <f>MIN(U560:U560)</f>
        <v>0</v>
      </c>
      <c r="V561" s="131" t="s">
        <v>366</v>
      </c>
    </row>
    <row r="562" spans="1:22">
      <c r="A562" s="414"/>
      <c r="B562" s="25" t="s">
        <v>57</v>
      </c>
      <c r="C562" s="383">
        <v>5</v>
      </c>
      <c r="D562" s="379" t="s">
        <v>4</v>
      </c>
      <c r="E562" s="29" t="s">
        <v>641</v>
      </c>
      <c r="F562" s="389"/>
      <c r="G562" s="10">
        <v>10</v>
      </c>
      <c r="H562" s="11">
        <v>4.6319999999999997</v>
      </c>
      <c r="I562" s="11">
        <f t="shared" si="16"/>
        <v>23.159999999999997</v>
      </c>
      <c r="J562" s="12">
        <v>3900</v>
      </c>
      <c r="K562" s="46">
        <f t="shared" si="17"/>
        <v>168393.78238341972</v>
      </c>
      <c r="L562" s="46"/>
      <c r="M562" s="13" t="s">
        <v>71</v>
      </c>
      <c r="N562" s="412">
        <f>AVERAGE(K562:K563)</f>
        <v>269251.11790393683</v>
      </c>
      <c r="O562" s="412">
        <f>AVERAGE(K562:K565)</f>
        <v>221894.71511481528</v>
      </c>
      <c r="P562" s="412">
        <f>STDEV(K562:K563)</f>
        <v>142633.81175792907</v>
      </c>
      <c r="Q562" s="412">
        <f>STDEV(K562:K565)</f>
        <v>166413.03469878589</v>
      </c>
      <c r="R562" s="412">
        <f>MAX(K562:K563)</f>
        <v>370108.45342445397</v>
      </c>
      <c r="S562" s="412">
        <f>MAX(K562:K565)</f>
        <v>370108.45342445397</v>
      </c>
      <c r="T562" s="412">
        <f>MIN(K562:K563)</f>
        <v>168393.78238341972</v>
      </c>
      <c r="U562" s="412">
        <f>MIN(K562:K565)</f>
        <v>10579.514824797845</v>
      </c>
      <c r="V562" s="131" t="s">
        <v>366</v>
      </c>
    </row>
    <row r="563" spans="1:22">
      <c r="A563" s="414"/>
      <c r="B563" s="25" t="s">
        <v>58</v>
      </c>
      <c r="C563" s="384"/>
      <c r="D563" s="380"/>
      <c r="E563" s="29" t="s">
        <v>642</v>
      </c>
      <c r="F563" s="389"/>
      <c r="G563" s="10">
        <v>10</v>
      </c>
      <c r="H563" s="11">
        <v>6.7309999999999999</v>
      </c>
      <c r="I563" s="11">
        <f t="shared" si="16"/>
        <v>33.655000000000001</v>
      </c>
      <c r="J563" s="12">
        <v>12456</v>
      </c>
      <c r="K563" s="46">
        <f t="shared" si="17"/>
        <v>370108.45342445397</v>
      </c>
      <c r="L563" s="46"/>
      <c r="M563" s="13" t="s">
        <v>71</v>
      </c>
      <c r="N563" s="412">
        <f>AVERAGE(N561:N562)</f>
        <v>297516.26956916752</v>
      </c>
      <c r="O563" s="412" t="e">
        <f>AVERAGE(O561:O562)</f>
        <v>#REF!</v>
      </c>
      <c r="P563" s="412" t="e">
        <f>STDEV(P559:P561)</f>
        <v>#DIV/0!</v>
      </c>
      <c r="Q563" s="412" t="e">
        <f>STDEV(Q559:Q561)</f>
        <v>#REF!</v>
      </c>
      <c r="R563" s="412">
        <f>MIN(R561:R562)</f>
        <v>370108.45342445397</v>
      </c>
      <c r="S563" s="412" t="e">
        <f>MIN(S561:S562)</f>
        <v>#REF!</v>
      </c>
      <c r="T563" s="412">
        <f>MIN(T561:T562)</f>
        <v>168393.78238341972</v>
      </c>
      <c r="U563" s="412">
        <f>MIN(U561:U562)</f>
        <v>0</v>
      </c>
      <c r="V563" s="131" t="s">
        <v>366</v>
      </c>
    </row>
    <row r="564" spans="1:22">
      <c r="A564" s="414"/>
      <c r="B564" s="25" t="s">
        <v>59</v>
      </c>
      <c r="C564" s="384"/>
      <c r="D564" s="379" t="s">
        <v>3</v>
      </c>
      <c r="E564" s="29" t="s">
        <v>643</v>
      </c>
      <c r="F564" s="389"/>
      <c r="G564" s="10">
        <v>10</v>
      </c>
      <c r="H564" s="11">
        <v>3.46</v>
      </c>
      <c r="I564" s="11">
        <f t="shared" si="16"/>
        <v>17.3</v>
      </c>
      <c r="J564" s="12">
        <v>5856</v>
      </c>
      <c r="K564" s="46">
        <f t="shared" si="17"/>
        <v>338497.10982658959</v>
      </c>
      <c r="L564" s="46"/>
      <c r="M564" s="13" t="s">
        <v>71</v>
      </c>
      <c r="N564" s="412">
        <f>AVERAGE(K564:K565)</f>
        <v>174538.31232569373</v>
      </c>
      <c r="O564" s="412" t="e">
        <f>AVERAGE(#REF!)</f>
        <v>#REF!</v>
      </c>
      <c r="P564" s="412">
        <f>STDEV(K564:K565)</f>
        <v>231872.75509615085</v>
      </c>
      <c r="Q564" s="412" t="e">
        <f>STDEV(#REF!)</f>
        <v>#REF!</v>
      </c>
      <c r="R564" s="412">
        <f>MAX(K564:K565)</f>
        <v>338497.10982658959</v>
      </c>
      <c r="S564" s="412" t="e">
        <f>MIN(#REF!)</f>
        <v>#REF!</v>
      </c>
      <c r="T564" s="412">
        <f>MIN(K564:K565)</f>
        <v>10579.514824797845</v>
      </c>
      <c r="U564" s="412">
        <f>MIN(M564:M565)</f>
        <v>0</v>
      </c>
      <c r="V564" s="131" t="s">
        <v>366</v>
      </c>
    </row>
    <row r="565" spans="1:22">
      <c r="A565" s="414"/>
      <c r="B565" s="25" t="s">
        <v>60</v>
      </c>
      <c r="C565" s="385"/>
      <c r="D565" s="380"/>
      <c r="E565" s="29" t="s">
        <v>644</v>
      </c>
      <c r="F565" s="389"/>
      <c r="G565" s="10">
        <v>10</v>
      </c>
      <c r="H565" s="11">
        <v>2.968</v>
      </c>
      <c r="I565" s="11">
        <f t="shared" si="16"/>
        <v>14.84</v>
      </c>
      <c r="J565" s="12">
        <v>157</v>
      </c>
      <c r="K565" s="46">
        <f t="shared" si="17"/>
        <v>10579.514824797845</v>
      </c>
      <c r="L565" s="46"/>
      <c r="M565" s="13" t="s">
        <v>71</v>
      </c>
      <c r="N565" s="412">
        <f>AVERAGE(N564:N564)</f>
        <v>174538.31232569373</v>
      </c>
      <c r="O565" s="412" t="e">
        <f>AVERAGE(O564:O564)</f>
        <v>#REF!</v>
      </c>
      <c r="P565" s="412" t="e">
        <f>STDEV(#REF!)</f>
        <v>#REF!</v>
      </c>
      <c r="Q565" s="412" t="e">
        <f>STDEV(#REF!)</f>
        <v>#REF!</v>
      </c>
      <c r="R565" s="412">
        <f>MIN(R564:R564)</f>
        <v>338497.10982658959</v>
      </c>
      <c r="S565" s="412" t="e">
        <f>MIN(S564:S564)</f>
        <v>#REF!</v>
      </c>
      <c r="T565" s="412">
        <f>MIN(T564:T564)</f>
        <v>10579.514824797845</v>
      </c>
      <c r="U565" s="412">
        <f>MIN(U564:U564)</f>
        <v>0</v>
      </c>
      <c r="V565" s="131" t="s">
        <v>366</v>
      </c>
    </row>
    <row r="566" spans="1:22">
      <c r="A566" s="414"/>
      <c r="B566" s="25" t="s">
        <v>61</v>
      </c>
      <c r="C566" s="383">
        <v>6</v>
      </c>
      <c r="D566" s="379" t="s">
        <v>4</v>
      </c>
      <c r="E566" s="29" t="s">
        <v>645</v>
      </c>
      <c r="F566" s="389"/>
      <c r="G566" s="10">
        <v>10</v>
      </c>
      <c r="H566" s="11">
        <v>2.1269999999999998</v>
      </c>
      <c r="I566" s="11">
        <f t="shared" si="16"/>
        <v>10.634999999999998</v>
      </c>
      <c r="J566" s="12">
        <v>3478</v>
      </c>
      <c r="K566" s="46">
        <f t="shared" si="17"/>
        <v>327033.38034790789</v>
      </c>
      <c r="L566" s="46"/>
      <c r="M566" s="13" t="s">
        <v>71</v>
      </c>
      <c r="N566" s="412">
        <f>AVERAGE(K566:K567)</f>
        <v>291323.25321367761</v>
      </c>
      <c r="O566" s="412">
        <f>AVERAGE(K566:K569)</f>
        <v>539770.90704591328</v>
      </c>
      <c r="P566" s="412">
        <f>STDEV(K566:K567)</f>
        <v>50501.746107296167</v>
      </c>
      <c r="Q566" s="412">
        <f>STDEV(K566:K569)</f>
        <v>687314.96437448356</v>
      </c>
      <c r="R566" s="412">
        <f>MAX(K566:K567)</f>
        <v>327033.38034790789</v>
      </c>
      <c r="S566" s="412">
        <f>MAX(K566:K569)</f>
        <v>1552335.7664233577</v>
      </c>
      <c r="T566" s="412">
        <f>MIN(K566:K567)</f>
        <v>255613.12607944733</v>
      </c>
      <c r="U566" s="412">
        <f>MIN(K566:K569)</f>
        <v>24101.355332940486</v>
      </c>
      <c r="V566" s="131" t="s">
        <v>366</v>
      </c>
    </row>
    <row r="567" spans="1:22">
      <c r="A567" s="414"/>
      <c r="B567" s="25" t="s">
        <v>62</v>
      </c>
      <c r="C567" s="384"/>
      <c r="D567" s="380"/>
      <c r="E567" s="29" t="s">
        <v>646</v>
      </c>
      <c r="F567" s="389"/>
      <c r="G567" s="10">
        <v>10</v>
      </c>
      <c r="H567" s="11">
        <v>2.895</v>
      </c>
      <c r="I567" s="11">
        <f t="shared" si="16"/>
        <v>14.475</v>
      </c>
      <c r="J567" s="12">
        <v>3700</v>
      </c>
      <c r="K567" s="46">
        <f t="shared" si="17"/>
        <v>255613.12607944733</v>
      </c>
      <c r="L567" s="46"/>
      <c r="M567" s="13" t="s">
        <v>71</v>
      </c>
      <c r="N567" s="412">
        <f>AVERAGE(N565:N566)</f>
        <v>232930.78276968567</v>
      </c>
      <c r="O567" s="412" t="e">
        <f>AVERAGE(O565:O566)</f>
        <v>#REF!</v>
      </c>
      <c r="P567" s="412" t="e">
        <f>STDEV(P563:P565)</f>
        <v>#DIV/0!</v>
      </c>
      <c r="Q567" s="412" t="e">
        <f>STDEV(Q563:Q565)</f>
        <v>#REF!</v>
      </c>
      <c r="R567" s="412">
        <f>MIN(R565:R566)</f>
        <v>327033.38034790789</v>
      </c>
      <c r="S567" s="412" t="e">
        <f>MIN(S565:S566)</f>
        <v>#REF!</v>
      </c>
      <c r="T567" s="412">
        <f>MIN(T565:T566)</f>
        <v>10579.514824797845</v>
      </c>
      <c r="U567" s="412">
        <f>MIN(U565:U566)</f>
        <v>0</v>
      </c>
      <c r="V567" s="131" t="s">
        <v>366</v>
      </c>
    </row>
    <row r="568" spans="1:22">
      <c r="A568" s="414"/>
      <c r="B568" s="25" t="s">
        <v>63</v>
      </c>
      <c r="C568" s="384"/>
      <c r="D568" s="379" t="s">
        <v>3</v>
      </c>
      <c r="E568" s="29" t="s">
        <v>647</v>
      </c>
      <c r="F568" s="389"/>
      <c r="G568" s="10">
        <v>10</v>
      </c>
      <c r="H568" s="11">
        <v>2.74</v>
      </c>
      <c r="I568" s="11">
        <f t="shared" si="16"/>
        <v>13.700000000000001</v>
      </c>
      <c r="J568" s="12">
        <v>21267</v>
      </c>
      <c r="K568" s="46">
        <f t="shared" si="17"/>
        <v>1552335.7664233577</v>
      </c>
      <c r="L568" s="46"/>
      <c r="M568" s="13" t="s">
        <v>71</v>
      </c>
      <c r="N568" s="412">
        <f>AVERAGE(K568:K569)</f>
        <v>788218.56087814912</v>
      </c>
      <c r="O568" s="412" t="e">
        <f>AVERAGE(#REF!)</f>
        <v>#REF!</v>
      </c>
      <c r="P568" s="412">
        <f>STDEV(K568:K569)</f>
        <v>1080624.915324664</v>
      </c>
      <c r="Q568" s="412" t="e">
        <f>STDEV(#REF!)</f>
        <v>#REF!</v>
      </c>
      <c r="R568" s="412">
        <f>MAX(K568:K569)</f>
        <v>1552335.7664233577</v>
      </c>
      <c r="S568" s="412" t="e">
        <f>MIN(#REF!)</f>
        <v>#REF!</v>
      </c>
      <c r="T568" s="412">
        <f>MIN(K568:K569)</f>
        <v>24101.355332940486</v>
      </c>
      <c r="U568" s="412">
        <f>MIN(M568:M569)</f>
        <v>0</v>
      </c>
      <c r="V568" s="131" t="s">
        <v>366</v>
      </c>
    </row>
    <row r="569" spans="1:22">
      <c r="A569" s="414"/>
      <c r="B569" s="25" t="s">
        <v>64</v>
      </c>
      <c r="C569" s="385"/>
      <c r="D569" s="380"/>
      <c r="E569" s="29" t="s">
        <v>648</v>
      </c>
      <c r="F569" s="390"/>
      <c r="G569" s="10">
        <v>10</v>
      </c>
      <c r="H569" s="11">
        <v>6.7880000000000003</v>
      </c>
      <c r="I569" s="11">
        <f t="shared" si="16"/>
        <v>33.94</v>
      </c>
      <c r="J569" s="12">
        <v>818</v>
      </c>
      <c r="K569" s="46">
        <f t="shared" si="17"/>
        <v>24101.355332940486</v>
      </c>
      <c r="L569" s="46"/>
      <c r="M569" s="13" t="s">
        <v>71</v>
      </c>
      <c r="N569" s="412">
        <f>AVERAGE(N568:N568)</f>
        <v>788218.56087814912</v>
      </c>
      <c r="O569" s="412" t="e">
        <f>AVERAGE(O568:O568)</f>
        <v>#REF!</v>
      </c>
      <c r="P569" s="412" t="e">
        <f>STDEV(#REF!)</f>
        <v>#REF!</v>
      </c>
      <c r="Q569" s="412" t="e">
        <f>STDEV(#REF!)</f>
        <v>#REF!</v>
      </c>
      <c r="R569" s="412">
        <f>MIN(R568:R568)</f>
        <v>1552335.7664233577</v>
      </c>
      <c r="S569" s="412" t="e">
        <f>MIN(S568:S568)</f>
        <v>#REF!</v>
      </c>
      <c r="T569" s="412">
        <f>MIN(T568:T568)</f>
        <v>24101.355332940486</v>
      </c>
      <c r="U569" s="412">
        <f>MIN(U568:U568)</f>
        <v>0</v>
      </c>
      <c r="V569" s="131" t="s">
        <v>366</v>
      </c>
    </row>
    <row r="570" spans="1:22">
      <c r="A570" s="414" t="s">
        <v>649</v>
      </c>
      <c r="B570" s="25" t="s">
        <v>18</v>
      </c>
      <c r="C570" s="383">
        <v>1</v>
      </c>
      <c r="D570" s="379" t="s">
        <v>4</v>
      </c>
      <c r="E570" s="29">
        <v>471830023442</v>
      </c>
      <c r="F570" s="408" t="s">
        <v>1844</v>
      </c>
      <c r="G570" s="10">
        <v>10</v>
      </c>
      <c r="H570" s="11">
        <v>4.9359999999999999</v>
      </c>
      <c r="I570" s="11">
        <f t="shared" si="16"/>
        <v>24.68</v>
      </c>
      <c r="J570" s="12" t="s">
        <v>355</v>
      </c>
      <c r="K570" s="46" t="s">
        <v>355</v>
      </c>
      <c r="L570" s="46"/>
      <c r="M570" s="13" t="s">
        <v>71</v>
      </c>
      <c r="N570" s="381" t="s">
        <v>355</v>
      </c>
      <c r="O570" s="381" t="s">
        <v>355</v>
      </c>
      <c r="P570" s="381" t="s">
        <v>354</v>
      </c>
      <c r="Q570" s="381" t="s">
        <v>354</v>
      </c>
      <c r="R570" s="381" t="s">
        <v>355</v>
      </c>
      <c r="S570" s="381" t="s">
        <v>355</v>
      </c>
      <c r="T570" s="381" t="s">
        <v>355</v>
      </c>
      <c r="U570" s="381" t="s">
        <v>355</v>
      </c>
      <c r="V570" s="131" t="s">
        <v>366</v>
      </c>
    </row>
    <row r="571" spans="1:22">
      <c r="A571" s="414"/>
      <c r="B571" s="25" t="s">
        <v>19</v>
      </c>
      <c r="C571" s="384"/>
      <c r="D571" s="380"/>
      <c r="E571" s="29">
        <v>471830023474</v>
      </c>
      <c r="F571" s="409"/>
      <c r="G571" s="10">
        <v>10</v>
      </c>
      <c r="H571" s="11">
        <v>7.4820000000000002</v>
      </c>
      <c r="I571" s="11">
        <f t="shared" si="16"/>
        <v>37.410000000000004</v>
      </c>
      <c r="J571" s="12" t="s">
        <v>355</v>
      </c>
      <c r="K571" s="46" t="s">
        <v>355</v>
      </c>
      <c r="L571" s="46"/>
      <c r="M571" s="13" t="s">
        <v>71</v>
      </c>
      <c r="N571" s="382">
        <f>MIN(N569:N570)</f>
        <v>788218.56087814912</v>
      </c>
      <c r="O571" s="382" t="e">
        <f>MIN(O569:O570)</f>
        <v>#REF!</v>
      </c>
      <c r="P571" s="382" t="e">
        <f>AVERAGE(P569:P570)</f>
        <v>#REF!</v>
      </c>
      <c r="Q571" s="382" t="e">
        <f>AVERAGE(Q569:Q570)</f>
        <v>#REF!</v>
      </c>
      <c r="R571" s="382">
        <f>MIN(R569:R570)</f>
        <v>1552335.7664233577</v>
      </c>
      <c r="S571" s="382" t="e">
        <f>MIN(S569:S570)</f>
        <v>#REF!</v>
      </c>
      <c r="T571" s="382">
        <f>MIN(T569:T570)</f>
        <v>24101.355332940486</v>
      </c>
      <c r="U571" s="382">
        <f>MIN(U569:U570)</f>
        <v>0</v>
      </c>
      <c r="V571" s="131" t="s">
        <v>366</v>
      </c>
    </row>
    <row r="572" spans="1:22">
      <c r="A572" s="414"/>
      <c r="B572" s="25" t="s">
        <v>20</v>
      </c>
      <c r="C572" s="384"/>
      <c r="D572" s="379" t="s">
        <v>3</v>
      </c>
      <c r="E572" s="29">
        <v>471830023570</v>
      </c>
      <c r="F572" s="409"/>
      <c r="G572" s="10">
        <v>10</v>
      </c>
      <c r="H572" s="11">
        <v>9.8670000000000009</v>
      </c>
      <c r="I572" s="11">
        <f t="shared" si="16"/>
        <v>49.335000000000008</v>
      </c>
      <c r="J572" s="12" t="s">
        <v>355</v>
      </c>
      <c r="K572" s="46" t="s">
        <v>355</v>
      </c>
      <c r="L572" s="46"/>
      <c r="M572" s="13" t="s">
        <v>71</v>
      </c>
      <c r="N572" s="381" t="s">
        <v>355</v>
      </c>
      <c r="O572" s="382" t="e">
        <f>MIN(#REF!)</f>
        <v>#REF!</v>
      </c>
      <c r="P572" s="381" t="s">
        <v>354</v>
      </c>
      <c r="Q572" s="382" t="e">
        <f>AVERAGE(#REF!)</f>
        <v>#REF!</v>
      </c>
      <c r="R572" s="381" t="s">
        <v>355</v>
      </c>
      <c r="S572" s="382" t="e">
        <f>MIN(#REF!)</f>
        <v>#REF!</v>
      </c>
      <c r="T572" s="381" t="s">
        <v>355</v>
      </c>
      <c r="U572" s="382" t="e">
        <f>MIN(#REF!)</f>
        <v>#REF!</v>
      </c>
      <c r="V572" s="131" t="s">
        <v>366</v>
      </c>
    </row>
    <row r="573" spans="1:22">
      <c r="A573" s="414"/>
      <c r="B573" s="25" t="s">
        <v>21</v>
      </c>
      <c r="C573" s="385"/>
      <c r="D573" s="380"/>
      <c r="E573" s="29">
        <v>471830023602</v>
      </c>
      <c r="F573" s="409"/>
      <c r="G573" s="10">
        <v>10</v>
      </c>
      <c r="H573" s="11">
        <v>28.581</v>
      </c>
      <c r="I573" s="11">
        <f t="shared" si="16"/>
        <v>142.905</v>
      </c>
      <c r="J573" s="12" t="s">
        <v>355</v>
      </c>
      <c r="K573" s="46" t="s">
        <v>355</v>
      </c>
      <c r="L573" s="46"/>
      <c r="M573" s="13" t="s">
        <v>71</v>
      </c>
      <c r="N573" s="382">
        <f>MIN(N571:N572)</f>
        <v>788218.56087814912</v>
      </c>
      <c r="O573" s="382" t="e">
        <f>MIN(O572:O572)</f>
        <v>#REF!</v>
      </c>
      <c r="P573" s="382" t="e">
        <f>AVERAGE(P571:P572)</f>
        <v>#REF!</v>
      </c>
      <c r="Q573" s="382" t="e">
        <f>AVERAGE(Q572:Q572)</f>
        <v>#REF!</v>
      </c>
      <c r="R573" s="382">
        <f>MIN(R571:R572)</f>
        <v>1552335.7664233577</v>
      </c>
      <c r="S573" s="382" t="e">
        <f>MIN(S572:S572)</f>
        <v>#REF!</v>
      </c>
      <c r="T573" s="382">
        <f>MIN(T571:T572)</f>
        <v>24101.355332940486</v>
      </c>
      <c r="U573" s="382" t="e">
        <f>MIN(U572:U572)</f>
        <v>#REF!</v>
      </c>
      <c r="V573" s="131" t="s">
        <v>366</v>
      </c>
    </row>
    <row r="574" spans="1:22">
      <c r="A574" s="414"/>
      <c r="B574" s="25" t="s">
        <v>22</v>
      </c>
      <c r="C574" s="383">
        <v>2</v>
      </c>
      <c r="D574" s="379" t="s">
        <v>4</v>
      </c>
      <c r="E574" s="29">
        <v>471830023698</v>
      </c>
      <c r="F574" s="409"/>
      <c r="G574" s="10">
        <v>10</v>
      </c>
      <c r="H574" s="11">
        <v>4.9210000000000003</v>
      </c>
      <c r="I574" s="11">
        <f t="shared" si="16"/>
        <v>24.605</v>
      </c>
      <c r="J574" s="12" t="s">
        <v>355</v>
      </c>
      <c r="K574" s="46" t="s">
        <v>355</v>
      </c>
      <c r="L574" s="46"/>
      <c r="M574" s="13" t="s">
        <v>71</v>
      </c>
      <c r="N574" s="381" t="s">
        <v>355</v>
      </c>
      <c r="O574" s="381" t="s">
        <v>355</v>
      </c>
      <c r="P574" s="381" t="s">
        <v>354</v>
      </c>
      <c r="Q574" s="381" t="s">
        <v>354</v>
      </c>
      <c r="R574" s="381" t="s">
        <v>355</v>
      </c>
      <c r="S574" s="381" t="s">
        <v>355</v>
      </c>
      <c r="T574" s="381" t="s">
        <v>355</v>
      </c>
      <c r="U574" s="381" t="s">
        <v>355</v>
      </c>
      <c r="V574" s="131" t="s">
        <v>367</v>
      </c>
    </row>
    <row r="575" spans="1:22">
      <c r="A575" s="414"/>
      <c r="B575" s="25" t="s">
        <v>23</v>
      </c>
      <c r="C575" s="384"/>
      <c r="D575" s="380"/>
      <c r="E575" s="29">
        <v>471830023730</v>
      </c>
      <c r="F575" s="409"/>
      <c r="G575" s="10">
        <v>10</v>
      </c>
      <c r="H575" s="11">
        <v>3.012</v>
      </c>
      <c r="I575" s="11">
        <f t="shared" si="16"/>
        <v>15.06</v>
      </c>
      <c r="J575" s="12" t="s">
        <v>355</v>
      </c>
      <c r="K575" s="46" t="s">
        <v>355</v>
      </c>
      <c r="L575" s="46"/>
      <c r="M575" s="13" t="s">
        <v>71</v>
      </c>
      <c r="N575" s="382">
        <f>MIN(N573:N574)</f>
        <v>788218.56087814912</v>
      </c>
      <c r="O575" s="382" t="e">
        <f>MIN(O573:O574)</f>
        <v>#REF!</v>
      </c>
      <c r="P575" s="382" t="e">
        <f>AVERAGE(P573:P574)</f>
        <v>#REF!</v>
      </c>
      <c r="Q575" s="382" t="e">
        <f>AVERAGE(Q573:Q574)</f>
        <v>#REF!</v>
      </c>
      <c r="R575" s="382">
        <f>MIN(R573:R574)</f>
        <v>1552335.7664233577</v>
      </c>
      <c r="S575" s="382" t="e">
        <f>MIN(S573:S574)</f>
        <v>#REF!</v>
      </c>
      <c r="T575" s="382">
        <f>MIN(T573:T574)</f>
        <v>24101.355332940486</v>
      </c>
      <c r="U575" s="382" t="e">
        <f>MIN(U573:U574)</f>
        <v>#REF!</v>
      </c>
      <c r="V575" s="131" t="s">
        <v>367</v>
      </c>
    </row>
    <row r="576" spans="1:22">
      <c r="A576" s="414"/>
      <c r="B576" s="25" t="s">
        <v>24</v>
      </c>
      <c r="C576" s="384"/>
      <c r="D576" s="379" t="s">
        <v>3</v>
      </c>
      <c r="E576" s="29">
        <v>471830023826</v>
      </c>
      <c r="F576" s="409"/>
      <c r="G576" s="10">
        <v>10</v>
      </c>
      <c r="H576" s="11">
        <v>3.6160000000000001</v>
      </c>
      <c r="I576" s="11">
        <f t="shared" si="16"/>
        <v>18.080000000000002</v>
      </c>
      <c r="J576" s="12" t="s">
        <v>355</v>
      </c>
      <c r="K576" s="46" t="s">
        <v>355</v>
      </c>
      <c r="L576" s="46"/>
      <c r="M576" s="13" t="s">
        <v>71</v>
      </c>
      <c r="N576" s="381" t="s">
        <v>355</v>
      </c>
      <c r="O576" s="382" t="e">
        <f>MIN(#REF!)</f>
        <v>#REF!</v>
      </c>
      <c r="P576" s="381" t="s">
        <v>354</v>
      </c>
      <c r="Q576" s="382" t="e">
        <f>AVERAGE(#REF!)</f>
        <v>#REF!</v>
      </c>
      <c r="R576" s="381" t="s">
        <v>355</v>
      </c>
      <c r="S576" s="382" t="e">
        <f>MIN(#REF!)</f>
        <v>#REF!</v>
      </c>
      <c r="T576" s="381" t="s">
        <v>355</v>
      </c>
      <c r="U576" s="382" t="e">
        <f>MIN(#REF!)</f>
        <v>#REF!</v>
      </c>
      <c r="V576" s="131" t="s">
        <v>367</v>
      </c>
    </row>
    <row r="577" spans="1:22">
      <c r="A577" s="414"/>
      <c r="B577" s="25" t="s">
        <v>25</v>
      </c>
      <c r="C577" s="385"/>
      <c r="D577" s="380"/>
      <c r="E577" s="29">
        <v>471830023858</v>
      </c>
      <c r="F577" s="409"/>
      <c r="G577" s="10">
        <v>10</v>
      </c>
      <c r="H577" s="11">
        <v>1.6060000000000001</v>
      </c>
      <c r="I577" s="11">
        <f t="shared" si="16"/>
        <v>8.0300000000000011</v>
      </c>
      <c r="J577" s="12" t="s">
        <v>355</v>
      </c>
      <c r="K577" s="46" t="s">
        <v>355</v>
      </c>
      <c r="L577" s="46"/>
      <c r="M577" s="13" t="s">
        <v>71</v>
      </c>
      <c r="N577" s="382">
        <f>MIN(N575:N576)</f>
        <v>788218.56087814912</v>
      </c>
      <c r="O577" s="382" t="e">
        <f>MIN(O576:O576)</f>
        <v>#REF!</v>
      </c>
      <c r="P577" s="382" t="e">
        <f>AVERAGE(P575:P576)</f>
        <v>#REF!</v>
      </c>
      <c r="Q577" s="382" t="e">
        <f>AVERAGE(Q576:Q576)</f>
        <v>#REF!</v>
      </c>
      <c r="R577" s="382">
        <f>MIN(R575:R576)</f>
        <v>1552335.7664233577</v>
      </c>
      <c r="S577" s="382" t="e">
        <f>MIN(S576:S576)</f>
        <v>#REF!</v>
      </c>
      <c r="T577" s="382">
        <f>MIN(T575:T576)</f>
        <v>24101.355332940486</v>
      </c>
      <c r="U577" s="382" t="e">
        <f>MIN(U576:U576)</f>
        <v>#REF!</v>
      </c>
      <c r="V577" s="131" t="s">
        <v>367</v>
      </c>
    </row>
    <row r="578" spans="1:22">
      <c r="A578" s="414"/>
      <c r="B578" s="25" t="s">
        <v>26</v>
      </c>
      <c r="C578" s="383">
        <v>3</v>
      </c>
      <c r="D578" s="379" t="s">
        <v>4</v>
      </c>
      <c r="E578" s="29">
        <v>471830023954</v>
      </c>
      <c r="F578" s="409"/>
      <c r="G578" s="10">
        <v>10</v>
      </c>
      <c r="H578" s="11">
        <v>2.8220000000000001</v>
      </c>
      <c r="I578" s="11">
        <f t="shared" si="16"/>
        <v>14.11</v>
      </c>
      <c r="J578" s="12">
        <v>206</v>
      </c>
      <c r="K578" s="46">
        <f t="shared" si="17"/>
        <v>14599.574769666904</v>
      </c>
      <c r="L578" s="46"/>
      <c r="M578" s="13" t="s">
        <v>71</v>
      </c>
      <c r="N578" s="412">
        <f>AVERAGE(K578:K579)</f>
        <v>150074.02924181585</v>
      </c>
      <c r="O578" s="412">
        <f>AVERAGE(K578:K581)</f>
        <v>108040.54523863379</v>
      </c>
      <c r="P578" s="412">
        <f>STDEV(K578:K579)</f>
        <v>191589.8108696095</v>
      </c>
      <c r="Q578" s="412">
        <f>STDEV(K578:K581)</f>
        <v>120863.99280112842</v>
      </c>
      <c r="R578" s="412">
        <f>MAX(K578:K579)</f>
        <v>285548.48371396482</v>
      </c>
      <c r="S578" s="412">
        <f>MAX(K578:K581)</f>
        <v>285548.48371396482</v>
      </c>
      <c r="T578" s="412">
        <f>MIN(K578:K579)</f>
        <v>14599.574769666904</v>
      </c>
      <c r="U578" s="412">
        <f>MIN(K578:K581)</f>
        <v>14599.574769666904</v>
      </c>
      <c r="V578" s="131" t="s">
        <v>367</v>
      </c>
    </row>
    <row r="579" spans="1:22">
      <c r="A579" s="414"/>
      <c r="B579" s="25" t="s">
        <v>27</v>
      </c>
      <c r="C579" s="384"/>
      <c r="D579" s="380"/>
      <c r="E579" s="29">
        <v>471830023986</v>
      </c>
      <c r="F579" s="409"/>
      <c r="G579" s="10">
        <v>10</v>
      </c>
      <c r="H579" s="11">
        <v>5.3419999999999996</v>
      </c>
      <c r="I579" s="11">
        <f t="shared" si="16"/>
        <v>26.709999999999997</v>
      </c>
      <c r="J579" s="12">
        <v>7627</v>
      </c>
      <c r="K579" s="46">
        <f t="shared" si="17"/>
        <v>285548.48371396482</v>
      </c>
      <c r="L579" s="46"/>
      <c r="M579" s="13" t="s">
        <v>71</v>
      </c>
      <c r="N579" s="412">
        <f>AVERAGE(N577:N578)</f>
        <v>469146.29505998245</v>
      </c>
      <c r="O579" s="412" t="e">
        <f>AVERAGE(O577:O578)</f>
        <v>#REF!</v>
      </c>
      <c r="P579" s="412" t="e">
        <f>STDEV(P575:P577)</f>
        <v>#REF!</v>
      </c>
      <c r="Q579" s="412" t="e">
        <f>STDEV(Q575:Q577)</f>
        <v>#REF!</v>
      </c>
      <c r="R579" s="412">
        <f>MIN(R577:R578)</f>
        <v>285548.48371396482</v>
      </c>
      <c r="S579" s="412" t="e">
        <f>MIN(S577:S578)</f>
        <v>#REF!</v>
      </c>
      <c r="T579" s="412">
        <f>MIN(T577:T578)</f>
        <v>14599.574769666904</v>
      </c>
      <c r="U579" s="412" t="e">
        <f>MIN(U577:U578)</f>
        <v>#REF!</v>
      </c>
      <c r="V579" s="131" t="s">
        <v>367</v>
      </c>
    </row>
    <row r="580" spans="1:22">
      <c r="A580" s="414"/>
      <c r="B580" s="25" t="s">
        <v>28</v>
      </c>
      <c r="C580" s="384"/>
      <c r="D580" s="379" t="s">
        <v>3</v>
      </c>
      <c r="E580" s="29">
        <v>471830024082</v>
      </c>
      <c r="F580" s="409"/>
      <c r="G580" s="10">
        <v>10</v>
      </c>
      <c r="H580" s="11">
        <v>4.4489999999999998</v>
      </c>
      <c r="I580" s="11">
        <f t="shared" si="16"/>
        <v>22.244999999999997</v>
      </c>
      <c r="J580" s="12">
        <v>1580</v>
      </c>
      <c r="K580" s="46">
        <f t="shared" si="17"/>
        <v>71027.197122948986</v>
      </c>
      <c r="L580" s="46"/>
      <c r="M580" s="13" t="s">
        <v>71</v>
      </c>
      <c r="N580" s="412">
        <f>AVERAGE(K580:K581)</f>
        <v>66007.061235451722</v>
      </c>
      <c r="O580" s="412" t="e">
        <f>AVERAGE(#REF!)</f>
        <v>#REF!</v>
      </c>
      <c r="P580" s="412">
        <f>STDEV(K580:K581)</f>
        <v>7099.5442570545365</v>
      </c>
      <c r="Q580" s="412" t="e">
        <f>STDEV(#REF!)</f>
        <v>#REF!</v>
      </c>
      <c r="R580" s="412">
        <f>MAX(K580:K581)</f>
        <v>71027.197122948986</v>
      </c>
      <c r="S580" s="412" t="e">
        <f>MIN(#REF!)</f>
        <v>#REF!</v>
      </c>
      <c r="T580" s="412">
        <f>MIN(K580:K581)</f>
        <v>60986.925347954442</v>
      </c>
      <c r="U580" s="412">
        <f>MIN(M580:M581)</f>
        <v>0</v>
      </c>
      <c r="V580" s="131" t="s">
        <v>367</v>
      </c>
    </row>
    <row r="581" spans="1:22">
      <c r="A581" s="414"/>
      <c r="B581" s="25" t="s">
        <v>29</v>
      </c>
      <c r="C581" s="385"/>
      <c r="D581" s="380"/>
      <c r="E581" s="29">
        <v>471830024114</v>
      </c>
      <c r="F581" s="409"/>
      <c r="G581" s="10">
        <v>10</v>
      </c>
      <c r="H581" s="11">
        <v>2.371</v>
      </c>
      <c r="I581" s="11">
        <f t="shared" si="16"/>
        <v>11.855</v>
      </c>
      <c r="J581" s="12">
        <v>723</v>
      </c>
      <c r="K581" s="46">
        <f t="shared" si="17"/>
        <v>60986.925347954442</v>
      </c>
      <c r="L581" s="46"/>
      <c r="M581" s="13" t="s">
        <v>71</v>
      </c>
      <c r="N581" s="412">
        <f>AVERAGE(N580:N580)</f>
        <v>66007.061235451722</v>
      </c>
      <c r="O581" s="412" t="e">
        <f>AVERAGE(O580:O580)</f>
        <v>#REF!</v>
      </c>
      <c r="P581" s="412" t="e">
        <f>STDEV(#REF!)</f>
        <v>#REF!</v>
      </c>
      <c r="Q581" s="412" t="e">
        <f>STDEV(#REF!)</f>
        <v>#REF!</v>
      </c>
      <c r="R581" s="412">
        <f>MIN(R580:R580)</f>
        <v>71027.197122948986</v>
      </c>
      <c r="S581" s="412" t="e">
        <f>MIN(S580:S580)</f>
        <v>#REF!</v>
      </c>
      <c r="T581" s="412">
        <f>MIN(T580:T580)</f>
        <v>60986.925347954442</v>
      </c>
      <c r="U581" s="412">
        <f>MIN(U580:U580)</f>
        <v>0</v>
      </c>
      <c r="V581" s="131" t="s">
        <v>367</v>
      </c>
    </row>
    <row r="582" spans="1:22">
      <c r="A582" s="414"/>
      <c r="B582" s="25" t="s">
        <v>30</v>
      </c>
      <c r="C582" s="383">
        <v>4</v>
      </c>
      <c r="D582" s="379" t="s">
        <v>4</v>
      </c>
      <c r="E582" s="29">
        <v>471830024210</v>
      </c>
      <c r="F582" s="409"/>
      <c r="G582" s="10">
        <v>10</v>
      </c>
      <c r="H582" s="11">
        <v>16.187999999999999</v>
      </c>
      <c r="I582" s="11">
        <f t="shared" si="16"/>
        <v>80.94</v>
      </c>
      <c r="J582" s="12">
        <v>28970</v>
      </c>
      <c r="K582" s="46">
        <f t="shared" si="17"/>
        <v>357919.44650358293</v>
      </c>
      <c r="L582" s="46"/>
      <c r="M582" s="13" t="s">
        <v>71</v>
      </c>
      <c r="N582" s="412">
        <f>AVERAGE(K582:K583)</f>
        <v>447492.74713729578</v>
      </c>
      <c r="O582" s="412">
        <f>AVERAGE(K582:K585)</f>
        <v>843643.09116407367</v>
      </c>
      <c r="P582" s="412">
        <f>STDEV(K582:K583)</f>
        <v>126675.77658271909</v>
      </c>
      <c r="Q582" s="412">
        <f>STDEV(K582:K585)</f>
        <v>604014.82735877845</v>
      </c>
      <c r="R582" s="412">
        <f>MAX(K582:K583)</f>
        <v>537066.04777100857</v>
      </c>
      <c r="S582" s="412">
        <f>MAX(K582:K585)</f>
        <v>1714511.5633178446</v>
      </c>
      <c r="T582" s="412">
        <f>MIN(K582:K583)</f>
        <v>357919.44650358293</v>
      </c>
      <c r="U582" s="412">
        <f>MIN(K582:K585)</f>
        <v>357919.44650358293</v>
      </c>
      <c r="V582" s="131" t="s">
        <v>367</v>
      </c>
    </row>
    <row r="583" spans="1:22">
      <c r="A583" s="414"/>
      <c r="B583" s="25" t="s">
        <v>31</v>
      </c>
      <c r="C583" s="384"/>
      <c r="D583" s="380"/>
      <c r="E583" s="29">
        <v>471830024242</v>
      </c>
      <c r="F583" s="409"/>
      <c r="G583" s="10">
        <v>10</v>
      </c>
      <c r="H583" s="11">
        <v>10.340999999999999</v>
      </c>
      <c r="I583" s="11">
        <f t="shared" ref="I583:I646" si="18">IF(H583&gt;=40, 200, H583*5)</f>
        <v>51.704999999999998</v>
      </c>
      <c r="J583" s="12">
        <v>27769</v>
      </c>
      <c r="K583" s="46">
        <f t="shared" ref="K583:K640" si="19">(J583/(I583/1000))</f>
        <v>537066.04777100857</v>
      </c>
      <c r="L583" s="46"/>
      <c r="M583" s="13" t="s">
        <v>71</v>
      </c>
      <c r="N583" s="412">
        <f>AVERAGE(N581:N582)</f>
        <v>256749.90418637375</v>
      </c>
      <c r="O583" s="412" t="e">
        <f>AVERAGE(O581:O582)</f>
        <v>#REF!</v>
      </c>
      <c r="P583" s="412" t="e">
        <f>STDEV(P579:P581)</f>
        <v>#REF!</v>
      </c>
      <c r="Q583" s="412" t="e">
        <f>STDEV(Q579:Q581)</f>
        <v>#REF!</v>
      </c>
      <c r="R583" s="412">
        <f>MIN(R581:R582)</f>
        <v>71027.197122948986</v>
      </c>
      <c r="S583" s="412" t="e">
        <f>MIN(S581:S582)</f>
        <v>#REF!</v>
      </c>
      <c r="T583" s="412">
        <f>MIN(T581:T582)</f>
        <v>60986.925347954442</v>
      </c>
      <c r="U583" s="412">
        <f>MIN(U581:U582)</f>
        <v>0</v>
      </c>
      <c r="V583" s="131" t="s">
        <v>367</v>
      </c>
    </row>
    <row r="584" spans="1:22">
      <c r="A584" s="414"/>
      <c r="B584" s="25" t="s">
        <v>32</v>
      </c>
      <c r="C584" s="384"/>
      <c r="D584" s="379" t="s">
        <v>3</v>
      </c>
      <c r="E584" s="29">
        <v>471830024338</v>
      </c>
      <c r="F584" s="409"/>
      <c r="G584" s="10">
        <v>10</v>
      </c>
      <c r="H584" s="11">
        <v>18.722999999999999</v>
      </c>
      <c r="I584" s="11">
        <f t="shared" si="18"/>
        <v>93.614999999999995</v>
      </c>
      <c r="J584" s="12">
        <v>160504</v>
      </c>
      <c r="K584" s="46">
        <f t="shared" si="19"/>
        <v>1714511.5633178446</v>
      </c>
      <c r="L584" s="46"/>
      <c r="M584" s="13" t="s">
        <v>71</v>
      </c>
      <c r="N584" s="412">
        <f>AVERAGE(K584:K585)</f>
        <v>1239793.4351908513</v>
      </c>
      <c r="O584" s="412" t="e">
        <f>AVERAGE(#REF!)</f>
        <v>#REF!</v>
      </c>
      <c r="P584" s="412">
        <f>STDEV(K584:K585)</f>
        <v>671352.81510156265</v>
      </c>
      <c r="Q584" s="412" t="e">
        <f>STDEV(#REF!)</f>
        <v>#REF!</v>
      </c>
      <c r="R584" s="412">
        <f>MAX(K584:K585)</f>
        <v>1714511.5633178446</v>
      </c>
      <c r="S584" s="412" t="e">
        <f>MIN(#REF!)</f>
        <v>#REF!</v>
      </c>
      <c r="T584" s="412">
        <f>MIN(K584:K585)</f>
        <v>765075.30706385826</v>
      </c>
      <c r="U584" s="412">
        <f>MIN(M584:M585)</f>
        <v>0</v>
      </c>
      <c r="V584" s="131" t="s">
        <v>367</v>
      </c>
    </row>
    <row r="585" spans="1:22">
      <c r="A585" s="414"/>
      <c r="B585" s="25" t="s">
        <v>33</v>
      </c>
      <c r="C585" s="385"/>
      <c r="D585" s="380"/>
      <c r="E585" s="29">
        <v>471830024370</v>
      </c>
      <c r="F585" s="409"/>
      <c r="G585" s="10">
        <v>10</v>
      </c>
      <c r="H585" s="11">
        <v>17.992999999999999</v>
      </c>
      <c r="I585" s="11">
        <f t="shared" si="18"/>
        <v>89.964999999999989</v>
      </c>
      <c r="J585" s="12">
        <v>68830</v>
      </c>
      <c r="K585" s="46">
        <f t="shared" si="19"/>
        <v>765075.30706385826</v>
      </c>
      <c r="L585" s="46"/>
      <c r="M585" s="13" t="s">
        <v>71</v>
      </c>
      <c r="N585" s="412">
        <f>AVERAGE(N584:N584)</f>
        <v>1239793.4351908513</v>
      </c>
      <c r="O585" s="412" t="e">
        <f>AVERAGE(O584:O584)</f>
        <v>#REF!</v>
      </c>
      <c r="P585" s="412" t="e">
        <f>STDEV(#REF!)</f>
        <v>#REF!</v>
      </c>
      <c r="Q585" s="412" t="e">
        <f>STDEV(#REF!)</f>
        <v>#REF!</v>
      </c>
      <c r="R585" s="412">
        <f>MIN(R584:R584)</f>
        <v>1714511.5633178446</v>
      </c>
      <c r="S585" s="412" t="e">
        <f>MIN(S584:S584)</f>
        <v>#REF!</v>
      </c>
      <c r="T585" s="412">
        <f>MIN(T584:T584)</f>
        <v>765075.30706385826</v>
      </c>
      <c r="U585" s="412">
        <f>MIN(U584:U584)</f>
        <v>0</v>
      </c>
      <c r="V585" s="131" t="s">
        <v>367</v>
      </c>
    </row>
    <row r="586" spans="1:22">
      <c r="A586" s="414"/>
      <c r="B586" s="25" t="s">
        <v>34</v>
      </c>
      <c r="C586" s="383">
        <v>5</v>
      </c>
      <c r="D586" s="379" t="s">
        <v>4</v>
      </c>
      <c r="E586" s="29">
        <v>471830024466</v>
      </c>
      <c r="F586" s="409"/>
      <c r="G586" s="10">
        <v>10</v>
      </c>
      <c r="H586" s="11">
        <v>22.347000000000001</v>
      </c>
      <c r="I586" s="11">
        <f t="shared" si="18"/>
        <v>111.73500000000001</v>
      </c>
      <c r="J586" s="12">
        <v>25093</v>
      </c>
      <c r="K586" s="46">
        <f t="shared" si="19"/>
        <v>224576.00572783817</v>
      </c>
      <c r="L586" s="46"/>
      <c r="M586" s="13" t="s">
        <v>71</v>
      </c>
      <c r="N586" s="412">
        <f>AVERAGE(K586:K587)</f>
        <v>208436.93515083275</v>
      </c>
      <c r="O586" s="412">
        <f>AVERAGE(K586:K589)</f>
        <v>389123.39452135901</v>
      </c>
      <c r="P586" s="412">
        <f>STDEV(K586:K587)</f>
        <v>22824.092494097637</v>
      </c>
      <c r="Q586" s="412">
        <f>STDEV(K586:K589)</f>
        <v>228523.00538185277</v>
      </c>
      <c r="R586" s="412">
        <f>MAX(K586:K587)</f>
        <v>224576.00572783817</v>
      </c>
      <c r="S586" s="412">
        <f>MAX(K586:K589)</f>
        <v>682851.80709656153</v>
      </c>
      <c r="T586" s="412">
        <f>MIN(K586:K587)</f>
        <v>192297.86457382733</v>
      </c>
      <c r="U586" s="412">
        <f>MIN(K586:K589)</f>
        <v>192297.86457382733</v>
      </c>
      <c r="V586" s="131" t="s">
        <v>367</v>
      </c>
    </row>
    <row r="587" spans="1:22">
      <c r="A587" s="414"/>
      <c r="B587" s="25" t="s">
        <v>35</v>
      </c>
      <c r="C587" s="384"/>
      <c r="D587" s="380"/>
      <c r="E587" s="29">
        <v>471830024498</v>
      </c>
      <c r="F587" s="409"/>
      <c r="G587" s="10">
        <v>10</v>
      </c>
      <c r="H587" s="11">
        <v>16.437000000000001</v>
      </c>
      <c r="I587" s="11">
        <f t="shared" si="18"/>
        <v>82.185000000000002</v>
      </c>
      <c r="J587" s="12">
        <v>15804</v>
      </c>
      <c r="K587" s="46">
        <f t="shared" si="19"/>
        <v>192297.86457382733</v>
      </c>
      <c r="L587" s="46"/>
      <c r="M587" s="13" t="s">
        <v>71</v>
      </c>
      <c r="N587" s="412">
        <f>AVERAGE(N585:N586)</f>
        <v>724115.1851708421</v>
      </c>
      <c r="O587" s="412" t="e">
        <f>AVERAGE(O585:O586)</f>
        <v>#REF!</v>
      </c>
      <c r="P587" s="412" t="e">
        <f>STDEV(P583:P585)</f>
        <v>#REF!</v>
      </c>
      <c r="Q587" s="412" t="e">
        <f>STDEV(Q583:Q585)</f>
        <v>#REF!</v>
      </c>
      <c r="R587" s="412">
        <f>MIN(R585:R586)</f>
        <v>224576.00572783817</v>
      </c>
      <c r="S587" s="412" t="e">
        <f>MIN(S585:S586)</f>
        <v>#REF!</v>
      </c>
      <c r="T587" s="412">
        <f>MIN(T585:T586)</f>
        <v>192297.86457382733</v>
      </c>
      <c r="U587" s="412">
        <f>MIN(U585:U586)</f>
        <v>0</v>
      </c>
      <c r="V587" s="131" t="s">
        <v>367</v>
      </c>
    </row>
    <row r="588" spans="1:22">
      <c r="A588" s="414"/>
      <c r="B588" s="25" t="s">
        <v>36</v>
      </c>
      <c r="C588" s="384"/>
      <c r="D588" s="379" t="s">
        <v>3</v>
      </c>
      <c r="E588" s="29">
        <v>471830024594</v>
      </c>
      <c r="F588" s="409"/>
      <c r="G588" s="10">
        <v>10</v>
      </c>
      <c r="H588" s="11">
        <v>22.555</v>
      </c>
      <c r="I588" s="11">
        <f t="shared" si="18"/>
        <v>112.77500000000001</v>
      </c>
      <c r="J588" s="12">
        <v>51512</v>
      </c>
      <c r="K588" s="46">
        <f t="shared" si="19"/>
        <v>456767.90068720904</v>
      </c>
      <c r="L588" s="46"/>
      <c r="M588" s="13" t="s">
        <v>71</v>
      </c>
      <c r="N588" s="412">
        <f>AVERAGE(K588:K589)</f>
        <v>569809.85389188526</v>
      </c>
      <c r="O588" s="412" t="e">
        <f>AVERAGE(#REF!)</f>
        <v>#REF!</v>
      </c>
      <c r="P588" s="412">
        <f>STDEV(K588:K589)</f>
        <v>159865.46333919812</v>
      </c>
      <c r="Q588" s="412" t="e">
        <f>STDEV(#REF!)</f>
        <v>#REF!</v>
      </c>
      <c r="R588" s="412">
        <f>MAX(K588:K589)</f>
        <v>682851.80709656153</v>
      </c>
      <c r="S588" s="412" t="e">
        <f>MIN(#REF!)</f>
        <v>#REF!</v>
      </c>
      <c r="T588" s="412">
        <f>MIN(K588:K589)</f>
        <v>456767.90068720904</v>
      </c>
      <c r="U588" s="412">
        <f>MIN(M588:M589)</f>
        <v>0</v>
      </c>
      <c r="V588" s="131" t="s">
        <v>367</v>
      </c>
    </row>
    <row r="589" spans="1:22">
      <c r="A589" s="414"/>
      <c r="B589" s="25" t="s">
        <v>37</v>
      </c>
      <c r="C589" s="385"/>
      <c r="D589" s="380"/>
      <c r="E589" s="29">
        <v>471830024626</v>
      </c>
      <c r="F589" s="409"/>
      <c r="G589" s="10">
        <v>10</v>
      </c>
      <c r="H589" s="11">
        <v>9.1029999999999998</v>
      </c>
      <c r="I589" s="11">
        <f t="shared" si="18"/>
        <v>45.515000000000001</v>
      </c>
      <c r="J589" s="12">
        <v>31080</v>
      </c>
      <c r="K589" s="46">
        <f t="shared" si="19"/>
        <v>682851.80709656153</v>
      </c>
      <c r="L589" s="46"/>
      <c r="M589" s="13" t="s">
        <v>71</v>
      </c>
      <c r="N589" s="412">
        <f>AVERAGE(N588:N588)</f>
        <v>569809.85389188526</v>
      </c>
      <c r="O589" s="412" t="e">
        <f>AVERAGE(O588:O588)</f>
        <v>#REF!</v>
      </c>
      <c r="P589" s="412" t="e">
        <f>STDEV(#REF!)</f>
        <v>#REF!</v>
      </c>
      <c r="Q589" s="412" t="e">
        <f>STDEV(#REF!)</f>
        <v>#REF!</v>
      </c>
      <c r="R589" s="412">
        <f>MIN(R588:R588)</f>
        <v>682851.80709656153</v>
      </c>
      <c r="S589" s="412" t="e">
        <f>MIN(S588:S588)</f>
        <v>#REF!</v>
      </c>
      <c r="T589" s="412">
        <f>MIN(T588:T588)</f>
        <v>456767.90068720904</v>
      </c>
      <c r="U589" s="412">
        <f>MIN(U588:U588)</f>
        <v>0</v>
      </c>
      <c r="V589" s="131" t="s">
        <v>367</v>
      </c>
    </row>
    <row r="590" spans="1:22">
      <c r="A590" s="414"/>
      <c r="B590" s="25" t="s">
        <v>38</v>
      </c>
      <c r="C590" s="383">
        <v>6</v>
      </c>
      <c r="D590" s="23" t="s">
        <v>4</v>
      </c>
      <c r="E590" s="29">
        <v>471830024722</v>
      </c>
      <c r="F590" s="409"/>
      <c r="G590" s="10">
        <v>10</v>
      </c>
      <c r="H590" s="11">
        <v>11.663</v>
      </c>
      <c r="I590" s="11">
        <f t="shared" si="18"/>
        <v>58.314999999999998</v>
      </c>
      <c r="J590" s="12">
        <v>1732</v>
      </c>
      <c r="K590" s="46">
        <f t="shared" si="19"/>
        <v>29700.763096973336</v>
      </c>
      <c r="L590" s="46"/>
      <c r="M590" s="13" t="s">
        <v>71</v>
      </c>
      <c r="N590" s="130">
        <f>AVERAGE(K590)</f>
        <v>29700.763096973336</v>
      </c>
      <c r="O590" s="412">
        <f>AVERAGE(K590:K593)</f>
        <v>693765.80757557647</v>
      </c>
      <c r="P590" s="129" t="s">
        <v>354</v>
      </c>
      <c r="Q590" s="412">
        <f>STDEV(K590:K593)</f>
        <v>623027.21338942065</v>
      </c>
      <c r="R590" s="130">
        <f>MAX(K590)</f>
        <v>29700.763096973336</v>
      </c>
      <c r="S590" s="412">
        <f>MAX(K590:K593)</f>
        <v>1524021.6947571004</v>
      </c>
      <c r="T590" s="130">
        <f>MIN(K590)</f>
        <v>29700.763096973336</v>
      </c>
      <c r="U590" s="412">
        <f>MIN(K590:K593)</f>
        <v>29700.763096973336</v>
      </c>
      <c r="V590" s="131" t="s">
        <v>367</v>
      </c>
    </row>
    <row r="591" spans="1:22">
      <c r="A591" s="414"/>
      <c r="B591" s="25" t="s">
        <v>39</v>
      </c>
      <c r="C591" s="384"/>
      <c r="D591" s="379" t="s">
        <v>3</v>
      </c>
      <c r="E591" s="29">
        <v>471830024818</v>
      </c>
      <c r="F591" s="409"/>
      <c r="G591" s="10">
        <v>10</v>
      </c>
      <c r="H591" s="11">
        <v>22.474</v>
      </c>
      <c r="I591" s="11">
        <f t="shared" si="18"/>
        <v>112.37</v>
      </c>
      <c r="J591" s="12">
        <v>79962</v>
      </c>
      <c r="K591" s="46">
        <f t="shared" si="19"/>
        <v>711595.62160719058</v>
      </c>
      <c r="L591" s="46"/>
      <c r="M591" s="13" t="s">
        <v>71</v>
      </c>
      <c r="N591" s="412">
        <f>AVERAGE(K591:K593)</f>
        <v>915120.82240177749</v>
      </c>
      <c r="O591" s="412">
        <f>AVERAGE(O590:O590)</f>
        <v>693765.80757557647</v>
      </c>
      <c r="P591" s="412">
        <f>STDEV(K591:K593)</f>
        <v>536894.87556078786</v>
      </c>
      <c r="Q591" s="412" t="e">
        <f>STDEV(#REF!)</f>
        <v>#REF!</v>
      </c>
      <c r="R591" s="412">
        <f>MAX(K591:K593)</f>
        <v>1524021.6947571004</v>
      </c>
      <c r="S591" s="412">
        <f>MIN(S590:S590)</f>
        <v>1524021.6947571004</v>
      </c>
      <c r="T591" s="412">
        <f>MIN(K591:K593)</f>
        <v>509745.15084104124</v>
      </c>
      <c r="U591" s="412">
        <f>MIN(U590:U590)</f>
        <v>29700.763096973336</v>
      </c>
      <c r="V591" s="131" t="s">
        <v>367</v>
      </c>
    </row>
    <row r="592" spans="1:22">
      <c r="A592" s="414"/>
      <c r="B592" s="25" t="s">
        <v>40</v>
      </c>
      <c r="C592" s="384"/>
      <c r="D592" s="407"/>
      <c r="E592" s="29">
        <v>471830024946</v>
      </c>
      <c r="F592" s="409"/>
      <c r="G592" s="10">
        <v>10</v>
      </c>
      <c r="H592" s="11">
        <v>25.623000000000001</v>
      </c>
      <c r="I592" s="11">
        <f t="shared" si="18"/>
        <v>128.11500000000001</v>
      </c>
      <c r="J592" s="12">
        <v>65306</v>
      </c>
      <c r="K592" s="46">
        <f t="shared" si="19"/>
        <v>509745.15084104124</v>
      </c>
      <c r="L592" s="46"/>
      <c r="M592" s="13" t="s">
        <v>71</v>
      </c>
      <c r="N592" s="412"/>
      <c r="O592" s="412" t="e">
        <f>AVERAGE(#REF!)</f>
        <v>#REF!</v>
      </c>
      <c r="P592" s="412"/>
      <c r="Q592" s="412" t="e">
        <f>STDEV(#REF!)</f>
        <v>#REF!</v>
      </c>
      <c r="R592" s="412"/>
      <c r="S592" s="412" t="e">
        <f>MIN(#REF!)</f>
        <v>#REF!</v>
      </c>
      <c r="T592" s="412"/>
      <c r="U592" s="412">
        <f>MIN(M592:M593)</f>
        <v>0</v>
      </c>
      <c r="V592" s="131" t="s">
        <v>367</v>
      </c>
    </row>
    <row r="593" spans="1:22">
      <c r="A593" s="414"/>
      <c r="B593" s="25" t="s">
        <v>41</v>
      </c>
      <c r="C593" s="385"/>
      <c r="D593" s="380"/>
      <c r="E593" s="29">
        <v>471830024850</v>
      </c>
      <c r="F593" s="410"/>
      <c r="G593" s="10">
        <v>10</v>
      </c>
      <c r="H593" s="45">
        <v>17.146999999999998</v>
      </c>
      <c r="I593" s="11">
        <f t="shared" si="18"/>
        <v>85.734999999999985</v>
      </c>
      <c r="J593" s="12">
        <v>130662</v>
      </c>
      <c r="K593" s="46">
        <f t="shared" si="19"/>
        <v>1524021.6947571004</v>
      </c>
      <c r="L593" s="46"/>
      <c r="M593" s="13" t="s">
        <v>71</v>
      </c>
      <c r="N593" s="412"/>
      <c r="O593" s="412" t="e">
        <f>AVERAGE(O592:O592)</f>
        <v>#REF!</v>
      </c>
      <c r="P593" s="412"/>
      <c r="Q593" s="412" t="e">
        <f>STDEV(#REF!)</f>
        <v>#REF!</v>
      </c>
      <c r="R593" s="412"/>
      <c r="S593" s="412" t="e">
        <f>MIN(S592:S592)</f>
        <v>#REF!</v>
      </c>
      <c r="T593" s="412"/>
      <c r="U593" s="412">
        <f>MIN(U592:U592)</f>
        <v>0</v>
      </c>
      <c r="V593" s="131" t="s">
        <v>367</v>
      </c>
    </row>
    <row r="594" spans="1:22">
      <c r="A594" s="414"/>
      <c r="B594" s="25" t="s">
        <v>42</v>
      </c>
      <c r="C594" s="383">
        <v>1</v>
      </c>
      <c r="D594" s="23" t="s">
        <v>4</v>
      </c>
      <c r="E594" s="29">
        <v>471830023507</v>
      </c>
      <c r="F594" s="388" t="s">
        <v>1846</v>
      </c>
      <c r="G594" s="10">
        <v>10</v>
      </c>
      <c r="H594" s="11">
        <v>8.2010000000000005</v>
      </c>
      <c r="I594" s="11">
        <f t="shared" si="18"/>
        <v>41.005000000000003</v>
      </c>
      <c r="J594" s="12" t="s">
        <v>355</v>
      </c>
      <c r="K594" s="46" t="s">
        <v>355</v>
      </c>
      <c r="L594" s="46"/>
      <c r="M594" s="13" t="s">
        <v>71</v>
      </c>
      <c r="N594" s="129" t="s">
        <v>355</v>
      </c>
      <c r="O594" s="381" t="s">
        <v>355</v>
      </c>
      <c r="P594" s="129" t="s">
        <v>354</v>
      </c>
      <c r="Q594" s="381" t="s">
        <v>354</v>
      </c>
      <c r="R594" s="129" t="s">
        <v>355</v>
      </c>
      <c r="S594" s="381" t="s">
        <v>355</v>
      </c>
      <c r="T594" s="129" t="s">
        <v>355</v>
      </c>
      <c r="U594" s="418" t="s">
        <v>355</v>
      </c>
      <c r="V594" s="131" t="s">
        <v>367</v>
      </c>
    </row>
    <row r="595" spans="1:22">
      <c r="A595" s="414"/>
      <c r="B595" s="25" t="s">
        <v>43</v>
      </c>
      <c r="C595" s="384"/>
      <c r="D595" s="379" t="s">
        <v>3</v>
      </c>
      <c r="E595" s="29">
        <v>471830023635</v>
      </c>
      <c r="F595" s="389"/>
      <c r="G595" s="10">
        <v>10</v>
      </c>
      <c r="H595" s="11">
        <v>41.287999999999997</v>
      </c>
      <c r="I595" s="11">
        <f t="shared" si="18"/>
        <v>200</v>
      </c>
      <c r="J595" s="12" t="s">
        <v>355</v>
      </c>
      <c r="K595" s="46" t="s">
        <v>355</v>
      </c>
      <c r="L595" s="46"/>
      <c r="M595" s="13" t="s">
        <v>71</v>
      </c>
      <c r="N595" s="381" t="s">
        <v>355</v>
      </c>
      <c r="O595" s="382" t="e">
        <f>MIN(#REF!)</f>
        <v>#REF!</v>
      </c>
      <c r="P595" s="381" t="s">
        <v>354</v>
      </c>
      <c r="Q595" s="382" t="e">
        <f>STDEV(#REF!)</f>
        <v>#REF!</v>
      </c>
      <c r="R595" s="381" t="s">
        <v>355</v>
      </c>
      <c r="S595" s="382" t="e">
        <f>MIN(#REF!)</f>
        <v>#REF!</v>
      </c>
      <c r="T595" s="381" t="s">
        <v>355</v>
      </c>
      <c r="U595" s="419">
        <f>MIN(M595:M596)</f>
        <v>0</v>
      </c>
      <c r="V595" s="131" t="s">
        <v>367</v>
      </c>
    </row>
    <row r="596" spans="1:22">
      <c r="A596" s="414"/>
      <c r="B596" s="25" t="s">
        <v>44</v>
      </c>
      <c r="C596" s="385"/>
      <c r="D596" s="380"/>
      <c r="E596" s="29">
        <v>471830023667</v>
      </c>
      <c r="F596" s="389"/>
      <c r="G596" s="10">
        <v>10</v>
      </c>
      <c r="H596" s="11">
        <v>3.4369999999999998</v>
      </c>
      <c r="I596" s="11">
        <f t="shared" si="18"/>
        <v>17.184999999999999</v>
      </c>
      <c r="J596" s="12" t="s">
        <v>355</v>
      </c>
      <c r="K596" s="46" t="s">
        <v>355</v>
      </c>
      <c r="L596" s="46"/>
      <c r="M596" s="13" t="s">
        <v>71</v>
      </c>
      <c r="N596" s="382">
        <f>MIN(N594:N595)</f>
        <v>0</v>
      </c>
      <c r="O596" s="382" t="e">
        <f>MIN(O595:O595)</f>
        <v>#REF!</v>
      </c>
      <c r="P596" s="382" t="e">
        <f>AVERAGE(P594:P595)</f>
        <v>#DIV/0!</v>
      </c>
      <c r="Q596" s="382" t="e">
        <f>STDEV(#REF!)</f>
        <v>#REF!</v>
      </c>
      <c r="R596" s="382">
        <f>MIN(R594:R595)</f>
        <v>0</v>
      </c>
      <c r="S596" s="382" t="e">
        <f>MIN(S595:S595)</f>
        <v>#REF!</v>
      </c>
      <c r="T596" s="382">
        <f>MIN(T594:T595)</f>
        <v>0</v>
      </c>
      <c r="U596" s="419">
        <f>MIN(U595:U595)</f>
        <v>0</v>
      </c>
      <c r="V596" s="131" t="s">
        <v>367</v>
      </c>
    </row>
    <row r="597" spans="1:22">
      <c r="A597" s="414"/>
      <c r="B597" s="25" t="s">
        <v>45</v>
      </c>
      <c r="C597" s="383">
        <v>2</v>
      </c>
      <c r="D597" s="379" t="s">
        <v>4</v>
      </c>
      <c r="E597" s="29">
        <v>471830023763</v>
      </c>
      <c r="F597" s="389"/>
      <c r="G597" s="10">
        <v>10</v>
      </c>
      <c r="H597" s="11">
        <v>6.976</v>
      </c>
      <c r="I597" s="11">
        <f t="shared" si="18"/>
        <v>34.880000000000003</v>
      </c>
      <c r="J597" s="12" t="s">
        <v>355</v>
      </c>
      <c r="K597" s="46" t="s">
        <v>355</v>
      </c>
      <c r="L597" s="46"/>
      <c r="M597" s="13" t="s">
        <v>71</v>
      </c>
      <c r="N597" s="381" t="s">
        <v>355</v>
      </c>
      <c r="O597" s="381" t="s">
        <v>355</v>
      </c>
      <c r="P597" s="381" t="s">
        <v>354</v>
      </c>
      <c r="Q597" s="381" t="s">
        <v>354</v>
      </c>
      <c r="R597" s="381" t="s">
        <v>355</v>
      </c>
      <c r="S597" s="381" t="s">
        <v>355</v>
      </c>
      <c r="T597" s="381" t="s">
        <v>355</v>
      </c>
      <c r="U597" s="418" t="s">
        <v>355</v>
      </c>
      <c r="V597" s="131" t="s">
        <v>367</v>
      </c>
    </row>
    <row r="598" spans="1:22">
      <c r="A598" s="414"/>
      <c r="B598" s="25" t="s">
        <v>46</v>
      </c>
      <c r="C598" s="384"/>
      <c r="D598" s="380"/>
      <c r="E598" s="29">
        <v>471830023795</v>
      </c>
      <c r="F598" s="389"/>
      <c r="G598" s="10">
        <v>10</v>
      </c>
      <c r="H598" s="11">
        <v>8.3539999999999992</v>
      </c>
      <c r="I598" s="11">
        <f t="shared" si="18"/>
        <v>41.769999999999996</v>
      </c>
      <c r="J598" s="12" t="s">
        <v>355</v>
      </c>
      <c r="K598" s="46" t="s">
        <v>355</v>
      </c>
      <c r="L598" s="46"/>
      <c r="M598" s="13" t="s">
        <v>71</v>
      </c>
      <c r="N598" s="382">
        <f>MIN(N596:N597)</f>
        <v>0</v>
      </c>
      <c r="O598" s="382" t="e">
        <f>MIN(O596:O597)</f>
        <v>#REF!</v>
      </c>
      <c r="P598" s="382" t="e">
        <f>AVERAGE(P596:P597)</f>
        <v>#DIV/0!</v>
      </c>
      <c r="Q598" s="382" t="e">
        <f>STDEV(Q594:Q596)</f>
        <v>#REF!</v>
      </c>
      <c r="R598" s="382">
        <f>MIN(R596:R597)</f>
        <v>0</v>
      </c>
      <c r="S598" s="382" t="e">
        <f>MIN(S596:S597)</f>
        <v>#REF!</v>
      </c>
      <c r="T598" s="382">
        <f>MIN(T596:T597)</f>
        <v>0</v>
      </c>
      <c r="U598" s="419">
        <f>MIN(U596:U597)</f>
        <v>0</v>
      </c>
      <c r="V598" s="131" t="s">
        <v>367</v>
      </c>
    </row>
    <row r="599" spans="1:22">
      <c r="A599" s="414"/>
      <c r="B599" s="25" t="s">
        <v>47</v>
      </c>
      <c r="C599" s="384"/>
      <c r="D599" s="379" t="s">
        <v>3</v>
      </c>
      <c r="E599" s="29">
        <v>471830023891</v>
      </c>
      <c r="F599" s="389"/>
      <c r="G599" s="10">
        <v>10</v>
      </c>
      <c r="H599" s="11">
        <v>4.9429999999999996</v>
      </c>
      <c r="I599" s="11">
        <f t="shared" si="18"/>
        <v>24.714999999999996</v>
      </c>
      <c r="J599" s="12" t="s">
        <v>355</v>
      </c>
      <c r="K599" s="46" t="s">
        <v>355</v>
      </c>
      <c r="L599" s="46"/>
      <c r="M599" s="13" t="s">
        <v>71</v>
      </c>
      <c r="N599" s="381" t="s">
        <v>355</v>
      </c>
      <c r="O599" s="382" t="e">
        <f>MIN(#REF!)</f>
        <v>#REF!</v>
      </c>
      <c r="P599" s="381" t="s">
        <v>354</v>
      </c>
      <c r="Q599" s="382" t="e">
        <f>STDEV(#REF!)</f>
        <v>#REF!</v>
      </c>
      <c r="R599" s="381" t="s">
        <v>355</v>
      </c>
      <c r="S599" s="382" t="e">
        <f>MIN(#REF!)</f>
        <v>#REF!</v>
      </c>
      <c r="T599" s="381" t="s">
        <v>355</v>
      </c>
      <c r="U599" s="419">
        <f>MIN(M599:M600)</f>
        <v>0</v>
      </c>
      <c r="V599" s="131" t="s">
        <v>367</v>
      </c>
    </row>
    <row r="600" spans="1:22">
      <c r="A600" s="414"/>
      <c r="B600" s="25" t="s">
        <v>48</v>
      </c>
      <c r="C600" s="385"/>
      <c r="D600" s="380"/>
      <c r="E600" s="29">
        <v>471830023923</v>
      </c>
      <c r="F600" s="389"/>
      <c r="G600" s="10">
        <v>10</v>
      </c>
      <c r="H600" s="11">
        <v>3.9260000000000002</v>
      </c>
      <c r="I600" s="11">
        <f t="shared" si="18"/>
        <v>19.630000000000003</v>
      </c>
      <c r="J600" s="12" t="s">
        <v>355</v>
      </c>
      <c r="K600" s="46" t="s">
        <v>355</v>
      </c>
      <c r="L600" s="46"/>
      <c r="M600" s="13" t="s">
        <v>71</v>
      </c>
      <c r="N600" s="382">
        <f>MIN(N598:N599)</f>
        <v>0</v>
      </c>
      <c r="O600" s="382" t="e">
        <f>MIN(O599:O599)</f>
        <v>#REF!</v>
      </c>
      <c r="P600" s="382" t="e">
        <f>AVERAGE(P598:P599)</f>
        <v>#DIV/0!</v>
      </c>
      <c r="Q600" s="382" t="e">
        <f>STDEV(#REF!)</f>
        <v>#REF!</v>
      </c>
      <c r="R600" s="382">
        <f>MIN(R598:R599)</f>
        <v>0</v>
      </c>
      <c r="S600" s="382" t="e">
        <f>MIN(S599:S599)</f>
        <v>#REF!</v>
      </c>
      <c r="T600" s="382">
        <f>MIN(T598:T599)</f>
        <v>0</v>
      </c>
      <c r="U600" s="419">
        <f>MIN(U599:U599)</f>
        <v>0</v>
      </c>
      <c r="V600" s="131" t="s">
        <v>367</v>
      </c>
    </row>
    <row r="601" spans="1:22">
      <c r="A601" s="414"/>
      <c r="B601" s="25" t="s">
        <v>49</v>
      </c>
      <c r="C601" s="383">
        <v>3</v>
      </c>
      <c r="D601" s="379" t="s">
        <v>4</v>
      </c>
      <c r="E601" s="29">
        <v>471830024019</v>
      </c>
      <c r="F601" s="389"/>
      <c r="G601" s="10">
        <v>10</v>
      </c>
      <c r="H601" s="11">
        <v>4.9039999999999999</v>
      </c>
      <c r="I601" s="11">
        <f t="shared" si="18"/>
        <v>24.52</v>
      </c>
      <c r="J601" s="12">
        <v>60</v>
      </c>
      <c r="K601" s="46">
        <f t="shared" si="19"/>
        <v>2446.9820554649264</v>
      </c>
      <c r="L601" s="46"/>
      <c r="M601" s="13" t="s">
        <v>71</v>
      </c>
      <c r="N601" s="412">
        <f>AVERAGE(K601:K602)</f>
        <v>138417.03941482925</v>
      </c>
      <c r="O601" s="412">
        <f>AVERAGE(K601:K604)</f>
        <v>152057.01233961387</v>
      </c>
      <c r="P601" s="412">
        <f>STDEV(K601:K602)</f>
        <v>192290.69919426067</v>
      </c>
      <c r="Q601" s="412">
        <f>STDEV(K601:K604)</f>
        <v>114912.92119430231</v>
      </c>
      <c r="R601" s="412">
        <f>MAX(K601:K602)</f>
        <v>274387.09677419357</v>
      </c>
      <c r="S601" s="412">
        <f>MAX(K601:K604)</f>
        <v>274387.09677419357</v>
      </c>
      <c r="T601" s="412">
        <f>MIN(K601:K602)</f>
        <v>2446.9820554649264</v>
      </c>
      <c r="U601" s="412">
        <f>MIN(K601:K604)</f>
        <v>2446.9820554649264</v>
      </c>
      <c r="V601" s="131" t="s">
        <v>404</v>
      </c>
    </row>
    <row r="602" spans="1:22">
      <c r="A602" s="414"/>
      <c r="B602" s="25" t="s">
        <v>50</v>
      </c>
      <c r="C602" s="384"/>
      <c r="D602" s="380"/>
      <c r="E602" s="29">
        <v>471830024051</v>
      </c>
      <c r="F602" s="389"/>
      <c r="G602" s="10">
        <v>10</v>
      </c>
      <c r="H602" s="11">
        <v>3.1</v>
      </c>
      <c r="I602" s="11">
        <f t="shared" si="18"/>
        <v>15.5</v>
      </c>
      <c r="J602" s="12">
        <v>4253</v>
      </c>
      <c r="K602" s="46">
        <f t="shared" si="19"/>
        <v>274387.09677419357</v>
      </c>
      <c r="L602" s="46"/>
      <c r="M602" s="13" t="s">
        <v>71</v>
      </c>
      <c r="N602" s="412">
        <f>AVERAGE(N600:N601)</f>
        <v>69208.519707414627</v>
      </c>
      <c r="O602" s="412" t="e">
        <f>AVERAGE(O600:O601)</f>
        <v>#REF!</v>
      </c>
      <c r="P602" s="412" t="e">
        <f>STDEV(P598:P600)</f>
        <v>#DIV/0!</v>
      </c>
      <c r="Q602" s="412" t="e">
        <f>STDEV(Q598:Q600)</f>
        <v>#REF!</v>
      </c>
      <c r="R602" s="412">
        <f>MIN(R600:R601)</f>
        <v>0</v>
      </c>
      <c r="S602" s="412" t="e">
        <f>MIN(S600:S601)</f>
        <v>#REF!</v>
      </c>
      <c r="T602" s="412">
        <f>MIN(T600:T601)</f>
        <v>0</v>
      </c>
      <c r="U602" s="412">
        <f>MIN(U600:U601)</f>
        <v>0</v>
      </c>
      <c r="V602" s="131" t="s">
        <v>367</v>
      </c>
    </row>
    <row r="603" spans="1:22">
      <c r="A603" s="414"/>
      <c r="B603" s="25" t="s">
        <v>51</v>
      </c>
      <c r="C603" s="384"/>
      <c r="D603" s="379" t="s">
        <v>3</v>
      </c>
      <c r="E603" s="29">
        <v>471830024147</v>
      </c>
      <c r="F603" s="389"/>
      <c r="G603" s="10">
        <v>10</v>
      </c>
      <c r="H603" s="11">
        <v>4.4870000000000001</v>
      </c>
      <c r="I603" s="11">
        <f t="shared" si="18"/>
        <v>22.435000000000002</v>
      </c>
      <c r="J603" s="12">
        <v>4408</v>
      </c>
      <c r="K603" s="46">
        <f t="shared" si="19"/>
        <v>196478.71629150878</v>
      </c>
      <c r="L603" s="46"/>
      <c r="M603" s="13" t="s">
        <v>71</v>
      </c>
      <c r="N603" s="412">
        <f>AVERAGE(K603:K604)</f>
        <v>165696.98526439845</v>
      </c>
      <c r="O603" s="412" t="e">
        <f>AVERAGE(#REF!)</f>
        <v>#REF!</v>
      </c>
      <c r="P603" s="412">
        <f>STDEV(K603:K604)</f>
        <v>43531.941491860242</v>
      </c>
      <c r="Q603" s="412" t="e">
        <f>STDEV(#REF!)</f>
        <v>#REF!</v>
      </c>
      <c r="R603" s="412">
        <f>MAX(K603:K604)</f>
        <v>196478.71629150878</v>
      </c>
      <c r="S603" s="412" t="e">
        <f>MIN(#REF!)</f>
        <v>#REF!</v>
      </c>
      <c r="T603" s="412">
        <f>MIN(K603:K604)</f>
        <v>134915.25423728814</v>
      </c>
      <c r="U603" s="412">
        <f>MIN(M603:M604)</f>
        <v>0</v>
      </c>
      <c r="V603" s="131" t="s">
        <v>367</v>
      </c>
    </row>
    <row r="604" spans="1:22">
      <c r="A604" s="414"/>
      <c r="B604" s="25" t="s">
        <v>52</v>
      </c>
      <c r="C604" s="385"/>
      <c r="D604" s="380"/>
      <c r="E604" s="29">
        <v>471830024180</v>
      </c>
      <c r="F604" s="389"/>
      <c r="G604" s="10">
        <v>10</v>
      </c>
      <c r="H604" s="11">
        <v>2.0649999999999999</v>
      </c>
      <c r="I604" s="11">
        <f t="shared" si="18"/>
        <v>10.324999999999999</v>
      </c>
      <c r="J604" s="12">
        <v>1393</v>
      </c>
      <c r="K604" s="46">
        <f t="shared" si="19"/>
        <v>134915.25423728814</v>
      </c>
      <c r="L604" s="46"/>
      <c r="M604" s="13" t="s">
        <v>71</v>
      </c>
      <c r="N604" s="412">
        <f>AVERAGE(N603:N603)</f>
        <v>165696.98526439845</v>
      </c>
      <c r="O604" s="412" t="e">
        <f>AVERAGE(O603:O603)</f>
        <v>#REF!</v>
      </c>
      <c r="P604" s="412" t="e">
        <f>STDEV(#REF!)</f>
        <v>#REF!</v>
      </c>
      <c r="Q604" s="412" t="e">
        <f>STDEV(#REF!)</f>
        <v>#REF!</v>
      </c>
      <c r="R604" s="412">
        <f>MIN(R603:R603)</f>
        <v>196478.71629150878</v>
      </c>
      <c r="S604" s="412" t="e">
        <f>MIN(S603:S603)</f>
        <v>#REF!</v>
      </c>
      <c r="T604" s="412">
        <f>MIN(T603:T603)</f>
        <v>134915.25423728814</v>
      </c>
      <c r="U604" s="412">
        <f>MIN(U603:U603)</f>
        <v>0</v>
      </c>
      <c r="V604" s="131" t="s">
        <v>367</v>
      </c>
    </row>
    <row r="605" spans="1:22">
      <c r="A605" s="414"/>
      <c r="B605" s="25" t="s">
        <v>53</v>
      </c>
      <c r="C605" s="383">
        <v>4</v>
      </c>
      <c r="D605" s="379" t="s">
        <v>4</v>
      </c>
      <c r="E605" s="29">
        <v>471830024275</v>
      </c>
      <c r="F605" s="389"/>
      <c r="G605" s="10">
        <v>10</v>
      </c>
      <c r="H605" s="11">
        <v>14.047000000000001</v>
      </c>
      <c r="I605" s="11">
        <f t="shared" si="18"/>
        <v>70.234999999999999</v>
      </c>
      <c r="J605" s="12">
        <v>28800</v>
      </c>
      <c r="K605" s="46">
        <f t="shared" si="19"/>
        <v>410051.96839182742</v>
      </c>
      <c r="L605" s="46"/>
      <c r="M605" s="13" t="s">
        <v>71</v>
      </c>
      <c r="N605" s="412">
        <f>AVERAGE(K605:K606)</f>
        <v>544895.5809116828</v>
      </c>
      <c r="O605" s="412">
        <f>AVERAGE(K605:K608)</f>
        <v>529424.03776603146</v>
      </c>
      <c r="P605" s="412">
        <f>STDEV(K605:K606)</f>
        <v>190697.66562496201</v>
      </c>
      <c r="Q605" s="412">
        <f>STDEV(K605:K608)</f>
        <v>152650.98091288298</v>
      </c>
      <c r="R605" s="412">
        <f>MAX(K605:K606)</f>
        <v>679739.19343153818</v>
      </c>
      <c r="S605" s="412">
        <f>MAX(K605:K608)</f>
        <v>679739.19343153818</v>
      </c>
      <c r="T605" s="412">
        <f>MIN(K605:K606)</f>
        <v>410051.96839182742</v>
      </c>
      <c r="U605" s="412">
        <f>MIN(K605:K608)</f>
        <v>386312.58773982216</v>
      </c>
      <c r="V605" s="131" t="s">
        <v>367</v>
      </c>
    </row>
    <row r="606" spans="1:22">
      <c r="A606" s="414"/>
      <c r="B606" s="25" t="s">
        <v>54</v>
      </c>
      <c r="C606" s="384"/>
      <c r="D606" s="380"/>
      <c r="E606" s="29">
        <v>471830024307</v>
      </c>
      <c r="F606" s="389"/>
      <c r="G606" s="10">
        <v>10</v>
      </c>
      <c r="H606" s="11">
        <v>12.423</v>
      </c>
      <c r="I606" s="11">
        <f t="shared" si="18"/>
        <v>62.115000000000002</v>
      </c>
      <c r="J606" s="12">
        <v>42222</v>
      </c>
      <c r="K606" s="46">
        <f t="shared" si="19"/>
        <v>679739.19343153818</v>
      </c>
      <c r="L606" s="46"/>
      <c r="M606" s="13" t="s">
        <v>71</v>
      </c>
      <c r="N606" s="412">
        <f>AVERAGE(N604:N605)</f>
        <v>355296.28308804065</v>
      </c>
      <c r="O606" s="412" t="e">
        <f>AVERAGE(O604:O605)</f>
        <v>#REF!</v>
      </c>
      <c r="P606" s="412" t="e">
        <f>STDEV(P602:P604)</f>
        <v>#DIV/0!</v>
      </c>
      <c r="Q606" s="412" t="e">
        <f>STDEV(Q602:Q604)</f>
        <v>#REF!</v>
      </c>
      <c r="R606" s="412">
        <f>MIN(R604:R605)</f>
        <v>196478.71629150878</v>
      </c>
      <c r="S606" s="412" t="e">
        <f>MIN(S604:S605)</f>
        <v>#REF!</v>
      </c>
      <c r="T606" s="412">
        <f>MIN(T604:T605)</f>
        <v>134915.25423728814</v>
      </c>
      <c r="U606" s="412">
        <f>MIN(U604:U605)</f>
        <v>0</v>
      </c>
      <c r="V606" s="131" t="s">
        <v>367</v>
      </c>
    </row>
    <row r="607" spans="1:22">
      <c r="A607" s="414"/>
      <c r="B607" s="25" t="s">
        <v>55</v>
      </c>
      <c r="C607" s="384"/>
      <c r="D607" s="379" t="s">
        <v>3</v>
      </c>
      <c r="E607" s="29">
        <v>471830024403</v>
      </c>
      <c r="F607" s="389"/>
      <c r="G607" s="10">
        <v>10</v>
      </c>
      <c r="H607" s="11">
        <v>8.548</v>
      </c>
      <c r="I607" s="11">
        <f t="shared" si="18"/>
        <v>42.74</v>
      </c>
      <c r="J607" s="12">
        <v>16511</v>
      </c>
      <c r="K607" s="46">
        <f t="shared" si="19"/>
        <v>386312.58773982216</v>
      </c>
      <c r="L607" s="46"/>
      <c r="M607" s="13" t="s">
        <v>71</v>
      </c>
      <c r="N607" s="412">
        <f>AVERAGE(K607:K608)</f>
        <v>513952.49462038011</v>
      </c>
      <c r="O607" s="412" t="e">
        <f>AVERAGE(#REF!)</f>
        <v>#REF!</v>
      </c>
      <c r="P607" s="412">
        <f>STDEV(K607:K608)</f>
        <v>180510.08741052417</v>
      </c>
      <c r="Q607" s="412" t="e">
        <f>STDEV(#REF!)</f>
        <v>#REF!</v>
      </c>
      <c r="R607" s="412">
        <f>MAX(K607:K608)</f>
        <v>641592.40150093811</v>
      </c>
      <c r="S607" s="412" t="e">
        <f>MIN(#REF!)</f>
        <v>#REF!</v>
      </c>
      <c r="T607" s="412">
        <f>MIN(K607:K608)</f>
        <v>386312.58773982216</v>
      </c>
      <c r="U607" s="412">
        <f>MIN(M607:M608)</f>
        <v>0</v>
      </c>
      <c r="V607" s="131" t="s">
        <v>367</v>
      </c>
    </row>
    <row r="608" spans="1:22">
      <c r="A608" s="414"/>
      <c r="B608" s="25" t="s">
        <v>56</v>
      </c>
      <c r="C608" s="385"/>
      <c r="D608" s="380"/>
      <c r="E608" s="29">
        <v>471830024435</v>
      </c>
      <c r="F608" s="389"/>
      <c r="G608" s="10">
        <v>10</v>
      </c>
      <c r="H608" s="11">
        <v>17.056000000000001</v>
      </c>
      <c r="I608" s="11">
        <f t="shared" si="18"/>
        <v>85.28</v>
      </c>
      <c r="J608" s="12">
        <v>54715</v>
      </c>
      <c r="K608" s="46">
        <f t="shared" si="19"/>
        <v>641592.40150093811</v>
      </c>
      <c r="L608" s="46"/>
      <c r="M608" s="13" t="s">
        <v>71</v>
      </c>
      <c r="N608" s="412">
        <f>AVERAGE(N607:N607)</f>
        <v>513952.49462038011</v>
      </c>
      <c r="O608" s="412" t="e">
        <f>AVERAGE(O607:O607)</f>
        <v>#REF!</v>
      </c>
      <c r="P608" s="412" t="e">
        <f>STDEV(#REF!)</f>
        <v>#REF!</v>
      </c>
      <c r="Q608" s="412" t="e">
        <f>STDEV(#REF!)</f>
        <v>#REF!</v>
      </c>
      <c r="R608" s="412">
        <f>MIN(R607:R607)</f>
        <v>641592.40150093811</v>
      </c>
      <c r="S608" s="412" t="e">
        <f>MIN(S607:S607)</f>
        <v>#REF!</v>
      </c>
      <c r="T608" s="412">
        <f>MIN(T607:T607)</f>
        <v>386312.58773982216</v>
      </c>
      <c r="U608" s="412">
        <f>MIN(U607:U607)</f>
        <v>0</v>
      </c>
      <c r="V608" s="131" t="s">
        <v>367</v>
      </c>
    </row>
    <row r="609" spans="1:25">
      <c r="A609" s="414"/>
      <c r="B609" s="25" t="s">
        <v>57</v>
      </c>
      <c r="C609" s="383">
        <v>5</v>
      </c>
      <c r="D609" s="379" t="s">
        <v>4</v>
      </c>
      <c r="E609" s="29">
        <v>471830024531</v>
      </c>
      <c r="F609" s="389"/>
      <c r="G609" s="10">
        <v>10</v>
      </c>
      <c r="H609" s="11">
        <v>19.484000000000002</v>
      </c>
      <c r="I609" s="11">
        <f t="shared" si="18"/>
        <v>97.420000000000016</v>
      </c>
      <c r="J609" s="12">
        <v>16913</v>
      </c>
      <c r="K609" s="46">
        <f t="shared" si="19"/>
        <v>173609.11517142266</v>
      </c>
      <c r="L609" s="46"/>
      <c r="M609" s="13" t="s">
        <v>71</v>
      </c>
      <c r="N609" s="412">
        <f>AVERAGE(K609:K610)</f>
        <v>344229.99510111671</v>
      </c>
      <c r="O609" s="412">
        <f>AVERAGE(K609:K612)</f>
        <v>227551.30081506769</v>
      </c>
      <c r="P609" s="412">
        <f>STDEV(K609:K610)</f>
        <v>241294.36242060488</v>
      </c>
      <c r="Q609" s="412">
        <f>STDEV(K609:K612)</f>
        <v>195235.35724414562</v>
      </c>
      <c r="R609" s="412">
        <f>MAX(K609:K610)</f>
        <v>514850.87503081083</v>
      </c>
      <c r="S609" s="412">
        <f>MAX(K609:K612)</f>
        <v>514850.87503081083</v>
      </c>
      <c r="T609" s="412">
        <f>MIN(K609:K610)</f>
        <v>173609.11517142266</v>
      </c>
      <c r="U609" s="412">
        <f>MIN(K609:K612)</f>
        <v>81959.858323494685</v>
      </c>
      <c r="V609" s="131" t="s">
        <v>367</v>
      </c>
      <c r="Y609" s="341"/>
    </row>
    <row r="610" spans="1:25">
      <c r="A610" s="414"/>
      <c r="B610" s="25" t="s">
        <v>58</v>
      </c>
      <c r="C610" s="384"/>
      <c r="D610" s="380"/>
      <c r="E610" s="29">
        <v>471830024563</v>
      </c>
      <c r="F610" s="389"/>
      <c r="G610" s="10">
        <v>10</v>
      </c>
      <c r="H610" s="11">
        <v>32.456000000000003</v>
      </c>
      <c r="I610" s="11">
        <f t="shared" si="18"/>
        <v>162.28000000000003</v>
      </c>
      <c r="J610" s="12">
        <v>83550</v>
      </c>
      <c r="K610" s="46">
        <f t="shared" si="19"/>
        <v>514850.87503081083</v>
      </c>
      <c r="L610" s="46"/>
      <c r="M610" s="13" t="s">
        <v>71</v>
      </c>
      <c r="N610" s="412">
        <f>AVERAGE(N608:N609)</f>
        <v>429091.24486074841</v>
      </c>
      <c r="O610" s="412" t="e">
        <f>AVERAGE(O608:O609)</f>
        <v>#REF!</v>
      </c>
      <c r="P610" s="412" t="e">
        <f>STDEV(P606:P608)</f>
        <v>#DIV/0!</v>
      </c>
      <c r="Q610" s="412" t="e">
        <f>STDEV(Q606:Q608)</f>
        <v>#REF!</v>
      </c>
      <c r="R610" s="412">
        <f>MIN(R608:R609)</f>
        <v>514850.87503081083</v>
      </c>
      <c r="S610" s="412" t="e">
        <f>MIN(S608:S609)</f>
        <v>#REF!</v>
      </c>
      <c r="T610" s="412">
        <f>MIN(T608:T609)</f>
        <v>173609.11517142266</v>
      </c>
      <c r="U610" s="412">
        <f>MIN(U608:U609)</f>
        <v>0</v>
      </c>
      <c r="V610" s="131" t="s">
        <v>367</v>
      </c>
    </row>
    <row r="611" spans="1:25">
      <c r="A611" s="414"/>
      <c r="B611" s="25" t="s">
        <v>59</v>
      </c>
      <c r="C611" s="384"/>
      <c r="D611" s="379" t="s">
        <v>3</v>
      </c>
      <c r="E611" s="29">
        <v>471830024659</v>
      </c>
      <c r="F611" s="389"/>
      <c r="G611" s="10">
        <v>10</v>
      </c>
      <c r="H611" s="11">
        <v>10.529</v>
      </c>
      <c r="I611" s="11">
        <f t="shared" si="18"/>
        <v>52.644999999999996</v>
      </c>
      <c r="J611" s="12">
        <v>7359</v>
      </c>
      <c r="K611" s="46">
        <f t="shared" si="19"/>
        <v>139785.35473454269</v>
      </c>
      <c r="L611" s="46"/>
      <c r="M611" s="13" t="s">
        <v>71</v>
      </c>
      <c r="N611" s="412">
        <f>AVERAGE(K611:K612)</f>
        <v>110872.6065290187</v>
      </c>
      <c r="O611" s="412" t="e">
        <f>AVERAGE(#REF!)</f>
        <v>#REF!</v>
      </c>
      <c r="P611" s="412">
        <f>STDEV(K611:K612)</f>
        <v>40888.800637730375</v>
      </c>
      <c r="Q611" s="412" t="e">
        <f>STDEV(#REF!)</f>
        <v>#REF!</v>
      </c>
      <c r="R611" s="412">
        <f>MAX(K611:K612)</f>
        <v>139785.35473454269</v>
      </c>
      <c r="S611" s="412" t="e">
        <f>MIN(#REF!)</f>
        <v>#REF!</v>
      </c>
      <c r="T611" s="412">
        <f>MIN(K611:K612)</f>
        <v>81959.858323494685</v>
      </c>
      <c r="U611" s="412">
        <f>MIN(M611:M612)</f>
        <v>0</v>
      </c>
      <c r="V611" s="131" t="s">
        <v>367</v>
      </c>
    </row>
    <row r="612" spans="1:25">
      <c r="A612" s="414"/>
      <c r="B612" s="25" t="s">
        <v>60</v>
      </c>
      <c r="C612" s="385"/>
      <c r="D612" s="380"/>
      <c r="E612" s="29">
        <v>471830024691</v>
      </c>
      <c r="F612" s="389"/>
      <c r="G612" s="10">
        <v>10</v>
      </c>
      <c r="H612" s="11">
        <v>8.4700000000000006</v>
      </c>
      <c r="I612" s="11">
        <f t="shared" si="18"/>
        <v>42.35</v>
      </c>
      <c r="J612" s="12">
        <v>3471</v>
      </c>
      <c r="K612" s="46">
        <f t="shared" si="19"/>
        <v>81959.858323494685</v>
      </c>
      <c r="L612" s="46"/>
      <c r="M612" s="13" t="s">
        <v>71</v>
      </c>
      <c r="N612" s="412">
        <f>AVERAGE(N611:N611)</f>
        <v>110872.6065290187</v>
      </c>
      <c r="O612" s="412" t="e">
        <f>AVERAGE(O611:O611)</f>
        <v>#REF!</v>
      </c>
      <c r="P612" s="412" t="e">
        <f>STDEV(#REF!)</f>
        <v>#REF!</v>
      </c>
      <c r="Q612" s="412" t="e">
        <f>STDEV(#REF!)</f>
        <v>#REF!</v>
      </c>
      <c r="R612" s="412">
        <f>MIN(R611:R611)</f>
        <v>139785.35473454269</v>
      </c>
      <c r="S612" s="412" t="e">
        <f>MIN(S611:S611)</f>
        <v>#REF!</v>
      </c>
      <c r="T612" s="412">
        <f>MIN(T611:T611)</f>
        <v>81959.858323494685</v>
      </c>
      <c r="U612" s="412">
        <f>MIN(U611:U611)</f>
        <v>0</v>
      </c>
      <c r="V612" s="131" t="s">
        <v>367</v>
      </c>
    </row>
    <row r="613" spans="1:25">
      <c r="A613" s="414"/>
      <c r="B613" s="25" t="s">
        <v>61</v>
      </c>
      <c r="C613" s="383">
        <v>6</v>
      </c>
      <c r="D613" s="379" t="s">
        <v>4</v>
      </c>
      <c r="E613" s="29">
        <v>471830024787</v>
      </c>
      <c r="F613" s="389"/>
      <c r="G613" s="10">
        <v>10</v>
      </c>
      <c r="H613" s="11">
        <v>15.637</v>
      </c>
      <c r="I613" s="11">
        <f t="shared" si="18"/>
        <v>78.185000000000002</v>
      </c>
      <c r="J613" s="12">
        <v>83133</v>
      </c>
      <c r="K613" s="46">
        <f t="shared" si="19"/>
        <v>1063285.7965082815</v>
      </c>
      <c r="L613" s="46"/>
      <c r="M613" s="13" t="s">
        <v>71</v>
      </c>
      <c r="N613" s="412">
        <f>AVERAGE(K613:K614)</f>
        <v>979312.34746930236</v>
      </c>
      <c r="O613" s="412">
        <f>AVERAGE(K613:K616)</f>
        <v>948706.84601568035</v>
      </c>
      <c r="P613" s="412">
        <f>STDEV(K613:K614)</f>
        <v>118756.39051017024</v>
      </c>
      <c r="Q613" s="412">
        <f>STDEV(K613:K616)</f>
        <v>731744.23517314135</v>
      </c>
      <c r="R613" s="412">
        <f>MAX(K613:K614)</f>
        <v>1063285.7965082815</v>
      </c>
      <c r="S613" s="412">
        <f>MAX(K613:K616)</f>
        <v>1809308.1134892981</v>
      </c>
      <c r="T613" s="412">
        <f>MIN(K613:K614)</f>
        <v>895338.89843032323</v>
      </c>
      <c r="U613" s="412">
        <f>MIN(K613:K616)</f>
        <v>26894.575634818691</v>
      </c>
      <c r="V613" s="131" t="s">
        <v>367</v>
      </c>
    </row>
    <row r="614" spans="1:25">
      <c r="A614" s="414"/>
      <c r="B614" s="25" t="s">
        <v>62</v>
      </c>
      <c r="C614" s="384"/>
      <c r="D614" s="380"/>
      <c r="E614" s="29">
        <v>471830024755</v>
      </c>
      <c r="F614" s="389"/>
      <c r="G614" s="10">
        <v>10</v>
      </c>
      <c r="H614" s="11">
        <v>25.036999999999999</v>
      </c>
      <c r="I614" s="11">
        <f t="shared" si="18"/>
        <v>125.185</v>
      </c>
      <c r="J614" s="12">
        <v>112083</v>
      </c>
      <c r="K614" s="46">
        <f t="shared" si="19"/>
        <v>895338.89843032323</v>
      </c>
      <c r="L614" s="46"/>
      <c r="M614" s="13" t="s">
        <v>71</v>
      </c>
      <c r="N614" s="412">
        <f>AVERAGE(N612:N613)</f>
        <v>545092.47699916048</v>
      </c>
      <c r="O614" s="412" t="e">
        <f>AVERAGE(O612:O613)</f>
        <v>#REF!</v>
      </c>
      <c r="P614" s="412" t="e">
        <f>STDEV(P610:P612)</f>
        <v>#DIV/0!</v>
      </c>
      <c r="Q614" s="412" t="e">
        <f>STDEV(Q610:Q612)</f>
        <v>#REF!</v>
      </c>
      <c r="R614" s="412">
        <f>MIN(R612:R613)</f>
        <v>139785.35473454269</v>
      </c>
      <c r="S614" s="412" t="e">
        <f>MIN(S612:S613)</f>
        <v>#REF!</v>
      </c>
      <c r="T614" s="412">
        <f>MIN(T612:T613)</f>
        <v>81959.858323494685</v>
      </c>
      <c r="U614" s="412">
        <f>MIN(U612:U613)</f>
        <v>0</v>
      </c>
      <c r="V614" s="131" t="s">
        <v>367</v>
      </c>
    </row>
    <row r="615" spans="1:25">
      <c r="A615" s="414"/>
      <c r="B615" s="25" t="s">
        <v>63</v>
      </c>
      <c r="C615" s="384"/>
      <c r="D615" s="379" t="s">
        <v>3</v>
      </c>
      <c r="E615" s="29">
        <v>471830024883</v>
      </c>
      <c r="F615" s="389"/>
      <c r="G615" s="10">
        <v>10</v>
      </c>
      <c r="H615" s="11">
        <v>12.054</v>
      </c>
      <c r="I615" s="11">
        <f t="shared" si="18"/>
        <v>60.27</v>
      </c>
      <c r="J615" s="12">
        <v>109047</v>
      </c>
      <c r="K615" s="46">
        <f t="shared" si="19"/>
        <v>1809308.1134892981</v>
      </c>
      <c r="L615" s="46"/>
      <c r="M615" s="13" t="s">
        <v>71</v>
      </c>
      <c r="N615" s="412">
        <f>AVERAGE(K615:K616)</f>
        <v>918101.34456205845</v>
      </c>
      <c r="O615" s="412" t="e">
        <f>AVERAGE(#REF!)</f>
        <v>#REF!</v>
      </c>
      <c r="P615" s="412">
        <f>STDEV(K615:K616)</f>
        <v>1260356.6994956075</v>
      </c>
      <c r="Q615" s="412" t="e">
        <f>STDEV(#REF!)</f>
        <v>#REF!</v>
      </c>
      <c r="R615" s="412">
        <f>MAX(K615:K616)</f>
        <v>1809308.1134892981</v>
      </c>
      <c r="S615" s="412" t="e">
        <f>MIN(#REF!)</f>
        <v>#REF!</v>
      </c>
      <c r="T615" s="412">
        <f>MIN(K615:K616)</f>
        <v>26894.575634818691</v>
      </c>
      <c r="U615" s="412">
        <f>MIN(M615:M616)</f>
        <v>0</v>
      </c>
      <c r="V615" s="131" t="s">
        <v>367</v>
      </c>
    </row>
    <row r="616" spans="1:25">
      <c r="A616" s="414"/>
      <c r="B616" s="25" t="s">
        <v>64</v>
      </c>
      <c r="C616" s="385"/>
      <c r="D616" s="380"/>
      <c r="E616" s="29">
        <v>471830024916</v>
      </c>
      <c r="F616" s="390"/>
      <c r="G616" s="10">
        <v>10</v>
      </c>
      <c r="H616" s="11">
        <v>10.121</v>
      </c>
      <c r="I616" s="11">
        <f t="shared" si="18"/>
        <v>50.605000000000004</v>
      </c>
      <c r="J616" s="12">
        <v>1361</v>
      </c>
      <c r="K616" s="46">
        <f t="shared" si="19"/>
        <v>26894.575634818691</v>
      </c>
      <c r="L616" s="46"/>
      <c r="M616" s="13" t="s">
        <v>71</v>
      </c>
      <c r="N616" s="412">
        <f>AVERAGE(N615:N615)</f>
        <v>918101.34456205845</v>
      </c>
      <c r="O616" s="412" t="e">
        <f>AVERAGE(O615:O615)</f>
        <v>#REF!</v>
      </c>
      <c r="P616" s="412" t="e">
        <f>STDEV(#REF!)</f>
        <v>#REF!</v>
      </c>
      <c r="Q616" s="412" t="e">
        <f>STDEV(#REF!)</f>
        <v>#REF!</v>
      </c>
      <c r="R616" s="412">
        <f>MIN(R615:R615)</f>
        <v>1809308.1134892981</v>
      </c>
      <c r="S616" s="412" t="e">
        <f>MIN(S615:S615)</f>
        <v>#REF!</v>
      </c>
      <c r="T616" s="412">
        <f>MIN(T615:T615)</f>
        <v>26894.575634818691</v>
      </c>
      <c r="U616" s="412">
        <f>MIN(U615:U615)</f>
        <v>0</v>
      </c>
      <c r="V616" s="131" t="s">
        <v>367</v>
      </c>
    </row>
    <row r="617" spans="1:25">
      <c r="A617" s="414" t="s">
        <v>650</v>
      </c>
      <c r="B617" s="25" t="s">
        <v>18</v>
      </c>
      <c r="C617" s="383">
        <v>1</v>
      </c>
      <c r="D617" s="379" t="s">
        <v>4</v>
      </c>
      <c r="E617" s="29" t="s">
        <v>651</v>
      </c>
      <c r="F617" s="408" t="s">
        <v>1844</v>
      </c>
      <c r="G617" s="10">
        <v>10</v>
      </c>
      <c r="H617" s="11">
        <v>5.0410000000000004</v>
      </c>
      <c r="I617" s="11">
        <f t="shared" si="18"/>
        <v>25.205000000000002</v>
      </c>
      <c r="J617" s="12" t="s">
        <v>355</v>
      </c>
      <c r="K617" s="46" t="s">
        <v>355</v>
      </c>
      <c r="L617" s="46"/>
      <c r="M617" s="13" t="s">
        <v>71</v>
      </c>
      <c r="N617" s="381" t="s">
        <v>355</v>
      </c>
      <c r="O617" s="381" t="s">
        <v>355</v>
      </c>
      <c r="P617" s="381" t="s">
        <v>354</v>
      </c>
      <c r="Q617" s="381" t="s">
        <v>354</v>
      </c>
      <c r="R617" s="381" t="s">
        <v>355</v>
      </c>
      <c r="S617" s="381" t="s">
        <v>355</v>
      </c>
      <c r="T617" s="381" t="s">
        <v>355</v>
      </c>
      <c r="U617" s="381" t="s">
        <v>355</v>
      </c>
      <c r="V617" s="131" t="s">
        <v>361</v>
      </c>
    </row>
    <row r="618" spans="1:25">
      <c r="A618" s="414"/>
      <c r="B618" s="25" t="s">
        <v>19</v>
      </c>
      <c r="C618" s="384"/>
      <c r="D618" s="380"/>
      <c r="E618" s="29" t="s">
        <v>652</v>
      </c>
      <c r="F618" s="409"/>
      <c r="G618" s="10">
        <v>10</v>
      </c>
      <c r="H618" s="11">
        <v>7.6959999999999997</v>
      </c>
      <c r="I618" s="11">
        <f t="shared" si="18"/>
        <v>38.479999999999997</v>
      </c>
      <c r="J618" s="12" t="s">
        <v>355</v>
      </c>
      <c r="K618" s="46" t="s">
        <v>355</v>
      </c>
      <c r="L618" s="46"/>
      <c r="M618" s="13" t="s">
        <v>71</v>
      </c>
      <c r="N618" s="382">
        <f>MIN(N616:N617)</f>
        <v>918101.34456205845</v>
      </c>
      <c r="O618" s="382" t="e">
        <f>MIN(O616:O617)</f>
        <v>#REF!</v>
      </c>
      <c r="P618" s="382" t="e">
        <f>AVERAGE(P616:P617)</f>
        <v>#REF!</v>
      </c>
      <c r="Q618" s="382" t="e">
        <f>AVERAGE(Q616:Q617)</f>
        <v>#REF!</v>
      </c>
      <c r="R618" s="382">
        <f>MIN(R616:R617)</f>
        <v>1809308.1134892981</v>
      </c>
      <c r="S618" s="382" t="e">
        <f>MIN(S616:S617)</f>
        <v>#REF!</v>
      </c>
      <c r="T618" s="382">
        <f>MIN(T616:T617)</f>
        <v>26894.575634818691</v>
      </c>
      <c r="U618" s="382">
        <f>MIN(U616:U617)</f>
        <v>0</v>
      </c>
      <c r="V618" s="131" t="s">
        <v>361</v>
      </c>
    </row>
    <row r="619" spans="1:25">
      <c r="A619" s="414"/>
      <c r="B619" s="25" t="s">
        <v>20</v>
      </c>
      <c r="C619" s="384"/>
      <c r="D619" s="379" t="s">
        <v>3</v>
      </c>
      <c r="E619" s="29">
        <v>471830034042</v>
      </c>
      <c r="F619" s="409"/>
      <c r="G619" s="10">
        <v>10</v>
      </c>
      <c r="H619" s="11">
        <v>8.6709999999999994</v>
      </c>
      <c r="I619" s="11">
        <f t="shared" si="18"/>
        <v>43.354999999999997</v>
      </c>
      <c r="J619" s="12" t="s">
        <v>355</v>
      </c>
      <c r="K619" s="46" t="s">
        <v>355</v>
      </c>
      <c r="L619" s="46"/>
      <c r="M619" s="13" t="s">
        <v>71</v>
      </c>
      <c r="N619" s="381" t="s">
        <v>355</v>
      </c>
      <c r="O619" s="382" t="e">
        <f>MIN(#REF!)</f>
        <v>#REF!</v>
      </c>
      <c r="P619" s="381" t="s">
        <v>354</v>
      </c>
      <c r="Q619" s="382" t="e">
        <f>AVERAGE(#REF!)</f>
        <v>#REF!</v>
      </c>
      <c r="R619" s="381" t="s">
        <v>355</v>
      </c>
      <c r="S619" s="382" t="e">
        <f>MIN(#REF!)</f>
        <v>#REF!</v>
      </c>
      <c r="T619" s="381" t="s">
        <v>355</v>
      </c>
      <c r="U619" s="382" t="e">
        <f>MIN(#REF!)</f>
        <v>#REF!</v>
      </c>
      <c r="V619" s="131" t="s">
        <v>367</v>
      </c>
    </row>
    <row r="620" spans="1:25">
      <c r="A620" s="414"/>
      <c r="B620" s="25" t="s">
        <v>21</v>
      </c>
      <c r="C620" s="385"/>
      <c r="D620" s="380"/>
      <c r="E620" s="29">
        <v>471830034046</v>
      </c>
      <c r="F620" s="409"/>
      <c r="G620" s="10">
        <v>10</v>
      </c>
      <c r="H620" s="11">
        <v>6.5640000000000001</v>
      </c>
      <c r="I620" s="11">
        <f t="shared" si="18"/>
        <v>32.82</v>
      </c>
      <c r="J620" s="12" t="s">
        <v>355</v>
      </c>
      <c r="K620" s="46" t="s">
        <v>355</v>
      </c>
      <c r="L620" s="46"/>
      <c r="M620" s="13" t="s">
        <v>71</v>
      </c>
      <c r="N620" s="382">
        <f>MIN(N618:N619)</f>
        <v>918101.34456205845</v>
      </c>
      <c r="O620" s="382" t="e">
        <f>MIN(O619:O619)</f>
        <v>#REF!</v>
      </c>
      <c r="P620" s="382" t="e">
        <f>AVERAGE(P618:P619)</f>
        <v>#REF!</v>
      </c>
      <c r="Q620" s="382" t="e">
        <f>AVERAGE(Q619:Q619)</f>
        <v>#REF!</v>
      </c>
      <c r="R620" s="382">
        <f>MIN(R618:R619)</f>
        <v>1809308.1134892981</v>
      </c>
      <c r="S620" s="382" t="e">
        <f>MIN(S619:S619)</f>
        <v>#REF!</v>
      </c>
      <c r="T620" s="382">
        <f>MIN(T618:T619)</f>
        <v>26894.575634818691</v>
      </c>
      <c r="U620" s="382" t="e">
        <f>MIN(U619:U619)</f>
        <v>#REF!</v>
      </c>
      <c r="V620" s="131" t="s">
        <v>367</v>
      </c>
    </row>
    <row r="621" spans="1:25">
      <c r="A621" s="414"/>
      <c r="B621" s="25" t="s">
        <v>22</v>
      </c>
      <c r="C621" s="383">
        <v>2</v>
      </c>
      <c r="D621" s="379" t="s">
        <v>4</v>
      </c>
      <c r="E621" s="29">
        <v>471830034058</v>
      </c>
      <c r="F621" s="409"/>
      <c r="G621" s="10">
        <v>10</v>
      </c>
      <c r="H621" s="11">
        <v>14.54</v>
      </c>
      <c r="I621" s="11">
        <f t="shared" si="18"/>
        <v>72.699999999999989</v>
      </c>
      <c r="J621" s="12" t="s">
        <v>355</v>
      </c>
      <c r="K621" s="46" t="s">
        <v>355</v>
      </c>
      <c r="L621" s="46"/>
      <c r="M621" s="13" t="s">
        <v>71</v>
      </c>
      <c r="N621" s="381" t="s">
        <v>355</v>
      </c>
      <c r="O621" s="381" t="s">
        <v>355</v>
      </c>
      <c r="P621" s="381" t="s">
        <v>354</v>
      </c>
      <c r="Q621" s="381" t="s">
        <v>354</v>
      </c>
      <c r="R621" s="381" t="s">
        <v>355</v>
      </c>
      <c r="S621" s="381" t="s">
        <v>355</v>
      </c>
      <c r="T621" s="381" t="s">
        <v>355</v>
      </c>
      <c r="U621" s="381" t="s">
        <v>355</v>
      </c>
      <c r="V621" s="131" t="s">
        <v>367</v>
      </c>
    </row>
    <row r="622" spans="1:25">
      <c r="A622" s="414"/>
      <c r="B622" s="25" t="s">
        <v>23</v>
      </c>
      <c r="C622" s="384"/>
      <c r="D622" s="380"/>
      <c r="E622" s="29">
        <v>471830034062</v>
      </c>
      <c r="F622" s="409"/>
      <c r="G622" s="10">
        <v>10</v>
      </c>
      <c r="H622" s="11">
        <v>9.2780000000000005</v>
      </c>
      <c r="I622" s="11">
        <f t="shared" si="18"/>
        <v>46.39</v>
      </c>
      <c r="J622" s="12" t="s">
        <v>355</v>
      </c>
      <c r="K622" s="46" t="s">
        <v>355</v>
      </c>
      <c r="L622" s="46"/>
      <c r="M622" s="13" t="s">
        <v>71</v>
      </c>
      <c r="N622" s="382">
        <f>MIN(N620:N621)</f>
        <v>918101.34456205845</v>
      </c>
      <c r="O622" s="382" t="e">
        <f>MIN(O620:O621)</f>
        <v>#REF!</v>
      </c>
      <c r="P622" s="382" t="e">
        <f>AVERAGE(P620:P621)</f>
        <v>#REF!</v>
      </c>
      <c r="Q622" s="382" t="e">
        <f>AVERAGE(Q620:Q621)</f>
        <v>#REF!</v>
      </c>
      <c r="R622" s="382">
        <f>MIN(R620:R621)</f>
        <v>1809308.1134892981</v>
      </c>
      <c r="S622" s="382" t="e">
        <f>MIN(S620:S621)</f>
        <v>#REF!</v>
      </c>
      <c r="T622" s="382">
        <f>MIN(T620:T621)</f>
        <v>26894.575634818691</v>
      </c>
      <c r="U622" s="382" t="e">
        <f>MIN(U620:U621)</f>
        <v>#REF!</v>
      </c>
      <c r="V622" s="131" t="s">
        <v>367</v>
      </c>
    </row>
    <row r="623" spans="1:25">
      <c r="A623" s="414"/>
      <c r="B623" s="25" t="s">
        <v>24</v>
      </c>
      <c r="C623" s="384"/>
      <c r="D623" s="379" t="s">
        <v>3</v>
      </c>
      <c r="E623" s="29">
        <v>471830034074</v>
      </c>
      <c r="F623" s="409"/>
      <c r="G623" s="10">
        <v>10</v>
      </c>
      <c r="H623" s="11">
        <v>19.335999999999999</v>
      </c>
      <c r="I623" s="11">
        <f t="shared" si="18"/>
        <v>96.679999999999993</v>
      </c>
      <c r="J623" s="12" t="s">
        <v>355</v>
      </c>
      <c r="K623" s="46" t="s">
        <v>355</v>
      </c>
      <c r="L623" s="46"/>
      <c r="M623" s="13" t="s">
        <v>71</v>
      </c>
      <c r="N623" s="381" t="s">
        <v>355</v>
      </c>
      <c r="O623" s="382" t="e">
        <f>MIN(#REF!)</f>
        <v>#REF!</v>
      </c>
      <c r="P623" s="381" t="s">
        <v>354</v>
      </c>
      <c r="Q623" s="382" t="e">
        <f>AVERAGE(#REF!)</f>
        <v>#REF!</v>
      </c>
      <c r="R623" s="381" t="s">
        <v>355</v>
      </c>
      <c r="S623" s="382" t="e">
        <f>MIN(#REF!)</f>
        <v>#REF!</v>
      </c>
      <c r="T623" s="381" t="s">
        <v>355</v>
      </c>
      <c r="U623" s="382" t="e">
        <f>MIN(#REF!)</f>
        <v>#REF!</v>
      </c>
      <c r="V623" s="131" t="s">
        <v>367</v>
      </c>
    </row>
    <row r="624" spans="1:25">
      <c r="A624" s="414"/>
      <c r="B624" s="25" t="s">
        <v>25</v>
      </c>
      <c r="C624" s="385"/>
      <c r="D624" s="380"/>
      <c r="E624" s="29">
        <v>471830034078</v>
      </c>
      <c r="F624" s="409"/>
      <c r="G624" s="10">
        <v>10</v>
      </c>
      <c r="H624" s="11">
        <v>1.68</v>
      </c>
      <c r="I624" s="11">
        <f t="shared" si="18"/>
        <v>8.4</v>
      </c>
      <c r="J624" s="12" t="s">
        <v>355</v>
      </c>
      <c r="K624" s="46" t="s">
        <v>355</v>
      </c>
      <c r="L624" s="46"/>
      <c r="M624" s="13" t="s">
        <v>71</v>
      </c>
      <c r="N624" s="382">
        <f>MIN(N622:N623)</f>
        <v>918101.34456205845</v>
      </c>
      <c r="O624" s="382" t="e">
        <f>MIN(O623:O623)</f>
        <v>#REF!</v>
      </c>
      <c r="P624" s="382" t="e">
        <f>AVERAGE(P622:P623)</f>
        <v>#REF!</v>
      </c>
      <c r="Q624" s="382" t="e">
        <f>AVERAGE(Q623:Q623)</f>
        <v>#REF!</v>
      </c>
      <c r="R624" s="382">
        <f>MIN(R622:R623)</f>
        <v>1809308.1134892981</v>
      </c>
      <c r="S624" s="382" t="e">
        <f>MIN(S623:S623)</f>
        <v>#REF!</v>
      </c>
      <c r="T624" s="382">
        <f>MIN(T622:T623)</f>
        <v>26894.575634818691</v>
      </c>
      <c r="U624" s="382" t="e">
        <f>MIN(U623:U623)</f>
        <v>#REF!</v>
      </c>
      <c r="V624" s="131" t="s">
        <v>368</v>
      </c>
    </row>
    <row r="625" spans="1:22">
      <c r="A625" s="414"/>
      <c r="B625" s="25" t="s">
        <v>26</v>
      </c>
      <c r="C625" s="383">
        <v>3</v>
      </c>
      <c r="D625" s="379" t="s">
        <v>4</v>
      </c>
      <c r="E625" s="29">
        <v>471830034090</v>
      </c>
      <c r="F625" s="409"/>
      <c r="G625" s="10">
        <v>10</v>
      </c>
      <c r="H625" s="11">
        <v>3.4470000000000001</v>
      </c>
      <c r="I625" s="11">
        <f t="shared" si="18"/>
        <v>17.234999999999999</v>
      </c>
      <c r="J625" s="12">
        <v>238</v>
      </c>
      <c r="K625" s="46">
        <f t="shared" si="19"/>
        <v>13809.109370467073</v>
      </c>
      <c r="L625" s="46"/>
      <c r="M625" s="13" t="s">
        <v>71</v>
      </c>
      <c r="N625" s="412">
        <f>AVERAGE(K625:K626)</f>
        <v>47321.90778792437</v>
      </c>
      <c r="O625" s="412">
        <f>AVERAGE(K625:K628)</f>
        <v>66953.376953040613</v>
      </c>
      <c r="P625" s="412">
        <f>STDEV(K625:K626)</f>
        <v>47394.254035043698</v>
      </c>
      <c r="Q625" s="412">
        <f>STDEV(K625:K628)</f>
        <v>53798.191398678362</v>
      </c>
      <c r="R625" s="412">
        <f>MAX(K625:K626)</f>
        <v>80834.706205381663</v>
      </c>
      <c r="S625" s="412">
        <f>MAX(K625:K628)</f>
        <v>136056.77023398541</v>
      </c>
      <c r="T625" s="412">
        <f>MIN(K625:K626)</f>
        <v>13809.109370467073</v>
      </c>
      <c r="U625" s="412">
        <f>MIN(K625:K628)</f>
        <v>13809.109370467073</v>
      </c>
      <c r="V625" s="131" t="s">
        <v>368</v>
      </c>
    </row>
    <row r="626" spans="1:22">
      <c r="A626" s="414"/>
      <c r="B626" s="25" t="s">
        <v>27</v>
      </c>
      <c r="C626" s="384"/>
      <c r="D626" s="380"/>
      <c r="E626" s="29">
        <v>471830034094</v>
      </c>
      <c r="F626" s="409"/>
      <c r="G626" s="10">
        <v>10</v>
      </c>
      <c r="H626" s="11">
        <v>3.6419999999999999</v>
      </c>
      <c r="I626" s="11">
        <f t="shared" si="18"/>
        <v>18.21</v>
      </c>
      <c r="J626" s="12">
        <v>1472</v>
      </c>
      <c r="K626" s="46">
        <f t="shared" si="19"/>
        <v>80834.706205381663</v>
      </c>
      <c r="L626" s="46"/>
      <c r="M626" s="13" t="s">
        <v>71</v>
      </c>
      <c r="N626" s="412">
        <f>AVERAGE(N624:N625)</f>
        <v>482711.62617499143</v>
      </c>
      <c r="O626" s="412" t="e">
        <f>AVERAGE(O624:O625)</f>
        <v>#REF!</v>
      </c>
      <c r="P626" s="412" t="e">
        <f>STDEV(P622:P624)</f>
        <v>#REF!</v>
      </c>
      <c r="Q626" s="412" t="e">
        <f>STDEV(Q622:Q624)</f>
        <v>#REF!</v>
      </c>
      <c r="R626" s="412">
        <f>MIN(R624:R625)</f>
        <v>80834.706205381663</v>
      </c>
      <c r="S626" s="412" t="e">
        <f>MIN(S624:S625)</f>
        <v>#REF!</v>
      </c>
      <c r="T626" s="412">
        <f>MIN(T624:T625)</f>
        <v>13809.109370467073</v>
      </c>
      <c r="U626" s="412" t="e">
        <f>MIN(U624:U625)</f>
        <v>#REF!</v>
      </c>
      <c r="V626" s="131" t="s">
        <v>368</v>
      </c>
    </row>
    <row r="627" spans="1:22">
      <c r="A627" s="414"/>
      <c r="B627" s="25" t="s">
        <v>28</v>
      </c>
      <c r="C627" s="384"/>
      <c r="D627" s="379" t="s">
        <v>3</v>
      </c>
      <c r="E627" s="29">
        <v>471830034106</v>
      </c>
      <c r="F627" s="409"/>
      <c r="G627" s="10">
        <v>10</v>
      </c>
      <c r="H627" s="11">
        <v>5.2140000000000004</v>
      </c>
      <c r="I627" s="11">
        <f t="shared" si="18"/>
        <v>26.07</v>
      </c>
      <c r="J627" s="12">
        <v>3547</v>
      </c>
      <c r="K627" s="46">
        <f t="shared" si="19"/>
        <v>136056.77023398541</v>
      </c>
      <c r="L627" s="46"/>
      <c r="M627" s="13" t="s">
        <v>71</v>
      </c>
      <c r="N627" s="412">
        <f>AVERAGE(K627:K628)</f>
        <v>86584.846118156856</v>
      </c>
      <c r="O627" s="412" t="e">
        <f>AVERAGE(#REF!)</f>
        <v>#REF!</v>
      </c>
      <c r="P627" s="412">
        <f>STDEV(K627:K628)</f>
        <v>69963.866041297326</v>
      </c>
      <c r="Q627" s="412" t="e">
        <f>STDEV(#REF!)</f>
        <v>#REF!</v>
      </c>
      <c r="R627" s="412">
        <f>MAX(K627:K628)</f>
        <v>136056.77023398541</v>
      </c>
      <c r="S627" s="412" t="e">
        <f>MIN(#REF!)</f>
        <v>#REF!</v>
      </c>
      <c r="T627" s="412">
        <f>MIN(K627:K628)</f>
        <v>37112.922002328291</v>
      </c>
      <c r="U627" s="412">
        <f>MIN(M627:M628)</f>
        <v>0</v>
      </c>
      <c r="V627" s="131" t="s">
        <v>368</v>
      </c>
    </row>
    <row r="628" spans="1:22">
      <c r="A628" s="414"/>
      <c r="B628" s="25" t="s">
        <v>29</v>
      </c>
      <c r="C628" s="385"/>
      <c r="D628" s="380"/>
      <c r="E628" s="29">
        <v>471830034110</v>
      </c>
      <c r="F628" s="409"/>
      <c r="G628" s="10">
        <v>10</v>
      </c>
      <c r="H628" s="11">
        <v>8.59</v>
      </c>
      <c r="I628" s="11">
        <f t="shared" si="18"/>
        <v>42.95</v>
      </c>
      <c r="J628" s="12">
        <v>1594</v>
      </c>
      <c r="K628" s="46">
        <f t="shared" si="19"/>
        <v>37112.922002328291</v>
      </c>
      <c r="L628" s="46"/>
      <c r="M628" s="13" t="s">
        <v>71</v>
      </c>
      <c r="N628" s="412">
        <f>AVERAGE(N627:N627)</f>
        <v>86584.846118156856</v>
      </c>
      <c r="O628" s="412" t="e">
        <f>AVERAGE(O627:O627)</f>
        <v>#REF!</v>
      </c>
      <c r="P628" s="412" t="e">
        <f>STDEV(#REF!)</f>
        <v>#REF!</v>
      </c>
      <c r="Q628" s="412" t="e">
        <f>STDEV(#REF!)</f>
        <v>#REF!</v>
      </c>
      <c r="R628" s="412">
        <f>MIN(R627:R627)</f>
        <v>136056.77023398541</v>
      </c>
      <c r="S628" s="412" t="e">
        <f>MIN(S627:S627)</f>
        <v>#REF!</v>
      </c>
      <c r="T628" s="412">
        <f>MIN(T627:T627)</f>
        <v>37112.922002328291</v>
      </c>
      <c r="U628" s="412">
        <f>MIN(U627:U627)</f>
        <v>0</v>
      </c>
      <c r="V628" s="131" t="s">
        <v>368</v>
      </c>
    </row>
    <row r="629" spans="1:22">
      <c r="A629" s="414"/>
      <c r="B629" s="25" t="s">
        <v>30</v>
      </c>
      <c r="C629" s="383">
        <v>4</v>
      </c>
      <c r="D629" s="379" t="s">
        <v>4</v>
      </c>
      <c r="E629" s="29">
        <v>471830034122</v>
      </c>
      <c r="F629" s="409"/>
      <c r="G629" s="10">
        <v>10</v>
      </c>
      <c r="H629" s="11">
        <v>17.459</v>
      </c>
      <c r="I629" s="11">
        <f t="shared" si="18"/>
        <v>87.295000000000002</v>
      </c>
      <c r="J629" s="12">
        <v>7341</v>
      </c>
      <c r="K629" s="46">
        <f t="shared" si="19"/>
        <v>84094.163468698098</v>
      </c>
      <c r="L629" s="46"/>
      <c r="M629" s="13" t="s">
        <v>71</v>
      </c>
      <c r="N629" s="412">
        <f>AVERAGE(K629:K630)</f>
        <v>81897.03760372239</v>
      </c>
      <c r="O629" s="412">
        <f>AVERAGE(K629:K632)</f>
        <v>482057.82529371581</v>
      </c>
      <c r="P629" s="412">
        <f>STDEV(K629:K630)</f>
        <v>3107.2051964893526</v>
      </c>
      <c r="Q629" s="412">
        <f>STDEV(K629:K632)</f>
        <v>618335.01248871523</v>
      </c>
      <c r="R629" s="412">
        <f>MAX(K629:K630)</f>
        <v>84094.163468698098</v>
      </c>
      <c r="S629" s="412">
        <f>MAX(K629:K632)</f>
        <v>1385453.291968287</v>
      </c>
      <c r="T629" s="412">
        <f>MIN(K629:K630)</f>
        <v>79699.911738746698</v>
      </c>
      <c r="U629" s="412">
        <f>MIN(K629:K632)</f>
        <v>79699.911738746698</v>
      </c>
      <c r="V629" s="131" t="s">
        <v>368</v>
      </c>
    </row>
    <row r="630" spans="1:22">
      <c r="A630" s="414"/>
      <c r="B630" s="25" t="s">
        <v>31</v>
      </c>
      <c r="C630" s="384"/>
      <c r="D630" s="380"/>
      <c r="E630" s="29">
        <v>471830034126</v>
      </c>
      <c r="F630" s="409"/>
      <c r="G630" s="10">
        <v>10</v>
      </c>
      <c r="H630" s="11">
        <v>2.266</v>
      </c>
      <c r="I630" s="11">
        <f t="shared" si="18"/>
        <v>11.33</v>
      </c>
      <c r="J630" s="12">
        <v>903</v>
      </c>
      <c r="K630" s="46">
        <f t="shared" si="19"/>
        <v>79699.911738746698</v>
      </c>
      <c r="L630" s="46"/>
      <c r="M630" s="13" t="s">
        <v>71</v>
      </c>
      <c r="N630" s="412">
        <f>AVERAGE(N628:N629)</f>
        <v>84240.941860939623</v>
      </c>
      <c r="O630" s="412" t="e">
        <f>AVERAGE(O628:O629)</f>
        <v>#REF!</v>
      </c>
      <c r="P630" s="412" t="e">
        <f>STDEV(P626:P628)</f>
        <v>#REF!</v>
      </c>
      <c r="Q630" s="412" t="e">
        <f>STDEV(Q626:Q628)</f>
        <v>#REF!</v>
      </c>
      <c r="R630" s="412">
        <f>MIN(R628:R629)</f>
        <v>84094.163468698098</v>
      </c>
      <c r="S630" s="412" t="e">
        <f>MIN(S628:S629)</f>
        <v>#REF!</v>
      </c>
      <c r="T630" s="412">
        <f>MIN(T628:T629)</f>
        <v>37112.922002328291</v>
      </c>
      <c r="U630" s="412">
        <f>MIN(U628:U629)</f>
        <v>0</v>
      </c>
      <c r="V630" s="131" t="s">
        <v>368</v>
      </c>
    </row>
    <row r="631" spans="1:22">
      <c r="A631" s="414"/>
      <c r="B631" s="25" t="s">
        <v>32</v>
      </c>
      <c r="C631" s="384"/>
      <c r="D631" s="379" t="s">
        <v>3</v>
      </c>
      <c r="E631" s="29">
        <v>471830034138</v>
      </c>
      <c r="F631" s="409"/>
      <c r="G631" s="10">
        <v>10</v>
      </c>
      <c r="H631" s="11">
        <v>2.9009999999999998</v>
      </c>
      <c r="I631" s="11">
        <f t="shared" si="18"/>
        <v>14.504999999999999</v>
      </c>
      <c r="J631" s="12">
        <v>20096</v>
      </c>
      <c r="K631" s="46">
        <f t="shared" si="19"/>
        <v>1385453.291968287</v>
      </c>
      <c r="L631" s="46"/>
      <c r="M631" s="13" t="s">
        <v>71</v>
      </c>
      <c r="N631" s="412">
        <f>AVERAGE(K631:K632)</f>
        <v>882218.6129837092</v>
      </c>
      <c r="O631" s="412" t="e">
        <f>AVERAGE(#REF!)</f>
        <v>#REF!</v>
      </c>
      <c r="P631" s="412">
        <f>STDEV(K631:K632)</f>
        <v>711681.30807646061</v>
      </c>
      <c r="Q631" s="412" t="e">
        <f>STDEV(#REF!)</f>
        <v>#REF!</v>
      </c>
      <c r="R631" s="412">
        <f>MAX(K631:K632)</f>
        <v>1385453.291968287</v>
      </c>
      <c r="S631" s="412" t="e">
        <f>MIN(#REF!)</f>
        <v>#REF!</v>
      </c>
      <c r="T631" s="412">
        <f>MIN(K631:K632)</f>
        <v>378983.93399913155</v>
      </c>
      <c r="U631" s="412">
        <f>MIN(M631:M632)</f>
        <v>0</v>
      </c>
      <c r="V631" s="131" t="s">
        <v>368</v>
      </c>
    </row>
    <row r="632" spans="1:22">
      <c r="A632" s="414"/>
      <c r="B632" s="25" t="s">
        <v>33</v>
      </c>
      <c r="C632" s="385"/>
      <c r="D632" s="380"/>
      <c r="E632" s="29">
        <v>471830034142</v>
      </c>
      <c r="F632" s="409"/>
      <c r="G632" s="10">
        <v>10</v>
      </c>
      <c r="H632" s="11">
        <v>2.3029999999999999</v>
      </c>
      <c r="I632" s="11">
        <f t="shared" si="18"/>
        <v>11.515000000000001</v>
      </c>
      <c r="J632" s="12">
        <v>4364</v>
      </c>
      <c r="K632" s="46">
        <f t="shared" si="19"/>
        <v>378983.93399913155</v>
      </c>
      <c r="L632" s="46"/>
      <c r="M632" s="13" t="s">
        <v>71</v>
      </c>
      <c r="N632" s="412">
        <f>AVERAGE(N631:N631)</f>
        <v>882218.6129837092</v>
      </c>
      <c r="O632" s="412" t="e">
        <f>AVERAGE(O631:O631)</f>
        <v>#REF!</v>
      </c>
      <c r="P632" s="412" t="e">
        <f>STDEV(#REF!)</f>
        <v>#REF!</v>
      </c>
      <c r="Q632" s="412" t="e">
        <f>STDEV(#REF!)</f>
        <v>#REF!</v>
      </c>
      <c r="R632" s="412">
        <f>MIN(R631:R631)</f>
        <v>1385453.291968287</v>
      </c>
      <c r="S632" s="412" t="e">
        <f>MIN(S631:S631)</f>
        <v>#REF!</v>
      </c>
      <c r="T632" s="412">
        <f>MIN(T631:T631)</f>
        <v>378983.93399913155</v>
      </c>
      <c r="U632" s="412">
        <f>MIN(U631:U631)</f>
        <v>0</v>
      </c>
      <c r="V632" s="131" t="s">
        <v>368</v>
      </c>
    </row>
    <row r="633" spans="1:22">
      <c r="A633" s="414"/>
      <c r="B633" s="25" t="s">
        <v>34</v>
      </c>
      <c r="C633" s="383">
        <v>5</v>
      </c>
      <c r="D633" s="379" t="s">
        <v>4</v>
      </c>
      <c r="E633" s="29">
        <v>471830034154</v>
      </c>
      <c r="F633" s="409"/>
      <c r="G633" s="10">
        <v>10</v>
      </c>
      <c r="H633" s="11">
        <v>3.6349999999999998</v>
      </c>
      <c r="I633" s="11">
        <f t="shared" si="18"/>
        <v>18.174999999999997</v>
      </c>
      <c r="J633" s="12">
        <v>5408</v>
      </c>
      <c r="K633" s="46">
        <f t="shared" si="19"/>
        <v>297551.58184319123</v>
      </c>
      <c r="L633" s="46"/>
      <c r="M633" s="13" t="s">
        <v>71</v>
      </c>
      <c r="N633" s="412">
        <f>AVERAGE(K633:K634)</f>
        <v>179214.74971517932</v>
      </c>
      <c r="O633" s="412">
        <f>AVERAGE(K633:K636)</f>
        <v>302617.69865115633</v>
      </c>
      <c r="P633" s="412">
        <f>STDEV(K633:K634)</f>
        <v>167353.55292370269</v>
      </c>
      <c r="Q633" s="412">
        <f>STDEV(K633:K636)</f>
        <v>188554.3829206338</v>
      </c>
      <c r="R633" s="412">
        <f>MAX(K633:K634)</f>
        <v>297551.58184319123</v>
      </c>
      <c r="S633" s="412">
        <f>MAX(K633:K636)</f>
        <v>520195.75856443722</v>
      </c>
      <c r="T633" s="412">
        <f>MIN(K633:K634)</f>
        <v>60877.917587167423</v>
      </c>
      <c r="U633" s="412">
        <f>MIN(K633:K636)</f>
        <v>60877.917587167423</v>
      </c>
      <c r="V633" s="131" t="s">
        <v>368</v>
      </c>
    </row>
    <row r="634" spans="1:22">
      <c r="A634" s="414"/>
      <c r="B634" s="25" t="s">
        <v>35</v>
      </c>
      <c r="C634" s="384"/>
      <c r="D634" s="380"/>
      <c r="E634" s="29">
        <v>471830034158</v>
      </c>
      <c r="F634" s="409"/>
      <c r="G634" s="10">
        <v>10</v>
      </c>
      <c r="H634" s="11">
        <v>10.411</v>
      </c>
      <c r="I634" s="11">
        <f t="shared" si="18"/>
        <v>52.055</v>
      </c>
      <c r="J634" s="12">
        <v>3169</v>
      </c>
      <c r="K634" s="46">
        <f t="shared" si="19"/>
        <v>60877.917587167423</v>
      </c>
      <c r="L634" s="46"/>
      <c r="M634" s="13" t="s">
        <v>71</v>
      </c>
      <c r="N634" s="412">
        <f>AVERAGE(N632:N633)</f>
        <v>530716.6813494442</v>
      </c>
      <c r="O634" s="412" t="e">
        <f>AVERAGE(O632:O633)</f>
        <v>#REF!</v>
      </c>
      <c r="P634" s="412" t="e">
        <f>STDEV(P630:P632)</f>
        <v>#REF!</v>
      </c>
      <c r="Q634" s="412" t="e">
        <f>STDEV(Q630:Q632)</f>
        <v>#REF!</v>
      </c>
      <c r="R634" s="412">
        <f>MIN(R632:R633)</f>
        <v>297551.58184319123</v>
      </c>
      <c r="S634" s="412" t="e">
        <f>MIN(S632:S633)</f>
        <v>#REF!</v>
      </c>
      <c r="T634" s="412">
        <f>MIN(T632:T633)</f>
        <v>60877.917587167423</v>
      </c>
      <c r="U634" s="412">
        <f>MIN(U632:U633)</f>
        <v>0</v>
      </c>
      <c r="V634" s="131" t="s">
        <v>368</v>
      </c>
    </row>
    <row r="635" spans="1:22">
      <c r="A635" s="414"/>
      <c r="B635" s="25" t="s">
        <v>36</v>
      </c>
      <c r="C635" s="384"/>
      <c r="D635" s="379" t="s">
        <v>3</v>
      </c>
      <c r="E635" s="29">
        <v>471830034170</v>
      </c>
      <c r="F635" s="409"/>
      <c r="G635" s="10">
        <v>10</v>
      </c>
      <c r="H635" s="11">
        <v>3.988</v>
      </c>
      <c r="I635" s="11">
        <f t="shared" si="18"/>
        <v>19.940000000000001</v>
      </c>
      <c r="J635" s="12">
        <v>6617</v>
      </c>
      <c r="K635" s="46">
        <f t="shared" si="19"/>
        <v>331845.53660982946</v>
      </c>
      <c r="L635" s="46"/>
      <c r="M635" s="13" t="s">
        <v>71</v>
      </c>
      <c r="N635" s="412">
        <f>AVERAGE(K635:K636)</f>
        <v>426020.64758713334</v>
      </c>
      <c r="O635" s="412" t="e">
        <f>AVERAGE(#REF!)</f>
        <v>#REF!</v>
      </c>
      <c r="P635" s="412">
        <f>STDEV(K635:K636)</f>
        <v>133183.71918209444</v>
      </c>
      <c r="Q635" s="412" t="e">
        <f>STDEV(#REF!)</f>
        <v>#REF!</v>
      </c>
      <c r="R635" s="412">
        <f>MAX(K635:K636)</f>
        <v>520195.75856443722</v>
      </c>
      <c r="S635" s="412" t="e">
        <f>MIN(#REF!)</f>
        <v>#REF!</v>
      </c>
      <c r="T635" s="412">
        <f>MIN(K635:K636)</f>
        <v>331845.53660982946</v>
      </c>
      <c r="U635" s="412">
        <f>MIN(M635:M636)</f>
        <v>0</v>
      </c>
      <c r="V635" s="131" t="s">
        <v>368</v>
      </c>
    </row>
    <row r="636" spans="1:22">
      <c r="A636" s="414"/>
      <c r="B636" s="25" t="s">
        <v>37</v>
      </c>
      <c r="C636" s="385"/>
      <c r="D636" s="380"/>
      <c r="E636" s="29">
        <v>471830034174</v>
      </c>
      <c r="F636" s="409"/>
      <c r="G636" s="10">
        <v>10</v>
      </c>
      <c r="H636" s="11">
        <v>3.0649999999999999</v>
      </c>
      <c r="I636" s="11">
        <f t="shared" si="18"/>
        <v>15.324999999999999</v>
      </c>
      <c r="J636" s="12">
        <v>7972</v>
      </c>
      <c r="K636" s="46">
        <f t="shared" si="19"/>
        <v>520195.75856443722</v>
      </c>
      <c r="L636" s="46"/>
      <c r="M636" s="13" t="s">
        <v>71</v>
      </c>
      <c r="N636" s="412">
        <f>AVERAGE(N635:N635)</f>
        <v>426020.64758713334</v>
      </c>
      <c r="O636" s="412" t="e">
        <f>AVERAGE(O635:O635)</f>
        <v>#REF!</v>
      </c>
      <c r="P636" s="412" t="e">
        <f>STDEV(#REF!)</f>
        <v>#REF!</v>
      </c>
      <c r="Q636" s="412" t="e">
        <f>STDEV(#REF!)</f>
        <v>#REF!</v>
      </c>
      <c r="R636" s="412">
        <f>MIN(R635:R635)</f>
        <v>520195.75856443722</v>
      </c>
      <c r="S636" s="412" t="e">
        <f>MIN(S635:S635)</f>
        <v>#REF!</v>
      </c>
      <c r="T636" s="412">
        <f>MIN(T635:T635)</f>
        <v>331845.53660982946</v>
      </c>
      <c r="U636" s="412">
        <f>MIN(U635:U635)</f>
        <v>0</v>
      </c>
      <c r="V636" s="131" t="s">
        <v>368</v>
      </c>
    </row>
    <row r="637" spans="1:22">
      <c r="A637" s="414"/>
      <c r="B637" s="25" t="s">
        <v>38</v>
      </c>
      <c r="C637" s="383">
        <v>6</v>
      </c>
      <c r="D637" s="23" t="s">
        <v>4</v>
      </c>
      <c r="E637" s="29">
        <v>471830034186</v>
      </c>
      <c r="F637" s="409"/>
      <c r="G637" s="10">
        <v>10</v>
      </c>
      <c r="H637" s="11">
        <v>2.3639999999999999</v>
      </c>
      <c r="I637" s="11">
        <f t="shared" si="18"/>
        <v>11.82</v>
      </c>
      <c r="J637" s="12">
        <v>370</v>
      </c>
      <c r="K637" s="46">
        <f t="shared" si="19"/>
        <v>31302.876480541454</v>
      </c>
      <c r="L637" s="46"/>
      <c r="M637" s="13" t="s">
        <v>71</v>
      </c>
      <c r="N637" s="130">
        <f>AVERAGE(K637)</f>
        <v>31302.876480541454</v>
      </c>
      <c r="O637" s="412">
        <f>AVERAGE(K637:K640)</f>
        <v>262811.60638667806</v>
      </c>
      <c r="P637" s="129" t="s">
        <v>354</v>
      </c>
      <c r="Q637" s="412">
        <f>STDEV(K637:K640)</f>
        <v>168391.54842020411</v>
      </c>
      <c r="R637" s="130">
        <f>MAX(K637)</f>
        <v>31302.876480541454</v>
      </c>
      <c r="S637" s="412">
        <f>MAX(K637:K640)</f>
        <v>423756.46637485077</v>
      </c>
      <c r="T637" s="130">
        <f>MIN(K637)</f>
        <v>31302.876480541454</v>
      </c>
      <c r="U637" s="412">
        <f>MIN(K637:K640)</f>
        <v>31302.876480541454</v>
      </c>
      <c r="V637" s="131" t="s">
        <v>368</v>
      </c>
    </row>
    <row r="638" spans="1:22">
      <c r="A638" s="414"/>
      <c r="B638" s="25" t="s">
        <v>39</v>
      </c>
      <c r="C638" s="384"/>
      <c r="D638" s="379" t="s">
        <v>3</v>
      </c>
      <c r="E638" s="29">
        <v>471830034198</v>
      </c>
      <c r="F638" s="409"/>
      <c r="G638" s="10">
        <v>10</v>
      </c>
      <c r="H638" s="11">
        <v>3.52</v>
      </c>
      <c r="I638" s="11">
        <f t="shared" si="18"/>
        <v>17.600000000000001</v>
      </c>
      <c r="J638" s="12">
        <v>4556</v>
      </c>
      <c r="K638" s="46">
        <f t="shared" si="19"/>
        <v>258863.63636363635</v>
      </c>
      <c r="L638" s="46"/>
      <c r="M638" s="13" t="s">
        <v>71</v>
      </c>
      <c r="N638" s="412">
        <f>AVERAGE(K638:K640)</f>
        <v>339981.18302205694</v>
      </c>
      <c r="O638" s="412">
        <f>AVERAGE(O637:O637)</f>
        <v>262811.60638667806</v>
      </c>
      <c r="P638" s="412">
        <f>STDEV(K638:K640)</f>
        <v>82478.536726406994</v>
      </c>
      <c r="Q638" s="412" t="e">
        <f>STDEV(#REF!)</f>
        <v>#REF!</v>
      </c>
      <c r="R638" s="412">
        <f>MAX(K638:K640)</f>
        <v>423756.46637485077</v>
      </c>
      <c r="S638" s="412">
        <f>MIN(S637:S637)</f>
        <v>423756.46637485077</v>
      </c>
      <c r="T638" s="412">
        <f>MIN(K638:K640)</f>
        <v>258863.63636363635</v>
      </c>
      <c r="U638" s="412">
        <f>MIN(U637:U637)</f>
        <v>31302.876480541454</v>
      </c>
      <c r="V638" s="131" t="s">
        <v>368</v>
      </c>
    </row>
    <row r="639" spans="1:22">
      <c r="A639" s="414"/>
      <c r="B639" s="25" t="s">
        <v>40</v>
      </c>
      <c r="C639" s="384"/>
      <c r="D639" s="407"/>
      <c r="E639" s="29">
        <v>471830034214</v>
      </c>
      <c r="F639" s="409"/>
      <c r="G639" s="10">
        <v>10</v>
      </c>
      <c r="H639" s="11">
        <v>5.6639999999999997</v>
      </c>
      <c r="I639" s="11">
        <f t="shared" si="18"/>
        <v>28.32</v>
      </c>
      <c r="J639" s="12">
        <v>9553</v>
      </c>
      <c r="K639" s="46">
        <f t="shared" si="19"/>
        <v>337323.44632768357</v>
      </c>
      <c r="L639" s="46"/>
      <c r="M639" s="13" t="s">
        <v>71</v>
      </c>
      <c r="N639" s="412"/>
      <c r="O639" s="412" t="e">
        <f>AVERAGE(#REF!)</f>
        <v>#REF!</v>
      </c>
      <c r="P639" s="412"/>
      <c r="Q639" s="412" t="e">
        <f>STDEV(#REF!)</f>
        <v>#REF!</v>
      </c>
      <c r="R639" s="412"/>
      <c r="S639" s="412" t="e">
        <f>MIN(#REF!)</f>
        <v>#REF!</v>
      </c>
      <c r="T639" s="412"/>
      <c r="U639" s="412">
        <f>MIN(M639:M640)</f>
        <v>0</v>
      </c>
      <c r="V639" s="131" t="s">
        <v>368</v>
      </c>
    </row>
    <row r="640" spans="1:22">
      <c r="A640" s="414"/>
      <c r="B640" s="25" t="s">
        <v>41</v>
      </c>
      <c r="C640" s="385"/>
      <c r="D640" s="380"/>
      <c r="E640" s="29">
        <v>471830034202</v>
      </c>
      <c r="F640" s="410"/>
      <c r="G640" s="10">
        <v>10</v>
      </c>
      <c r="H640" s="11">
        <v>10.052</v>
      </c>
      <c r="I640" s="11">
        <f t="shared" si="18"/>
        <v>50.26</v>
      </c>
      <c r="J640" s="12">
        <v>21298</v>
      </c>
      <c r="K640" s="46">
        <f t="shared" si="19"/>
        <v>423756.46637485077</v>
      </c>
      <c r="L640" s="46"/>
      <c r="M640" s="13" t="s">
        <v>71</v>
      </c>
      <c r="N640" s="412"/>
      <c r="O640" s="412" t="e">
        <f>AVERAGE(O639:O639)</f>
        <v>#REF!</v>
      </c>
      <c r="P640" s="412"/>
      <c r="Q640" s="412" t="e">
        <f>STDEV(#REF!)</f>
        <v>#REF!</v>
      </c>
      <c r="R640" s="412"/>
      <c r="S640" s="412" t="e">
        <f>MIN(S639:S639)</f>
        <v>#REF!</v>
      </c>
      <c r="T640" s="412"/>
      <c r="U640" s="412">
        <f>MIN(U639:U639)</f>
        <v>0</v>
      </c>
      <c r="V640" s="131" t="s">
        <v>368</v>
      </c>
    </row>
    <row r="641" spans="1:22">
      <c r="A641" s="414"/>
      <c r="B641" s="25" t="s">
        <v>42</v>
      </c>
      <c r="C641" s="383">
        <v>1</v>
      </c>
      <c r="D641" s="23" t="s">
        <v>4</v>
      </c>
      <c r="E641" s="29">
        <v>471830034035</v>
      </c>
      <c r="F641" s="388" t="s">
        <v>1846</v>
      </c>
      <c r="G641" s="10">
        <v>10</v>
      </c>
      <c r="H641" s="11">
        <v>17.306999999999999</v>
      </c>
      <c r="I641" s="11">
        <f t="shared" si="18"/>
        <v>86.534999999999997</v>
      </c>
      <c r="J641" s="12" t="s">
        <v>355</v>
      </c>
      <c r="K641" s="46" t="s">
        <v>355</v>
      </c>
      <c r="L641" s="46"/>
      <c r="M641" s="13" t="s">
        <v>71</v>
      </c>
      <c r="N641" s="129" t="s">
        <v>355</v>
      </c>
      <c r="O641" s="381" t="s">
        <v>355</v>
      </c>
      <c r="P641" s="129" t="s">
        <v>354</v>
      </c>
      <c r="Q641" s="381" t="s">
        <v>354</v>
      </c>
      <c r="R641" s="129" t="s">
        <v>355</v>
      </c>
      <c r="S641" s="381" t="s">
        <v>355</v>
      </c>
      <c r="T641" s="129" t="s">
        <v>355</v>
      </c>
      <c r="U641" s="418" t="s">
        <v>355</v>
      </c>
      <c r="V641" s="131" t="s">
        <v>368</v>
      </c>
    </row>
    <row r="642" spans="1:22">
      <c r="A642" s="414"/>
      <c r="B642" s="25" t="s">
        <v>43</v>
      </c>
      <c r="C642" s="384"/>
      <c r="D642" s="379" t="s">
        <v>3</v>
      </c>
      <c r="E642" s="29">
        <v>471830034051</v>
      </c>
      <c r="F642" s="389"/>
      <c r="G642" s="10">
        <v>10</v>
      </c>
      <c r="H642" s="11">
        <v>9.4239999999999995</v>
      </c>
      <c r="I642" s="11">
        <f t="shared" si="18"/>
        <v>47.12</v>
      </c>
      <c r="J642" s="12" t="s">
        <v>355</v>
      </c>
      <c r="K642" s="46" t="s">
        <v>355</v>
      </c>
      <c r="L642" s="46"/>
      <c r="M642" s="13" t="s">
        <v>71</v>
      </c>
      <c r="N642" s="381" t="s">
        <v>355</v>
      </c>
      <c r="O642" s="382" t="e">
        <f>MIN(#REF!)</f>
        <v>#REF!</v>
      </c>
      <c r="P642" s="381" t="s">
        <v>354</v>
      </c>
      <c r="Q642" s="382" t="e">
        <f>STDEV(#REF!)</f>
        <v>#REF!</v>
      </c>
      <c r="R642" s="381" t="s">
        <v>355</v>
      </c>
      <c r="S642" s="382" t="e">
        <f>MIN(#REF!)</f>
        <v>#REF!</v>
      </c>
      <c r="T642" s="381" t="s">
        <v>355</v>
      </c>
      <c r="U642" s="419">
        <f>MIN(M642:M643)</f>
        <v>0</v>
      </c>
      <c r="V642" s="131" t="s">
        <v>368</v>
      </c>
    </row>
    <row r="643" spans="1:22">
      <c r="A643" s="414"/>
      <c r="B643" s="25" t="s">
        <v>44</v>
      </c>
      <c r="C643" s="385"/>
      <c r="D643" s="380"/>
      <c r="E643" s="29">
        <v>471830034055</v>
      </c>
      <c r="F643" s="389"/>
      <c r="G643" s="10">
        <v>10</v>
      </c>
      <c r="H643" s="11">
        <v>11.705</v>
      </c>
      <c r="I643" s="11">
        <f t="shared" si="18"/>
        <v>58.524999999999999</v>
      </c>
      <c r="J643" s="12" t="s">
        <v>355</v>
      </c>
      <c r="K643" s="46" t="s">
        <v>355</v>
      </c>
      <c r="L643" s="46"/>
      <c r="M643" s="13" t="s">
        <v>71</v>
      </c>
      <c r="N643" s="382">
        <f>MIN(N641:N642)</f>
        <v>0</v>
      </c>
      <c r="O643" s="382" t="e">
        <f>MIN(O642:O642)</f>
        <v>#REF!</v>
      </c>
      <c r="P643" s="382" t="e">
        <f>AVERAGE(P641:P642)</f>
        <v>#DIV/0!</v>
      </c>
      <c r="Q643" s="382" t="e">
        <f>STDEV(#REF!)</f>
        <v>#REF!</v>
      </c>
      <c r="R643" s="382">
        <f>MIN(R641:R642)</f>
        <v>0</v>
      </c>
      <c r="S643" s="382" t="e">
        <f>MIN(S642:S642)</f>
        <v>#REF!</v>
      </c>
      <c r="T643" s="382">
        <f>MIN(T641:T642)</f>
        <v>0</v>
      </c>
      <c r="U643" s="419">
        <f>MIN(U642:U642)</f>
        <v>0</v>
      </c>
      <c r="V643" s="131" t="s">
        <v>368</v>
      </c>
    </row>
    <row r="644" spans="1:22">
      <c r="A644" s="414"/>
      <c r="B644" s="25" t="s">
        <v>45</v>
      </c>
      <c r="C644" s="383">
        <v>2</v>
      </c>
      <c r="D644" s="379" t="s">
        <v>4</v>
      </c>
      <c r="E644" s="29">
        <v>471830034067</v>
      </c>
      <c r="F644" s="389"/>
      <c r="G644" s="10">
        <v>10</v>
      </c>
      <c r="H644" s="11">
        <v>31.108000000000001</v>
      </c>
      <c r="I644" s="11">
        <f t="shared" si="18"/>
        <v>155.54</v>
      </c>
      <c r="J644" s="12" t="s">
        <v>355</v>
      </c>
      <c r="K644" s="46" t="s">
        <v>355</v>
      </c>
      <c r="L644" s="46"/>
      <c r="M644" s="13" t="s">
        <v>71</v>
      </c>
      <c r="N644" s="381" t="s">
        <v>355</v>
      </c>
      <c r="O644" s="381" t="s">
        <v>355</v>
      </c>
      <c r="P644" s="381" t="s">
        <v>354</v>
      </c>
      <c r="Q644" s="381" t="s">
        <v>354</v>
      </c>
      <c r="R644" s="381" t="s">
        <v>355</v>
      </c>
      <c r="S644" s="381" t="s">
        <v>355</v>
      </c>
      <c r="T644" s="381" t="s">
        <v>355</v>
      </c>
      <c r="U644" s="418" t="s">
        <v>355</v>
      </c>
      <c r="V644" s="131" t="s">
        <v>368</v>
      </c>
    </row>
    <row r="645" spans="1:22">
      <c r="A645" s="414"/>
      <c r="B645" s="25" t="s">
        <v>46</v>
      </c>
      <c r="C645" s="384"/>
      <c r="D645" s="380"/>
      <c r="E645" s="29">
        <v>471830034071</v>
      </c>
      <c r="F645" s="389"/>
      <c r="G645" s="10">
        <v>10</v>
      </c>
      <c r="H645" s="11">
        <v>8.4960000000000004</v>
      </c>
      <c r="I645" s="11">
        <f t="shared" si="18"/>
        <v>42.480000000000004</v>
      </c>
      <c r="J645" s="12" t="s">
        <v>355</v>
      </c>
      <c r="K645" s="46" t="s">
        <v>355</v>
      </c>
      <c r="L645" s="46"/>
      <c r="M645" s="13" t="s">
        <v>71</v>
      </c>
      <c r="N645" s="382">
        <f>MIN(N643:N644)</f>
        <v>0</v>
      </c>
      <c r="O645" s="382" t="e">
        <f>MIN(O643:O644)</f>
        <v>#REF!</v>
      </c>
      <c r="P645" s="382" t="e">
        <f>AVERAGE(P643:P644)</f>
        <v>#DIV/0!</v>
      </c>
      <c r="Q645" s="382" t="e">
        <f>STDEV(Q641:Q643)</f>
        <v>#REF!</v>
      </c>
      <c r="R645" s="382">
        <f>MIN(R643:R644)</f>
        <v>0</v>
      </c>
      <c r="S645" s="382" t="e">
        <f>MIN(S643:S644)</f>
        <v>#REF!</v>
      </c>
      <c r="T645" s="382">
        <f>MIN(T643:T644)</f>
        <v>0</v>
      </c>
      <c r="U645" s="419">
        <f>MIN(U643:U644)</f>
        <v>0</v>
      </c>
      <c r="V645" s="131" t="s">
        <v>368</v>
      </c>
    </row>
    <row r="646" spans="1:22">
      <c r="A646" s="414"/>
      <c r="B646" s="25" t="s">
        <v>47</v>
      </c>
      <c r="C646" s="384"/>
      <c r="D646" s="379" t="s">
        <v>3</v>
      </c>
      <c r="E646" s="29">
        <v>471830034083</v>
      </c>
      <c r="F646" s="389"/>
      <c r="G646" s="10">
        <v>10</v>
      </c>
      <c r="H646" s="11">
        <v>19.754999999999999</v>
      </c>
      <c r="I646" s="11">
        <f t="shared" si="18"/>
        <v>98.774999999999991</v>
      </c>
      <c r="J646" s="12" t="s">
        <v>355</v>
      </c>
      <c r="K646" s="46" t="s">
        <v>355</v>
      </c>
      <c r="L646" s="46"/>
      <c r="M646" s="13" t="s">
        <v>71</v>
      </c>
      <c r="N646" s="381" t="s">
        <v>355</v>
      </c>
      <c r="O646" s="382" t="e">
        <f>MIN(#REF!)</f>
        <v>#REF!</v>
      </c>
      <c r="P646" s="381" t="s">
        <v>354</v>
      </c>
      <c r="Q646" s="382" t="e">
        <f>STDEV(#REF!)</f>
        <v>#REF!</v>
      </c>
      <c r="R646" s="381" t="s">
        <v>355</v>
      </c>
      <c r="S646" s="382" t="e">
        <f>MIN(#REF!)</f>
        <v>#REF!</v>
      </c>
      <c r="T646" s="381" t="s">
        <v>355</v>
      </c>
      <c r="U646" s="419">
        <f>MIN(M646:M647)</f>
        <v>0</v>
      </c>
      <c r="V646" s="131" t="s">
        <v>368</v>
      </c>
    </row>
    <row r="647" spans="1:22">
      <c r="A647" s="414"/>
      <c r="B647" s="25" t="s">
        <v>48</v>
      </c>
      <c r="C647" s="385"/>
      <c r="D647" s="380"/>
      <c r="E647" s="29">
        <v>471830034087</v>
      </c>
      <c r="F647" s="389"/>
      <c r="G647" s="10">
        <v>10</v>
      </c>
      <c r="H647" s="11">
        <v>12.914</v>
      </c>
      <c r="I647" s="11">
        <f t="shared" ref="I647:I710" si="20">IF(H647&gt;=40, 200, H647*5)</f>
        <v>64.569999999999993</v>
      </c>
      <c r="J647" s="12" t="s">
        <v>355</v>
      </c>
      <c r="K647" s="46" t="s">
        <v>355</v>
      </c>
      <c r="L647" s="46"/>
      <c r="M647" s="13" t="s">
        <v>71</v>
      </c>
      <c r="N647" s="382">
        <f>MIN(N645:N646)</f>
        <v>0</v>
      </c>
      <c r="O647" s="382" t="e">
        <f>MIN(O646:O646)</f>
        <v>#REF!</v>
      </c>
      <c r="P647" s="382" t="e">
        <f>AVERAGE(P645:P646)</f>
        <v>#DIV/0!</v>
      </c>
      <c r="Q647" s="382" t="e">
        <f>STDEV(#REF!)</f>
        <v>#REF!</v>
      </c>
      <c r="R647" s="382">
        <f>MIN(R645:R646)</f>
        <v>0</v>
      </c>
      <c r="S647" s="382" t="e">
        <f>MIN(S646:S646)</f>
        <v>#REF!</v>
      </c>
      <c r="T647" s="382">
        <f>MIN(T645:T646)</f>
        <v>0</v>
      </c>
      <c r="U647" s="419">
        <f>MIN(U646:U646)</f>
        <v>0</v>
      </c>
      <c r="V647" s="131" t="s">
        <v>368</v>
      </c>
    </row>
    <row r="648" spans="1:22">
      <c r="A648" s="414"/>
      <c r="B648" s="25" t="s">
        <v>49</v>
      </c>
      <c r="C648" s="383">
        <v>3</v>
      </c>
      <c r="D648" s="379" t="s">
        <v>4</v>
      </c>
      <c r="E648" s="29">
        <v>471830034099</v>
      </c>
      <c r="F648" s="389"/>
      <c r="G648" s="10">
        <v>10</v>
      </c>
      <c r="H648" s="11">
        <v>3.173</v>
      </c>
      <c r="I648" s="11">
        <f t="shared" si="20"/>
        <v>15.865</v>
      </c>
      <c r="J648" s="12">
        <v>637</v>
      </c>
      <c r="K648" s="46">
        <f t="shared" ref="K648:K710" si="21">(J648/(I648/1000))</f>
        <v>40151.276394579261</v>
      </c>
      <c r="L648" s="46"/>
      <c r="M648" s="13" t="s">
        <v>71</v>
      </c>
      <c r="N648" s="412">
        <f>AVERAGE(K648:K649)</f>
        <v>37068.272182557601</v>
      </c>
      <c r="O648" s="412">
        <f>AVERAGE(K648:K651)</f>
        <v>124820.78171372628</v>
      </c>
      <c r="P648" s="412">
        <f>STDEV(K648:K649)</f>
        <v>4360.0263694944042</v>
      </c>
      <c r="Q648" s="412">
        <f>STDEV(K648:K651)</f>
        <v>176798.41329264402</v>
      </c>
      <c r="R648" s="412">
        <f>MAX(K648:K649)</f>
        <v>40151.276394579261</v>
      </c>
      <c r="S648" s="412">
        <f>MAX(K648:K651)</f>
        <v>389988.08104886767</v>
      </c>
      <c r="T648" s="412">
        <f>MIN(K648:K649)</f>
        <v>33985.267970535948</v>
      </c>
      <c r="U648" s="412">
        <f>MIN(K648:K651)</f>
        <v>33985.267970535948</v>
      </c>
      <c r="V648" s="131" t="s">
        <v>368</v>
      </c>
    </row>
    <row r="649" spans="1:22">
      <c r="A649" s="414"/>
      <c r="B649" s="25" t="s">
        <v>50</v>
      </c>
      <c r="C649" s="384"/>
      <c r="D649" s="380"/>
      <c r="E649" s="29">
        <v>471830034103</v>
      </c>
      <c r="F649" s="389"/>
      <c r="G649" s="10">
        <v>10</v>
      </c>
      <c r="H649" s="11">
        <v>3.9369999999999998</v>
      </c>
      <c r="I649" s="11">
        <f t="shared" si="20"/>
        <v>19.684999999999999</v>
      </c>
      <c r="J649" s="12">
        <v>669</v>
      </c>
      <c r="K649" s="46">
        <f t="shared" si="21"/>
        <v>33985.267970535948</v>
      </c>
      <c r="L649" s="46"/>
      <c r="M649" s="13" t="s">
        <v>71</v>
      </c>
      <c r="N649" s="412">
        <f>AVERAGE(N647:N648)</f>
        <v>18534.1360912788</v>
      </c>
      <c r="O649" s="412" t="e">
        <f>AVERAGE(O647:O648)</f>
        <v>#REF!</v>
      </c>
      <c r="P649" s="412" t="e">
        <f>STDEV(P645:P647)</f>
        <v>#DIV/0!</v>
      </c>
      <c r="Q649" s="412" t="e">
        <f>STDEV(Q645:Q647)</f>
        <v>#REF!</v>
      </c>
      <c r="R649" s="412">
        <f>MIN(R647:R648)</f>
        <v>0</v>
      </c>
      <c r="S649" s="412" t="e">
        <f>MIN(S647:S648)</f>
        <v>#REF!</v>
      </c>
      <c r="T649" s="412">
        <f>MIN(T647:T648)</f>
        <v>0</v>
      </c>
      <c r="U649" s="412">
        <f>MIN(U647:U648)</f>
        <v>0</v>
      </c>
      <c r="V649" s="131" t="s">
        <v>368</v>
      </c>
    </row>
    <row r="650" spans="1:22">
      <c r="A650" s="414"/>
      <c r="B650" s="25" t="s">
        <v>51</v>
      </c>
      <c r="C650" s="384"/>
      <c r="D650" s="379" t="s">
        <v>3</v>
      </c>
      <c r="E650" s="29">
        <v>471830034115</v>
      </c>
      <c r="F650" s="389"/>
      <c r="G650" s="10">
        <v>10</v>
      </c>
      <c r="H650" s="11">
        <v>4.1950000000000003</v>
      </c>
      <c r="I650" s="11">
        <f t="shared" si="20"/>
        <v>20.975000000000001</v>
      </c>
      <c r="J650" s="12">
        <v>8180</v>
      </c>
      <c r="K650" s="46">
        <f t="shared" si="21"/>
        <v>389988.08104886767</v>
      </c>
      <c r="L650" s="46"/>
      <c r="M650" s="13" t="s">
        <v>71</v>
      </c>
      <c r="N650" s="412">
        <f>AVERAGE(K650:K651)</f>
        <v>212573.29124489494</v>
      </c>
      <c r="O650" s="412" t="e">
        <f>AVERAGE(#REF!)</f>
        <v>#REF!</v>
      </c>
      <c r="P650" s="412">
        <f>STDEV(K650:K651)</f>
        <v>250902.40190635007</v>
      </c>
      <c r="Q650" s="412" t="e">
        <f>STDEV(#REF!)</f>
        <v>#REF!</v>
      </c>
      <c r="R650" s="412">
        <f>MAX(K650:K651)</f>
        <v>389988.08104886767</v>
      </c>
      <c r="S650" s="412" t="e">
        <f>MIN(#REF!)</f>
        <v>#REF!</v>
      </c>
      <c r="T650" s="412">
        <f>MIN(K650:K651)</f>
        <v>35158.501440922191</v>
      </c>
      <c r="U650" s="412">
        <f>MIN(M650:M651)</f>
        <v>0</v>
      </c>
      <c r="V650" s="131" t="s">
        <v>368</v>
      </c>
    </row>
    <row r="651" spans="1:22">
      <c r="A651" s="414"/>
      <c r="B651" s="25" t="s">
        <v>52</v>
      </c>
      <c r="C651" s="385"/>
      <c r="D651" s="380"/>
      <c r="E651" s="29">
        <v>471830034120</v>
      </c>
      <c r="F651" s="389"/>
      <c r="G651" s="10">
        <v>10</v>
      </c>
      <c r="H651" s="11">
        <v>2.7759999999999998</v>
      </c>
      <c r="I651" s="11">
        <f t="shared" si="20"/>
        <v>13.879999999999999</v>
      </c>
      <c r="J651" s="12">
        <v>488</v>
      </c>
      <c r="K651" s="46">
        <f t="shared" si="21"/>
        <v>35158.501440922191</v>
      </c>
      <c r="L651" s="46"/>
      <c r="M651" s="13" t="s">
        <v>71</v>
      </c>
      <c r="N651" s="412">
        <f>AVERAGE(N650:N650)</f>
        <v>212573.29124489494</v>
      </c>
      <c r="O651" s="412" t="e">
        <f>AVERAGE(O650:O650)</f>
        <v>#REF!</v>
      </c>
      <c r="P651" s="412" t="e">
        <f>STDEV(#REF!)</f>
        <v>#REF!</v>
      </c>
      <c r="Q651" s="412" t="e">
        <f>STDEV(#REF!)</f>
        <v>#REF!</v>
      </c>
      <c r="R651" s="412">
        <f>MIN(R650:R650)</f>
        <v>389988.08104886767</v>
      </c>
      <c r="S651" s="412" t="e">
        <f>MIN(S650:S650)</f>
        <v>#REF!</v>
      </c>
      <c r="T651" s="412">
        <f>MIN(T650:T650)</f>
        <v>35158.501440922191</v>
      </c>
      <c r="U651" s="412">
        <f>MIN(U650:U650)</f>
        <v>0</v>
      </c>
      <c r="V651" s="131" t="s">
        <v>368</v>
      </c>
    </row>
    <row r="652" spans="1:22">
      <c r="A652" s="414"/>
      <c r="B652" s="25" t="s">
        <v>53</v>
      </c>
      <c r="C652" s="383">
        <v>4</v>
      </c>
      <c r="D652" s="379" t="s">
        <v>4</v>
      </c>
      <c r="E652" s="29">
        <v>471830034131</v>
      </c>
      <c r="F652" s="389"/>
      <c r="G652" s="10">
        <v>10</v>
      </c>
      <c r="H652" s="11">
        <v>2.72</v>
      </c>
      <c r="I652" s="11">
        <f t="shared" si="20"/>
        <v>13.600000000000001</v>
      </c>
      <c r="J652" s="12">
        <v>878</v>
      </c>
      <c r="K652" s="46">
        <f t="shared" si="21"/>
        <v>64558.823529411762</v>
      </c>
      <c r="L652" s="46"/>
      <c r="M652" s="13" t="s">
        <v>71</v>
      </c>
      <c r="N652" s="412">
        <f>AVERAGE(K652:K653)</f>
        <v>145898.98701863014</v>
      </c>
      <c r="O652" s="412">
        <f>AVERAGE(K652:K655)</f>
        <v>346886.06420573418</v>
      </c>
      <c r="P652" s="412">
        <f>STDEV(K652:K653)</f>
        <v>115032.36237209754</v>
      </c>
      <c r="Q652" s="412">
        <f>STDEV(K652:K655)</f>
        <v>245071.41036966495</v>
      </c>
      <c r="R652" s="412">
        <f>MAX(K652:K653)</f>
        <v>227239.15050784854</v>
      </c>
      <c r="S652" s="412">
        <f>MAX(K652:K655)</f>
        <v>599662.73187183822</v>
      </c>
      <c r="T652" s="412">
        <f>MIN(K652:K653)</f>
        <v>64558.823529411762</v>
      </c>
      <c r="U652" s="412">
        <f>MIN(K652:K655)</f>
        <v>64558.823529411762</v>
      </c>
      <c r="V652" s="131" t="s">
        <v>368</v>
      </c>
    </row>
    <row r="653" spans="1:22">
      <c r="A653" s="414"/>
      <c r="B653" s="25" t="s">
        <v>54</v>
      </c>
      <c r="C653" s="384"/>
      <c r="D653" s="380"/>
      <c r="E653" s="29">
        <v>471830034135</v>
      </c>
      <c r="F653" s="389"/>
      <c r="G653" s="10">
        <v>10</v>
      </c>
      <c r="H653" s="11">
        <v>6.4980000000000002</v>
      </c>
      <c r="I653" s="11">
        <f t="shared" si="20"/>
        <v>32.49</v>
      </c>
      <c r="J653" s="12">
        <v>7383</v>
      </c>
      <c r="K653" s="46">
        <f t="shared" si="21"/>
        <v>227239.15050784854</v>
      </c>
      <c r="L653" s="46"/>
      <c r="M653" s="13" t="s">
        <v>71</v>
      </c>
      <c r="N653" s="412">
        <f>AVERAGE(N651:N652)</f>
        <v>179236.13913176255</v>
      </c>
      <c r="O653" s="412" t="e">
        <f>AVERAGE(O651:O652)</f>
        <v>#REF!</v>
      </c>
      <c r="P653" s="412" t="e">
        <f>STDEV(P649:P651)</f>
        <v>#DIV/0!</v>
      </c>
      <c r="Q653" s="412" t="e">
        <f>STDEV(Q649:Q651)</f>
        <v>#REF!</v>
      </c>
      <c r="R653" s="412">
        <f>MIN(R651:R652)</f>
        <v>227239.15050784854</v>
      </c>
      <c r="S653" s="412" t="e">
        <f>MIN(S651:S652)</f>
        <v>#REF!</v>
      </c>
      <c r="T653" s="412">
        <f>MIN(T651:T652)</f>
        <v>35158.501440922191</v>
      </c>
      <c r="U653" s="412">
        <f>MIN(U651:U652)</f>
        <v>0</v>
      </c>
      <c r="V653" s="131" t="s">
        <v>368</v>
      </c>
    </row>
    <row r="654" spans="1:22">
      <c r="A654" s="414"/>
      <c r="B654" s="25" t="s">
        <v>55</v>
      </c>
      <c r="C654" s="384"/>
      <c r="D654" s="379" t="s">
        <v>3</v>
      </c>
      <c r="E654" s="29">
        <v>471830034147</v>
      </c>
      <c r="F654" s="389"/>
      <c r="G654" s="10">
        <v>10</v>
      </c>
      <c r="H654" s="11">
        <v>2.3719999999999999</v>
      </c>
      <c r="I654" s="11">
        <f t="shared" si="20"/>
        <v>11.86</v>
      </c>
      <c r="J654" s="12">
        <v>7112</v>
      </c>
      <c r="K654" s="46">
        <f t="shared" si="21"/>
        <v>599662.73187183822</v>
      </c>
      <c r="L654" s="46"/>
      <c r="M654" s="13" t="s">
        <v>71</v>
      </c>
      <c r="N654" s="412">
        <f>AVERAGE(K654:K655)</f>
        <v>547873.14139283821</v>
      </c>
      <c r="O654" s="412" t="e">
        <f>AVERAGE(#REF!)</f>
        <v>#REF!</v>
      </c>
      <c r="P654" s="412">
        <f>STDEV(K654:K655)</f>
        <v>73241.541245150409</v>
      </c>
      <c r="Q654" s="412" t="e">
        <f>STDEV(#REF!)</f>
        <v>#REF!</v>
      </c>
      <c r="R654" s="412">
        <f>MAX(K654:K655)</f>
        <v>599662.73187183822</v>
      </c>
      <c r="S654" s="412" t="e">
        <f>MIN(#REF!)</f>
        <v>#REF!</v>
      </c>
      <c r="T654" s="412">
        <f>MIN(K654:K655)</f>
        <v>496083.55091383809</v>
      </c>
      <c r="U654" s="412">
        <f>MIN(M654:M655)</f>
        <v>0</v>
      </c>
      <c r="V654" s="131" t="s">
        <v>368</v>
      </c>
    </row>
    <row r="655" spans="1:22">
      <c r="A655" s="414"/>
      <c r="B655" s="25" t="s">
        <v>56</v>
      </c>
      <c r="C655" s="385"/>
      <c r="D655" s="380"/>
      <c r="E655" s="29">
        <v>471830034151</v>
      </c>
      <c r="F655" s="389"/>
      <c r="G655" s="10">
        <v>10</v>
      </c>
      <c r="H655" s="11">
        <v>1.532</v>
      </c>
      <c r="I655" s="11">
        <f t="shared" si="20"/>
        <v>7.66</v>
      </c>
      <c r="J655" s="12">
        <v>3800</v>
      </c>
      <c r="K655" s="46">
        <f t="shared" si="21"/>
        <v>496083.55091383809</v>
      </c>
      <c r="L655" s="46"/>
      <c r="M655" s="13" t="s">
        <v>71</v>
      </c>
      <c r="N655" s="412">
        <f>AVERAGE(N654:N654)</f>
        <v>547873.14139283821</v>
      </c>
      <c r="O655" s="412" t="e">
        <f>AVERAGE(O654:O654)</f>
        <v>#REF!</v>
      </c>
      <c r="P655" s="412" t="e">
        <f>STDEV(#REF!)</f>
        <v>#REF!</v>
      </c>
      <c r="Q655" s="412" t="e">
        <f>STDEV(#REF!)</f>
        <v>#REF!</v>
      </c>
      <c r="R655" s="412">
        <f>MIN(R654:R654)</f>
        <v>599662.73187183822</v>
      </c>
      <c r="S655" s="412" t="e">
        <f>MIN(S654:S654)</f>
        <v>#REF!</v>
      </c>
      <c r="T655" s="412">
        <f>MIN(T654:T654)</f>
        <v>496083.55091383809</v>
      </c>
      <c r="U655" s="412">
        <f>MIN(U654:U654)</f>
        <v>0</v>
      </c>
      <c r="V655" s="131" t="s">
        <v>368</v>
      </c>
    </row>
    <row r="656" spans="1:22">
      <c r="A656" s="414"/>
      <c r="B656" s="25" t="s">
        <v>57</v>
      </c>
      <c r="C656" s="383">
        <v>5</v>
      </c>
      <c r="D656" s="379" t="s">
        <v>4</v>
      </c>
      <c r="E656" s="29">
        <v>471830034163</v>
      </c>
      <c r="F656" s="389"/>
      <c r="G656" s="10">
        <v>10</v>
      </c>
      <c r="H656" s="11">
        <v>1.885</v>
      </c>
      <c r="I656" s="11">
        <f t="shared" si="20"/>
        <v>9.4250000000000007</v>
      </c>
      <c r="J656" s="12">
        <v>1481</v>
      </c>
      <c r="K656" s="46">
        <f t="shared" si="21"/>
        <v>157135.27851458883</v>
      </c>
      <c r="L656" s="46"/>
      <c r="M656" s="13" t="s">
        <v>71</v>
      </c>
      <c r="N656" s="412">
        <f>AVERAGE(K656:K657)</f>
        <v>192531.73159129272</v>
      </c>
      <c r="O656" s="412">
        <f>AVERAGE(K656:K659)</f>
        <v>191643.12515657968</v>
      </c>
      <c r="P656" s="412">
        <f>STDEV(K656:K657)</f>
        <v>50058.144000977518</v>
      </c>
      <c r="Q656" s="412">
        <f>STDEV(K656:K659)</f>
        <v>80652.759776850377</v>
      </c>
      <c r="R656" s="412">
        <f>MAX(K656:K657)</f>
        <v>227928.1846679966</v>
      </c>
      <c r="S656" s="412">
        <f>MAX(K656:K659)</f>
        <v>282965.21959888295</v>
      </c>
      <c r="T656" s="412">
        <f>MIN(K656:K657)</f>
        <v>157135.27851458883</v>
      </c>
      <c r="U656" s="412">
        <f>MIN(K656:K659)</f>
        <v>98543.817844850404</v>
      </c>
      <c r="V656" s="131" t="s">
        <v>368</v>
      </c>
    </row>
    <row r="657" spans="1:22">
      <c r="A657" s="414"/>
      <c r="B657" s="25" t="s">
        <v>58</v>
      </c>
      <c r="C657" s="384"/>
      <c r="D657" s="380"/>
      <c r="E657" s="29">
        <v>471830034167</v>
      </c>
      <c r="F657" s="389"/>
      <c r="G657" s="10">
        <v>10</v>
      </c>
      <c r="H657" s="11">
        <v>7.0179999999999998</v>
      </c>
      <c r="I657" s="11">
        <f t="shared" si="20"/>
        <v>35.089999999999996</v>
      </c>
      <c r="J657" s="12">
        <v>7998</v>
      </c>
      <c r="K657" s="46">
        <f t="shared" si="21"/>
        <v>227928.1846679966</v>
      </c>
      <c r="L657" s="46"/>
      <c r="M657" s="13" t="s">
        <v>71</v>
      </c>
      <c r="N657" s="412">
        <f>AVERAGE(N655:N656)</f>
        <v>370202.43649206543</v>
      </c>
      <c r="O657" s="412" t="e">
        <f>AVERAGE(O655:O656)</f>
        <v>#REF!</v>
      </c>
      <c r="P657" s="412" t="e">
        <f>STDEV(P653:P655)</f>
        <v>#DIV/0!</v>
      </c>
      <c r="Q657" s="412" t="e">
        <f>STDEV(Q653:Q655)</f>
        <v>#REF!</v>
      </c>
      <c r="R657" s="412">
        <f>MIN(R655:R656)</f>
        <v>227928.1846679966</v>
      </c>
      <c r="S657" s="412" t="e">
        <f>MIN(S655:S656)</f>
        <v>#REF!</v>
      </c>
      <c r="T657" s="412">
        <f>MIN(T655:T656)</f>
        <v>157135.27851458883</v>
      </c>
      <c r="U657" s="412">
        <f>MIN(U655:U656)</f>
        <v>0</v>
      </c>
      <c r="V657" s="131" t="s">
        <v>368</v>
      </c>
    </row>
    <row r="658" spans="1:22">
      <c r="A658" s="414"/>
      <c r="B658" s="25" t="s">
        <v>59</v>
      </c>
      <c r="C658" s="384"/>
      <c r="D658" s="379" t="s">
        <v>3</v>
      </c>
      <c r="E658" s="29">
        <v>471830034179</v>
      </c>
      <c r="F658" s="389"/>
      <c r="G658" s="10">
        <v>10</v>
      </c>
      <c r="H658" s="11">
        <v>3.9390000000000001</v>
      </c>
      <c r="I658" s="11">
        <f t="shared" si="20"/>
        <v>19.695</v>
      </c>
      <c r="J658" s="12">
        <v>5573</v>
      </c>
      <c r="K658" s="46">
        <f t="shared" si="21"/>
        <v>282965.21959888295</v>
      </c>
      <c r="L658" s="46"/>
      <c r="M658" s="13" t="s">
        <v>71</v>
      </c>
      <c r="N658" s="412">
        <f>AVERAGE(K658:K659)</f>
        <v>190754.51872186668</v>
      </c>
      <c r="O658" s="412" t="e">
        <f>AVERAGE(#REF!)</f>
        <v>#REF!</v>
      </c>
      <c r="P658" s="412">
        <f>STDEV(K658:K659)</f>
        <v>130405.62377620499</v>
      </c>
      <c r="Q658" s="412" t="e">
        <f>STDEV(#REF!)</f>
        <v>#REF!</v>
      </c>
      <c r="R658" s="412">
        <f>MAX(K658:K659)</f>
        <v>282965.21959888295</v>
      </c>
      <c r="S658" s="412" t="e">
        <f>MIN(#REF!)</f>
        <v>#REF!</v>
      </c>
      <c r="T658" s="412">
        <f>MIN(K658:K659)</f>
        <v>98543.817844850404</v>
      </c>
      <c r="U658" s="412">
        <f>MIN(M658:M659)</f>
        <v>0</v>
      </c>
      <c r="V658" s="131" t="s">
        <v>368</v>
      </c>
    </row>
    <row r="659" spans="1:22">
      <c r="A659" s="414"/>
      <c r="B659" s="25" t="s">
        <v>60</v>
      </c>
      <c r="C659" s="385"/>
      <c r="D659" s="380"/>
      <c r="E659" s="29">
        <v>471830034183</v>
      </c>
      <c r="F659" s="389"/>
      <c r="G659" s="10">
        <v>10</v>
      </c>
      <c r="H659" s="11">
        <v>3.7770000000000001</v>
      </c>
      <c r="I659" s="11">
        <f t="shared" si="20"/>
        <v>18.885000000000002</v>
      </c>
      <c r="J659" s="12">
        <v>1861</v>
      </c>
      <c r="K659" s="46">
        <f t="shared" si="21"/>
        <v>98543.817844850404</v>
      </c>
      <c r="L659" s="46"/>
      <c r="M659" s="13" t="s">
        <v>71</v>
      </c>
      <c r="N659" s="412">
        <f>AVERAGE(N658:N658)</f>
        <v>190754.51872186668</v>
      </c>
      <c r="O659" s="412" t="e">
        <f>AVERAGE(O658:O658)</f>
        <v>#REF!</v>
      </c>
      <c r="P659" s="412" t="e">
        <f>STDEV(#REF!)</f>
        <v>#REF!</v>
      </c>
      <c r="Q659" s="412" t="e">
        <f>STDEV(#REF!)</f>
        <v>#REF!</v>
      </c>
      <c r="R659" s="412">
        <f>MIN(R658:R658)</f>
        <v>282965.21959888295</v>
      </c>
      <c r="S659" s="412" t="e">
        <f>MIN(S658:S658)</f>
        <v>#REF!</v>
      </c>
      <c r="T659" s="412">
        <f>MIN(T658:T658)</f>
        <v>98543.817844850404</v>
      </c>
      <c r="U659" s="412">
        <f>MIN(U658:U658)</f>
        <v>0</v>
      </c>
      <c r="V659" s="131" t="s">
        <v>368</v>
      </c>
    </row>
    <row r="660" spans="1:22">
      <c r="A660" s="414"/>
      <c r="B660" s="25" t="s">
        <v>61</v>
      </c>
      <c r="C660" s="383">
        <v>6</v>
      </c>
      <c r="D660" s="379" t="s">
        <v>4</v>
      </c>
      <c r="E660" s="29">
        <v>471830034195</v>
      </c>
      <c r="F660" s="389"/>
      <c r="G660" s="10">
        <v>10</v>
      </c>
      <c r="H660" s="11">
        <v>8.452</v>
      </c>
      <c r="I660" s="11">
        <f t="shared" si="20"/>
        <v>42.26</v>
      </c>
      <c r="J660" s="12">
        <v>15592</v>
      </c>
      <c r="K660" s="46">
        <f t="shared" si="21"/>
        <v>368954.09370563179</v>
      </c>
      <c r="L660" s="46"/>
      <c r="M660" s="13" t="s">
        <v>71</v>
      </c>
      <c r="N660" s="412">
        <f>AVERAGE(K660:K661)</f>
        <v>975738.07731111383</v>
      </c>
      <c r="O660" s="412">
        <f>AVERAGE(K660:K663)</f>
        <v>554957.86800997984</v>
      </c>
      <c r="P660" s="412">
        <f>STDEV(K660:K661)</f>
        <v>858122.13904564641</v>
      </c>
      <c r="Q660" s="412">
        <f>STDEV(K660:K663)</f>
        <v>701646.98398108187</v>
      </c>
      <c r="R660" s="412">
        <f>MAX(K660:K661)</f>
        <v>1582522.0609165959</v>
      </c>
      <c r="S660" s="412">
        <f>MAX(K660:K663)</f>
        <v>1582522.0609165959</v>
      </c>
      <c r="T660" s="412">
        <f>MIN(K660:K661)</f>
        <v>368954.09370563179</v>
      </c>
      <c r="U660" s="412">
        <f>MIN(K660:K663)</f>
        <v>7040.0822199383347</v>
      </c>
      <c r="V660" s="131" t="s">
        <v>368</v>
      </c>
    </row>
    <row r="661" spans="1:22">
      <c r="A661" s="414"/>
      <c r="B661" s="25" t="s">
        <v>62</v>
      </c>
      <c r="C661" s="384"/>
      <c r="D661" s="380"/>
      <c r="E661" s="29">
        <v>471830034191</v>
      </c>
      <c r="F661" s="389"/>
      <c r="G661" s="10">
        <v>10</v>
      </c>
      <c r="H661" s="11">
        <v>3.5129999999999999</v>
      </c>
      <c r="I661" s="11">
        <f t="shared" si="20"/>
        <v>17.564999999999998</v>
      </c>
      <c r="J661" s="12">
        <v>27797</v>
      </c>
      <c r="K661" s="46">
        <f t="shared" si="21"/>
        <v>1582522.0609165959</v>
      </c>
      <c r="L661" s="46"/>
      <c r="M661" s="13" t="s">
        <v>71</v>
      </c>
      <c r="N661" s="412">
        <f>AVERAGE(N659:N660)</f>
        <v>583246.2980164903</v>
      </c>
      <c r="O661" s="412" t="e">
        <f>AVERAGE(O659:O660)</f>
        <v>#REF!</v>
      </c>
      <c r="P661" s="412" t="e">
        <f>STDEV(P657:P659)</f>
        <v>#DIV/0!</v>
      </c>
      <c r="Q661" s="412" t="e">
        <f>STDEV(Q657:Q659)</f>
        <v>#REF!</v>
      </c>
      <c r="R661" s="412">
        <f>MIN(R659:R660)</f>
        <v>282965.21959888295</v>
      </c>
      <c r="S661" s="412" t="e">
        <f>MIN(S659:S660)</f>
        <v>#REF!</v>
      </c>
      <c r="T661" s="412">
        <f>MIN(T659:T660)</f>
        <v>98543.817844850404</v>
      </c>
      <c r="U661" s="412">
        <f>MIN(U659:U660)</f>
        <v>0</v>
      </c>
      <c r="V661" s="131" t="s">
        <v>368</v>
      </c>
    </row>
    <row r="662" spans="1:22">
      <c r="A662" s="414"/>
      <c r="B662" s="25" t="s">
        <v>63</v>
      </c>
      <c r="C662" s="384"/>
      <c r="D662" s="379" t="s">
        <v>3</v>
      </c>
      <c r="E662" s="29">
        <v>471830034207</v>
      </c>
      <c r="F662" s="389"/>
      <c r="G662" s="10">
        <v>10</v>
      </c>
      <c r="H662" s="11">
        <v>4.2729999999999997</v>
      </c>
      <c r="I662" s="11">
        <f t="shared" si="20"/>
        <v>21.364999999999998</v>
      </c>
      <c r="J662" s="12">
        <v>5583</v>
      </c>
      <c r="K662" s="46">
        <f t="shared" si="21"/>
        <v>261315.23519775335</v>
      </c>
      <c r="L662" s="46"/>
      <c r="M662" s="13" t="s">
        <v>71</v>
      </c>
      <c r="N662" s="412">
        <f>AVERAGE(K662:K663)</f>
        <v>134177.65870884585</v>
      </c>
      <c r="O662" s="412" t="e">
        <f>AVERAGE(#REF!)</f>
        <v>#REF!</v>
      </c>
      <c r="P662" s="412">
        <f>STDEV(K662:K663)</f>
        <v>179799.68495785972</v>
      </c>
      <c r="Q662" s="412" t="e">
        <f>STDEV(#REF!)</f>
        <v>#REF!</v>
      </c>
      <c r="R662" s="412">
        <f>MAX(K662:K663)</f>
        <v>261315.23519775335</v>
      </c>
      <c r="S662" s="412" t="e">
        <f>MIN(#REF!)</f>
        <v>#REF!</v>
      </c>
      <c r="T662" s="412">
        <f>MIN(K662:K663)</f>
        <v>7040.0822199383347</v>
      </c>
      <c r="U662" s="412">
        <f>MIN(M662:M663)</f>
        <v>0</v>
      </c>
      <c r="V662" s="131" t="s">
        <v>368</v>
      </c>
    </row>
    <row r="663" spans="1:22">
      <c r="A663" s="414"/>
      <c r="B663" s="25" t="s">
        <v>64</v>
      </c>
      <c r="C663" s="385"/>
      <c r="D663" s="380"/>
      <c r="E663" s="29">
        <v>471830034212</v>
      </c>
      <c r="F663" s="390"/>
      <c r="G663" s="10">
        <v>10</v>
      </c>
      <c r="H663" s="11">
        <v>7.7839999999999998</v>
      </c>
      <c r="I663" s="11">
        <f t="shared" si="20"/>
        <v>38.92</v>
      </c>
      <c r="J663" s="12">
        <v>274</v>
      </c>
      <c r="K663" s="46">
        <f t="shared" si="21"/>
        <v>7040.0822199383347</v>
      </c>
      <c r="L663" s="46"/>
      <c r="M663" s="13" t="s">
        <v>71</v>
      </c>
      <c r="N663" s="412">
        <f>AVERAGE(N662:N662)</f>
        <v>134177.65870884585</v>
      </c>
      <c r="O663" s="412" t="e">
        <f>AVERAGE(O662:O662)</f>
        <v>#REF!</v>
      </c>
      <c r="P663" s="412" t="e">
        <f>STDEV(#REF!)</f>
        <v>#REF!</v>
      </c>
      <c r="Q663" s="412" t="e">
        <f>STDEV(#REF!)</f>
        <v>#REF!</v>
      </c>
      <c r="R663" s="412">
        <f>MIN(R662:R662)</f>
        <v>261315.23519775335</v>
      </c>
      <c r="S663" s="412" t="e">
        <f>MIN(S662:S662)</f>
        <v>#REF!</v>
      </c>
      <c r="T663" s="412">
        <f>MIN(T662:T662)</f>
        <v>7040.0822199383347</v>
      </c>
      <c r="U663" s="412">
        <f>MIN(U662:U662)</f>
        <v>0</v>
      </c>
      <c r="V663" s="131" t="s">
        <v>368</v>
      </c>
    </row>
    <row r="664" spans="1:22">
      <c r="A664" s="414" t="s">
        <v>692</v>
      </c>
      <c r="B664" s="25" t="s">
        <v>18</v>
      </c>
      <c r="C664" s="383">
        <v>1</v>
      </c>
      <c r="D664" s="379" t="s">
        <v>4</v>
      </c>
      <c r="E664" s="29">
        <v>471830025554</v>
      </c>
      <c r="F664" s="408" t="s">
        <v>1844</v>
      </c>
      <c r="G664" s="10">
        <v>10</v>
      </c>
      <c r="H664" s="11">
        <v>12.597</v>
      </c>
      <c r="I664" s="11">
        <f t="shared" si="20"/>
        <v>62.984999999999999</v>
      </c>
      <c r="J664" s="12" t="s">
        <v>355</v>
      </c>
      <c r="K664" s="46" t="s">
        <v>355</v>
      </c>
      <c r="L664" s="46"/>
      <c r="M664" s="13" t="s">
        <v>71</v>
      </c>
      <c r="N664" s="381" t="s">
        <v>355</v>
      </c>
      <c r="O664" s="381" t="s">
        <v>355</v>
      </c>
      <c r="P664" s="381" t="s">
        <v>354</v>
      </c>
      <c r="Q664" s="381" t="s">
        <v>354</v>
      </c>
      <c r="R664" s="381" t="s">
        <v>355</v>
      </c>
      <c r="S664" s="381" t="s">
        <v>355</v>
      </c>
      <c r="T664" s="381" t="s">
        <v>355</v>
      </c>
      <c r="U664" s="381" t="s">
        <v>355</v>
      </c>
      <c r="V664" s="131" t="s">
        <v>368</v>
      </c>
    </row>
    <row r="665" spans="1:22">
      <c r="A665" s="414"/>
      <c r="B665" s="25" t="s">
        <v>19</v>
      </c>
      <c r="C665" s="384"/>
      <c r="D665" s="380"/>
      <c r="E665" s="29">
        <v>471830025610</v>
      </c>
      <c r="F665" s="409"/>
      <c r="G665" s="10">
        <v>10</v>
      </c>
      <c r="H665" s="11">
        <v>29.837</v>
      </c>
      <c r="I665" s="11">
        <f t="shared" si="20"/>
        <v>149.185</v>
      </c>
      <c r="J665" s="12" t="s">
        <v>355</v>
      </c>
      <c r="K665" s="46" t="s">
        <v>355</v>
      </c>
      <c r="L665" s="46"/>
      <c r="M665" s="13" t="s">
        <v>71</v>
      </c>
      <c r="N665" s="382">
        <f>MIN(N663:N664)</f>
        <v>134177.65870884585</v>
      </c>
      <c r="O665" s="382" t="e">
        <f>MIN(O663:O664)</f>
        <v>#REF!</v>
      </c>
      <c r="P665" s="382" t="e">
        <f>AVERAGE(P663:P664)</f>
        <v>#REF!</v>
      </c>
      <c r="Q665" s="382" t="e">
        <f>AVERAGE(Q663:Q664)</f>
        <v>#REF!</v>
      </c>
      <c r="R665" s="382">
        <f>MIN(R663:R664)</f>
        <v>261315.23519775335</v>
      </c>
      <c r="S665" s="382" t="e">
        <f>MIN(S663:S664)</f>
        <v>#REF!</v>
      </c>
      <c r="T665" s="382">
        <f>MIN(T663:T664)</f>
        <v>7040.0822199383347</v>
      </c>
      <c r="U665" s="382">
        <f>MIN(U663:U664)</f>
        <v>0</v>
      </c>
      <c r="V665" s="131" t="s">
        <v>368</v>
      </c>
    </row>
    <row r="666" spans="1:22">
      <c r="A666" s="414"/>
      <c r="B666" s="25" t="s">
        <v>20</v>
      </c>
      <c r="C666" s="384"/>
      <c r="D666" s="379" t="s">
        <v>3</v>
      </c>
      <c r="E666" s="29">
        <v>471830025778</v>
      </c>
      <c r="F666" s="409"/>
      <c r="G666" s="10">
        <v>10</v>
      </c>
      <c r="H666" s="11">
        <v>17.745999999999999</v>
      </c>
      <c r="I666" s="11">
        <f t="shared" si="20"/>
        <v>88.72999999999999</v>
      </c>
      <c r="J666" s="12" t="s">
        <v>355</v>
      </c>
      <c r="K666" s="46" t="s">
        <v>355</v>
      </c>
      <c r="L666" s="46"/>
      <c r="M666" s="13" t="s">
        <v>71</v>
      </c>
      <c r="N666" s="381" t="s">
        <v>355</v>
      </c>
      <c r="O666" s="382" t="e">
        <f>MIN(#REF!)</f>
        <v>#REF!</v>
      </c>
      <c r="P666" s="381" t="s">
        <v>354</v>
      </c>
      <c r="Q666" s="382" t="e">
        <f>AVERAGE(#REF!)</f>
        <v>#REF!</v>
      </c>
      <c r="R666" s="381" t="s">
        <v>355</v>
      </c>
      <c r="S666" s="382" t="e">
        <f>MIN(#REF!)</f>
        <v>#REF!</v>
      </c>
      <c r="T666" s="381" t="s">
        <v>355</v>
      </c>
      <c r="U666" s="382" t="e">
        <f>MIN(#REF!)</f>
        <v>#REF!</v>
      </c>
      <c r="V666" s="131" t="s">
        <v>368</v>
      </c>
    </row>
    <row r="667" spans="1:22">
      <c r="A667" s="414"/>
      <c r="B667" s="25" t="s">
        <v>21</v>
      </c>
      <c r="C667" s="385"/>
      <c r="D667" s="380"/>
      <c r="E667" s="29">
        <v>471830025834</v>
      </c>
      <c r="F667" s="409"/>
      <c r="G667" s="10">
        <v>10</v>
      </c>
      <c r="H667" s="11">
        <v>22.036000000000001</v>
      </c>
      <c r="I667" s="11">
        <f t="shared" si="20"/>
        <v>110.18</v>
      </c>
      <c r="J667" s="12" t="s">
        <v>355</v>
      </c>
      <c r="K667" s="46" t="s">
        <v>355</v>
      </c>
      <c r="L667" s="46"/>
      <c r="M667" s="13" t="s">
        <v>71</v>
      </c>
      <c r="N667" s="382">
        <f>MIN(N665:N666)</f>
        <v>134177.65870884585</v>
      </c>
      <c r="O667" s="382" t="e">
        <f>MIN(O666:O666)</f>
        <v>#REF!</v>
      </c>
      <c r="P667" s="382" t="e">
        <f>AVERAGE(P665:P666)</f>
        <v>#REF!</v>
      </c>
      <c r="Q667" s="382" t="e">
        <f>AVERAGE(Q666:Q666)</f>
        <v>#REF!</v>
      </c>
      <c r="R667" s="382">
        <f>MIN(R665:R666)</f>
        <v>261315.23519775335</v>
      </c>
      <c r="S667" s="382" t="e">
        <f>MIN(S666:S666)</f>
        <v>#REF!</v>
      </c>
      <c r="T667" s="382">
        <f>MIN(T665:T666)</f>
        <v>7040.0822199383347</v>
      </c>
      <c r="U667" s="382" t="e">
        <f>MIN(U666:U666)</f>
        <v>#REF!</v>
      </c>
      <c r="V667" s="131" t="s">
        <v>368</v>
      </c>
    </row>
    <row r="668" spans="1:22">
      <c r="A668" s="414"/>
      <c r="B668" s="25" t="s">
        <v>22</v>
      </c>
      <c r="C668" s="383">
        <v>2</v>
      </c>
      <c r="D668" s="379" t="s">
        <v>4</v>
      </c>
      <c r="E668" s="29">
        <v>471830026002</v>
      </c>
      <c r="F668" s="409"/>
      <c r="G668" s="10">
        <v>10</v>
      </c>
      <c r="H668" s="11">
        <v>7.0339999999999998</v>
      </c>
      <c r="I668" s="11">
        <f t="shared" si="20"/>
        <v>35.17</v>
      </c>
      <c r="J668" s="12" t="s">
        <v>355</v>
      </c>
      <c r="K668" s="46" t="s">
        <v>355</v>
      </c>
      <c r="L668" s="46"/>
      <c r="M668" s="13" t="s">
        <v>71</v>
      </c>
      <c r="N668" s="381" t="s">
        <v>355</v>
      </c>
      <c r="O668" s="381" t="s">
        <v>355</v>
      </c>
      <c r="P668" s="381" t="s">
        <v>354</v>
      </c>
      <c r="Q668" s="381" t="s">
        <v>354</v>
      </c>
      <c r="R668" s="381" t="s">
        <v>355</v>
      </c>
      <c r="S668" s="381" t="s">
        <v>355</v>
      </c>
      <c r="T668" s="381" t="s">
        <v>355</v>
      </c>
      <c r="U668" s="381" t="s">
        <v>355</v>
      </c>
      <c r="V668" s="131" t="s">
        <v>368</v>
      </c>
    </row>
    <row r="669" spans="1:22">
      <c r="A669" s="414"/>
      <c r="B669" s="25" t="s">
        <v>23</v>
      </c>
      <c r="C669" s="384"/>
      <c r="D669" s="380"/>
      <c r="E669" s="29">
        <v>471830026058</v>
      </c>
      <c r="F669" s="409"/>
      <c r="G669" s="10">
        <v>10</v>
      </c>
      <c r="H669" s="11">
        <v>22.404</v>
      </c>
      <c r="I669" s="11">
        <f t="shared" si="20"/>
        <v>112.02</v>
      </c>
      <c r="J669" s="12" t="s">
        <v>355</v>
      </c>
      <c r="K669" s="46" t="s">
        <v>355</v>
      </c>
      <c r="L669" s="46"/>
      <c r="M669" s="13" t="s">
        <v>71</v>
      </c>
      <c r="N669" s="382">
        <f>MIN(N667:N668)</f>
        <v>134177.65870884585</v>
      </c>
      <c r="O669" s="382" t="e">
        <f>MIN(O667:O668)</f>
        <v>#REF!</v>
      </c>
      <c r="P669" s="382" t="e">
        <f>AVERAGE(P667:P668)</f>
        <v>#REF!</v>
      </c>
      <c r="Q669" s="382" t="e">
        <f>AVERAGE(Q667:Q668)</f>
        <v>#REF!</v>
      </c>
      <c r="R669" s="382">
        <f>MIN(R667:R668)</f>
        <v>261315.23519775335</v>
      </c>
      <c r="S669" s="382" t="e">
        <f>MIN(S667:S668)</f>
        <v>#REF!</v>
      </c>
      <c r="T669" s="382">
        <f>MIN(T667:T668)</f>
        <v>7040.0822199383347</v>
      </c>
      <c r="U669" s="382" t="e">
        <f>MIN(U667:U668)</f>
        <v>#REF!</v>
      </c>
      <c r="V669" s="131" t="s">
        <v>368</v>
      </c>
    </row>
    <row r="670" spans="1:22">
      <c r="A670" s="414"/>
      <c r="B670" s="25" t="s">
        <v>24</v>
      </c>
      <c r="C670" s="384"/>
      <c r="D670" s="379" t="s">
        <v>3</v>
      </c>
      <c r="E670" s="29">
        <v>471830026226</v>
      </c>
      <c r="F670" s="409"/>
      <c r="G670" s="10">
        <v>10</v>
      </c>
      <c r="H670" s="11">
        <v>13.488</v>
      </c>
      <c r="I670" s="11">
        <f t="shared" si="20"/>
        <v>67.44</v>
      </c>
      <c r="J670" s="12" t="s">
        <v>355</v>
      </c>
      <c r="K670" s="46" t="s">
        <v>355</v>
      </c>
      <c r="L670" s="46"/>
      <c r="M670" s="13" t="s">
        <v>71</v>
      </c>
      <c r="N670" s="381" t="s">
        <v>355</v>
      </c>
      <c r="O670" s="382" t="e">
        <f>MIN(#REF!)</f>
        <v>#REF!</v>
      </c>
      <c r="P670" s="381" t="s">
        <v>354</v>
      </c>
      <c r="Q670" s="382" t="e">
        <f>AVERAGE(#REF!)</f>
        <v>#REF!</v>
      </c>
      <c r="R670" s="381" t="s">
        <v>355</v>
      </c>
      <c r="S670" s="382" t="e">
        <f>MIN(#REF!)</f>
        <v>#REF!</v>
      </c>
      <c r="T670" s="381" t="s">
        <v>355</v>
      </c>
      <c r="U670" s="382" t="e">
        <f>MIN(#REF!)</f>
        <v>#REF!</v>
      </c>
      <c r="V670" s="131" t="s">
        <v>368</v>
      </c>
    </row>
    <row r="671" spans="1:22">
      <c r="A671" s="414"/>
      <c r="B671" s="25" t="s">
        <v>25</v>
      </c>
      <c r="C671" s="385"/>
      <c r="D671" s="380"/>
      <c r="E671" s="29">
        <v>471830026282</v>
      </c>
      <c r="F671" s="409"/>
      <c r="G671" s="10">
        <v>10</v>
      </c>
      <c r="H671" s="11">
        <v>12.981999999999999</v>
      </c>
      <c r="I671" s="11">
        <f t="shared" si="20"/>
        <v>64.91</v>
      </c>
      <c r="J671" s="12" t="s">
        <v>355</v>
      </c>
      <c r="K671" s="46" t="s">
        <v>355</v>
      </c>
      <c r="L671" s="46"/>
      <c r="M671" s="13" t="s">
        <v>71</v>
      </c>
      <c r="N671" s="382">
        <f>MIN(N669:N670)</f>
        <v>134177.65870884585</v>
      </c>
      <c r="O671" s="382" t="e">
        <f>MIN(O670:O670)</f>
        <v>#REF!</v>
      </c>
      <c r="P671" s="382" t="e">
        <f>AVERAGE(P669:P670)</f>
        <v>#REF!</v>
      </c>
      <c r="Q671" s="382" t="e">
        <f>AVERAGE(Q670:Q670)</f>
        <v>#REF!</v>
      </c>
      <c r="R671" s="382">
        <f>MIN(R669:R670)</f>
        <v>261315.23519775335</v>
      </c>
      <c r="S671" s="382" t="e">
        <f>MIN(S670:S670)</f>
        <v>#REF!</v>
      </c>
      <c r="T671" s="382">
        <f>MIN(T669:T670)</f>
        <v>7040.0822199383347</v>
      </c>
      <c r="U671" s="382" t="e">
        <f>MIN(U670:U670)</f>
        <v>#REF!</v>
      </c>
      <c r="V671" s="131" t="s">
        <v>368</v>
      </c>
    </row>
    <row r="672" spans="1:22">
      <c r="A672" s="414"/>
      <c r="B672" s="25" t="s">
        <v>26</v>
      </c>
      <c r="C672" s="383">
        <v>3</v>
      </c>
      <c r="D672" s="379" t="s">
        <v>4</v>
      </c>
      <c r="E672" s="29" t="s">
        <v>653</v>
      </c>
      <c r="F672" s="409"/>
      <c r="G672" s="10">
        <v>10</v>
      </c>
      <c r="H672" s="11">
        <v>12.814</v>
      </c>
      <c r="I672" s="11">
        <f t="shared" si="20"/>
        <v>64.069999999999993</v>
      </c>
      <c r="J672" s="12">
        <v>341</v>
      </c>
      <c r="K672" s="46">
        <f t="shared" si="21"/>
        <v>5322.3037302949906</v>
      </c>
      <c r="L672" s="46"/>
      <c r="M672" s="13" t="s">
        <v>71</v>
      </c>
      <c r="N672" s="412">
        <f>AVERAGE(K672:K673)</f>
        <v>3518.9457265601745</v>
      </c>
      <c r="O672" s="412">
        <f>AVERAGE(K672:K675)</f>
        <v>2662.2822789705265</v>
      </c>
      <c r="P672" s="412">
        <f>STDEV(K672:K673)</f>
        <v>2550.3333466958475</v>
      </c>
      <c r="Q672" s="412">
        <f>STDEV(K672:K675)</f>
        <v>2335.3194378806011</v>
      </c>
      <c r="R672" s="412">
        <f>MAX(K672:K673)</f>
        <v>5322.3037302949906</v>
      </c>
      <c r="S672" s="412">
        <f>MAX(K672:K675)</f>
        <v>5322.3037302949906</v>
      </c>
      <c r="T672" s="412">
        <f>MIN(K672:K673)</f>
        <v>1715.5877228253587</v>
      </c>
      <c r="U672" s="381" t="s">
        <v>355</v>
      </c>
      <c r="V672" s="131" t="s">
        <v>370</v>
      </c>
    </row>
    <row r="673" spans="1:22">
      <c r="A673" s="414"/>
      <c r="B673" s="25" t="s">
        <v>27</v>
      </c>
      <c r="C673" s="384"/>
      <c r="D673" s="380"/>
      <c r="E673" s="29" t="s">
        <v>654</v>
      </c>
      <c r="F673" s="409"/>
      <c r="G673" s="10">
        <v>10</v>
      </c>
      <c r="H673" s="11">
        <v>7.4610000000000003</v>
      </c>
      <c r="I673" s="11">
        <f t="shared" si="20"/>
        <v>37.305</v>
      </c>
      <c r="J673" s="12">
        <v>64</v>
      </c>
      <c r="K673" s="46">
        <f t="shared" si="21"/>
        <v>1715.5877228253587</v>
      </c>
      <c r="L673" s="46"/>
      <c r="M673" s="13" t="s">
        <v>71</v>
      </c>
      <c r="N673" s="412">
        <f>AVERAGE(N671:N672)</f>
        <v>68848.302217703007</v>
      </c>
      <c r="O673" s="412" t="e">
        <f>AVERAGE(O671:O672)</f>
        <v>#REF!</v>
      </c>
      <c r="P673" s="412" t="e">
        <f>STDEV(P669:P671)</f>
        <v>#REF!</v>
      </c>
      <c r="Q673" s="412" t="e">
        <f>STDEV(Q669:Q671)</f>
        <v>#REF!</v>
      </c>
      <c r="R673" s="412">
        <f>MIN(R671:R672)</f>
        <v>5322.3037302949906</v>
      </c>
      <c r="S673" s="412" t="e">
        <f>MIN(S671:S672)</f>
        <v>#REF!</v>
      </c>
      <c r="T673" s="412">
        <f>MIN(T671:T672)</f>
        <v>1715.5877228253587</v>
      </c>
      <c r="U673" s="382" t="e">
        <f>MIN(U671:U672)</f>
        <v>#REF!</v>
      </c>
      <c r="V673" s="131" t="s">
        <v>370</v>
      </c>
    </row>
    <row r="674" spans="1:22">
      <c r="A674" s="414"/>
      <c r="B674" s="25" t="s">
        <v>28</v>
      </c>
      <c r="C674" s="384"/>
      <c r="D674" s="379" t="s">
        <v>3</v>
      </c>
      <c r="E674" s="29" t="s">
        <v>655</v>
      </c>
      <c r="F674" s="409"/>
      <c r="G674" s="10">
        <v>10</v>
      </c>
      <c r="H674" s="11">
        <v>13.067</v>
      </c>
      <c r="I674" s="11">
        <f t="shared" si="20"/>
        <v>65.335000000000008</v>
      </c>
      <c r="J674" s="12">
        <v>62</v>
      </c>
      <c r="K674" s="46">
        <f t="shared" si="21"/>
        <v>948.95538379122979</v>
      </c>
      <c r="L674" s="46"/>
      <c r="M674" s="13" t="s">
        <v>71</v>
      </c>
      <c r="N674" s="412">
        <f>AVERAGE(K674:K675)</f>
        <v>948.95538379122979</v>
      </c>
      <c r="O674" s="412" t="e">
        <f>AVERAGE(#REF!)</f>
        <v>#REF!</v>
      </c>
      <c r="P674" s="381" t="s">
        <v>354</v>
      </c>
      <c r="Q674" s="412" t="e">
        <f>STDEV(#REF!)</f>
        <v>#REF!</v>
      </c>
      <c r="R674" s="412">
        <f>MAX(K674:K675)</f>
        <v>948.95538379122979</v>
      </c>
      <c r="S674" s="412" t="e">
        <f>MIN(#REF!)</f>
        <v>#REF!</v>
      </c>
      <c r="T674" s="381" t="s">
        <v>355</v>
      </c>
      <c r="U674" s="382" t="e">
        <f>MIN(#REF!)</f>
        <v>#REF!</v>
      </c>
      <c r="V674" s="131" t="s">
        <v>370</v>
      </c>
    </row>
    <row r="675" spans="1:22">
      <c r="A675" s="414"/>
      <c r="B675" s="25" t="s">
        <v>29</v>
      </c>
      <c r="C675" s="385"/>
      <c r="D675" s="380"/>
      <c r="E675" s="29" t="s">
        <v>656</v>
      </c>
      <c r="F675" s="409"/>
      <c r="G675" s="10">
        <v>10</v>
      </c>
      <c r="H675" s="11">
        <v>20.039000000000001</v>
      </c>
      <c r="I675" s="11">
        <f t="shared" si="20"/>
        <v>100.19500000000001</v>
      </c>
      <c r="J675" s="12" t="s">
        <v>355</v>
      </c>
      <c r="K675" s="46" t="s">
        <v>355</v>
      </c>
      <c r="L675" s="46"/>
      <c r="M675" s="13" t="s">
        <v>71</v>
      </c>
      <c r="N675" s="412">
        <f>AVERAGE(N674:N674)</f>
        <v>948.95538379122979</v>
      </c>
      <c r="O675" s="412" t="e">
        <f>AVERAGE(O674:O674)</f>
        <v>#REF!</v>
      </c>
      <c r="P675" s="382" t="e">
        <f>AVERAGE(P673:P674)</f>
        <v>#REF!</v>
      </c>
      <c r="Q675" s="412" t="e">
        <f>STDEV(#REF!)</f>
        <v>#REF!</v>
      </c>
      <c r="R675" s="412">
        <f>MIN(R674:R674)</f>
        <v>948.95538379122979</v>
      </c>
      <c r="S675" s="412" t="e">
        <f>MIN(S674:S674)</f>
        <v>#REF!</v>
      </c>
      <c r="T675" s="382">
        <f>MIN(T673:T674)</f>
        <v>1715.5877228253587</v>
      </c>
      <c r="U675" s="382" t="e">
        <f>MIN(U674:U674)</f>
        <v>#REF!</v>
      </c>
      <c r="V675" s="131" t="s">
        <v>370</v>
      </c>
    </row>
    <row r="676" spans="1:22">
      <c r="A676" s="414"/>
      <c r="B676" s="25" t="s">
        <v>30</v>
      </c>
      <c r="C676" s="383">
        <v>4</v>
      </c>
      <c r="D676" s="379" t="s">
        <v>4</v>
      </c>
      <c r="E676" s="29" t="s">
        <v>657</v>
      </c>
      <c r="F676" s="409"/>
      <c r="G676" s="10">
        <v>10</v>
      </c>
      <c r="H676" s="11">
        <v>15.667999999999999</v>
      </c>
      <c r="I676" s="11">
        <f t="shared" si="20"/>
        <v>78.34</v>
      </c>
      <c r="J676" s="12">
        <v>762</v>
      </c>
      <c r="K676" s="46">
        <f t="shared" si="21"/>
        <v>9726.831758999233</v>
      </c>
      <c r="L676" s="46"/>
      <c r="M676" s="13" t="s">
        <v>71</v>
      </c>
      <c r="N676" s="412">
        <f>AVERAGE(K676:K677)</f>
        <v>5685.3118258768909</v>
      </c>
      <c r="O676" s="412">
        <f>AVERAGE(K676:K679)</f>
        <v>4363.004159384117</v>
      </c>
      <c r="P676" s="412">
        <f>STDEV(K676:K677)</f>
        <v>5715.5723020228215</v>
      </c>
      <c r="Q676" s="412">
        <f>STDEV(K676:K679)</f>
        <v>3645.2428051999341</v>
      </c>
      <c r="R676" s="412">
        <f>MAX(K676:K677)</f>
        <v>9726.831758999233</v>
      </c>
      <c r="S676" s="412">
        <f>MAX(K676:K679)</f>
        <v>9726.831758999233</v>
      </c>
      <c r="T676" s="412">
        <f>MIN(K676:K677)</f>
        <v>1643.7918927545486</v>
      </c>
      <c r="U676" s="412">
        <f>MIN(K676:K679)</f>
        <v>1643.7918927545486</v>
      </c>
      <c r="V676" s="131" t="s">
        <v>370</v>
      </c>
    </row>
    <row r="677" spans="1:22">
      <c r="A677" s="414"/>
      <c r="B677" s="25" t="s">
        <v>31</v>
      </c>
      <c r="C677" s="384"/>
      <c r="D677" s="380"/>
      <c r="E677" s="29" t="s">
        <v>658</v>
      </c>
      <c r="F677" s="409"/>
      <c r="G677" s="10">
        <v>10</v>
      </c>
      <c r="H677" s="11">
        <v>25.064</v>
      </c>
      <c r="I677" s="11">
        <f t="shared" si="20"/>
        <v>125.32</v>
      </c>
      <c r="J677" s="12">
        <v>206</v>
      </c>
      <c r="K677" s="46">
        <f t="shared" si="21"/>
        <v>1643.7918927545486</v>
      </c>
      <c r="L677" s="46"/>
      <c r="M677" s="13" t="s">
        <v>71</v>
      </c>
      <c r="N677" s="412">
        <f>AVERAGE(N675:N676)</f>
        <v>3317.1336048340604</v>
      </c>
      <c r="O677" s="412" t="e">
        <f>AVERAGE(O675:O676)</f>
        <v>#REF!</v>
      </c>
      <c r="P677" s="412" t="e">
        <f>STDEV(P673:P675)</f>
        <v>#REF!</v>
      </c>
      <c r="Q677" s="412" t="e">
        <f>STDEV(Q673:Q675)</f>
        <v>#REF!</v>
      </c>
      <c r="R677" s="412">
        <f>MIN(R675:R676)</f>
        <v>948.95538379122979</v>
      </c>
      <c r="S677" s="412" t="e">
        <f>MIN(S675:S676)</f>
        <v>#REF!</v>
      </c>
      <c r="T677" s="412">
        <f>MIN(T675:T676)</f>
        <v>1643.7918927545486</v>
      </c>
      <c r="U677" s="412" t="e">
        <f>MIN(U675:U676)</f>
        <v>#REF!</v>
      </c>
      <c r="V677" s="131" t="s">
        <v>370</v>
      </c>
    </row>
    <row r="678" spans="1:22">
      <c r="A678" s="414"/>
      <c r="B678" s="25" t="s">
        <v>32</v>
      </c>
      <c r="C678" s="384"/>
      <c r="D678" s="379" t="s">
        <v>3</v>
      </c>
      <c r="E678" s="29" t="s">
        <v>659</v>
      </c>
      <c r="F678" s="409"/>
      <c r="G678" s="10">
        <v>10</v>
      </c>
      <c r="H678" s="11">
        <v>16.231000000000002</v>
      </c>
      <c r="I678" s="11">
        <f t="shared" si="20"/>
        <v>81.155000000000001</v>
      </c>
      <c r="J678" s="12">
        <v>221</v>
      </c>
      <c r="K678" s="46">
        <f t="shared" si="21"/>
        <v>2723.1840305588071</v>
      </c>
      <c r="L678" s="46"/>
      <c r="M678" s="13" t="s">
        <v>71</v>
      </c>
      <c r="N678" s="412">
        <f>AVERAGE(K678:K679)</f>
        <v>3040.696492891344</v>
      </c>
      <c r="O678" s="412" t="e">
        <f>AVERAGE(#REF!)</f>
        <v>#REF!</v>
      </c>
      <c r="P678" s="412">
        <f>STDEV(K678:K679)</f>
        <v>449.03043045314877</v>
      </c>
      <c r="Q678" s="412" t="e">
        <f>STDEV(#REF!)</f>
        <v>#REF!</v>
      </c>
      <c r="R678" s="412">
        <f>MAX(K678:K679)</f>
        <v>3358.2089552238804</v>
      </c>
      <c r="S678" s="412" t="e">
        <f>MIN(#REF!)</f>
        <v>#REF!</v>
      </c>
      <c r="T678" s="412">
        <f>MIN(K678:K679)</f>
        <v>2723.1840305588071</v>
      </c>
      <c r="U678" s="412">
        <f>MIN(M678:M679)</f>
        <v>0</v>
      </c>
      <c r="V678" s="131" t="s">
        <v>370</v>
      </c>
    </row>
    <row r="679" spans="1:22">
      <c r="A679" s="414"/>
      <c r="B679" s="25" t="s">
        <v>33</v>
      </c>
      <c r="C679" s="385"/>
      <c r="D679" s="380"/>
      <c r="E679" s="29" t="s">
        <v>660</v>
      </c>
      <c r="F679" s="409"/>
      <c r="G679" s="10">
        <v>10</v>
      </c>
      <c r="H679" s="11">
        <v>16.616</v>
      </c>
      <c r="I679" s="11">
        <f t="shared" si="20"/>
        <v>83.08</v>
      </c>
      <c r="J679" s="12">
        <v>279</v>
      </c>
      <c r="K679" s="46">
        <f t="shared" si="21"/>
        <v>3358.2089552238804</v>
      </c>
      <c r="L679" s="46"/>
      <c r="M679" s="13" t="s">
        <v>71</v>
      </c>
      <c r="N679" s="412">
        <f>AVERAGE(N678:N678)</f>
        <v>3040.696492891344</v>
      </c>
      <c r="O679" s="412" t="e">
        <f>AVERAGE(O678:O678)</f>
        <v>#REF!</v>
      </c>
      <c r="P679" s="412" t="e">
        <f>STDEV(#REF!)</f>
        <v>#REF!</v>
      </c>
      <c r="Q679" s="412" t="e">
        <f>STDEV(#REF!)</f>
        <v>#REF!</v>
      </c>
      <c r="R679" s="412">
        <f>MIN(R678:R678)</f>
        <v>3358.2089552238804</v>
      </c>
      <c r="S679" s="412" t="e">
        <f>MIN(S678:S678)</f>
        <v>#REF!</v>
      </c>
      <c r="T679" s="412">
        <f>MIN(T678:T678)</f>
        <v>2723.1840305588071</v>
      </c>
      <c r="U679" s="412">
        <f>MIN(U678:U678)</f>
        <v>0</v>
      </c>
      <c r="V679" s="131" t="s">
        <v>370</v>
      </c>
    </row>
    <row r="680" spans="1:22">
      <c r="A680" s="414"/>
      <c r="B680" s="25" t="s">
        <v>34</v>
      </c>
      <c r="C680" s="383">
        <v>5</v>
      </c>
      <c r="D680" s="379" t="s">
        <v>4</v>
      </c>
      <c r="E680" s="29" t="s">
        <v>661</v>
      </c>
      <c r="F680" s="409"/>
      <c r="G680" s="10">
        <v>10</v>
      </c>
      <c r="H680" s="11">
        <v>13.314</v>
      </c>
      <c r="I680" s="11">
        <f t="shared" si="20"/>
        <v>66.569999999999993</v>
      </c>
      <c r="J680" s="12">
        <v>54</v>
      </c>
      <c r="K680" s="46">
        <f t="shared" si="21"/>
        <v>811.17620549797221</v>
      </c>
      <c r="L680" s="46"/>
      <c r="M680" s="13" t="s">
        <v>71</v>
      </c>
      <c r="N680" s="412">
        <f>AVERAGE(K680:K681)</f>
        <v>1342.1682472499224</v>
      </c>
      <c r="O680" s="412">
        <f>AVERAGE(K680:K683)</f>
        <v>1323.7048276087917</v>
      </c>
      <c r="P680" s="412">
        <f>STDEV(K680:K681)</f>
        <v>750.93614695778956</v>
      </c>
      <c r="Q680" s="412">
        <f>STDEV(K680:K683)</f>
        <v>460.17665031293177</v>
      </c>
      <c r="R680" s="412">
        <f>MAX(K680:K681)</f>
        <v>1873.1602890018728</v>
      </c>
      <c r="S680" s="412">
        <f>MAX(K680:K683)</f>
        <v>1873.1602890018728</v>
      </c>
      <c r="T680" s="412">
        <f>MIN(K680:K681)</f>
        <v>811.17620549797221</v>
      </c>
      <c r="U680" s="412">
        <f>MIN(K680:K683)</f>
        <v>811.17620549797221</v>
      </c>
      <c r="V680" s="131" t="s">
        <v>370</v>
      </c>
    </row>
    <row r="681" spans="1:22">
      <c r="A681" s="414"/>
      <c r="B681" s="25" t="s">
        <v>35</v>
      </c>
      <c r="C681" s="384"/>
      <c r="D681" s="380"/>
      <c r="E681" s="29" t="s">
        <v>662</v>
      </c>
      <c r="F681" s="409"/>
      <c r="G681" s="10">
        <v>10</v>
      </c>
      <c r="H681" s="11">
        <v>14.948</v>
      </c>
      <c r="I681" s="11">
        <f t="shared" si="20"/>
        <v>74.740000000000009</v>
      </c>
      <c r="J681" s="12">
        <v>140</v>
      </c>
      <c r="K681" s="46">
        <f t="shared" si="21"/>
        <v>1873.1602890018728</v>
      </c>
      <c r="L681" s="46"/>
      <c r="M681" s="13" t="s">
        <v>71</v>
      </c>
      <c r="N681" s="412">
        <f>AVERAGE(N679:N680)</f>
        <v>2191.4323700706332</v>
      </c>
      <c r="O681" s="412" t="e">
        <f>AVERAGE(O679:O680)</f>
        <v>#REF!</v>
      </c>
      <c r="P681" s="412" t="e">
        <f>STDEV(P677:P679)</f>
        <v>#REF!</v>
      </c>
      <c r="Q681" s="412" t="e">
        <f>STDEV(Q677:Q679)</f>
        <v>#REF!</v>
      </c>
      <c r="R681" s="412">
        <f>MIN(R679:R680)</f>
        <v>1873.1602890018728</v>
      </c>
      <c r="S681" s="412" t="e">
        <f>MIN(S679:S680)</f>
        <v>#REF!</v>
      </c>
      <c r="T681" s="412">
        <f>MIN(T679:T680)</f>
        <v>811.17620549797221</v>
      </c>
      <c r="U681" s="412">
        <f>MIN(U679:U680)</f>
        <v>0</v>
      </c>
      <c r="V681" s="131" t="s">
        <v>370</v>
      </c>
    </row>
    <row r="682" spans="1:22">
      <c r="A682" s="414"/>
      <c r="B682" s="25" t="s">
        <v>36</v>
      </c>
      <c r="C682" s="384"/>
      <c r="D682" s="379" t="s">
        <v>3</v>
      </c>
      <c r="E682" s="29" t="s">
        <v>663</v>
      </c>
      <c r="F682" s="409"/>
      <c r="G682" s="10">
        <v>10</v>
      </c>
      <c r="H682" s="11">
        <v>12.342000000000001</v>
      </c>
      <c r="I682" s="11">
        <f t="shared" si="20"/>
        <v>61.71</v>
      </c>
      <c r="J682" s="12">
        <v>69</v>
      </c>
      <c r="K682" s="46">
        <f t="shared" si="21"/>
        <v>1118.133203694701</v>
      </c>
      <c r="L682" s="46"/>
      <c r="M682" s="13" t="s">
        <v>71</v>
      </c>
      <c r="N682" s="412">
        <f>AVERAGE(K682:K683)</f>
        <v>1305.2414079676607</v>
      </c>
      <c r="O682" s="412" t="e">
        <f>AVERAGE(#REF!)</f>
        <v>#REF!</v>
      </c>
      <c r="P682" s="412">
        <f>STDEV(K682:K683)</f>
        <v>264.61096011409484</v>
      </c>
      <c r="Q682" s="412" t="e">
        <f>STDEV(#REF!)</f>
        <v>#REF!</v>
      </c>
      <c r="R682" s="412">
        <f>MAX(K682:K683)</f>
        <v>1492.3496122406204</v>
      </c>
      <c r="S682" s="412" t="e">
        <f>MIN(#REF!)</f>
        <v>#REF!</v>
      </c>
      <c r="T682" s="412">
        <f>MIN(K682:K683)</f>
        <v>1118.133203694701</v>
      </c>
      <c r="U682" s="412">
        <f>MIN(M682:M683)</f>
        <v>0</v>
      </c>
      <c r="V682" s="131" t="s">
        <v>370</v>
      </c>
    </row>
    <row r="683" spans="1:22">
      <c r="A683" s="414"/>
      <c r="B683" s="25" t="s">
        <v>37</v>
      </c>
      <c r="C683" s="385"/>
      <c r="D683" s="380"/>
      <c r="E683" s="29" t="s">
        <v>664</v>
      </c>
      <c r="F683" s="409"/>
      <c r="G683" s="10">
        <v>10</v>
      </c>
      <c r="H683" s="11">
        <v>23.855</v>
      </c>
      <c r="I683" s="11">
        <f t="shared" si="20"/>
        <v>119.27500000000001</v>
      </c>
      <c r="J683" s="12">
        <v>178</v>
      </c>
      <c r="K683" s="46">
        <f t="shared" si="21"/>
        <v>1492.3496122406204</v>
      </c>
      <c r="L683" s="46"/>
      <c r="M683" s="13" t="s">
        <v>71</v>
      </c>
      <c r="N683" s="412">
        <f>AVERAGE(N682:N682)</f>
        <v>1305.2414079676607</v>
      </c>
      <c r="O683" s="412" t="e">
        <f>AVERAGE(O682:O682)</f>
        <v>#REF!</v>
      </c>
      <c r="P683" s="412" t="e">
        <f>STDEV(#REF!)</f>
        <v>#REF!</v>
      </c>
      <c r="Q683" s="412" t="e">
        <f>STDEV(#REF!)</f>
        <v>#REF!</v>
      </c>
      <c r="R683" s="412">
        <f>MIN(R682:R682)</f>
        <v>1492.3496122406204</v>
      </c>
      <c r="S683" s="412" t="e">
        <f>MIN(S682:S682)</f>
        <v>#REF!</v>
      </c>
      <c r="T683" s="412">
        <f>MIN(T682:T682)</f>
        <v>1118.133203694701</v>
      </c>
      <c r="U683" s="412">
        <f>MIN(U682:U682)</f>
        <v>0</v>
      </c>
      <c r="V683" s="131" t="s">
        <v>370</v>
      </c>
    </row>
    <row r="684" spans="1:22">
      <c r="A684" s="414"/>
      <c r="B684" s="25" t="s">
        <v>38</v>
      </c>
      <c r="C684" s="383">
        <v>6</v>
      </c>
      <c r="D684" s="23" t="s">
        <v>4</v>
      </c>
      <c r="E684" s="29" t="s">
        <v>665</v>
      </c>
      <c r="F684" s="409"/>
      <c r="G684" s="10">
        <v>10</v>
      </c>
      <c r="H684" s="11">
        <v>7.0579999999999998</v>
      </c>
      <c r="I684" s="11">
        <f t="shared" si="20"/>
        <v>35.29</v>
      </c>
      <c r="J684" s="12">
        <v>20</v>
      </c>
      <c r="K684" s="46">
        <f t="shared" si="21"/>
        <v>566.7327854916407</v>
      </c>
      <c r="L684" s="46"/>
      <c r="M684" s="13" t="s">
        <v>71</v>
      </c>
      <c r="N684" s="130">
        <f>AVERAGE(K684)</f>
        <v>566.7327854916407</v>
      </c>
      <c r="O684" s="412">
        <f>AVERAGE(K684:K687)</f>
        <v>1466.6231488366309</v>
      </c>
      <c r="P684" s="129" t="s">
        <v>354</v>
      </c>
      <c r="Q684" s="412">
        <f>STDEV(K684:K687)</f>
        <v>733.07076078026489</v>
      </c>
      <c r="R684" s="130">
        <f>MAX(K684)</f>
        <v>566.7327854916407</v>
      </c>
      <c r="S684" s="412">
        <f>MAX(K684:K687)</f>
        <v>2340.8157917722074</v>
      </c>
      <c r="T684" s="130">
        <f>MIN(K684)</f>
        <v>566.7327854916407</v>
      </c>
      <c r="U684" s="412">
        <f>MIN(K684:K687)</f>
        <v>566.7327854916407</v>
      </c>
      <c r="V684" s="131" t="s">
        <v>370</v>
      </c>
    </row>
    <row r="685" spans="1:22">
      <c r="A685" s="414"/>
      <c r="B685" s="25" t="s">
        <v>39</v>
      </c>
      <c r="C685" s="384"/>
      <c r="D685" s="379" t="s">
        <v>3</v>
      </c>
      <c r="E685" s="29" t="s">
        <v>666</v>
      </c>
      <c r="F685" s="409"/>
      <c r="G685" s="10">
        <v>10</v>
      </c>
      <c r="H685" s="11">
        <v>22.898</v>
      </c>
      <c r="I685" s="11">
        <f t="shared" si="20"/>
        <v>114.49</v>
      </c>
      <c r="J685" s="12">
        <v>268</v>
      </c>
      <c r="K685" s="46">
        <f t="shared" si="21"/>
        <v>2340.8157917722074</v>
      </c>
      <c r="L685" s="46"/>
      <c r="M685" s="13" t="s">
        <v>71</v>
      </c>
      <c r="N685" s="412">
        <f>AVERAGE(K685:K687)</f>
        <v>1766.586603284961</v>
      </c>
      <c r="O685" s="412">
        <f>AVERAGE(O684:O684)</f>
        <v>1466.6231488366309</v>
      </c>
      <c r="P685" s="412">
        <f>STDEV(K685:K687)</f>
        <v>515.9657609173122</v>
      </c>
      <c r="Q685" s="412" t="e">
        <f>STDEV(#REF!)</f>
        <v>#REF!</v>
      </c>
      <c r="R685" s="412">
        <f>MAX(K685:K687)</f>
        <v>2340.8157917722074</v>
      </c>
      <c r="S685" s="412">
        <f>MIN(S684:S684)</f>
        <v>2340.8157917722074</v>
      </c>
      <c r="T685" s="412">
        <f>MIN(K685:K687)</f>
        <v>1341.9354838709678</v>
      </c>
      <c r="U685" s="412">
        <f>MIN(U684:U684)</f>
        <v>566.7327854916407</v>
      </c>
      <c r="V685" s="131" t="s">
        <v>370</v>
      </c>
    </row>
    <row r="686" spans="1:22">
      <c r="A686" s="414"/>
      <c r="B686" s="25" t="s">
        <v>40</v>
      </c>
      <c r="C686" s="384"/>
      <c r="D686" s="407"/>
      <c r="E686" s="29" t="s">
        <v>667</v>
      </c>
      <c r="F686" s="409"/>
      <c r="G686" s="10">
        <v>10</v>
      </c>
      <c r="H686" s="11">
        <v>27.125</v>
      </c>
      <c r="I686" s="11">
        <f t="shared" si="20"/>
        <v>135.625</v>
      </c>
      <c r="J686" s="12">
        <v>182</v>
      </c>
      <c r="K686" s="46">
        <f t="shared" si="21"/>
        <v>1341.9354838709678</v>
      </c>
      <c r="L686" s="46"/>
      <c r="M686" s="13" t="s">
        <v>71</v>
      </c>
      <c r="N686" s="412"/>
      <c r="O686" s="412" t="e">
        <f>AVERAGE(#REF!)</f>
        <v>#REF!</v>
      </c>
      <c r="P686" s="412"/>
      <c r="Q686" s="412" t="e">
        <f>STDEV(#REF!)</f>
        <v>#REF!</v>
      </c>
      <c r="R686" s="412"/>
      <c r="S686" s="412" t="e">
        <f>MIN(#REF!)</f>
        <v>#REF!</v>
      </c>
      <c r="T686" s="412"/>
      <c r="U686" s="412">
        <f>MIN(M686:M687)</f>
        <v>0</v>
      </c>
      <c r="V686" s="131" t="s">
        <v>370</v>
      </c>
    </row>
    <row r="687" spans="1:22">
      <c r="A687" s="414"/>
      <c r="B687" s="25" t="s">
        <v>41</v>
      </c>
      <c r="C687" s="385"/>
      <c r="D687" s="380"/>
      <c r="E687" s="29" t="s">
        <v>668</v>
      </c>
      <c r="F687" s="410"/>
      <c r="G687" s="10">
        <v>10</v>
      </c>
      <c r="H687" s="45">
        <v>26.716000000000001</v>
      </c>
      <c r="I687" s="11">
        <f t="shared" si="20"/>
        <v>133.58000000000001</v>
      </c>
      <c r="J687" s="12">
        <v>216</v>
      </c>
      <c r="K687" s="46">
        <f t="shared" si="21"/>
        <v>1617.0085342117084</v>
      </c>
      <c r="L687" s="46"/>
      <c r="M687" s="13" t="s">
        <v>71</v>
      </c>
      <c r="N687" s="412"/>
      <c r="O687" s="412" t="e">
        <f>AVERAGE(O686:O686)</f>
        <v>#REF!</v>
      </c>
      <c r="P687" s="412"/>
      <c r="Q687" s="412" t="e">
        <f>STDEV(#REF!)</f>
        <v>#REF!</v>
      </c>
      <c r="R687" s="412"/>
      <c r="S687" s="412" t="e">
        <f>MIN(S686:S686)</f>
        <v>#REF!</v>
      </c>
      <c r="T687" s="412"/>
      <c r="U687" s="412">
        <f>MIN(U686:U686)</f>
        <v>0</v>
      </c>
      <c r="V687" s="131" t="s">
        <v>370</v>
      </c>
    </row>
    <row r="688" spans="1:22">
      <c r="A688" s="414"/>
      <c r="B688" s="25" t="s">
        <v>42</v>
      </c>
      <c r="C688" s="383">
        <v>1</v>
      </c>
      <c r="D688" s="23" t="s">
        <v>4</v>
      </c>
      <c r="E688" s="29" t="s">
        <v>669</v>
      </c>
      <c r="F688" s="388" t="s">
        <v>1846</v>
      </c>
      <c r="G688" s="10">
        <v>10</v>
      </c>
      <c r="H688" s="11">
        <v>25.629000000000001</v>
      </c>
      <c r="I688" s="11">
        <f t="shared" si="20"/>
        <v>128.14500000000001</v>
      </c>
      <c r="J688" s="12" t="s">
        <v>355</v>
      </c>
      <c r="K688" s="46" t="s">
        <v>355</v>
      </c>
      <c r="L688" s="46"/>
      <c r="M688" s="13" t="s">
        <v>71</v>
      </c>
      <c r="N688" s="129" t="s">
        <v>355</v>
      </c>
      <c r="O688" s="381" t="s">
        <v>355</v>
      </c>
      <c r="P688" s="129" t="s">
        <v>354</v>
      </c>
      <c r="Q688" s="381" t="s">
        <v>354</v>
      </c>
      <c r="R688" s="129" t="s">
        <v>355</v>
      </c>
      <c r="S688" s="381" t="s">
        <v>355</v>
      </c>
      <c r="T688" s="129" t="s">
        <v>355</v>
      </c>
      <c r="U688" s="418" t="s">
        <v>355</v>
      </c>
      <c r="V688" s="131" t="s">
        <v>370</v>
      </c>
    </row>
    <row r="689" spans="1:22">
      <c r="A689" s="414"/>
      <c r="B689" s="25" t="s">
        <v>43</v>
      </c>
      <c r="C689" s="384"/>
      <c r="D689" s="379" t="s">
        <v>3</v>
      </c>
      <c r="E689" s="29" t="s">
        <v>670</v>
      </c>
      <c r="F689" s="389"/>
      <c r="G689" s="10">
        <v>10</v>
      </c>
      <c r="H689" s="11">
        <v>16.474</v>
      </c>
      <c r="I689" s="11">
        <f t="shared" si="20"/>
        <v>82.37</v>
      </c>
      <c r="J689" s="12" t="s">
        <v>355</v>
      </c>
      <c r="K689" s="46" t="s">
        <v>355</v>
      </c>
      <c r="L689" s="46"/>
      <c r="M689" s="13" t="s">
        <v>71</v>
      </c>
      <c r="N689" s="381" t="s">
        <v>355</v>
      </c>
      <c r="O689" s="382" t="e">
        <f>MIN(#REF!)</f>
        <v>#REF!</v>
      </c>
      <c r="P689" s="381" t="s">
        <v>354</v>
      </c>
      <c r="Q689" s="382" t="e">
        <f>STDEV(#REF!)</f>
        <v>#REF!</v>
      </c>
      <c r="R689" s="381" t="s">
        <v>355</v>
      </c>
      <c r="S689" s="382" t="e">
        <f>MIN(#REF!)</f>
        <v>#REF!</v>
      </c>
      <c r="T689" s="381" t="s">
        <v>355</v>
      </c>
      <c r="U689" s="419">
        <f>MIN(M689:M690)</f>
        <v>0</v>
      </c>
      <c r="V689" s="131" t="s">
        <v>370</v>
      </c>
    </row>
    <row r="690" spans="1:22">
      <c r="A690" s="414"/>
      <c r="B690" s="25" t="s">
        <v>44</v>
      </c>
      <c r="C690" s="385"/>
      <c r="D690" s="380"/>
      <c r="E690" s="29" t="s">
        <v>671</v>
      </c>
      <c r="F690" s="389"/>
      <c r="G690" s="10">
        <v>10</v>
      </c>
      <c r="H690" s="11">
        <v>21.274999999999999</v>
      </c>
      <c r="I690" s="11">
        <f t="shared" si="20"/>
        <v>106.375</v>
      </c>
      <c r="J690" s="12" t="s">
        <v>355</v>
      </c>
      <c r="K690" s="46" t="s">
        <v>355</v>
      </c>
      <c r="L690" s="46"/>
      <c r="M690" s="13" t="s">
        <v>71</v>
      </c>
      <c r="N690" s="382">
        <f>MIN(N688:N689)</f>
        <v>0</v>
      </c>
      <c r="O690" s="382" t="e">
        <f>MIN(O689:O689)</f>
        <v>#REF!</v>
      </c>
      <c r="P690" s="382" t="e">
        <f>AVERAGE(P688:P689)</f>
        <v>#DIV/0!</v>
      </c>
      <c r="Q690" s="382" t="e">
        <f>STDEV(#REF!)</f>
        <v>#REF!</v>
      </c>
      <c r="R690" s="382">
        <f>MIN(R688:R689)</f>
        <v>0</v>
      </c>
      <c r="S690" s="382" t="e">
        <f>MIN(S689:S689)</f>
        <v>#REF!</v>
      </c>
      <c r="T690" s="382">
        <f>MIN(T688:T689)</f>
        <v>0</v>
      </c>
      <c r="U690" s="419">
        <f>MIN(U689:U689)</f>
        <v>0</v>
      </c>
      <c r="V690" s="131" t="s">
        <v>370</v>
      </c>
    </row>
    <row r="691" spans="1:22">
      <c r="A691" s="414"/>
      <c r="B691" s="25" t="s">
        <v>45</v>
      </c>
      <c r="C691" s="383">
        <v>2</v>
      </c>
      <c r="D691" s="379" t="s">
        <v>4</v>
      </c>
      <c r="E691" s="29" t="s">
        <v>672</v>
      </c>
      <c r="F691" s="389"/>
      <c r="G691" s="10">
        <v>10</v>
      </c>
      <c r="H691" s="11">
        <v>23.434000000000001</v>
      </c>
      <c r="I691" s="11">
        <f t="shared" si="20"/>
        <v>117.17</v>
      </c>
      <c r="J691" s="12" t="s">
        <v>355</v>
      </c>
      <c r="K691" s="46" t="s">
        <v>355</v>
      </c>
      <c r="L691" s="46"/>
      <c r="M691" s="13" t="s">
        <v>71</v>
      </c>
      <c r="N691" s="381" t="s">
        <v>355</v>
      </c>
      <c r="O691" s="381" t="s">
        <v>355</v>
      </c>
      <c r="P691" s="381" t="s">
        <v>354</v>
      </c>
      <c r="Q691" s="381" t="s">
        <v>354</v>
      </c>
      <c r="R691" s="381" t="s">
        <v>355</v>
      </c>
      <c r="S691" s="381" t="s">
        <v>355</v>
      </c>
      <c r="T691" s="381" t="s">
        <v>355</v>
      </c>
      <c r="U691" s="418" t="s">
        <v>355</v>
      </c>
      <c r="V691" s="131" t="s">
        <v>370</v>
      </c>
    </row>
    <row r="692" spans="1:22">
      <c r="A692" s="414"/>
      <c r="B692" s="25" t="s">
        <v>46</v>
      </c>
      <c r="C692" s="384"/>
      <c r="D692" s="380"/>
      <c r="E692" s="29" t="s">
        <v>673</v>
      </c>
      <c r="F692" s="389"/>
      <c r="G692" s="10">
        <v>10</v>
      </c>
      <c r="H692" s="11">
        <v>17.646999999999998</v>
      </c>
      <c r="I692" s="11">
        <f t="shared" si="20"/>
        <v>88.234999999999985</v>
      </c>
      <c r="J692" s="12" t="s">
        <v>355</v>
      </c>
      <c r="K692" s="46" t="s">
        <v>355</v>
      </c>
      <c r="L692" s="46"/>
      <c r="M692" s="13" t="s">
        <v>71</v>
      </c>
      <c r="N692" s="382">
        <f>MIN(N690:N691)</f>
        <v>0</v>
      </c>
      <c r="O692" s="382" t="e">
        <f>MIN(O690:O691)</f>
        <v>#REF!</v>
      </c>
      <c r="P692" s="382" t="e">
        <f>AVERAGE(P690:P691)</f>
        <v>#DIV/0!</v>
      </c>
      <c r="Q692" s="382" t="e">
        <f>STDEV(Q688:Q690)</f>
        <v>#REF!</v>
      </c>
      <c r="R692" s="382">
        <f>MIN(R690:R691)</f>
        <v>0</v>
      </c>
      <c r="S692" s="382" t="e">
        <f>MIN(S690:S691)</f>
        <v>#REF!</v>
      </c>
      <c r="T692" s="382">
        <f>MIN(T690:T691)</f>
        <v>0</v>
      </c>
      <c r="U692" s="419">
        <f>MIN(U690:U691)</f>
        <v>0</v>
      </c>
      <c r="V692" s="131" t="s">
        <v>370</v>
      </c>
    </row>
    <row r="693" spans="1:22">
      <c r="A693" s="414"/>
      <c r="B693" s="25" t="s">
        <v>47</v>
      </c>
      <c r="C693" s="384"/>
      <c r="D693" s="379" t="s">
        <v>3</v>
      </c>
      <c r="E693" s="29" t="s">
        <v>674</v>
      </c>
      <c r="F693" s="389"/>
      <c r="G693" s="10">
        <v>10</v>
      </c>
      <c r="H693" s="11">
        <v>14.211</v>
      </c>
      <c r="I693" s="11">
        <f t="shared" si="20"/>
        <v>71.055000000000007</v>
      </c>
      <c r="J693" s="12" t="s">
        <v>355</v>
      </c>
      <c r="K693" s="46" t="s">
        <v>355</v>
      </c>
      <c r="L693" s="46"/>
      <c r="M693" s="13" t="s">
        <v>71</v>
      </c>
      <c r="N693" s="381" t="s">
        <v>355</v>
      </c>
      <c r="O693" s="382" t="e">
        <f>MIN(#REF!)</f>
        <v>#REF!</v>
      </c>
      <c r="P693" s="381" t="s">
        <v>354</v>
      </c>
      <c r="Q693" s="382" t="e">
        <f>STDEV(#REF!)</f>
        <v>#REF!</v>
      </c>
      <c r="R693" s="381" t="s">
        <v>355</v>
      </c>
      <c r="S693" s="382" t="e">
        <f>MIN(#REF!)</f>
        <v>#REF!</v>
      </c>
      <c r="T693" s="381" t="s">
        <v>355</v>
      </c>
      <c r="U693" s="419">
        <f>MIN(M693:M694)</f>
        <v>0</v>
      </c>
      <c r="V693" s="131" t="s">
        <v>370</v>
      </c>
    </row>
    <row r="694" spans="1:22">
      <c r="A694" s="414"/>
      <c r="B694" s="25" t="s">
        <v>48</v>
      </c>
      <c r="C694" s="385"/>
      <c r="D694" s="380"/>
      <c r="E694" s="29" t="s">
        <v>675</v>
      </c>
      <c r="F694" s="389"/>
      <c r="G694" s="10">
        <v>10</v>
      </c>
      <c r="H694" s="11">
        <v>20.266999999999999</v>
      </c>
      <c r="I694" s="11">
        <f t="shared" si="20"/>
        <v>101.33499999999999</v>
      </c>
      <c r="J694" s="12" t="s">
        <v>355</v>
      </c>
      <c r="K694" s="46" t="s">
        <v>355</v>
      </c>
      <c r="L694" s="46"/>
      <c r="M694" s="13" t="s">
        <v>71</v>
      </c>
      <c r="N694" s="382">
        <f>MIN(N692:N693)</f>
        <v>0</v>
      </c>
      <c r="O694" s="382" t="e">
        <f>MIN(O693:O693)</f>
        <v>#REF!</v>
      </c>
      <c r="P694" s="382" t="e">
        <f>AVERAGE(P692:P693)</f>
        <v>#DIV/0!</v>
      </c>
      <c r="Q694" s="382" t="e">
        <f>STDEV(#REF!)</f>
        <v>#REF!</v>
      </c>
      <c r="R694" s="382">
        <f>MIN(R692:R693)</f>
        <v>0</v>
      </c>
      <c r="S694" s="382" t="e">
        <f>MIN(S693:S693)</f>
        <v>#REF!</v>
      </c>
      <c r="T694" s="382">
        <f>MIN(T692:T693)</f>
        <v>0</v>
      </c>
      <c r="U694" s="419">
        <f>MIN(U693:U693)</f>
        <v>0</v>
      </c>
      <c r="V694" s="131" t="s">
        <v>370</v>
      </c>
    </row>
    <row r="695" spans="1:22">
      <c r="A695" s="414"/>
      <c r="B695" s="25" t="s">
        <v>49</v>
      </c>
      <c r="C695" s="383">
        <v>3</v>
      </c>
      <c r="D695" s="379" t="s">
        <v>4</v>
      </c>
      <c r="E695" s="29" t="s">
        <v>676</v>
      </c>
      <c r="F695" s="389"/>
      <c r="G695" s="10">
        <v>10</v>
      </c>
      <c r="H695" s="11">
        <v>29.460999999999999</v>
      </c>
      <c r="I695" s="11">
        <f t="shared" si="20"/>
        <v>147.30500000000001</v>
      </c>
      <c r="J695" s="12">
        <v>24</v>
      </c>
      <c r="K695" s="46">
        <f t="shared" si="21"/>
        <v>162.92725976714976</v>
      </c>
      <c r="L695" s="46"/>
      <c r="M695" s="13" t="s">
        <v>71</v>
      </c>
      <c r="N695" s="412">
        <f>AVERAGE(K695:K696)</f>
        <v>162.85396837162966</v>
      </c>
      <c r="O695" s="412">
        <f>AVERAGE(K695:K698)</f>
        <v>142.53289772458268</v>
      </c>
      <c r="P695" s="412">
        <f>STDEV(K695:K696)</f>
        <v>0.1036496855497981</v>
      </c>
      <c r="Q695" s="412">
        <f>STDEV(K695:K698)</f>
        <v>26.804895875598412</v>
      </c>
      <c r="R695" s="412">
        <f>MAX(K695:K696)</f>
        <v>162.92725976714976</v>
      </c>
      <c r="S695" s="412">
        <f>MAX(K695:K698)</f>
        <v>162.92725976714976</v>
      </c>
      <c r="T695" s="412">
        <f>MIN(K695:K696)</f>
        <v>162.78067697610953</v>
      </c>
      <c r="U695" s="412">
        <f>MIN(K695:K698)</f>
        <v>106.34184068058778</v>
      </c>
      <c r="V695" s="131" t="s">
        <v>370</v>
      </c>
    </row>
    <row r="696" spans="1:22">
      <c r="A696" s="414"/>
      <c r="B696" s="25" t="s">
        <v>50</v>
      </c>
      <c r="C696" s="384"/>
      <c r="D696" s="380"/>
      <c r="E696" s="29" t="s">
        <v>677</v>
      </c>
      <c r="F696" s="389"/>
      <c r="G696" s="10">
        <v>10</v>
      </c>
      <c r="H696" s="11">
        <v>20.887</v>
      </c>
      <c r="I696" s="11">
        <f t="shared" si="20"/>
        <v>104.435</v>
      </c>
      <c r="J696" s="12">
        <v>17</v>
      </c>
      <c r="K696" s="46">
        <f t="shared" si="21"/>
        <v>162.78067697610953</v>
      </c>
      <c r="L696" s="46"/>
      <c r="M696" s="13" t="s">
        <v>71</v>
      </c>
      <c r="N696" s="412">
        <f>AVERAGE(N694:N695)</f>
        <v>81.426984185814831</v>
      </c>
      <c r="O696" s="412" t="e">
        <f>AVERAGE(O694:O695)</f>
        <v>#REF!</v>
      </c>
      <c r="P696" s="412" t="e">
        <f>STDEV(P692:P694)</f>
        <v>#DIV/0!</v>
      </c>
      <c r="Q696" s="412" t="e">
        <f>STDEV(Q692:Q694)</f>
        <v>#REF!</v>
      </c>
      <c r="R696" s="412">
        <f>MIN(R694:R695)</f>
        <v>0</v>
      </c>
      <c r="S696" s="412" t="e">
        <f>MIN(S694:S695)</f>
        <v>#REF!</v>
      </c>
      <c r="T696" s="412">
        <f>MIN(T694:T695)</f>
        <v>0</v>
      </c>
      <c r="U696" s="412">
        <f>MIN(U694:U695)</f>
        <v>0</v>
      </c>
      <c r="V696" s="131" t="s">
        <v>370</v>
      </c>
    </row>
    <row r="697" spans="1:22">
      <c r="A697" s="414"/>
      <c r="B697" s="25" t="s">
        <v>51</v>
      </c>
      <c r="C697" s="384"/>
      <c r="D697" s="379" t="s">
        <v>3</v>
      </c>
      <c r="E697" s="29" t="s">
        <v>678</v>
      </c>
      <c r="F697" s="389"/>
      <c r="G697" s="10">
        <v>10</v>
      </c>
      <c r="H697" s="11">
        <v>20.687999999999999</v>
      </c>
      <c r="I697" s="11">
        <f t="shared" si="20"/>
        <v>103.44</v>
      </c>
      <c r="J697" s="12">
        <v>11</v>
      </c>
      <c r="K697" s="46">
        <f t="shared" si="21"/>
        <v>106.34184068058778</v>
      </c>
      <c r="L697" s="46"/>
      <c r="M697" s="13" t="s">
        <v>71</v>
      </c>
      <c r="N697" s="412">
        <f>AVERAGE(K697:K698)</f>
        <v>122.2118270775357</v>
      </c>
      <c r="O697" s="412" t="e">
        <f>AVERAGE(#REF!)</f>
        <v>#REF!</v>
      </c>
      <c r="P697" s="412">
        <f>STDEV(K697:K698)</f>
        <v>22.443549997240261</v>
      </c>
      <c r="Q697" s="412" t="e">
        <f>STDEV(#REF!)</f>
        <v>#REF!</v>
      </c>
      <c r="R697" s="412">
        <f>MAX(K697:K698)</f>
        <v>138.08181347448362</v>
      </c>
      <c r="S697" s="412" t="e">
        <f>MIN(#REF!)</f>
        <v>#REF!</v>
      </c>
      <c r="T697" s="412">
        <f>MIN(K697:K698)</f>
        <v>106.34184068058778</v>
      </c>
      <c r="U697" s="412">
        <f>MIN(M697:M698)</f>
        <v>0</v>
      </c>
      <c r="V697" s="131" t="s">
        <v>370</v>
      </c>
    </row>
    <row r="698" spans="1:22">
      <c r="A698" s="414"/>
      <c r="B698" s="25" t="s">
        <v>52</v>
      </c>
      <c r="C698" s="385"/>
      <c r="D698" s="380"/>
      <c r="E698" s="29" t="s">
        <v>679</v>
      </c>
      <c r="F698" s="389"/>
      <c r="G698" s="10">
        <v>10</v>
      </c>
      <c r="H698" s="11">
        <v>17.381</v>
      </c>
      <c r="I698" s="11">
        <f t="shared" si="20"/>
        <v>86.905000000000001</v>
      </c>
      <c r="J698" s="12">
        <v>12</v>
      </c>
      <c r="K698" s="46">
        <f t="shared" si="21"/>
        <v>138.08181347448362</v>
      </c>
      <c r="L698" s="46"/>
      <c r="M698" s="13" t="s">
        <v>71</v>
      </c>
      <c r="N698" s="412">
        <f>AVERAGE(N697:N697)</f>
        <v>122.2118270775357</v>
      </c>
      <c r="O698" s="412" t="e">
        <f>AVERAGE(O697:O697)</f>
        <v>#REF!</v>
      </c>
      <c r="P698" s="412" t="e">
        <f>STDEV(#REF!)</f>
        <v>#REF!</v>
      </c>
      <c r="Q698" s="412" t="e">
        <f>STDEV(#REF!)</f>
        <v>#REF!</v>
      </c>
      <c r="R698" s="412">
        <f>MIN(R697:R697)</f>
        <v>138.08181347448362</v>
      </c>
      <c r="S698" s="412" t="e">
        <f>MIN(S697:S697)</f>
        <v>#REF!</v>
      </c>
      <c r="T698" s="412">
        <f>MIN(T697:T697)</f>
        <v>106.34184068058778</v>
      </c>
      <c r="U698" s="412">
        <f>MIN(U697:U697)</f>
        <v>0</v>
      </c>
      <c r="V698" s="131" t="s">
        <v>370</v>
      </c>
    </row>
    <row r="699" spans="1:22">
      <c r="A699" s="414"/>
      <c r="B699" s="25" t="s">
        <v>53</v>
      </c>
      <c r="C699" s="383">
        <v>4</v>
      </c>
      <c r="D699" s="379" t="s">
        <v>4</v>
      </c>
      <c r="E699" s="29" t="s">
        <v>680</v>
      </c>
      <c r="F699" s="389"/>
      <c r="G699" s="10">
        <v>10</v>
      </c>
      <c r="H699" s="11">
        <v>21.702000000000002</v>
      </c>
      <c r="I699" s="11">
        <f t="shared" si="20"/>
        <v>108.51</v>
      </c>
      <c r="J699" s="12">
        <v>48</v>
      </c>
      <c r="K699" s="46">
        <f t="shared" si="21"/>
        <v>442.35554326790157</v>
      </c>
      <c r="L699" s="46"/>
      <c r="M699" s="13" t="s">
        <v>71</v>
      </c>
      <c r="N699" s="412">
        <f>AVERAGE(K699:K700)</f>
        <v>1397.8141416755207</v>
      </c>
      <c r="O699" s="412">
        <f>AVERAGE(K699:K702)</f>
        <v>1165.216289526637</v>
      </c>
      <c r="P699" s="412">
        <f>STDEV(K699:K700)</f>
        <v>1351.2225081540432</v>
      </c>
      <c r="Q699" s="412">
        <f>STDEV(K699:K702)</f>
        <v>971.35640714677197</v>
      </c>
      <c r="R699" s="412">
        <f>MAX(K699:K700)</f>
        <v>2353.2727400831395</v>
      </c>
      <c r="S699" s="412">
        <f>MAX(K699:K702)</f>
        <v>2353.2727400831395</v>
      </c>
      <c r="T699" s="412">
        <f>MIN(K699:K700)</f>
        <v>442.35554326790157</v>
      </c>
      <c r="U699" s="412">
        <f>MIN(K699:K702)</f>
        <v>304.76873431337395</v>
      </c>
      <c r="V699" s="131" t="s">
        <v>370</v>
      </c>
    </row>
    <row r="700" spans="1:22">
      <c r="A700" s="414"/>
      <c r="B700" s="25" t="s">
        <v>54</v>
      </c>
      <c r="C700" s="384"/>
      <c r="D700" s="380"/>
      <c r="E700" s="29" t="s">
        <v>681</v>
      </c>
      <c r="F700" s="389"/>
      <c r="G700" s="10">
        <v>10</v>
      </c>
      <c r="H700" s="11">
        <v>14.193</v>
      </c>
      <c r="I700" s="11">
        <f t="shared" si="20"/>
        <v>70.965000000000003</v>
      </c>
      <c r="J700" s="12">
        <v>167</v>
      </c>
      <c r="K700" s="46">
        <f t="shared" si="21"/>
        <v>2353.2727400831395</v>
      </c>
      <c r="L700" s="46"/>
      <c r="M700" s="13" t="s">
        <v>71</v>
      </c>
      <c r="N700" s="412">
        <f>AVERAGE(N698:N699)</f>
        <v>760.01298437652815</v>
      </c>
      <c r="O700" s="412" t="e">
        <f>AVERAGE(O698:O699)</f>
        <v>#REF!</v>
      </c>
      <c r="P700" s="412" t="e">
        <f>STDEV(P696:P698)</f>
        <v>#DIV/0!</v>
      </c>
      <c r="Q700" s="412" t="e">
        <f>STDEV(Q696:Q698)</f>
        <v>#REF!</v>
      </c>
      <c r="R700" s="412">
        <f>MIN(R698:R699)</f>
        <v>138.08181347448362</v>
      </c>
      <c r="S700" s="412" t="e">
        <f>MIN(S698:S699)</f>
        <v>#REF!</v>
      </c>
      <c r="T700" s="412">
        <f>MIN(T698:T699)</f>
        <v>106.34184068058778</v>
      </c>
      <c r="U700" s="412">
        <f>MIN(U698:U699)</f>
        <v>0</v>
      </c>
      <c r="V700" s="131" t="s">
        <v>370</v>
      </c>
    </row>
    <row r="701" spans="1:22">
      <c r="A701" s="414"/>
      <c r="B701" s="25" t="s">
        <v>55</v>
      </c>
      <c r="C701" s="384"/>
      <c r="D701" s="379" t="s">
        <v>3</v>
      </c>
      <c r="E701" s="29" t="s">
        <v>682</v>
      </c>
      <c r="F701" s="389"/>
      <c r="G701" s="10">
        <v>10</v>
      </c>
      <c r="H701" s="11">
        <v>18.456</v>
      </c>
      <c r="I701" s="11">
        <f t="shared" si="20"/>
        <v>92.28</v>
      </c>
      <c r="J701" s="12">
        <v>144</v>
      </c>
      <c r="K701" s="46">
        <f t="shared" si="21"/>
        <v>1560.4681404421326</v>
      </c>
      <c r="L701" s="46"/>
      <c r="M701" s="13" t="s">
        <v>71</v>
      </c>
      <c r="N701" s="412">
        <f>AVERAGE(K701:K702)</f>
        <v>932.61843737775325</v>
      </c>
      <c r="O701" s="412" t="e">
        <f>AVERAGE(#REF!)</f>
        <v>#REF!</v>
      </c>
      <c r="P701" s="412">
        <f>STDEV(K701:K702)</f>
        <v>887.91356520556587</v>
      </c>
      <c r="Q701" s="412" t="e">
        <f>STDEV(#REF!)</f>
        <v>#REF!</v>
      </c>
      <c r="R701" s="412">
        <f>MAX(K701:K702)</f>
        <v>1560.4681404421326</v>
      </c>
      <c r="S701" s="412" t="e">
        <f>MIN(#REF!)</f>
        <v>#REF!</v>
      </c>
      <c r="T701" s="412">
        <f>MIN(K701:K702)</f>
        <v>304.76873431337395</v>
      </c>
      <c r="U701" s="412">
        <f>MIN(M701:M702)</f>
        <v>0</v>
      </c>
      <c r="V701" s="131" t="s">
        <v>370</v>
      </c>
    </row>
    <row r="702" spans="1:22">
      <c r="A702" s="414"/>
      <c r="B702" s="25" t="s">
        <v>56</v>
      </c>
      <c r="C702" s="385"/>
      <c r="D702" s="380"/>
      <c r="E702" s="29" t="s">
        <v>683</v>
      </c>
      <c r="F702" s="389"/>
      <c r="G702" s="10">
        <v>10</v>
      </c>
      <c r="H702" s="11">
        <v>11.156000000000001</v>
      </c>
      <c r="I702" s="11">
        <f t="shared" si="20"/>
        <v>55.78</v>
      </c>
      <c r="J702" s="12">
        <v>17</v>
      </c>
      <c r="K702" s="46">
        <f t="shared" si="21"/>
        <v>304.76873431337395</v>
      </c>
      <c r="L702" s="46"/>
      <c r="M702" s="13" t="s">
        <v>71</v>
      </c>
      <c r="N702" s="412">
        <f>AVERAGE(N701:N701)</f>
        <v>932.61843737775325</v>
      </c>
      <c r="O702" s="412" t="e">
        <f>AVERAGE(O701:O701)</f>
        <v>#REF!</v>
      </c>
      <c r="P702" s="412" t="e">
        <f>STDEV(#REF!)</f>
        <v>#REF!</v>
      </c>
      <c r="Q702" s="412" t="e">
        <f>STDEV(#REF!)</f>
        <v>#REF!</v>
      </c>
      <c r="R702" s="412">
        <f>MIN(R701:R701)</f>
        <v>1560.4681404421326</v>
      </c>
      <c r="S702" s="412" t="e">
        <f>MIN(S701:S701)</f>
        <v>#REF!</v>
      </c>
      <c r="T702" s="412">
        <f>MIN(T701:T701)</f>
        <v>304.76873431337395</v>
      </c>
      <c r="U702" s="412">
        <f>MIN(U701:U701)</f>
        <v>0</v>
      </c>
      <c r="V702" s="131" t="s">
        <v>370</v>
      </c>
    </row>
    <row r="703" spans="1:22">
      <c r="A703" s="414"/>
      <c r="B703" s="25" t="s">
        <v>57</v>
      </c>
      <c r="C703" s="383">
        <v>5</v>
      </c>
      <c r="D703" s="379" t="s">
        <v>4</v>
      </c>
      <c r="E703" s="29" t="s">
        <v>684</v>
      </c>
      <c r="F703" s="389"/>
      <c r="G703" s="10">
        <v>10</v>
      </c>
      <c r="H703" s="11">
        <v>15.529</v>
      </c>
      <c r="I703" s="11">
        <f t="shared" si="20"/>
        <v>77.644999999999996</v>
      </c>
      <c r="J703" s="12">
        <v>59</v>
      </c>
      <c r="K703" s="46">
        <f t="shared" si="21"/>
        <v>759.86863288041741</v>
      </c>
      <c r="L703" s="46"/>
      <c r="M703" s="13" t="s">
        <v>71</v>
      </c>
      <c r="N703" s="412">
        <f>AVERAGE(K703:K704)</f>
        <v>908.76406737845502</v>
      </c>
      <c r="O703" s="412">
        <f>AVERAGE(K703:K706)</f>
        <v>1548.1769890663772</v>
      </c>
      <c r="P703" s="412">
        <f>STDEV(K703:K704)</f>
        <v>210.56994284255936</v>
      </c>
      <c r="Q703" s="412">
        <f>STDEV(K703:K706)</f>
        <v>1247.7488089173867</v>
      </c>
      <c r="R703" s="412">
        <f>MAX(K703:K704)</f>
        <v>1057.6595018764926</v>
      </c>
      <c r="S703" s="412">
        <f>MAX(K703:K706)</f>
        <v>3410.4750304506701</v>
      </c>
      <c r="T703" s="412">
        <f>MIN(K703:K704)</f>
        <v>759.86863288041741</v>
      </c>
      <c r="U703" s="412">
        <f>MIN(K703:K706)</f>
        <v>759.86863288041741</v>
      </c>
      <c r="V703" s="131" t="s">
        <v>370</v>
      </c>
    </row>
    <row r="704" spans="1:22">
      <c r="A704" s="414"/>
      <c r="B704" s="25" t="s">
        <v>58</v>
      </c>
      <c r="C704" s="384"/>
      <c r="D704" s="380"/>
      <c r="E704" s="29" t="s">
        <v>685</v>
      </c>
      <c r="F704" s="389"/>
      <c r="G704" s="10">
        <v>10</v>
      </c>
      <c r="H704" s="11">
        <v>23.448</v>
      </c>
      <c r="I704" s="11">
        <f t="shared" si="20"/>
        <v>117.24000000000001</v>
      </c>
      <c r="J704" s="12">
        <v>124</v>
      </c>
      <c r="K704" s="46">
        <f t="shared" si="21"/>
        <v>1057.6595018764926</v>
      </c>
      <c r="L704" s="46"/>
      <c r="M704" s="13" t="s">
        <v>71</v>
      </c>
      <c r="N704" s="412">
        <f>AVERAGE(N702:N703)</f>
        <v>920.69125237810408</v>
      </c>
      <c r="O704" s="412" t="e">
        <f>AVERAGE(O702:O703)</f>
        <v>#REF!</v>
      </c>
      <c r="P704" s="412" t="e">
        <f>STDEV(P700:P702)</f>
        <v>#DIV/0!</v>
      </c>
      <c r="Q704" s="412" t="e">
        <f>STDEV(Q700:Q702)</f>
        <v>#REF!</v>
      </c>
      <c r="R704" s="412">
        <f>MIN(R702:R703)</f>
        <v>1057.6595018764926</v>
      </c>
      <c r="S704" s="412" t="e">
        <f>MIN(S702:S703)</f>
        <v>#REF!</v>
      </c>
      <c r="T704" s="412">
        <f>MIN(T702:T703)</f>
        <v>304.76873431337395</v>
      </c>
      <c r="U704" s="412">
        <f>MIN(U702:U703)</f>
        <v>0</v>
      </c>
      <c r="V704" s="131" t="s">
        <v>370</v>
      </c>
    </row>
    <row r="705" spans="1:22">
      <c r="A705" s="414"/>
      <c r="B705" s="25" t="s">
        <v>59</v>
      </c>
      <c r="C705" s="384"/>
      <c r="D705" s="379" t="s">
        <v>3</v>
      </c>
      <c r="E705" s="29" t="s">
        <v>686</v>
      </c>
      <c r="F705" s="389"/>
      <c r="G705" s="10">
        <v>10</v>
      </c>
      <c r="H705" s="11">
        <v>13.957000000000001</v>
      </c>
      <c r="I705" s="11">
        <f t="shared" si="20"/>
        <v>69.784999999999997</v>
      </c>
      <c r="J705" s="12">
        <v>238</v>
      </c>
      <c r="K705" s="46">
        <f t="shared" si="21"/>
        <v>3410.4750304506701</v>
      </c>
      <c r="L705" s="46"/>
      <c r="M705" s="13" t="s">
        <v>71</v>
      </c>
      <c r="N705" s="412">
        <f>AVERAGE(K705:K706)</f>
        <v>2187.5899107542991</v>
      </c>
      <c r="O705" s="412" t="e">
        <f>AVERAGE(#REF!)</f>
        <v>#REF!</v>
      </c>
      <c r="P705" s="412">
        <f>STDEV(K705:K706)</f>
        <v>1729.4207214988542</v>
      </c>
      <c r="Q705" s="412" t="e">
        <f>STDEV(#REF!)</f>
        <v>#REF!</v>
      </c>
      <c r="R705" s="412">
        <f>MAX(K705:K706)</f>
        <v>3410.4750304506701</v>
      </c>
      <c r="S705" s="412" t="e">
        <f>MIN(#REF!)</f>
        <v>#REF!</v>
      </c>
      <c r="T705" s="412">
        <f>MIN(K705:K706)</f>
        <v>964.70479105792856</v>
      </c>
      <c r="U705" s="412">
        <f>MIN(M705:M706)</f>
        <v>0</v>
      </c>
      <c r="V705" s="131" t="s">
        <v>370</v>
      </c>
    </row>
    <row r="706" spans="1:22">
      <c r="A706" s="414"/>
      <c r="B706" s="25" t="s">
        <v>60</v>
      </c>
      <c r="C706" s="385"/>
      <c r="D706" s="380"/>
      <c r="E706" s="29" t="s">
        <v>687</v>
      </c>
      <c r="F706" s="389"/>
      <c r="G706" s="10">
        <v>10</v>
      </c>
      <c r="H706" s="11">
        <v>21.561</v>
      </c>
      <c r="I706" s="11">
        <f t="shared" si="20"/>
        <v>107.80500000000001</v>
      </c>
      <c r="J706" s="12">
        <v>104</v>
      </c>
      <c r="K706" s="46">
        <f t="shared" si="21"/>
        <v>964.70479105792856</v>
      </c>
      <c r="L706" s="46"/>
      <c r="M706" s="13" t="s">
        <v>71</v>
      </c>
      <c r="N706" s="412">
        <f>AVERAGE(N705:N705)</f>
        <v>2187.5899107542991</v>
      </c>
      <c r="O706" s="412" t="e">
        <f>AVERAGE(O705:O705)</f>
        <v>#REF!</v>
      </c>
      <c r="P706" s="412" t="e">
        <f>STDEV(#REF!)</f>
        <v>#REF!</v>
      </c>
      <c r="Q706" s="412" t="e">
        <f>STDEV(#REF!)</f>
        <v>#REF!</v>
      </c>
      <c r="R706" s="412">
        <f>MIN(R705:R705)</f>
        <v>3410.4750304506701</v>
      </c>
      <c r="S706" s="412" t="e">
        <f>MIN(S705:S705)</f>
        <v>#REF!</v>
      </c>
      <c r="T706" s="412">
        <f>MIN(T705:T705)</f>
        <v>964.70479105792856</v>
      </c>
      <c r="U706" s="412">
        <f>MIN(U705:U705)</f>
        <v>0</v>
      </c>
      <c r="V706" s="131" t="s">
        <v>370</v>
      </c>
    </row>
    <row r="707" spans="1:22">
      <c r="A707" s="414"/>
      <c r="B707" s="25" t="s">
        <v>61</v>
      </c>
      <c r="C707" s="383">
        <v>6</v>
      </c>
      <c r="D707" s="379" t="s">
        <v>4</v>
      </c>
      <c r="E707" s="29" t="s">
        <v>688</v>
      </c>
      <c r="F707" s="389"/>
      <c r="G707" s="10">
        <v>10</v>
      </c>
      <c r="H707" s="11">
        <v>13.612</v>
      </c>
      <c r="I707" s="11">
        <f t="shared" si="20"/>
        <v>68.06</v>
      </c>
      <c r="J707" s="12">
        <v>196</v>
      </c>
      <c r="K707" s="46">
        <f t="shared" si="21"/>
        <v>2879.8119306494273</v>
      </c>
      <c r="L707" s="46"/>
      <c r="M707" s="13" t="s">
        <v>71</v>
      </c>
      <c r="N707" s="412">
        <f>AVERAGE(K707:K708)</f>
        <v>2560.0532723678316</v>
      </c>
      <c r="O707" s="412">
        <f>AVERAGE(K707:K710)</f>
        <v>2328.4767019363535</v>
      </c>
      <c r="P707" s="412">
        <f>STDEV(K707:K708)</f>
        <v>452.20703122805804</v>
      </c>
      <c r="Q707" s="412">
        <f>STDEV(K707:K710)</f>
        <v>869.21658043237403</v>
      </c>
      <c r="R707" s="412">
        <f>MAX(K707:K708)</f>
        <v>2879.8119306494273</v>
      </c>
      <c r="S707" s="412">
        <f>MAX(K707:K710)</f>
        <v>3058.0479765610694</v>
      </c>
      <c r="T707" s="412">
        <f>MIN(K707:K708)</f>
        <v>2240.2946140862359</v>
      </c>
      <c r="U707" s="412">
        <f>MIN(K707:K710)</f>
        <v>1135.7522864486821</v>
      </c>
      <c r="V707" s="131" t="s">
        <v>370</v>
      </c>
    </row>
    <row r="708" spans="1:22">
      <c r="A708" s="414"/>
      <c r="B708" s="25" t="s">
        <v>62</v>
      </c>
      <c r="C708" s="384"/>
      <c r="D708" s="380"/>
      <c r="E708" s="29" t="s">
        <v>689</v>
      </c>
      <c r="F708" s="389"/>
      <c r="G708" s="10">
        <v>10</v>
      </c>
      <c r="H708" s="11">
        <v>13.034000000000001</v>
      </c>
      <c r="I708" s="11">
        <f t="shared" si="20"/>
        <v>65.17</v>
      </c>
      <c r="J708" s="12">
        <v>146</v>
      </c>
      <c r="K708" s="46">
        <f t="shared" si="21"/>
        <v>2240.2946140862359</v>
      </c>
      <c r="L708" s="46"/>
      <c r="M708" s="13" t="s">
        <v>71</v>
      </c>
      <c r="N708" s="412">
        <f>AVERAGE(N706:N707)</f>
        <v>2373.8215915610654</v>
      </c>
      <c r="O708" s="412" t="e">
        <f>AVERAGE(O706:O707)</f>
        <v>#REF!</v>
      </c>
      <c r="P708" s="412" t="e">
        <f>STDEV(P704:P706)</f>
        <v>#DIV/0!</v>
      </c>
      <c r="Q708" s="412" t="e">
        <f>STDEV(Q704:Q706)</f>
        <v>#REF!</v>
      </c>
      <c r="R708" s="412">
        <f>MIN(R706:R707)</f>
        <v>2879.8119306494273</v>
      </c>
      <c r="S708" s="412" t="e">
        <f>MIN(S706:S707)</f>
        <v>#REF!</v>
      </c>
      <c r="T708" s="412">
        <f>MIN(T706:T707)</f>
        <v>964.70479105792856</v>
      </c>
      <c r="U708" s="412">
        <f>MIN(U706:U707)</f>
        <v>0</v>
      </c>
      <c r="V708" s="131" t="s">
        <v>404</v>
      </c>
    </row>
    <row r="709" spans="1:22">
      <c r="A709" s="414"/>
      <c r="B709" s="25" t="s">
        <v>63</v>
      </c>
      <c r="C709" s="384"/>
      <c r="D709" s="379" t="s">
        <v>3</v>
      </c>
      <c r="E709" s="29" t="s">
        <v>690</v>
      </c>
      <c r="F709" s="389"/>
      <c r="G709" s="10">
        <v>10</v>
      </c>
      <c r="H709" s="11">
        <v>21.844000000000001</v>
      </c>
      <c r="I709" s="11">
        <f t="shared" si="20"/>
        <v>109.22</v>
      </c>
      <c r="J709" s="12">
        <v>334</v>
      </c>
      <c r="K709" s="46">
        <f t="shared" si="21"/>
        <v>3058.0479765610694</v>
      </c>
      <c r="L709" s="46"/>
      <c r="M709" s="13" t="s">
        <v>71</v>
      </c>
      <c r="N709" s="412">
        <f>AVERAGE(K709:K710)</f>
        <v>2096.9001315048758</v>
      </c>
      <c r="O709" s="412" t="e">
        <f>AVERAGE(#REF!)</f>
        <v>#REF!</v>
      </c>
      <c r="P709" s="412">
        <f>STDEV(K709:K710)</f>
        <v>1359.2683179241433</v>
      </c>
      <c r="Q709" s="412" t="e">
        <f>STDEV(#REF!)</f>
        <v>#REF!</v>
      </c>
      <c r="R709" s="412">
        <f>MAX(K709:K710)</f>
        <v>3058.0479765610694</v>
      </c>
      <c r="S709" s="412" t="e">
        <f>MIN(#REF!)</f>
        <v>#REF!</v>
      </c>
      <c r="T709" s="412">
        <f>MIN(K709:K710)</f>
        <v>1135.7522864486821</v>
      </c>
      <c r="U709" s="412">
        <f>MIN(M709:M710)</f>
        <v>0</v>
      </c>
      <c r="V709" s="131" t="s">
        <v>370</v>
      </c>
    </row>
    <row r="710" spans="1:22">
      <c r="A710" s="414"/>
      <c r="B710" s="25" t="s">
        <v>64</v>
      </c>
      <c r="C710" s="385"/>
      <c r="D710" s="380"/>
      <c r="E710" s="29" t="s">
        <v>691</v>
      </c>
      <c r="F710" s="390"/>
      <c r="G710" s="10">
        <v>10</v>
      </c>
      <c r="H710" s="11">
        <v>16.728999999999999</v>
      </c>
      <c r="I710" s="11">
        <f t="shared" si="20"/>
        <v>83.644999999999996</v>
      </c>
      <c r="J710" s="12">
        <v>95</v>
      </c>
      <c r="K710" s="46">
        <f t="shared" si="21"/>
        <v>1135.7522864486821</v>
      </c>
      <c r="L710" s="46"/>
      <c r="M710" s="13" t="s">
        <v>71</v>
      </c>
      <c r="N710" s="412">
        <f>AVERAGE(N709:N709)</f>
        <v>2096.9001315048758</v>
      </c>
      <c r="O710" s="412" t="e">
        <f>AVERAGE(O709:O709)</f>
        <v>#REF!</v>
      </c>
      <c r="P710" s="412" t="e">
        <f>STDEV(#REF!)</f>
        <v>#REF!</v>
      </c>
      <c r="Q710" s="412" t="e">
        <f>STDEV(#REF!)</f>
        <v>#REF!</v>
      </c>
      <c r="R710" s="412">
        <f>MIN(R709:R709)</f>
        <v>3058.0479765610694</v>
      </c>
      <c r="S710" s="412" t="e">
        <f>MIN(S709:S709)</f>
        <v>#REF!</v>
      </c>
      <c r="T710" s="412">
        <f>MIN(T709:T709)</f>
        <v>1135.7522864486821</v>
      </c>
      <c r="U710" s="412">
        <f>MIN(U709:U709)</f>
        <v>0</v>
      </c>
      <c r="V710" s="131" t="s">
        <v>370</v>
      </c>
    </row>
    <row r="711" spans="1:22">
      <c r="A711" s="414" t="s">
        <v>693</v>
      </c>
      <c r="B711" s="25" t="s">
        <v>18</v>
      </c>
      <c r="C711" s="383">
        <v>1</v>
      </c>
      <c r="D711" s="379" t="s">
        <v>4</v>
      </c>
      <c r="E711" s="29" t="s">
        <v>695</v>
      </c>
      <c r="F711" s="408" t="s">
        <v>1844</v>
      </c>
      <c r="G711" s="10">
        <v>10</v>
      </c>
      <c r="H711" s="11">
        <v>9.2050000000000001</v>
      </c>
      <c r="I711" s="11">
        <f t="shared" ref="I711:I774" si="22">IF(H711&gt;=40, 200, H711*5)</f>
        <v>46.024999999999999</v>
      </c>
      <c r="J711" s="12" t="s">
        <v>355</v>
      </c>
      <c r="K711" s="46" t="s">
        <v>355</v>
      </c>
      <c r="L711" s="46"/>
      <c r="M711" s="13" t="s">
        <v>71</v>
      </c>
      <c r="N711" s="381" t="s">
        <v>355</v>
      </c>
      <c r="O711" s="381" t="s">
        <v>355</v>
      </c>
      <c r="P711" s="381" t="s">
        <v>354</v>
      </c>
      <c r="Q711" s="381" t="s">
        <v>354</v>
      </c>
      <c r="R711" s="381" t="s">
        <v>355</v>
      </c>
      <c r="S711" s="381" t="s">
        <v>355</v>
      </c>
      <c r="T711" s="381" t="s">
        <v>355</v>
      </c>
      <c r="U711" s="381" t="s">
        <v>355</v>
      </c>
      <c r="V711" s="131" t="s">
        <v>370</v>
      </c>
    </row>
    <row r="712" spans="1:22">
      <c r="A712" s="414"/>
      <c r="B712" s="25" t="s">
        <v>19</v>
      </c>
      <c r="C712" s="384"/>
      <c r="D712" s="380"/>
      <c r="E712" s="29" t="s">
        <v>696</v>
      </c>
      <c r="F712" s="409"/>
      <c r="G712" s="10">
        <v>10</v>
      </c>
      <c r="H712" s="11">
        <v>14.185</v>
      </c>
      <c r="I712" s="11">
        <f t="shared" si="22"/>
        <v>70.924999999999997</v>
      </c>
      <c r="J712" s="12" t="s">
        <v>355</v>
      </c>
      <c r="K712" s="46" t="s">
        <v>355</v>
      </c>
      <c r="L712" s="46"/>
      <c r="M712" s="13" t="s">
        <v>71</v>
      </c>
      <c r="N712" s="382">
        <f>MIN(N710:N711)</f>
        <v>2096.9001315048758</v>
      </c>
      <c r="O712" s="382" t="e">
        <f>MIN(O710:O711)</f>
        <v>#REF!</v>
      </c>
      <c r="P712" s="382" t="e">
        <f>AVERAGE(P710:P711)</f>
        <v>#REF!</v>
      </c>
      <c r="Q712" s="382" t="e">
        <f>AVERAGE(Q710:Q711)</f>
        <v>#REF!</v>
      </c>
      <c r="R712" s="382">
        <f>MIN(R710:R711)</f>
        <v>3058.0479765610694</v>
      </c>
      <c r="S712" s="382" t="e">
        <f>MIN(S710:S711)</f>
        <v>#REF!</v>
      </c>
      <c r="T712" s="382">
        <f>MIN(T710:T711)</f>
        <v>1135.7522864486821</v>
      </c>
      <c r="U712" s="382">
        <f>MIN(U710:U711)</f>
        <v>0</v>
      </c>
      <c r="V712" s="131" t="s">
        <v>370</v>
      </c>
    </row>
    <row r="713" spans="1:22">
      <c r="A713" s="414"/>
      <c r="B713" s="25" t="s">
        <v>20</v>
      </c>
      <c r="C713" s="384"/>
      <c r="D713" s="379" t="s">
        <v>3</v>
      </c>
      <c r="E713" s="29" t="s">
        <v>697</v>
      </c>
      <c r="F713" s="409"/>
      <c r="G713" s="10">
        <v>10</v>
      </c>
      <c r="H713" s="11">
        <v>20.295999999999999</v>
      </c>
      <c r="I713" s="11">
        <f t="shared" si="22"/>
        <v>101.47999999999999</v>
      </c>
      <c r="J713" s="12" t="s">
        <v>355</v>
      </c>
      <c r="K713" s="46" t="s">
        <v>355</v>
      </c>
      <c r="L713" s="46"/>
      <c r="M713" s="13" t="s">
        <v>71</v>
      </c>
      <c r="N713" s="381" t="s">
        <v>355</v>
      </c>
      <c r="O713" s="382" t="e">
        <f>MIN(#REF!)</f>
        <v>#REF!</v>
      </c>
      <c r="P713" s="381" t="s">
        <v>354</v>
      </c>
      <c r="Q713" s="382" t="e">
        <f>AVERAGE(#REF!)</f>
        <v>#REF!</v>
      </c>
      <c r="R713" s="381" t="s">
        <v>355</v>
      </c>
      <c r="S713" s="382" t="e">
        <f>MIN(#REF!)</f>
        <v>#REF!</v>
      </c>
      <c r="T713" s="381" t="s">
        <v>355</v>
      </c>
      <c r="U713" s="382" t="e">
        <f>MIN(#REF!)</f>
        <v>#REF!</v>
      </c>
      <c r="V713" s="131" t="s">
        <v>370</v>
      </c>
    </row>
    <row r="714" spans="1:22">
      <c r="A714" s="414"/>
      <c r="B714" s="25" t="s">
        <v>21</v>
      </c>
      <c r="C714" s="385"/>
      <c r="D714" s="380"/>
      <c r="E714" s="29" t="s">
        <v>698</v>
      </c>
      <c r="F714" s="409"/>
      <c r="G714" s="10">
        <v>10</v>
      </c>
      <c r="H714" s="11">
        <v>13.403</v>
      </c>
      <c r="I714" s="11">
        <f t="shared" si="22"/>
        <v>67.015000000000001</v>
      </c>
      <c r="J714" s="12" t="s">
        <v>355</v>
      </c>
      <c r="K714" s="46" t="s">
        <v>355</v>
      </c>
      <c r="L714" s="46"/>
      <c r="M714" s="13" t="s">
        <v>71</v>
      </c>
      <c r="N714" s="382">
        <f>MIN(N712:N713)</f>
        <v>2096.9001315048758</v>
      </c>
      <c r="O714" s="382" t="e">
        <f>MIN(O713:O713)</f>
        <v>#REF!</v>
      </c>
      <c r="P714" s="382" t="e">
        <f>AVERAGE(P712:P713)</f>
        <v>#REF!</v>
      </c>
      <c r="Q714" s="382" t="e">
        <f>AVERAGE(Q713:Q713)</f>
        <v>#REF!</v>
      </c>
      <c r="R714" s="382">
        <f>MIN(R712:R713)</f>
        <v>3058.0479765610694</v>
      </c>
      <c r="S714" s="382" t="e">
        <f>MIN(S713:S713)</f>
        <v>#REF!</v>
      </c>
      <c r="T714" s="382">
        <f>MIN(T712:T713)</f>
        <v>1135.7522864486821</v>
      </c>
      <c r="U714" s="382" t="e">
        <f>MIN(U713:U713)</f>
        <v>#REF!</v>
      </c>
      <c r="V714" s="131" t="s">
        <v>370</v>
      </c>
    </row>
    <row r="715" spans="1:22">
      <c r="A715" s="414"/>
      <c r="B715" s="25" t="s">
        <v>22</v>
      </c>
      <c r="C715" s="383">
        <v>2</v>
      </c>
      <c r="D715" s="379" t="s">
        <v>4</v>
      </c>
      <c r="E715" s="29" t="s">
        <v>699</v>
      </c>
      <c r="F715" s="409"/>
      <c r="G715" s="10">
        <v>10</v>
      </c>
      <c r="H715" s="11">
        <v>18.997</v>
      </c>
      <c r="I715" s="11">
        <f t="shared" si="22"/>
        <v>94.984999999999999</v>
      </c>
      <c r="J715" s="12" t="s">
        <v>355</v>
      </c>
      <c r="K715" s="46" t="s">
        <v>355</v>
      </c>
      <c r="L715" s="46"/>
      <c r="M715" s="13" t="s">
        <v>71</v>
      </c>
      <c r="N715" s="381" t="s">
        <v>355</v>
      </c>
      <c r="O715" s="381" t="s">
        <v>355</v>
      </c>
      <c r="P715" s="381" t="s">
        <v>354</v>
      </c>
      <c r="Q715" s="381" t="s">
        <v>354</v>
      </c>
      <c r="R715" s="381" t="s">
        <v>355</v>
      </c>
      <c r="S715" s="381" t="s">
        <v>355</v>
      </c>
      <c r="T715" s="381" t="s">
        <v>355</v>
      </c>
      <c r="U715" s="381" t="s">
        <v>355</v>
      </c>
      <c r="V715" s="131" t="s">
        <v>370</v>
      </c>
    </row>
    <row r="716" spans="1:22">
      <c r="A716" s="414"/>
      <c r="B716" s="25" t="s">
        <v>23</v>
      </c>
      <c r="C716" s="384"/>
      <c r="D716" s="380"/>
      <c r="E716" s="29" t="s">
        <v>700</v>
      </c>
      <c r="F716" s="409"/>
      <c r="G716" s="10">
        <v>10</v>
      </c>
      <c r="H716" s="11">
        <v>13.333</v>
      </c>
      <c r="I716" s="11">
        <f t="shared" si="22"/>
        <v>66.665000000000006</v>
      </c>
      <c r="J716" s="12" t="s">
        <v>355</v>
      </c>
      <c r="K716" s="46" t="s">
        <v>355</v>
      </c>
      <c r="L716" s="46"/>
      <c r="M716" s="13" t="s">
        <v>71</v>
      </c>
      <c r="N716" s="382">
        <f>MIN(N714:N715)</f>
        <v>2096.9001315048758</v>
      </c>
      <c r="O716" s="382" t="e">
        <f>MIN(O714:O715)</f>
        <v>#REF!</v>
      </c>
      <c r="P716" s="382" t="e">
        <f>AVERAGE(P714:P715)</f>
        <v>#REF!</v>
      </c>
      <c r="Q716" s="382" t="e">
        <f>AVERAGE(Q714:Q715)</f>
        <v>#REF!</v>
      </c>
      <c r="R716" s="382">
        <f>MIN(R714:R715)</f>
        <v>3058.0479765610694</v>
      </c>
      <c r="S716" s="382" t="e">
        <f>MIN(S714:S715)</f>
        <v>#REF!</v>
      </c>
      <c r="T716" s="382">
        <f>MIN(T714:T715)</f>
        <v>1135.7522864486821</v>
      </c>
      <c r="U716" s="382" t="e">
        <f>MIN(U714:U715)</f>
        <v>#REF!</v>
      </c>
      <c r="V716" s="131" t="s">
        <v>370</v>
      </c>
    </row>
    <row r="717" spans="1:22">
      <c r="A717" s="414"/>
      <c r="B717" s="25" t="s">
        <v>24</v>
      </c>
      <c r="C717" s="384"/>
      <c r="D717" s="379" t="s">
        <v>3</v>
      </c>
      <c r="E717" s="29" t="s">
        <v>701</v>
      </c>
      <c r="F717" s="409"/>
      <c r="G717" s="10">
        <v>10</v>
      </c>
      <c r="H717" s="11">
        <v>30.114999999999998</v>
      </c>
      <c r="I717" s="11">
        <f t="shared" si="22"/>
        <v>150.57499999999999</v>
      </c>
      <c r="J717" s="12" t="s">
        <v>355</v>
      </c>
      <c r="K717" s="46" t="s">
        <v>355</v>
      </c>
      <c r="L717" s="46"/>
      <c r="M717" s="13" t="s">
        <v>71</v>
      </c>
      <c r="N717" s="381" t="s">
        <v>355</v>
      </c>
      <c r="O717" s="382" t="e">
        <f>MIN(#REF!)</f>
        <v>#REF!</v>
      </c>
      <c r="P717" s="381" t="s">
        <v>354</v>
      </c>
      <c r="Q717" s="382" t="e">
        <f>AVERAGE(#REF!)</f>
        <v>#REF!</v>
      </c>
      <c r="R717" s="381" t="s">
        <v>355</v>
      </c>
      <c r="S717" s="382" t="e">
        <f>MIN(#REF!)</f>
        <v>#REF!</v>
      </c>
      <c r="T717" s="381" t="s">
        <v>355</v>
      </c>
      <c r="U717" s="382" t="e">
        <f>MIN(#REF!)</f>
        <v>#REF!</v>
      </c>
      <c r="V717" s="131" t="s">
        <v>370</v>
      </c>
    </row>
    <row r="718" spans="1:22">
      <c r="A718" s="414"/>
      <c r="B718" s="25" t="s">
        <v>25</v>
      </c>
      <c r="C718" s="385"/>
      <c r="D718" s="380"/>
      <c r="E718" s="29" t="s">
        <v>702</v>
      </c>
      <c r="F718" s="409"/>
      <c r="G718" s="10">
        <v>10</v>
      </c>
      <c r="H718" s="11">
        <v>13.862</v>
      </c>
      <c r="I718" s="11">
        <f t="shared" si="22"/>
        <v>69.31</v>
      </c>
      <c r="J718" s="12" t="s">
        <v>355</v>
      </c>
      <c r="K718" s="46" t="s">
        <v>355</v>
      </c>
      <c r="L718" s="46"/>
      <c r="M718" s="13" t="s">
        <v>71</v>
      </c>
      <c r="N718" s="382">
        <f>MIN(N716:N717)</f>
        <v>2096.9001315048758</v>
      </c>
      <c r="O718" s="382" t="e">
        <f>MIN(O717:O717)</f>
        <v>#REF!</v>
      </c>
      <c r="P718" s="382" t="e">
        <f>AVERAGE(P716:P717)</f>
        <v>#REF!</v>
      </c>
      <c r="Q718" s="382" t="e">
        <f>AVERAGE(Q717:Q717)</f>
        <v>#REF!</v>
      </c>
      <c r="R718" s="382">
        <f>MIN(R716:R717)</f>
        <v>3058.0479765610694</v>
      </c>
      <c r="S718" s="382" t="e">
        <f>MIN(S717:S717)</f>
        <v>#REF!</v>
      </c>
      <c r="T718" s="382">
        <f>MIN(T716:T717)</f>
        <v>1135.7522864486821</v>
      </c>
      <c r="U718" s="382" t="e">
        <f>MIN(U717:U717)</f>
        <v>#REF!</v>
      </c>
      <c r="V718" s="131" t="s">
        <v>370</v>
      </c>
    </row>
    <row r="719" spans="1:22">
      <c r="A719" s="414"/>
      <c r="B719" s="25" t="s">
        <v>26</v>
      </c>
      <c r="C719" s="383">
        <v>3</v>
      </c>
      <c r="D719" s="379" t="s">
        <v>4</v>
      </c>
      <c r="E719" s="29" t="s">
        <v>703</v>
      </c>
      <c r="F719" s="409"/>
      <c r="G719" s="10">
        <v>10</v>
      </c>
      <c r="H719" s="11">
        <v>17.57</v>
      </c>
      <c r="I719" s="11">
        <f t="shared" si="22"/>
        <v>87.85</v>
      </c>
      <c r="J719" s="12">
        <v>88</v>
      </c>
      <c r="K719" s="46">
        <f t="shared" ref="K719:K774" si="23">(J719/(I719/1000))</f>
        <v>1001.7074558907228</v>
      </c>
      <c r="L719" s="46"/>
      <c r="M719" s="13" t="s">
        <v>71</v>
      </c>
      <c r="N719" s="412">
        <f>AVERAGE(K719:K720)</f>
        <v>809.0509741829535</v>
      </c>
      <c r="O719" s="412">
        <f>AVERAGE(K719:K722)</f>
        <v>876.69226274873199</v>
      </c>
      <c r="P719" s="412">
        <f>STDEV(K719:K720)</f>
        <v>272.45740931021129</v>
      </c>
      <c r="Q719" s="412">
        <f>STDEV(K719:K722)</f>
        <v>645.99288694362997</v>
      </c>
      <c r="R719" s="412">
        <f>MAX(K719:K720)</f>
        <v>1001.7074558907228</v>
      </c>
      <c r="S719" s="412">
        <f>MAX(K719:K722)</f>
        <v>1705.7092845704071</v>
      </c>
      <c r="T719" s="412">
        <f>MIN(K719:K720)</f>
        <v>616.39449247518405</v>
      </c>
      <c r="U719" s="412">
        <f>MIN(K719:K722)</f>
        <v>182.95781805861429</v>
      </c>
      <c r="V719" s="131" t="s">
        <v>370</v>
      </c>
    </row>
    <row r="720" spans="1:22">
      <c r="A720" s="414"/>
      <c r="B720" s="25" t="s">
        <v>27</v>
      </c>
      <c r="C720" s="384"/>
      <c r="D720" s="380"/>
      <c r="E720" s="29" t="s">
        <v>704</v>
      </c>
      <c r="F720" s="409"/>
      <c r="G720" s="10">
        <v>10</v>
      </c>
      <c r="H720" s="11">
        <v>24.984000000000002</v>
      </c>
      <c r="I720" s="11">
        <f t="shared" si="22"/>
        <v>124.92000000000002</v>
      </c>
      <c r="J720" s="12">
        <v>77</v>
      </c>
      <c r="K720" s="46">
        <f t="shared" si="23"/>
        <v>616.39449247518405</v>
      </c>
      <c r="L720" s="46"/>
      <c r="M720" s="13" t="s">
        <v>71</v>
      </c>
      <c r="N720" s="412">
        <f>AVERAGE(N718:N719)</f>
        <v>1452.9755528439146</v>
      </c>
      <c r="O720" s="412" t="e">
        <f>AVERAGE(O718:O719)</f>
        <v>#REF!</v>
      </c>
      <c r="P720" s="412" t="e">
        <f>STDEV(P716:P718)</f>
        <v>#REF!</v>
      </c>
      <c r="Q720" s="412" t="e">
        <f>STDEV(Q716:Q718)</f>
        <v>#REF!</v>
      </c>
      <c r="R720" s="412">
        <f>MIN(R718:R719)</f>
        <v>1001.7074558907228</v>
      </c>
      <c r="S720" s="412" t="e">
        <f>MIN(S718:S719)</f>
        <v>#REF!</v>
      </c>
      <c r="T720" s="412">
        <f>MIN(T718:T719)</f>
        <v>616.39449247518405</v>
      </c>
      <c r="U720" s="412" t="e">
        <f>MIN(U718:U719)</f>
        <v>#REF!</v>
      </c>
      <c r="V720" s="131" t="s">
        <v>371</v>
      </c>
    </row>
    <row r="721" spans="1:22">
      <c r="A721" s="414"/>
      <c r="B721" s="25" t="s">
        <v>28</v>
      </c>
      <c r="C721" s="384"/>
      <c r="D721" s="379" t="s">
        <v>3</v>
      </c>
      <c r="E721" s="29" t="s">
        <v>705</v>
      </c>
      <c r="F721" s="409"/>
      <c r="G721" s="10">
        <v>10</v>
      </c>
      <c r="H721" s="11">
        <v>26.850999999999999</v>
      </c>
      <c r="I721" s="11">
        <f t="shared" si="22"/>
        <v>134.255</v>
      </c>
      <c r="J721" s="12">
        <v>229</v>
      </c>
      <c r="K721" s="46">
        <f t="shared" si="23"/>
        <v>1705.7092845704071</v>
      </c>
      <c r="L721" s="46"/>
      <c r="M721" s="13" t="s">
        <v>71</v>
      </c>
      <c r="N721" s="412">
        <f>AVERAGE(K721:K722)</f>
        <v>944.33355131451071</v>
      </c>
      <c r="O721" s="412" t="e">
        <f>AVERAGE(#REF!)</f>
        <v>#REF!</v>
      </c>
      <c r="P721" s="412">
        <f>STDEV(K721:K722)</f>
        <v>1076.7478880322487</v>
      </c>
      <c r="Q721" s="412" t="e">
        <f>STDEV(#REF!)</f>
        <v>#REF!</v>
      </c>
      <c r="R721" s="412">
        <f>MAX(K721:K722)</f>
        <v>1705.7092845704071</v>
      </c>
      <c r="S721" s="412" t="e">
        <f>MIN(#REF!)</f>
        <v>#REF!</v>
      </c>
      <c r="T721" s="412">
        <f>MIN(K721:K722)</f>
        <v>182.95781805861429</v>
      </c>
      <c r="U721" s="412">
        <f>MIN(M721:M722)</f>
        <v>0</v>
      </c>
      <c r="V721" s="131" t="s">
        <v>371</v>
      </c>
    </row>
    <row r="722" spans="1:22">
      <c r="A722" s="414"/>
      <c r="B722" s="25" t="s">
        <v>29</v>
      </c>
      <c r="C722" s="385"/>
      <c r="D722" s="380"/>
      <c r="E722" s="29" t="s">
        <v>706</v>
      </c>
      <c r="F722" s="409"/>
      <c r="G722" s="10">
        <v>10</v>
      </c>
      <c r="H722" s="11">
        <v>29.515000000000001</v>
      </c>
      <c r="I722" s="11">
        <f t="shared" si="22"/>
        <v>147.57499999999999</v>
      </c>
      <c r="J722" s="12">
        <v>27</v>
      </c>
      <c r="K722" s="46">
        <f t="shared" si="23"/>
        <v>182.95781805861429</v>
      </c>
      <c r="L722" s="46"/>
      <c r="M722" s="13" t="s">
        <v>71</v>
      </c>
      <c r="N722" s="412">
        <f>AVERAGE(N721:N721)</f>
        <v>944.33355131451071</v>
      </c>
      <c r="O722" s="412" t="e">
        <f>AVERAGE(O721:O721)</f>
        <v>#REF!</v>
      </c>
      <c r="P722" s="412" t="e">
        <f>STDEV(#REF!)</f>
        <v>#REF!</v>
      </c>
      <c r="Q722" s="412" t="e">
        <f>STDEV(#REF!)</f>
        <v>#REF!</v>
      </c>
      <c r="R722" s="412">
        <f>MIN(R721:R721)</f>
        <v>1705.7092845704071</v>
      </c>
      <c r="S722" s="412" t="e">
        <f>MIN(S721:S721)</f>
        <v>#REF!</v>
      </c>
      <c r="T722" s="412">
        <f>MIN(T721:T721)</f>
        <v>182.95781805861429</v>
      </c>
      <c r="U722" s="412">
        <f>MIN(U721:U721)</f>
        <v>0</v>
      </c>
      <c r="V722" s="131" t="s">
        <v>371</v>
      </c>
    </row>
    <row r="723" spans="1:22">
      <c r="A723" s="414"/>
      <c r="B723" s="25" t="s">
        <v>30</v>
      </c>
      <c r="C723" s="383">
        <v>4</v>
      </c>
      <c r="D723" s="379" t="s">
        <v>4</v>
      </c>
      <c r="E723" s="29" t="s">
        <v>707</v>
      </c>
      <c r="F723" s="409"/>
      <c r="G723" s="10">
        <v>10</v>
      </c>
      <c r="H723" s="11">
        <v>20.503</v>
      </c>
      <c r="I723" s="11">
        <f t="shared" si="22"/>
        <v>102.515</v>
      </c>
      <c r="J723" s="12">
        <v>393</v>
      </c>
      <c r="K723" s="46">
        <f t="shared" si="23"/>
        <v>3833.5853289762476</v>
      </c>
      <c r="L723" s="46"/>
      <c r="M723" s="13" t="s">
        <v>71</v>
      </c>
      <c r="N723" s="412">
        <f>AVERAGE(K723:K724)</f>
        <v>2776.1501122526711</v>
      </c>
      <c r="O723" s="412">
        <f>AVERAGE(K723:K726)</f>
        <v>7888.8271559454133</v>
      </c>
      <c r="P723" s="412">
        <f>STDEV(K723:K724)</f>
        <v>1495.4392248214147</v>
      </c>
      <c r="Q723" s="412">
        <f>STDEV(K723:K726)</f>
        <v>7601.9345544295365</v>
      </c>
      <c r="R723" s="412">
        <f>MAX(K723:K724)</f>
        <v>3833.5853289762476</v>
      </c>
      <c r="S723" s="412">
        <f>MAX(K723:K726)</f>
        <v>18770.993874728312</v>
      </c>
      <c r="T723" s="412">
        <f>MIN(K723:K724)</f>
        <v>1718.7148955290945</v>
      </c>
      <c r="U723" s="412">
        <f>MIN(K723:K726)</f>
        <v>1718.7148955290945</v>
      </c>
      <c r="V723" s="131" t="s">
        <v>371</v>
      </c>
    </row>
    <row r="724" spans="1:22">
      <c r="A724" s="414"/>
      <c r="B724" s="25" t="s">
        <v>31</v>
      </c>
      <c r="C724" s="384"/>
      <c r="D724" s="380"/>
      <c r="E724" s="29" t="s">
        <v>708</v>
      </c>
      <c r="F724" s="409"/>
      <c r="G724" s="10">
        <v>10</v>
      </c>
      <c r="H724" s="11">
        <v>17.803999999999998</v>
      </c>
      <c r="I724" s="11">
        <f t="shared" si="22"/>
        <v>89.02</v>
      </c>
      <c r="J724" s="12">
        <v>153</v>
      </c>
      <c r="K724" s="46">
        <f t="shared" si="23"/>
        <v>1718.7148955290945</v>
      </c>
      <c r="L724" s="46"/>
      <c r="M724" s="13" t="s">
        <v>71</v>
      </c>
      <c r="N724" s="412">
        <f>AVERAGE(N722:N723)</f>
        <v>1860.2418317835909</v>
      </c>
      <c r="O724" s="412" t="e">
        <f>AVERAGE(O722:O723)</f>
        <v>#REF!</v>
      </c>
      <c r="P724" s="412" t="e">
        <f>STDEV(P720:P722)</f>
        <v>#REF!</v>
      </c>
      <c r="Q724" s="412" t="e">
        <f>STDEV(Q720:Q722)</f>
        <v>#REF!</v>
      </c>
      <c r="R724" s="412">
        <f>MIN(R722:R723)</f>
        <v>1705.7092845704071</v>
      </c>
      <c r="S724" s="412" t="e">
        <f>MIN(S722:S723)</f>
        <v>#REF!</v>
      </c>
      <c r="T724" s="412">
        <f>MIN(T722:T723)</f>
        <v>182.95781805861429</v>
      </c>
      <c r="U724" s="412">
        <f>MIN(U722:U723)</f>
        <v>0</v>
      </c>
      <c r="V724" s="131" t="s">
        <v>371</v>
      </c>
    </row>
    <row r="725" spans="1:22">
      <c r="A725" s="414"/>
      <c r="B725" s="25" t="s">
        <v>32</v>
      </c>
      <c r="C725" s="384"/>
      <c r="D725" s="379" t="s">
        <v>3</v>
      </c>
      <c r="E725" s="29" t="s">
        <v>709</v>
      </c>
      <c r="F725" s="409"/>
      <c r="G725" s="10">
        <v>10</v>
      </c>
      <c r="H725" s="11">
        <v>13.218999999999999</v>
      </c>
      <c r="I725" s="11">
        <f t="shared" si="22"/>
        <v>66.094999999999999</v>
      </c>
      <c r="J725" s="12">
        <v>478</v>
      </c>
      <c r="K725" s="46">
        <f t="shared" si="23"/>
        <v>7232.0145245479989</v>
      </c>
      <c r="L725" s="46"/>
      <c r="M725" s="13" t="s">
        <v>71</v>
      </c>
      <c r="N725" s="412">
        <f>AVERAGE(K725:K726)</f>
        <v>13001.504199638155</v>
      </c>
      <c r="O725" s="412" t="e">
        <f>AVERAGE(#REF!)</f>
        <v>#REF!</v>
      </c>
      <c r="P725" s="412">
        <f>STDEV(K725:K726)</f>
        <v>8159.2905464840424</v>
      </c>
      <c r="Q725" s="412" t="e">
        <f>STDEV(#REF!)</f>
        <v>#REF!</v>
      </c>
      <c r="R725" s="412">
        <f>MAX(K725:K726)</f>
        <v>18770.993874728312</v>
      </c>
      <c r="S725" s="412" t="e">
        <f>MIN(#REF!)</f>
        <v>#REF!</v>
      </c>
      <c r="T725" s="412">
        <f>MIN(K725:K726)</f>
        <v>7232.0145245479989</v>
      </c>
      <c r="U725" s="412">
        <f>MIN(M725:M726)</f>
        <v>0</v>
      </c>
      <c r="V725" s="131" t="s">
        <v>371</v>
      </c>
    </row>
    <row r="726" spans="1:22">
      <c r="A726" s="414"/>
      <c r="B726" s="25" t="s">
        <v>33</v>
      </c>
      <c r="C726" s="385"/>
      <c r="D726" s="380"/>
      <c r="E726" s="29" t="s">
        <v>710</v>
      </c>
      <c r="F726" s="409"/>
      <c r="G726" s="10">
        <v>10</v>
      </c>
      <c r="H726" s="11">
        <v>5.0609999999999999</v>
      </c>
      <c r="I726" s="11">
        <f t="shared" si="22"/>
        <v>25.305</v>
      </c>
      <c r="J726" s="12">
        <v>475</v>
      </c>
      <c r="K726" s="46">
        <f t="shared" si="23"/>
        <v>18770.993874728312</v>
      </c>
      <c r="L726" s="46"/>
      <c r="M726" s="13" t="s">
        <v>71</v>
      </c>
      <c r="N726" s="412">
        <f>AVERAGE(N725:N725)</f>
        <v>13001.504199638155</v>
      </c>
      <c r="O726" s="412" t="e">
        <f>AVERAGE(O725:O725)</f>
        <v>#REF!</v>
      </c>
      <c r="P726" s="412" t="e">
        <f>STDEV(#REF!)</f>
        <v>#REF!</v>
      </c>
      <c r="Q726" s="412" t="e">
        <f>STDEV(#REF!)</f>
        <v>#REF!</v>
      </c>
      <c r="R726" s="412">
        <f>MIN(R725:R725)</f>
        <v>18770.993874728312</v>
      </c>
      <c r="S726" s="412" t="e">
        <f>MIN(S725:S725)</f>
        <v>#REF!</v>
      </c>
      <c r="T726" s="412">
        <f>MIN(T725:T725)</f>
        <v>7232.0145245479989</v>
      </c>
      <c r="U726" s="412">
        <f>MIN(U725:U725)</f>
        <v>0</v>
      </c>
      <c r="V726" s="131" t="s">
        <v>371</v>
      </c>
    </row>
    <row r="727" spans="1:22">
      <c r="A727" s="414"/>
      <c r="B727" s="25" t="s">
        <v>34</v>
      </c>
      <c r="C727" s="383">
        <v>5</v>
      </c>
      <c r="D727" s="379" t="s">
        <v>4</v>
      </c>
      <c r="E727" s="29" t="s">
        <v>711</v>
      </c>
      <c r="F727" s="409"/>
      <c r="G727" s="10">
        <v>10</v>
      </c>
      <c r="H727" s="11">
        <v>16.800999999999998</v>
      </c>
      <c r="I727" s="11">
        <f t="shared" si="22"/>
        <v>84.004999999999995</v>
      </c>
      <c r="J727" s="12">
        <v>35</v>
      </c>
      <c r="K727" s="46">
        <f t="shared" si="23"/>
        <v>416.64186655556216</v>
      </c>
      <c r="L727" s="46"/>
      <c r="M727" s="13" t="s">
        <v>71</v>
      </c>
      <c r="N727" s="412">
        <f>AVERAGE(K727:K728)</f>
        <v>1234.9914236706688</v>
      </c>
      <c r="O727" s="412">
        <f>AVERAGE(K727:K730)</f>
        <v>1901.064758987756</v>
      </c>
      <c r="P727" s="412">
        <f>STDEV(K727:K728)</f>
        <v>1157.3210424341999</v>
      </c>
      <c r="Q727" s="412">
        <f>STDEV(K727:K730)</f>
        <v>2068.3132512516881</v>
      </c>
      <c r="R727" s="412">
        <f>MAX(K727:K728)</f>
        <v>2053.3409807857756</v>
      </c>
      <c r="S727" s="412">
        <f>MAX(K727:K730)</f>
        <v>4771.6507806561021</v>
      </c>
      <c r="T727" s="412">
        <f>MIN(K727:K728)</f>
        <v>416.64186655556216</v>
      </c>
      <c r="U727" s="412">
        <f>MIN(K727:K730)</f>
        <v>362.62540795358404</v>
      </c>
      <c r="V727" s="131" t="s">
        <v>371</v>
      </c>
    </row>
    <row r="728" spans="1:22">
      <c r="A728" s="414"/>
      <c r="B728" s="25" t="s">
        <v>35</v>
      </c>
      <c r="C728" s="384"/>
      <c r="D728" s="380"/>
      <c r="E728" s="29" t="s">
        <v>712</v>
      </c>
      <c r="F728" s="409"/>
      <c r="G728" s="10">
        <v>10</v>
      </c>
      <c r="H728" s="11">
        <v>17.434999999999999</v>
      </c>
      <c r="I728" s="11">
        <f t="shared" si="22"/>
        <v>87.174999999999997</v>
      </c>
      <c r="J728" s="12">
        <v>179</v>
      </c>
      <c r="K728" s="46">
        <f t="shared" si="23"/>
        <v>2053.3409807857756</v>
      </c>
      <c r="L728" s="46"/>
      <c r="M728" s="13" t="s">
        <v>71</v>
      </c>
      <c r="N728" s="412">
        <f>AVERAGE(N726:N727)</f>
        <v>7118.2478116544116</v>
      </c>
      <c r="O728" s="412" t="e">
        <f>AVERAGE(O726:O727)</f>
        <v>#REF!</v>
      </c>
      <c r="P728" s="412" t="e">
        <f>STDEV(P724:P726)</f>
        <v>#REF!</v>
      </c>
      <c r="Q728" s="412" t="e">
        <f>STDEV(Q724:Q726)</f>
        <v>#REF!</v>
      </c>
      <c r="R728" s="412">
        <f>MIN(R726:R727)</f>
        <v>2053.3409807857756</v>
      </c>
      <c r="S728" s="412" t="e">
        <f>MIN(S726:S727)</f>
        <v>#REF!</v>
      </c>
      <c r="T728" s="412">
        <f>MIN(T726:T727)</f>
        <v>416.64186655556216</v>
      </c>
      <c r="U728" s="412">
        <f>MIN(U726:U727)</f>
        <v>0</v>
      </c>
      <c r="V728" s="131" t="s">
        <v>371</v>
      </c>
    </row>
    <row r="729" spans="1:22">
      <c r="A729" s="414"/>
      <c r="B729" s="25" t="s">
        <v>36</v>
      </c>
      <c r="C729" s="384"/>
      <c r="D729" s="379" t="s">
        <v>3</v>
      </c>
      <c r="E729" s="29" t="s">
        <v>713</v>
      </c>
      <c r="F729" s="409"/>
      <c r="G729" s="10">
        <v>10</v>
      </c>
      <c r="H729" s="11">
        <v>16.545999999999999</v>
      </c>
      <c r="I729" s="11">
        <f t="shared" si="22"/>
        <v>82.72999999999999</v>
      </c>
      <c r="J729" s="12">
        <v>30</v>
      </c>
      <c r="K729" s="46">
        <f t="shared" si="23"/>
        <v>362.62540795358404</v>
      </c>
      <c r="L729" s="46"/>
      <c r="M729" s="13" t="s">
        <v>71</v>
      </c>
      <c r="N729" s="412">
        <f>AVERAGE(K729:K730)</f>
        <v>2567.138094304843</v>
      </c>
      <c r="O729" s="412" t="e">
        <f>AVERAGE(#REF!)</f>
        <v>#REF!</v>
      </c>
      <c r="P729" s="412">
        <f>STDEV(K729:K730)</f>
        <v>3117.6517394614962</v>
      </c>
      <c r="Q729" s="412" t="e">
        <f>STDEV(#REF!)</f>
        <v>#REF!</v>
      </c>
      <c r="R729" s="412">
        <f>MAX(K729:K730)</f>
        <v>4771.6507806561021</v>
      </c>
      <c r="S729" s="412" t="e">
        <f>MIN(#REF!)</f>
        <v>#REF!</v>
      </c>
      <c r="T729" s="412">
        <f>MIN(K729:K730)</f>
        <v>362.62540795358404</v>
      </c>
      <c r="U729" s="412">
        <f>MIN(M729:M730)</f>
        <v>0</v>
      </c>
      <c r="V729" s="131" t="s">
        <v>371</v>
      </c>
    </row>
    <row r="730" spans="1:22">
      <c r="A730" s="414"/>
      <c r="B730" s="25" t="s">
        <v>37</v>
      </c>
      <c r="C730" s="385"/>
      <c r="D730" s="380"/>
      <c r="E730" s="29" t="s">
        <v>714</v>
      </c>
      <c r="F730" s="409"/>
      <c r="G730" s="10">
        <v>10</v>
      </c>
      <c r="H730" s="11">
        <v>17.100999999999999</v>
      </c>
      <c r="I730" s="11">
        <f t="shared" si="22"/>
        <v>85.504999999999995</v>
      </c>
      <c r="J730" s="12">
        <v>408</v>
      </c>
      <c r="K730" s="46">
        <f t="shared" si="23"/>
        <v>4771.6507806561021</v>
      </c>
      <c r="L730" s="46"/>
      <c r="M730" s="13" t="s">
        <v>71</v>
      </c>
      <c r="N730" s="412">
        <f>AVERAGE(N729:N729)</f>
        <v>2567.138094304843</v>
      </c>
      <c r="O730" s="412" t="e">
        <f>AVERAGE(O729:O729)</f>
        <v>#REF!</v>
      </c>
      <c r="P730" s="412" t="e">
        <f>STDEV(#REF!)</f>
        <v>#REF!</v>
      </c>
      <c r="Q730" s="412" t="e">
        <f>STDEV(#REF!)</f>
        <v>#REF!</v>
      </c>
      <c r="R730" s="412">
        <f>MIN(R729:R729)</f>
        <v>4771.6507806561021</v>
      </c>
      <c r="S730" s="412" t="e">
        <f>MIN(S729:S729)</f>
        <v>#REF!</v>
      </c>
      <c r="T730" s="412">
        <f>MIN(T729:T729)</f>
        <v>362.62540795358404</v>
      </c>
      <c r="U730" s="412">
        <f>MIN(U729:U729)</f>
        <v>0</v>
      </c>
      <c r="V730" s="131" t="s">
        <v>371</v>
      </c>
    </row>
    <row r="731" spans="1:22">
      <c r="A731" s="414"/>
      <c r="B731" s="25" t="s">
        <v>38</v>
      </c>
      <c r="C731" s="383">
        <v>6</v>
      </c>
      <c r="D731" s="23" t="s">
        <v>4</v>
      </c>
      <c r="E731" s="29" t="s">
        <v>715</v>
      </c>
      <c r="F731" s="409"/>
      <c r="G731" s="10">
        <v>10</v>
      </c>
      <c r="H731" s="11">
        <v>9.5630000000000006</v>
      </c>
      <c r="I731" s="11">
        <f t="shared" si="22"/>
        <v>47.815000000000005</v>
      </c>
      <c r="J731" s="12">
        <v>45</v>
      </c>
      <c r="K731" s="46">
        <f t="shared" si="23"/>
        <v>941.12726131966951</v>
      </c>
      <c r="L731" s="46"/>
      <c r="M731" s="13" t="s">
        <v>71</v>
      </c>
      <c r="N731" s="130">
        <f>AVERAGE(K731)</f>
        <v>941.12726131966951</v>
      </c>
      <c r="O731" s="412">
        <f>AVERAGE(K731:K734)</f>
        <v>2879.4592015493126</v>
      </c>
      <c r="P731" s="129" t="s">
        <v>354</v>
      </c>
      <c r="Q731" s="412">
        <f>STDEV(K731:K734)</f>
        <v>1438.6258313488993</v>
      </c>
      <c r="R731" s="130">
        <f>MAX(K731)</f>
        <v>941.12726131966951</v>
      </c>
      <c r="S731" s="412">
        <f>MAX(K731:K734)</f>
        <v>4390.6491040702504</v>
      </c>
      <c r="T731" s="130">
        <f>MIN(K731)</f>
        <v>941.12726131966951</v>
      </c>
      <c r="U731" s="412">
        <f>MIN(K731:K734)</f>
        <v>941.12726131966951</v>
      </c>
      <c r="V731" s="131" t="s">
        <v>371</v>
      </c>
    </row>
    <row r="732" spans="1:22">
      <c r="A732" s="414"/>
      <c r="B732" s="25" t="s">
        <v>39</v>
      </c>
      <c r="C732" s="384"/>
      <c r="D732" s="379" t="s">
        <v>3</v>
      </c>
      <c r="E732" s="29" t="s">
        <v>716</v>
      </c>
      <c r="F732" s="409"/>
      <c r="G732" s="10">
        <v>10</v>
      </c>
      <c r="H732" s="11">
        <v>16.853999999999999</v>
      </c>
      <c r="I732" s="11">
        <f t="shared" si="22"/>
        <v>84.27</v>
      </c>
      <c r="J732" s="12">
        <v>370</v>
      </c>
      <c r="K732" s="46">
        <f t="shared" si="23"/>
        <v>4390.6491040702504</v>
      </c>
      <c r="L732" s="46"/>
      <c r="M732" s="13" t="s">
        <v>71</v>
      </c>
      <c r="N732" s="412">
        <f>AVERAGE(K732:K734)</f>
        <v>3525.5698482925268</v>
      </c>
      <c r="O732" s="412">
        <f>AVERAGE(O731:O731)</f>
        <v>2879.4592015493126</v>
      </c>
      <c r="P732" s="412">
        <f>STDEV(K732:K734)</f>
        <v>774.41114204720986</v>
      </c>
      <c r="Q732" s="412" t="e">
        <f>STDEV(#REF!)</f>
        <v>#REF!</v>
      </c>
      <c r="R732" s="412">
        <f>MAX(K732:K734)</f>
        <v>4390.6491040702504</v>
      </c>
      <c r="S732" s="412">
        <f>MIN(S731:S731)</f>
        <v>4390.6491040702504</v>
      </c>
      <c r="T732" s="412">
        <f>MIN(K732:K734)</f>
        <v>2896.9663842579935</v>
      </c>
      <c r="U732" s="412">
        <f>MIN(U731:U731)</f>
        <v>941.12726131966951</v>
      </c>
      <c r="V732" s="131" t="s">
        <v>371</v>
      </c>
    </row>
    <row r="733" spans="1:22">
      <c r="A733" s="414"/>
      <c r="B733" s="25" t="s">
        <v>40</v>
      </c>
      <c r="C733" s="384"/>
      <c r="D733" s="407"/>
      <c r="E733" s="29" t="s">
        <v>717</v>
      </c>
      <c r="F733" s="409"/>
      <c r="G733" s="10">
        <v>10</v>
      </c>
      <c r="H733" s="11">
        <v>17.329999999999998</v>
      </c>
      <c r="I733" s="11">
        <f t="shared" si="22"/>
        <v>86.649999999999991</v>
      </c>
      <c r="J733" s="12">
        <v>285</v>
      </c>
      <c r="K733" s="46">
        <f t="shared" si="23"/>
        <v>3289.0940565493365</v>
      </c>
      <c r="L733" s="46"/>
      <c r="M733" s="13" t="s">
        <v>71</v>
      </c>
      <c r="N733" s="412"/>
      <c r="O733" s="412" t="e">
        <f>AVERAGE(#REF!)</f>
        <v>#REF!</v>
      </c>
      <c r="P733" s="412"/>
      <c r="Q733" s="412" t="e">
        <f>STDEV(#REF!)</f>
        <v>#REF!</v>
      </c>
      <c r="R733" s="412"/>
      <c r="S733" s="412" t="e">
        <f>MIN(#REF!)</f>
        <v>#REF!</v>
      </c>
      <c r="T733" s="412"/>
      <c r="U733" s="412">
        <f>MIN(M733:M734)</f>
        <v>0</v>
      </c>
      <c r="V733" s="131" t="s">
        <v>371</v>
      </c>
    </row>
    <row r="734" spans="1:22">
      <c r="A734" s="414"/>
      <c r="B734" s="25" t="s">
        <v>41</v>
      </c>
      <c r="C734" s="385"/>
      <c r="D734" s="380"/>
      <c r="E734" s="29" t="s">
        <v>718</v>
      </c>
      <c r="F734" s="410"/>
      <c r="G734" s="10">
        <v>10</v>
      </c>
      <c r="H734" s="45">
        <v>18.295000000000002</v>
      </c>
      <c r="I734" s="11">
        <f t="shared" si="22"/>
        <v>91.475000000000009</v>
      </c>
      <c r="J734" s="12">
        <v>265</v>
      </c>
      <c r="K734" s="46">
        <f t="shared" si="23"/>
        <v>2896.9663842579935</v>
      </c>
      <c r="L734" s="46"/>
      <c r="M734" s="13" t="s">
        <v>71</v>
      </c>
      <c r="N734" s="412"/>
      <c r="O734" s="412" t="e">
        <f>AVERAGE(O733:O733)</f>
        <v>#REF!</v>
      </c>
      <c r="P734" s="412"/>
      <c r="Q734" s="412" t="e">
        <f>STDEV(#REF!)</f>
        <v>#REF!</v>
      </c>
      <c r="R734" s="412"/>
      <c r="S734" s="412" t="e">
        <f>MIN(S733:S733)</f>
        <v>#REF!</v>
      </c>
      <c r="T734" s="412"/>
      <c r="U734" s="412">
        <f>MIN(U733:U733)</f>
        <v>0</v>
      </c>
      <c r="V734" s="131" t="s">
        <v>371</v>
      </c>
    </row>
    <row r="735" spans="1:22">
      <c r="A735" s="414"/>
      <c r="B735" s="25" t="s">
        <v>42</v>
      </c>
      <c r="C735" s="383">
        <v>1</v>
      </c>
      <c r="D735" s="23" t="s">
        <v>4</v>
      </c>
      <c r="E735" s="29" t="s">
        <v>719</v>
      </c>
      <c r="F735" s="388" t="s">
        <v>1846</v>
      </c>
      <c r="G735" s="10">
        <v>10</v>
      </c>
      <c r="H735" s="11">
        <v>17.184999999999999</v>
      </c>
      <c r="I735" s="11">
        <f t="shared" si="22"/>
        <v>85.924999999999997</v>
      </c>
      <c r="J735" s="12" t="s">
        <v>355</v>
      </c>
      <c r="K735" s="46" t="s">
        <v>355</v>
      </c>
      <c r="L735" s="46"/>
      <c r="M735" s="13" t="s">
        <v>71</v>
      </c>
      <c r="N735" s="129" t="s">
        <v>355</v>
      </c>
      <c r="O735" s="381" t="s">
        <v>355</v>
      </c>
      <c r="P735" s="129" t="s">
        <v>354</v>
      </c>
      <c r="Q735" s="381" t="s">
        <v>354</v>
      </c>
      <c r="R735" s="129" t="s">
        <v>355</v>
      </c>
      <c r="S735" s="381" t="s">
        <v>355</v>
      </c>
      <c r="T735" s="129" t="s">
        <v>355</v>
      </c>
      <c r="U735" s="418" t="s">
        <v>355</v>
      </c>
      <c r="V735" s="131" t="s">
        <v>371</v>
      </c>
    </row>
    <row r="736" spans="1:22">
      <c r="A736" s="414"/>
      <c r="B736" s="25" t="s">
        <v>43</v>
      </c>
      <c r="C736" s="384"/>
      <c r="D736" s="379" t="s">
        <v>3</v>
      </c>
      <c r="E736" s="29" t="s">
        <v>720</v>
      </c>
      <c r="F736" s="389"/>
      <c r="G736" s="10">
        <v>10</v>
      </c>
      <c r="H736" s="11">
        <v>15.691000000000001</v>
      </c>
      <c r="I736" s="11">
        <f t="shared" si="22"/>
        <v>78.454999999999998</v>
      </c>
      <c r="J736" s="12" t="s">
        <v>355</v>
      </c>
      <c r="K736" s="46" t="s">
        <v>355</v>
      </c>
      <c r="L736" s="46"/>
      <c r="M736" s="13" t="s">
        <v>71</v>
      </c>
      <c r="N736" s="381" t="s">
        <v>355</v>
      </c>
      <c r="O736" s="382" t="e">
        <f>MIN(#REF!)</f>
        <v>#REF!</v>
      </c>
      <c r="P736" s="381" t="s">
        <v>354</v>
      </c>
      <c r="Q736" s="382" t="e">
        <f>STDEV(#REF!)</f>
        <v>#REF!</v>
      </c>
      <c r="R736" s="381" t="s">
        <v>355</v>
      </c>
      <c r="S736" s="382" t="e">
        <f>MIN(#REF!)</f>
        <v>#REF!</v>
      </c>
      <c r="T736" s="381" t="s">
        <v>355</v>
      </c>
      <c r="U736" s="419">
        <f>MIN(M736:M737)</f>
        <v>0</v>
      </c>
      <c r="V736" s="131" t="s">
        <v>371</v>
      </c>
    </row>
    <row r="737" spans="1:22">
      <c r="A737" s="414"/>
      <c r="B737" s="25" t="s">
        <v>44</v>
      </c>
      <c r="C737" s="385"/>
      <c r="D737" s="380"/>
      <c r="E737" s="29" t="s">
        <v>721</v>
      </c>
      <c r="F737" s="389"/>
      <c r="G737" s="10">
        <v>10</v>
      </c>
      <c r="H737" s="11">
        <v>15.176</v>
      </c>
      <c r="I737" s="11">
        <f t="shared" si="22"/>
        <v>75.88</v>
      </c>
      <c r="J737" s="12" t="s">
        <v>355</v>
      </c>
      <c r="K737" s="46" t="s">
        <v>355</v>
      </c>
      <c r="L737" s="46"/>
      <c r="M737" s="13" t="s">
        <v>71</v>
      </c>
      <c r="N737" s="382">
        <f>MIN(N735:N736)</f>
        <v>0</v>
      </c>
      <c r="O737" s="382" t="e">
        <f>MIN(O736:O736)</f>
        <v>#REF!</v>
      </c>
      <c r="P737" s="382" t="e">
        <f>AVERAGE(P735:P736)</f>
        <v>#DIV/0!</v>
      </c>
      <c r="Q737" s="382" t="e">
        <f>STDEV(#REF!)</f>
        <v>#REF!</v>
      </c>
      <c r="R737" s="382">
        <f>MIN(R735:R736)</f>
        <v>0</v>
      </c>
      <c r="S737" s="382" t="e">
        <f>MIN(S736:S736)</f>
        <v>#REF!</v>
      </c>
      <c r="T737" s="382">
        <f>MIN(T735:T736)</f>
        <v>0</v>
      </c>
      <c r="U737" s="419">
        <f>MIN(U736:U736)</f>
        <v>0</v>
      </c>
      <c r="V737" s="131" t="s">
        <v>371</v>
      </c>
    </row>
    <row r="738" spans="1:22">
      <c r="A738" s="414"/>
      <c r="B738" s="25" t="s">
        <v>45</v>
      </c>
      <c r="C738" s="383">
        <v>2</v>
      </c>
      <c r="D738" s="379" t="s">
        <v>4</v>
      </c>
      <c r="E738" s="29" t="s">
        <v>722</v>
      </c>
      <c r="F738" s="389"/>
      <c r="G738" s="10">
        <v>10</v>
      </c>
      <c r="H738" s="11">
        <v>26.600999999999999</v>
      </c>
      <c r="I738" s="11">
        <f t="shared" si="22"/>
        <v>133.005</v>
      </c>
      <c r="J738" s="12" t="s">
        <v>355</v>
      </c>
      <c r="K738" s="46" t="s">
        <v>355</v>
      </c>
      <c r="L738" s="46"/>
      <c r="M738" s="13" t="s">
        <v>71</v>
      </c>
      <c r="N738" s="381" t="s">
        <v>355</v>
      </c>
      <c r="O738" s="381" t="s">
        <v>355</v>
      </c>
      <c r="P738" s="381" t="s">
        <v>354</v>
      </c>
      <c r="Q738" s="381" t="s">
        <v>354</v>
      </c>
      <c r="R738" s="381" t="s">
        <v>355</v>
      </c>
      <c r="S738" s="381" t="s">
        <v>355</v>
      </c>
      <c r="T738" s="381" t="s">
        <v>355</v>
      </c>
      <c r="U738" s="418" t="s">
        <v>355</v>
      </c>
      <c r="V738" s="131" t="s">
        <v>371</v>
      </c>
    </row>
    <row r="739" spans="1:22">
      <c r="A739" s="414"/>
      <c r="B739" s="25" t="s">
        <v>46</v>
      </c>
      <c r="C739" s="384"/>
      <c r="D739" s="380"/>
      <c r="E739" s="29" t="s">
        <v>723</v>
      </c>
      <c r="F739" s="389"/>
      <c r="G739" s="10">
        <v>10</v>
      </c>
      <c r="H739" s="11">
        <v>26.138000000000002</v>
      </c>
      <c r="I739" s="11">
        <f t="shared" si="22"/>
        <v>130.69</v>
      </c>
      <c r="J739" s="12" t="s">
        <v>355</v>
      </c>
      <c r="K739" s="46" t="s">
        <v>355</v>
      </c>
      <c r="L739" s="46"/>
      <c r="M739" s="13" t="s">
        <v>71</v>
      </c>
      <c r="N739" s="382">
        <f>MIN(N737:N738)</f>
        <v>0</v>
      </c>
      <c r="O739" s="382" t="e">
        <f>MIN(O737:O738)</f>
        <v>#REF!</v>
      </c>
      <c r="P739" s="382" t="e">
        <f>AVERAGE(P737:P738)</f>
        <v>#DIV/0!</v>
      </c>
      <c r="Q739" s="382" t="e">
        <f>STDEV(Q735:Q737)</f>
        <v>#REF!</v>
      </c>
      <c r="R739" s="382">
        <f>MIN(R737:R738)</f>
        <v>0</v>
      </c>
      <c r="S739" s="382" t="e">
        <f>MIN(S737:S738)</f>
        <v>#REF!</v>
      </c>
      <c r="T739" s="382">
        <f>MIN(T737:T738)</f>
        <v>0</v>
      </c>
      <c r="U739" s="419">
        <f>MIN(U737:U738)</f>
        <v>0</v>
      </c>
      <c r="V739" s="131" t="s">
        <v>371</v>
      </c>
    </row>
    <row r="740" spans="1:22">
      <c r="A740" s="414"/>
      <c r="B740" s="25" t="s">
        <v>47</v>
      </c>
      <c r="C740" s="384"/>
      <c r="D740" s="379" t="s">
        <v>3</v>
      </c>
      <c r="E740" s="29" t="s">
        <v>724</v>
      </c>
      <c r="F740" s="389"/>
      <c r="G740" s="10">
        <v>10</v>
      </c>
      <c r="H740" s="11">
        <v>19.359000000000002</v>
      </c>
      <c r="I740" s="11">
        <f t="shared" si="22"/>
        <v>96.795000000000016</v>
      </c>
      <c r="J740" s="12" t="s">
        <v>355</v>
      </c>
      <c r="K740" s="46" t="s">
        <v>355</v>
      </c>
      <c r="L740" s="46"/>
      <c r="M740" s="13" t="s">
        <v>71</v>
      </c>
      <c r="N740" s="381" t="s">
        <v>355</v>
      </c>
      <c r="O740" s="382" t="e">
        <f>MIN(#REF!)</f>
        <v>#REF!</v>
      </c>
      <c r="P740" s="381" t="s">
        <v>354</v>
      </c>
      <c r="Q740" s="382" t="e">
        <f>STDEV(#REF!)</f>
        <v>#REF!</v>
      </c>
      <c r="R740" s="381" t="s">
        <v>355</v>
      </c>
      <c r="S740" s="382" t="e">
        <f>MIN(#REF!)</f>
        <v>#REF!</v>
      </c>
      <c r="T740" s="381" t="s">
        <v>355</v>
      </c>
      <c r="U740" s="419">
        <f>MIN(M740:M741)</f>
        <v>0</v>
      </c>
      <c r="V740" s="131" t="s">
        <v>371</v>
      </c>
    </row>
    <row r="741" spans="1:22">
      <c r="A741" s="414"/>
      <c r="B741" s="25" t="s">
        <v>48</v>
      </c>
      <c r="C741" s="385"/>
      <c r="D741" s="380"/>
      <c r="E741" s="29" t="s">
        <v>725</v>
      </c>
      <c r="F741" s="389"/>
      <c r="G741" s="10">
        <v>10</v>
      </c>
      <c r="H741" s="11">
        <v>13.648999999999999</v>
      </c>
      <c r="I741" s="11">
        <f t="shared" si="22"/>
        <v>68.24499999999999</v>
      </c>
      <c r="J741" s="12" t="s">
        <v>355</v>
      </c>
      <c r="K741" s="46" t="s">
        <v>355</v>
      </c>
      <c r="L741" s="46"/>
      <c r="M741" s="13" t="s">
        <v>71</v>
      </c>
      <c r="N741" s="382">
        <f>MIN(N739:N740)</f>
        <v>0</v>
      </c>
      <c r="O741" s="382" t="e">
        <f>MIN(O740:O740)</f>
        <v>#REF!</v>
      </c>
      <c r="P741" s="382" t="e">
        <f>AVERAGE(P739:P740)</f>
        <v>#DIV/0!</v>
      </c>
      <c r="Q741" s="382" t="e">
        <f>STDEV(#REF!)</f>
        <v>#REF!</v>
      </c>
      <c r="R741" s="382">
        <f>MIN(R739:R740)</f>
        <v>0</v>
      </c>
      <c r="S741" s="382" t="e">
        <f>MIN(S740:S740)</f>
        <v>#REF!</v>
      </c>
      <c r="T741" s="382">
        <f>MIN(T739:T740)</f>
        <v>0</v>
      </c>
      <c r="U741" s="419">
        <f>MIN(U740:U740)</f>
        <v>0</v>
      </c>
      <c r="V741" s="131" t="s">
        <v>371</v>
      </c>
    </row>
    <row r="742" spans="1:22">
      <c r="A742" s="414"/>
      <c r="B742" s="25" t="s">
        <v>49</v>
      </c>
      <c r="C742" s="383">
        <v>3</v>
      </c>
      <c r="D742" s="379" t="s">
        <v>4</v>
      </c>
      <c r="E742" s="29" t="s">
        <v>726</v>
      </c>
      <c r="F742" s="389"/>
      <c r="G742" s="10">
        <v>10</v>
      </c>
      <c r="H742" s="11">
        <v>12.603999999999999</v>
      </c>
      <c r="I742" s="11">
        <f t="shared" si="22"/>
        <v>63.019999999999996</v>
      </c>
      <c r="J742" s="12">
        <v>10</v>
      </c>
      <c r="K742" s="46">
        <f t="shared" si="23"/>
        <v>158.67978419549351</v>
      </c>
      <c r="L742" s="46"/>
      <c r="M742" s="13" t="s">
        <v>71</v>
      </c>
      <c r="N742" s="412">
        <f>AVERAGE(K742:K743)</f>
        <v>185.88911784003972</v>
      </c>
      <c r="O742" s="412">
        <f>AVERAGE(K742:K745)</f>
        <v>210.57648974207842</v>
      </c>
      <c r="P742" s="412">
        <f>STDEV(K742:K743)</f>
        <v>38.479808663251646</v>
      </c>
      <c r="Q742" s="412">
        <f>STDEV(K742:K745)</f>
        <v>72.512424508065223</v>
      </c>
      <c r="R742" s="412">
        <f>MAX(K742:K743)</f>
        <v>213.09845148458589</v>
      </c>
      <c r="S742" s="412">
        <f>MAX(K742:K745)</f>
        <v>312.25604996096797</v>
      </c>
      <c r="T742" s="412">
        <f>MIN(K742:K743)</f>
        <v>158.67978419549351</v>
      </c>
      <c r="U742" s="412">
        <f>MIN(K742:K745)</f>
        <v>158.27167332726626</v>
      </c>
      <c r="V742" s="131" t="s">
        <v>371</v>
      </c>
    </row>
    <row r="743" spans="1:22">
      <c r="A743" s="414"/>
      <c r="B743" s="25" t="s">
        <v>50</v>
      </c>
      <c r="C743" s="384"/>
      <c r="D743" s="380"/>
      <c r="E743" s="29" t="s">
        <v>727</v>
      </c>
      <c r="F743" s="389"/>
      <c r="G743" s="10">
        <v>10</v>
      </c>
      <c r="H743" s="11">
        <v>14.077999999999999</v>
      </c>
      <c r="I743" s="11">
        <f t="shared" si="22"/>
        <v>70.39</v>
      </c>
      <c r="J743" s="12">
        <v>15</v>
      </c>
      <c r="K743" s="46">
        <f t="shared" si="23"/>
        <v>213.09845148458589</v>
      </c>
      <c r="L743" s="46"/>
      <c r="M743" s="13" t="s">
        <v>71</v>
      </c>
      <c r="N743" s="412">
        <f>AVERAGE(N741:N742)</f>
        <v>92.944558920019858</v>
      </c>
      <c r="O743" s="412" t="e">
        <f>AVERAGE(O741:O742)</f>
        <v>#REF!</v>
      </c>
      <c r="P743" s="412" t="e">
        <f>STDEV(P739:P741)</f>
        <v>#DIV/0!</v>
      </c>
      <c r="Q743" s="412" t="e">
        <f>STDEV(Q739:Q741)</f>
        <v>#REF!</v>
      </c>
      <c r="R743" s="412">
        <f>MIN(R741:R742)</f>
        <v>0</v>
      </c>
      <c r="S743" s="412" t="e">
        <f>MIN(S741:S742)</f>
        <v>#REF!</v>
      </c>
      <c r="T743" s="412">
        <f>MIN(T741:T742)</f>
        <v>0</v>
      </c>
      <c r="U743" s="412">
        <f>MIN(U741:U742)</f>
        <v>0</v>
      </c>
      <c r="V743" s="131" t="s">
        <v>371</v>
      </c>
    </row>
    <row r="744" spans="1:22">
      <c r="A744" s="414"/>
      <c r="B744" s="25" t="s">
        <v>51</v>
      </c>
      <c r="C744" s="384"/>
      <c r="D744" s="379" t="s">
        <v>3</v>
      </c>
      <c r="E744" s="29" t="s">
        <v>728</v>
      </c>
      <c r="F744" s="389"/>
      <c r="G744" s="10">
        <v>10</v>
      </c>
      <c r="H744" s="11">
        <v>25.273</v>
      </c>
      <c r="I744" s="11">
        <f t="shared" si="22"/>
        <v>126.36499999999999</v>
      </c>
      <c r="J744" s="12">
        <v>20</v>
      </c>
      <c r="K744" s="46">
        <f t="shared" si="23"/>
        <v>158.27167332726626</v>
      </c>
      <c r="L744" s="46"/>
      <c r="M744" s="13" t="s">
        <v>71</v>
      </c>
      <c r="N744" s="412">
        <f>AVERAGE(K744:K745)</f>
        <v>235.26386164411713</v>
      </c>
      <c r="O744" s="412" t="e">
        <f>AVERAGE(#REF!)</f>
        <v>#REF!</v>
      </c>
      <c r="P744" s="412">
        <f>STDEV(K744:K745)</f>
        <v>108.88339691447381</v>
      </c>
      <c r="Q744" s="412" t="e">
        <f>STDEV(#REF!)</f>
        <v>#REF!</v>
      </c>
      <c r="R744" s="412">
        <f>MAX(K744:K745)</f>
        <v>312.25604996096797</v>
      </c>
      <c r="S744" s="412" t="e">
        <f>MIN(#REF!)</f>
        <v>#REF!</v>
      </c>
      <c r="T744" s="412">
        <f>MIN(K744:K745)</f>
        <v>158.27167332726626</v>
      </c>
      <c r="U744" s="412">
        <f>MIN(M744:M745)</f>
        <v>0</v>
      </c>
      <c r="V744" s="131" t="s">
        <v>371</v>
      </c>
    </row>
    <row r="745" spans="1:22">
      <c r="A745" s="414"/>
      <c r="B745" s="25" t="s">
        <v>52</v>
      </c>
      <c r="C745" s="385"/>
      <c r="D745" s="380"/>
      <c r="E745" s="29" t="s">
        <v>729</v>
      </c>
      <c r="F745" s="389"/>
      <c r="G745" s="10">
        <v>10</v>
      </c>
      <c r="H745" s="11">
        <v>17.934000000000001</v>
      </c>
      <c r="I745" s="11">
        <f t="shared" si="22"/>
        <v>89.67</v>
      </c>
      <c r="J745" s="12">
        <v>28</v>
      </c>
      <c r="K745" s="46">
        <f t="shared" si="23"/>
        <v>312.25604996096797</v>
      </c>
      <c r="L745" s="46"/>
      <c r="M745" s="13" t="s">
        <v>71</v>
      </c>
      <c r="N745" s="412">
        <f>AVERAGE(N744:N744)</f>
        <v>235.26386164411713</v>
      </c>
      <c r="O745" s="412" t="e">
        <f>AVERAGE(O744:O744)</f>
        <v>#REF!</v>
      </c>
      <c r="P745" s="412" t="e">
        <f>STDEV(#REF!)</f>
        <v>#REF!</v>
      </c>
      <c r="Q745" s="412" t="e">
        <f>STDEV(#REF!)</f>
        <v>#REF!</v>
      </c>
      <c r="R745" s="412">
        <f>MIN(R744:R744)</f>
        <v>312.25604996096797</v>
      </c>
      <c r="S745" s="412" t="e">
        <f>MIN(S744:S744)</f>
        <v>#REF!</v>
      </c>
      <c r="T745" s="412">
        <f>MIN(T744:T744)</f>
        <v>158.27167332726626</v>
      </c>
      <c r="U745" s="412">
        <f>MIN(U744:U744)</f>
        <v>0</v>
      </c>
      <c r="V745" s="131" t="s">
        <v>371</v>
      </c>
    </row>
    <row r="746" spans="1:22">
      <c r="A746" s="414"/>
      <c r="B746" s="25" t="s">
        <v>53</v>
      </c>
      <c r="C746" s="383">
        <v>4</v>
      </c>
      <c r="D746" s="379" t="s">
        <v>4</v>
      </c>
      <c r="E746" s="29" t="s">
        <v>730</v>
      </c>
      <c r="F746" s="389"/>
      <c r="G746" s="10">
        <v>10</v>
      </c>
      <c r="H746" s="11">
        <v>13.292</v>
      </c>
      <c r="I746" s="11">
        <f t="shared" si="22"/>
        <v>66.459999999999994</v>
      </c>
      <c r="J746" s="12">
        <v>58</v>
      </c>
      <c r="K746" s="46">
        <f t="shared" si="23"/>
        <v>872.70538669876623</v>
      </c>
      <c r="L746" s="46"/>
      <c r="M746" s="13" t="s">
        <v>71</v>
      </c>
      <c r="N746" s="412">
        <f>AVERAGE(K746:K747)</f>
        <v>1262.3466227915883</v>
      </c>
      <c r="O746" s="412">
        <f>AVERAGE(K746:K749)</f>
        <v>1356.697503432714</v>
      </c>
      <c r="P746" s="412">
        <f>STDEV(K746:K747)</f>
        <v>551.03592054228636</v>
      </c>
      <c r="Q746" s="412">
        <f>STDEV(K746:K749)</f>
        <v>941.37742272563128</v>
      </c>
      <c r="R746" s="412">
        <f>MAX(K746:K747)</f>
        <v>1651.9878588844103</v>
      </c>
      <c r="S746" s="412">
        <f>MAX(K746:K749)</f>
        <v>2527.9247501469717</v>
      </c>
      <c r="T746" s="412">
        <f>MIN(K746:K747)</f>
        <v>872.70538669876623</v>
      </c>
      <c r="U746" s="412">
        <f>MIN(K746:K749)</f>
        <v>374.17201800070791</v>
      </c>
      <c r="V746" s="131" t="s">
        <v>371</v>
      </c>
    </row>
    <row r="747" spans="1:22">
      <c r="A747" s="414"/>
      <c r="B747" s="25" t="s">
        <v>54</v>
      </c>
      <c r="C747" s="384"/>
      <c r="D747" s="380"/>
      <c r="E747" s="29" t="s">
        <v>731</v>
      </c>
      <c r="F747" s="389"/>
      <c r="G747" s="10">
        <v>10</v>
      </c>
      <c r="H747" s="11">
        <v>20.097000000000001</v>
      </c>
      <c r="I747" s="11">
        <f t="shared" si="22"/>
        <v>100.48500000000001</v>
      </c>
      <c r="J747" s="12">
        <v>166</v>
      </c>
      <c r="K747" s="46">
        <f t="shared" si="23"/>
        <v>1651.9878588844103</v>
      </c>
      <c r="L747" s="46"/>
      <c r="M747" s="13" t="s">
        <v>71</v>
      </c>
      <c r="N747" s="412">
        <f>AVERAGE(N745:N746)</f>
        <v>748.80524221785276</v>
      </c>
      <c r="O747" s="412" t="e">
        <f>AVERAGE(O745:O746)</f>
        <v>#REF!</v>
      </c>
      <c r="P747" s="412" t="e">
        <f>STDEV(P743:P745)</f>
        <v>#DIV/0!</v>
      </c>
      <c r="Q747" s="412" t="e">
        <f>STDEV(Q743:Q745)</f>
        <v>#REF!</v>
      </c>
      <c r="R747" s="412">
        <f>MIN(R745:R746)</f>
        <v>312.25604996096797</v>
      </c>
      <c r="S747" s="412" t="e">
        <f>MIN(S745:S746)</f>
        <v>#REF!</v>
      </c>
      <c r="T747" s="412">
        <f>MIN(T745:T746)</f>
        <v>158.27167332726626</v>
      </c>
      <c r="U747" s="412">
        <f>MIN(U745:U746)</f>
        <v>0</v>
      </c>
      <c r="V747" s="131" t="s">
        <v>371</v>
      </c>
    </row>
    <row r="748" spans="1:22">
      <c r="A748" s="414"/>
      <c r="B748" s="25" t="s">
        <v>55</v>
      </c>
      <c r="C748" s="384"/>
      <c r="D748" s="379" t="s">
        <v>3</v>
      </c>
      <c r="E748" s="29" t="s">
        <v>732</v>
      </c>
      <c r="F748" s="389"/>
      <c r="G748" s="10">
        <v>10</v>
      </c>
      <c r="H748" s="11">
        <v>17.010000000000002</v>
      </c>
      <c r="I748" s="11">
        <f t="shared" si="22"/>
        <v>85.050000000000011</v>
      </c>
      <c r="J748" s="12">
        <v>215</v>
      </c>
      <c r="K748" s="46">
        <f t="shared" si="23"/>
        <v>2527.9247501469717</v>
      </c>
      <c r="L748" s="46"/>
      <c r="M748" s="13" t="s">
        <v>71</v>
      </c>
      <c r="N748" s="412">
        <f>AVERAGE(K748:K749)</f>
        <v>1451.0483840738398</v>
      </c>
      <c r="O748" s="412" t="e">
        <f>AVERAGE(#REF!)</f>
        <v>#REF!</v>
      </c>
      <c r="P748" s="412">
        <f>STDEV(K748:K749)</f>
        <v>1522.9331618996771</v>
      </c>
      <c r="Q748" s="412" t="e">
        <f>STDEV(#REF!)</f>
        <v>#REF!</v>
      </c>
      <c r="R748" s="412">
        <f>MAX(K748:K749)</f>
        <v>2527.9247501469717</v>
      </c>
      <c r="S748" s="412" t="e">
        <f>MIN(#REF!)</f>
        <v>#REF!</v>
      </c>
      <c r="T748" s="412">
        <f>MIN(K748:K749)</f>
        <v>374.17201800070791</v>
      </c>
      <c r="U748" s="412">
        <f>MIN(M748:M749)</f>
        <v>0</v>
      </c>
      <c r="V748" s="131" t="s">
        <v>371</v>
      </c>
    </row>
    <row r="749" spans="1:22">
      <c r="A749" s="414"/>
      <c r="B749" s="25" t="s">
        <v>56</v>
      </c>
      <c r="C749" s="385"/>
      <c r="D749" s="380"/>
      <c r="E749" s="29" t="s">
        <v>733</v>
      </c>
      <c r="F749" s="389"/>
      <c r="G749" s="10">
        <v>10</v>
      </c>
      <c r="H749" s="11">
        <v>19.777000000000001</v>
      </c>
      <c r="I749" s="11">
        <f t="shared" si="22"/>
        <v>98.885000000000005</v>
      </c>
      <c r="J749" s="12">
        <v>37</v>
      </c>
      <c r="K749" s="46">
        <f t="shared" si="23"/>
        <v>374.17201800070791</v>
      </c>
      <c r="L749" s="46"/>
      <c r="M749" s="13" t="s">
        <v>71</v>
      </c>
      <c r="N749" s="412">
        <f>AVERAGE(N748:N748)</f>
        <v>1451.0483840738398</v>
      </c>
      <c r="O749" s="412" t="e">
        <f>AVERAGE(O748:O748)</f>
        <v>#REF!</v>
      </c>
      <c r="P749" s="412" t="e">
        <f>STDEV(#REF!)</f>
        <v>#REF!</v>
      </c>
      <c r="Q749" s="412" t="e">
        <f>STDEV(#REF!)</f>
        <v>#REF!</v>
      </c>
      <c r="R749" s="412">
        <f>MIN(R748:R748)</f>
        <v>2527.9247501469717</v>
      </c>
      <c r="S749" s="412" t="e">
        <f>MIN(S748:S748)</f>
        <v>#REF!</v>
      </c>
      <c r="T749" s="412">
        <f>MIN(T748:T748)</f>
        <v>374.17201800070791</v>
      </c>
      <c r="U749" s="412">
        <f>MIN(U748:U748)</f>
        <v>0</v>
      </c>
      <c r="V749" s="131" t="s">
        <v>371</v>
      </c>
    </row>
    <row r="750" spans="1:22">
      <c r="A750" s="414"/>
      <c r="B750" s="25" t="s">
        <v>57</v>
      </c>
      <c r="C750" s="383">
        <v>5</v>
      </c>
      <c r="D750" s="379" t="s">
        <v>4</v>
      </c>
      <c r="E750" s="29" t="s">
        <v>734</v>
      </c>
      <c r="F750" s="389"/>
      <c r="G750" s="10">
        <v>10</v>
      </c>
      <c r="H750" s="11">
        <v>12.141</v>
      </c>
      <c r="I750" s="11">
        <f t="shared" si="22"/>
        <v>60.704999999999998</v>
      </c>
      <c r="J750" s="12">
        <v>182</v>
      </c>
      <c r="K750" s="46">
        <f t="shared" si="23"/>
        <v>2998.1055926200479</v>
      </c>
      <c r="L750" s="46"/>
      <c r="M750" s="13" t="s">
        <v>71</v>
      </c>
      <c r="N750" s="412">
        <f>AVERAGE(K750:K751)</f>
        <v>3074.3153400673173</v>
      </c>
      <c r="O750" s="412">
        <f>AVERAGE(K750:K753)</f>
        <v>2563.2096270407337</v>
      </c>
      <c r="P750" s="412">
        <f>STDEV(K750:K751)</f>
        <v>107.77685842495637</v>
      </c>
      <c r="Q750" s="412">
        <f>STDEV(K750:K753)</f>
        <v>593.47518893187259</v>
      </c>
      <c r="R750" s="412">
        <f>MAX(K750:K751)</f>
        <v>3150.5250875145862</v>
      </c>
      <c r="S750" s="412">
        <f>MAX(K750:K753)</f>
        <v>3150.5250875145862</v>
      </c>
      <c r="T750" s="412">
        <f>MIN(K750:K751)</f>
        <v>2998.1055926200479</v>
      </c>
      <c r="U750" s="412">
        <f>MIN(K750:K753)</f>
        <v>2044.8118338046552</v>
      </c>
      <c r="V750" s="131" t="s">
        <v>371</v>
      </c>
    </row>
    <row r="751" spans="1:22">
      <c r="A751" s="414"/>
      <c r="B751" s="25" t="s">
        <v>58</v>
      </c>
      <c r="C751" s="384"/>
      <c r="D751" s="380"/>
      <c r="E751" s="29" t="s">
        <v>735</v>
      </c>
      <c r="F751" s="389"/>
      <c r="G751" s="10">
        <v>10</v>
      </c>
      <c r="H751" s="11">
        <v>18.853999999999999</v>
      </c>
      <c r="I751" s="11">
        <f t="shared" si="22"/>
        <v>94.27</v>
      </c>
      <c r="J751" s="12">
        <v>297</v>
      </c>
      <c r="K751" s="46">
        <f t="shared" si="23"/>
        <v>3150.5250875145862</v>
      </c>
      <c r="L751" s="46"/>
      <c r="M751" s="13" t="s">
        <v>71</v>
      </c>
      <c r="N751" s="412">
        <f>AVERAGE(N749:N750)</f>
        <v>2262.6818620705785</v>
      </c>
      <c r="O751" s="412" t="e">
        <f>AVERAGE(O749:O750)</f>
        <v>#REF!</v>
      </c>
      <c r="P751" s="412" t="e">
        <f>STDEV(P747:P749)</f>
        <v>#DIV/0!</v>
      </c>
      <c r="Q751" s="412" t="e">
        <f>STDEV(Q747:Q749)</f>
        <v>#REF!</v>
      </c>
      <c r="R751" s="412">
        <f>MIN(R749:R750)</f>
        <v>2527.9247501469717</v>
      </c>
      <c r="S751" s="412" t="e">
        <f>MIN(S749:S750)</f>
        <v>#REF!</v>
      </c>
      <c r="T751" s="412">
        <f>MIN(T749:T750)</f>
        <v>374.17201800070791</v>
      </c>
      <c r="U751" s="412">
        <f>MIN(U749:U750)</f>
        <v>0</v>
      </c>
      <c r="V751" s="131" t="s">
        <v>371</v>
      </c>
    </row>
    <row r="752" spans="1:22">
      <c r="A752" s="414"/>
      <c r="B752" s="25" t="s">
        <v>59</v>
      </c>
      <c r="C752" s="384"/>
      <c r="D752" s="379" t="s">
        <v>3</v>
      </c>
      <c r="E752" s="29" t="s">
        <v>736</v>
      </c>
      <c r="F752" s="389"/>
      <c r="G752" s="10">
        <v>10</v>
      </c>
      <c r="H752" s="11">
        <v>13.791</v>
      </c>
      <c r="I752" s="11">
        <f t="shared" si="22"/>
        <v>68.954999999999998</v>
      </c>
      <c r="J752" s="12">
        <v>141</v>
      </c>
      <c r="K752" s="46">
        <f t="shared" si="23"/>
        <v>2044.8118338046552</v>
      </c>
      <c r="L752" s="46"/>
      <c r="M752" s="13" t="s">
        <v>71</v>
      </c>
      <c r="N752" s="412">
        <f>AVERAGE(K752:K753)</f>
        <v>2052.1039140141502</v>
      </c>
      <c r="O752" s="412" t="e">
        <f>AVERAGE(#REF!)</f>
        <v>#REF!</v>
      </c>
      <c r="P752" s="412">
        <f>STDEV(K752:K753)</f>
        <v>10.312558730180587</v>
      </c>
      <c r="Q752" s="412" t="e">
        <f>STDEV(#REF!)</f>
        <v>#REF!</v>
      </c>
      <c r="R752" s="412">
        <f>MAX(K752:K753)</f>
        <v>2059.3959942236456</v>
      </c>
      <c r="S752" s="412" t="e">
        <f>MIN(#REF!)</f>
        <v>#REF!</v>
      </c>
      <c r="T752" s="412">
        <f>MIN(K752:K753)</f>
        <v>2044.8118338046552</v>
      </c>
      <c r="U752" s="412">
        <f>MIN(M752:M753)</f>
        <v>0</v>
      </c>
      <c r="V752" s="131" t="s">
        <v>371</v>
      </c>
    </row>
    <row r="753" spans="1:22">
      <c r="A753" s="414"/>
      <c r="B753" s="25" t="s">
        <v>60</v>
      </c>
      <c r="C753" s="385"/>
      <c r="D753" s="380"/>
      <c r="E753" s="29" t="s">
        <v>737</v>
      </c>
      <c r="F753" s="389"/>
      <c r="G753" s="10">
        <v>10</v>
      </c>
      <c r="H753" s="11">
        <v>15.927</v>
      </c>
      <c r="I753" s="11">
        <f t="shared" si="22"/>
        <v>79.634999999999991</v>
      </c>
      <c r="J753" s="12">
        <v>164</v>
      </c>
      <c r="K753" s="46">
        <f t="shared" si="23"/>
        <v>2059.3959942236456</v>
      </c>
      <c r="L753" s="46"/>
      <c r="M753" s="13" t="s">
        <v>71</v>
      </c>
      <c r="N753" s="412">
        <f>AVERAGE(N752:N752)</f>
        <v>2052.1039140141502</v>
      </c>
      <c r="O753" s="412" t="e">
        <f>AVERAGE(O752:O752)</f>
        <v>#REF!</v>
      </c>
      <c r="P753" s="412" t="e">
        <f>STDEV(#REF!)</f>
        <v>#REF!</v>
      </c>
      <c r="Q753" s="412" t="e">
        <f>STDEV(#REF!)</f>
        <v>#REF!</v>
      </c>
      <c r="R753" s="412">
        <f>MIN(R752:R752)</f>
        <v>2059.3959942236456</v>
      </c>
      <c r="S753" s="412" t="e">
        <f>MIN(S752:S752)</f>
        <v>#REF!</v>
      </c>
      <c r="T753" s="412">
        <f>MIN(T752:T752)</f>
        <v>2044.8118338046552</v>
      </c>
      <c r="U753" s="412">
        <f>MIN(U752:U752)</f>
        <v>0</v>
      </c>
      <c r="V753" s="131" t="s">
        <v>371</v>
      </c>
    </row>
    <row r="754" spans="1:22">
      <c r="A754" s="414"/>
      <c r="B754" s="25" t="s">
        <v>61</v>
      </c>
      <c r="C754" s="383">
        <v>6</v>
      </c>
      <c r="D754" s="379" t="s">
        <v>4</v>
      </c>
      <c r="E754" s="29" t="s">
        <v>738</v>
      </c>
      <c r="F754" s="389"/>
      <c r="G754" s="10">
        <v>10</v>
      </c>
      <c r="H754" s="11">
        <v>12.331</v>
      </c>
      <c r="I754" s="11">
        <f t="shared" si="22"/>
        <v>61.655000000000001</v>
      </c>
      <c r="J754" s="12">
        <v>1318</v>
      </c>
      <c r="K754" s="46">
        <f t="shared" si="23"/>
        <v>21377.017273538237</v>
      </c>
      <c r="L754" s="46"/>
      <c r="M754" s="13" t="s">
        <v>71</v>
      </c>
      <c r="N754" s="412">
        <f>AVERAGE(K754:K755)</f>
        <v>35124.6900287342</v>
      </c>
      <c r="O754" s="412">
        <f>AVERAGE(K754:K757)</f>
        <v>19493.636611892962</v>
      </c>
      <c r="P754" s="412">
        <f>STDEV(K754:K755)</f>
        <v>19442.145261465201</v>
      </c>
      <c r="Q754" s="412">
        <f>STDEV(K754:K757)</f>
        <v>21287.021781140083</v>
      </c>
      <c r="R754" s="412">
        <f>MAX(K754:K755)</f>
        <v>48872.362783930155</v>
      </c>
      <c r="S754" s="412">
        <f>MAX(K754:K757)</f>
        <v>48872.362783930155</v>
      </c>
      <c r="T754" s="412">
        <f>MIN(K754:K755)</f>
        <v>21377.017273538237</v>
      </c>
      <c r="U754" s="412">
        <f>MIN(K754:K757)</f>
        <v>2431.5777995856506</v>
      </c>
      <c r="V754" s="131" t="s">
        <v>371</v>
      </c>
    </row>
    <row r="755" spans="1:22">
      <c r="A755" s="414"/>
      <c r="B755" s="25" t="s">
        <v>62</v>
      </c>
      <c r="C755" s="384"/>
      <c r="D755" s="380"/>
      <c r="E755" s="29" t="s">
        <v>739</v>
      </c>
      <c r="F755" s="389"/>
      <c r="G755" s="10">
        <v>10</v>
      </c>
      <c r="H755" s="11">
        <v>12.371</v>
      </c>
      <c r="I755" s="11">
        <f t="shared" si="22"/>
        <v>61.855000000000004</v>
      </c>
      <c r="J755" s="12">
        <v>3023</v>
      </c>
      <c r="K755" s="46">
        <f t="shared" si="23"/>
        <v>48872.362783930155</v>
      </c>
      <c r="L755" s="46"/>
      <c r="M755" s="13" t="s">
        <v>71</v>
      </c>
      <c r="N755" s="412">
        <f>AVERAGE(N753:N754)</f>
        <v>18588.396971374175</v>
      </c>
      <c r="O755" s="412" t="e">
        <f>AVERAGE(O753:O754)</f>
        <v>#REF!</v>
      </c>
      <c r="P755" s="412" t="e">
        <f>STDEV(P751:P753)</f>
        <v>#DIV/0!</v>
      </c>
      <c r="Q755" s="412" t="e">
        <f>STDEV(Q751:Q753)</f>
        <v>#REF!</v>
      </c>
      <c r="R755" s="412">
        <f>MIN(R753:R754)</f>
        <v>2059.3959942236456</v>
      </c>
      <c r="S755" s="412" t="e">
        <f>MIN(S753:S754)</f>
        <v>#REF!</v>
      </c>
      <c r="T755" s="412">
        <f>MIN(T753:T754)</f>
        <v>2044.8118338046552</v>
      </c>
      <c r="U755" s="412">
        <f>MIN(U753:U754)</f>
        <v>0</v>
      </c>
      <c r="V755" s="131" t="s">
        <v>371</v>
      </c>
    </row>
    <row r="756" spans="1:22">
      <c r="A756" s="414"/>
      <c r="B756" s="25" t="s">
        <v>63</v>
      </c>
      <c r="C756" s="384"/>
      <c r="D756" s="379" t="s">
        <v>3</v>
      </c>
      <c r="E756" s="29" t="s">
        <v>740</v>
      </c>
      <c r="F756" s="389"/>
      <c r="G756" s="10">
        <v>10</v>
      </c>
      <c r="H756" s="11">
        <v>15.566000000000001</v>
      </c>
      <c r="I756" s="11">
        <f t="shared" si="22"/>
        <v>77.83</v>
      </c>
      <c r="J756" s="12">
        <v>412</v>
      </c>
      <c r="K756" s="46">
        <f t="shared" si="23"/>
        <v>5293.5885905177956</v>
      </c>
      <c r="L756" s="46"/>
      <c r="M756" s="13" t="s">
        <v>71</v>
      </c>
      <c r="N756" s="412">
        <f>AVERAGE(K756:K757)</f>
        <v>3862.5831950517231</v>
      </c>
      <c r="O756" s="412" t="e">
        <f>AVERAGE(#REF!)</f>
        <v>#REF!</v>
      </c>
      <c r="P756" s="412">
        <f>STDEV(K756:K757)</f>
        <v>2023.7472380971933</v>
      </c>
      <c r="Q756" s="412" t="e">
        <f>STDEV(#REF!)</f>
        <v>#REF!</v>
      </c>
      <c r="R756" s="412">
        <f>MAX(K756:K757)</f>
        <v>5293.5885905177956</v>
      </c>
      <c r="S756" s="412" t="e">
        <f>MIN(#REF!)</f>
        <v>#REF!</v>
      </c>
      <c r="T756" s="412">
        <f>MIN(K756:K757)</f>
        <v>2431.5777995856506</v>
      </c>
      <c r="U756" s="412">
        <f>MIN(M756:M757)</f>
        <v>0</v>
      </c>
      <c r="V756" s="131" t="s">
        <v>371</v>
      </c>
    </row>
    <row r="757" spans="1:22">
      <c r="A757" s="414"/>
      <c r="B757" s="25" t="s">
        <v>64</v>
      </c>
      <c r="C757" s="385"/>
      <c r="D757" s="380"/>
      <c r="E757" s="29" t="s">
        <v>741</v>
      </c>
      <c r="F757" s="390"/>
      <c r="G757" s="10">
        <v>10</v>
      </c>
      <c r="H757" s="11">
        <v>18.341999999999999</v>
      </c>
      <c r="I757" s="11">
        <f t="shared" si="22"/>
        <v>91.71</v>
      </c>
      <c r="J757" s="12">
        <v>223</v>
      </c>
      <c r="K757" s="46">
        <f t="shared" si="23"/>
        <v>2431.5777995856506</v>
      </c>
      <c r="L757" s="46"/>
      <c r="M757" s="13" t="s">
        <v>71</v>
      </c>
      <c r="N757" s="412">
        <f>AVERAGE(N756:N756)</f>
        <v>3862.5831950517231</v>
      </c>
      <c r="O757" s="412" t="e">
        <f>AVERAGE(O756:O756)</f>
        <v>#REF!</v>
      </c>
      <c r="P757" s="412" t="e">
        <f>STDEV(#REF!)</f>
        <v>#REF!</v>
      </c>
      <c r="Q757" s="412" t="e">
        <f>STDEV(#REF!)</f>
        <v>#REF!</v>
      </c>
      <c r="R757" s="412">
        <f>MIN(R756:R756)</f>
        <v>5293.5885905177956</v>
      </c>
      <c r="S757" s="412" t="e">
        <f>MIN(S756:S756)</f>
        <v>#REF!</v>
      </c>
      <c r="T757" s="412">
        <f>MIN(T756:T756)</f>
        <v>2431.5777995856506</v>
      </c>
      <c r="U757" s="412">
        <f>MIN(U756:U756)</f>
        <v>0</v>
      </c>
      <c r="V757" s="131" t="s">
        <v>371</v>
      </c>
    </row>
    <row r="758" spans="1:22">
      <c r="A758" s="414" t="s">
        <v>742</v>
      </c>
      <c r="B758" s="25" t="s">
        <v>18</v>
      </c>
      <c r="C758" s="383">
        <v>1</v>
      </c>
      <c r="D758" s="379" t="s">
        <v>4</v>
      </c>
      <c r="E758" s="29" t="s">
        <v>743</v>
      </c>
      <c r="F758" s="408" t="s">
        <v>1844</v>
      </c>
      <c r="G758" s="10">
        <v>10</v>
      </c>
      <c r="H758" s="11">
        <v>16.382999999999999</v>
      </c>
      <c r="I758" s="11">
        <f t="shared" si="22"/>
        <v>81.914999999999992</v>
      </c>
      <c r="J758" s="12" t="s">
        <v>355</v>
      </c>
      <c r="K758" s="46" t="s">
        <v>355</v>
      </c>
      <c r="L758" s="46"/>
      <c r="M758" s="13" t="s">
        <v>71</v>
      </c>
      <c r="N758" s="381" t="s">
        <v>355</v>
      </c>
      <c r="O758" s="381" t="s">
        <v>355</v>
      </c>
      <c r="P758" s="381" t="s">
        <v>354</v>
      </c>
      <c r="Q758" s="381" t="s">
        <v>354</v>
      </c>
      <c r="R758" s="381" t="s">
        <v>355</v>
      </c>
      <c r="S758" s="381" t="s">
        <v>355</v>
      </c>
      <c r="T758" s="381" t="s">
        <v>355</v>
      </c>
      <c r="U758" s="381" t="s">
        <v>355</v>
      </c>
      <c r="V758" s="131" t="s">
        <v>371</v>
      </c>
    </row>
    <row r="759" spans="1:22">
      <c r="A759" s="414"/>
      <c r="B759" s="25" t="s">
        <v>19</v>
      </c>
      <c r="C759" s="384"/>
      <c r="D759" s="380"/>
      <c r="E759" s="29" t="s">
        <v>744</v>
      </c>
      <c r="F759" s="409"/>
      <c r="G759" s="10">
        <v>10</v>
      </c>
      <c r="H759" s="11">
        <v>11.128</v>
      </c>
      <c r="I759" s="11">
        <f t="shared" si="22"/>
        <v>55.64</v>
      </c>
      <c r="J759" s="12" t="s">
        <v>355</v>
      </c>
      <c r="K759" s="46" t="s">
        <v>355</v>
      </c>
      <c r="L759" s="46"/>
      <c r="M759" s="13" t="s">
        <v>71</v>
      </c>
      <c r="N759" s="382">
        <f>MIN(N757:N758)</f>
        <v>3862.5831950517231</v>
      </c>
      <c r="O759" s="382" t="e">
        <f>MIN(O757:O758)</f>
        <v>#REF!</v>
      </c>
      <c r="P759" s="382" t="e">
        <f>AVERAGE(P757:P758)</f>
        <v>#REF!</v>
      </c>
      <c r="Q759" s="382" t="e">
        <f>AVERAGE(Q757:Q758)</f>
        <v>#REF!</v>
      </c>
      <c r="R759" s="382">
        <f>MIN(R757:R758)</f>
        <v>5293.5885905177956</v>
      </c>
      <c r="S759" s="382" t="e">
        <f>MIN(S757:S758)</f>
        <v>#REF!</v>
      </c>
      <c r="T759" s="382">
        <f>MIN(T757:T758)</f>
        <v>2431.5777995856506</v>
      </c>
      <c r="U759" s="382">
        <f>MIN(U757:U758)</f>
        <v>0</v>
      </c>
      <c r="V759" s="131" t="s">
        <v>371</v>
      </c>
    </row>
    <row r="760" spans="1:22">
      <c r="A760" s="414"/>
      <c r="B760" s="25" t="s">
        <v>20</v>
      </c>
      <c r="C760" s="384"/>
      <c r="D760" s="379" t="s">
        <v>3</v>
      </c>
      <c r="E760" s="29" t="s">
        <v>745</v>
      </c>
      <c r="F760" s="409"/>
      <c r="G760" s="10">
        <v>10</v>
      </c>
      <c r="H760" s="11">
        <v>28.472000000000001</v>
      </c>
      <c r="I760" s="11">
        <f t="shared" si="22"/>
        <v>142.36000000000001</v>
      </c>
      <c r="J760" s="12" t="s">
        <v>355</v>
      </c>
      <c r="K760" s="46" t="s">
        <v>355</v>
      </c>
      <c r="L760" s="46"/>
      <c r="M760" s="13" t="s">
        <v>71</v>
      </c>
      <c r="N760" s="381" t="s">
        <v>355</v>
      </c>
      <c r="O760" s="382" t="e">
        <f>MIN(#REF!)</f>
        <v>#REF!</v>
      </c>
      <c r="P760" s="381" t="s">
        <v>354</v>
      </c>
      <c r="Q760" s="382" t="e">
        <f>AVERAGE(#REF!)</f>
        <v>#REF!</v>
      </c>
      <c r="R760" s="381" t="s">
        <v>355</v>
      </c>
      <c r="S760" s="382" t="e">
        <f>MIN(#REF!)</f>
        <v>#REF!</v>
      </c>
      <c r="T760" s="381" t="s">
        <v>355</v>
      </c>
      <c r="U760" s="382" t="e">
        <f>MIN(#REF!)</f>
        <v>#REF!</v>
      </c>
      <c r="V760" s="131" t="s">
        <v>371</v>
      </c>
    </row>
    <row r="761" spans="1:22">
      <c r="A761" s="414"/>
      <c r="B761" s="25" t="s">
        <v>21</v>
      </c>
      <c r="C761" s="385"/>
      <c r="D761" s="380"/>
      <c r="E761" s="29" t="s">
        <v>746</v>
      </c>
      <c r="F761" s="409"/>
      <c r="G761" s="10">
        <v>10</v>
      </c>
      <c r="H761" s="11">
        <v>5.8840000000000003</v>
      </c>
      <c r="I761" s="11">
        <f t="shared" si="22"/>
        <v>29.42</v>
      </c>
      <c r="J761" s="12" t="s">
        <v>355</v>
      </c>
      <c r="K761" s="46" t="s">
        <v>355</v>
      </c>
      <c r="L761" s="46"/>
      <c r="M761" s="13" t="s">
        <v>71</v>
      </c>
      <c r="N761" s="382">
        <f>MIN(N759:N760)</f>
        <v>3862.5831950517231</v>
      </c>
      <c r="O761" s="382" t="e">
        <f>MIN(O760:O760)</f>
        <v>#REF!</v>
      </c>
      <c r="P761" s="382" t="e">
        <f>AVERAGE(P759:P760)</f>
        <v>#REF!</v>
      </c>
      <c r="Q761" s="382" t="e">
        <f>AVERAGE(Q760:Q760)</f>
        <v>#REF!</v>
      </c>
      <c r="R761" s="382">
        <f>MIN(R759:R760)</f>
        <v>5293.5885905177956</v>
      </c>
      <c r="S761" s="382" t="e">
        <f>MIN(S760:S760)</f>
        <v>#REF!</v>
      </c>
      <c r="T761" s="382">
        <f>MIN(T759:T760)</f>
        <v>2431.5777995856506</v>
      </c>
      <c r="U761" s="382" t="e">
        <f>MIN(U760:U760)</f>
        <v>#REF!</v>
      </c>
      <c r="V761" s="131" t="s">
        <v>371</v>
      </c>
    </row>
    <row r="762" spans="1:22">
      <c r="A762" s="414"/>
      <c r="B762" s="25" t="s">
        <v>22</v>
      </c>
      <c r="C762" s="383">
        <v>2</v>
      </c>
      <c r="D762" s="379" t="s">
        <v>4</v>
      </c>
      <c r="E762" s="29" t="s">
        <v>747</v>
      </c>
      <c r="F762" s="409"/>
      <c r="G762" s="10">
        <v>10</v>
      </c>
      <c r="H762" s="11">
        <v>23.335000000000001</v>
      </c>
      <c r="I762" s="11">
        <f t="shared" si="22"/>
        <v>116.67500000000001</v>
      </c>
      <c r="J762" s="12" t="s">
        <v>355</v>
      </c>
      <c r="K762" s="46" t="s">
        <v>355</v>
      </c>
      <c r="L762" s="46"/>
      <c r="M762" s="13" t="s">
        <v>71</v>
      </c>
      <c r="N762" s="381" t="s">
        <v>355</v>
      </c>
      <c r="O762" s="381" t="s">
        <v>355</v>
      </c>
      <c r="P762" s="381" t="s">
        <v>354</v>
      </c>
      <c r="Q762" s="381" t="s">
        <v>354</v>
      </c>
      <c r="R762" s="381" t="s">
        <v>355</v>
      </c>
      <c r="S762" s="381" t="s">
        <v>355</v>
      </c>
      <c r="T762" s="381" t="s">
        <v>355</v>
      </c>
      <c r="U762" s="381" t="s">
        <v>355</v>
      </c>
      <c r="V762" s="131" t="s">
        <v>371</v>
      </c>
    </row>
    <row r="763" spans="1:22">
      <c r="A763" s="414"/>
      <c r="B763" s="25" t="s">
        <v>23</v>
      </c>
      <c r="C763" s="384"/>
      <c r="D763" s="380"/>
      <c r="E763" s="29" t="s">
        <v>748</v>
      </c>
      <c r="F763" s="409"/>
      <c r="G763" s="10">
        <v>10</v>
      </c>
      <c r="H763" s="11">
        <v>18.137</v>
      </c>
      <c r="I763" s="11">
        <f t="shared" si="22"/>
        <v>90.685000000000002</v>
      </c>
      <c r="J763" s="12" t="s">
        <v>355</v>
      </c>
      <c r="K763" s="46" t="s">
        <v>355</v>
      </c>
      <c r="L763" s="46"/>
      <c r="M763" s="13" t="s">
        <v>71</v>
      </c>
      <c r="N763" s="382">
        <f>MIN(N761:N762)</f>
        <v>3862.5831950517231</v>
      </c>
      <c r="O763" s="382" t="e">
        <f>MIN(O761:O762)</f>
        <v>#REF!</v>
      </c>
      <c r="P763" s="382" t="e">
        <f>AVERAGE(P761:P762)</f>
        <v>#REF!</v>
      </c>
      <c r="Q763" s="382" t="e">
        <f>AVERAGE(Q761:Q762)</f>
        <v>#REF!</v>
      </c>
      <c r="R763" s="382">
        <f>MIN(R761:R762)</f>
        <v>5293.5885905177956</v>
      </c>
      <c r="S763" s="382" t="e">
        <f>MIN(S761:S762)</f>
        <v>#REF!</v>
      </c>
      <c r="T763" s="382">
        <f>MIN(T761:T762)</f>
        <v>2431.5777995856506</v>
      </c>
      <c r="U763" s="382" t="e">
        <f>MIN(U761:U762)</f>
        <v>#REF!</v>
      </c>
      <c r="V763" s="131" t="s">
        <v>371</v>
      </c>
    </row>
    <row r="764" spans="1:22">
      <c r="A764" s="414"/>
      <c r="B764" s="25" t="s">
        <v>24</v>
      </c>
      <c r="C764" s="384"/>
      <c r="D764" s="379" t="s">
        <v>3</v>
      </c>
      <c r="E764" s="29" t="s">
        <v>749</v>
      </c>
      <c r="F764" s="409"/>
      <c r="G764" s="10">
        <v>10</v>
      </c>
      <c r="H764" s="11">
        <v>21.041</v>
      </c>
      <c r="I764" s="11">
        <f t="shared" si="22"/>
        <v>105.205</v>
      </c>
      <c r="J764" s="12" t="s">
        <v>355</v>
      </c>
      <c r="K764" s="46" t="s">
        <v>355</v>
      </c>
      <c r="L764" s="46"/>
      <c r="M764" s="13" t="s">
        <v>71</v>
      </c>
      <c r="N764" s="381" t="s">
        <v>355</v>
      </c>
      <c r="O764" s="382" t="e">
        <f>MIN(#REF!)</f>
        <v>#REF!</v>
      </c>
      <c r="P764" s="381" t="s">
        <v>354</v>
      </c>
      <c r="Q764" s="382" t="e">
        <f>AVERAGE(#REF!)</f>
        <v>#REF!</v>
      </c>
      <c r="R764" s="381" t="s">
        <v>355</v>
      </c>
      <c r="S764" s="382" t="e">
        <f>MIN(#REF!)</f>
        <v>#REF!</v>
      </c>
      <c r="T764" s="381" t="s">
        <v>355</v>
      </c>
      <c r="U764" s="382" t="e">
        <f>MIN(#REF!)</f>
        <v>#REF!</v>
      </c>
      <c r="V764" s="131" t="s">
        <v>371</v>
      </c>
    </row>
    <row r="765" spans="1:22">
      <c r="A765" s="414"/>
      <c r="B765" s="25" t="s">
        <v>25</v>
      </c>
      <c r="C765" s="385"/>
      <c r="D765" s="380"/>
      <c r="E765" s="29" t="s">
        <v>750</v>
      </c>
      <c r="F765" s="409"/>
      <c r="G765" s="10">
        <v>10</v>
      </c>
      <c r="H765" s="11">
        <v>13.097</v>
      </c>
      <c r="I765" s="11">
        <f t="shared" si="22"/>
        <v>65.484999999999999</v>
      </c>
      <c r="J765" s="12" t="s">
        <v>355</v>
      </c>
      <c r="K765" s="46" t="s">
        <v>355</v>
      </c>
      <c r="L765" s="46"/>
      <c r="M765" s="13" t="s">
        <v>71</v>
      </c>
      <c r="N765" s="382">
        <f>MIN(N763:N764)</f>
        <v>3862.5831950517231</v>
      </c>
      <c r="O765" s="382" t="e">
        <f>MIN(O764:O764)</f>
        <v>#REF!</v>
      </c>
      <c r="P765" s="382" t="e">
        <f>AVERAGE(P763:P764)</f>
        <v>#REF!</v>
      </c>
      <c r="Q765" s="382" t="e">
        <f>AVERAGE(Q764:Q764)</f>
        <v>#REF!</v>
      </c>
      <c r="R765" s="382">
        <f>MIN(R763:R764)</f>
        <v>5293.5885905177956</v>
      </c>
      <c r="S765" s="382" t="e">
        <f>MIN(S764:S764)</f>
        <v>#REF!</v>
      </c>
      <c r="T765" s="382">
        <f>MIN(T763:T764)</f>
        <v>2431.5777995856506</v>
      </c>
      <c r="U765" s="382" t="e">
        <f>MIN(U764:U764)</f>
        <v>#REF!</v>
      </c>
      <c r="V765" s="131" t="s">
        <v>371</v>
      </c>
    </row>
    <row r="766" spans="1:22">
      <c r="A766" s="414"/>
      <c r="B766" s="25" t="s">
        <v>26</v>
      </c>
      <c r="C766" s="383">
        <v>3</v>
      </c>
      <c r="D766" s="379" t="s">
        <v>4</v>
      </c>
      <c r="E766" s="29" t="s">
        <v>751</v>
      </c>
      <c r="F766" s="409"/>
      <c r="G766" s="10">
        <v>10</v>
      </c>
      <c r="H766" s="11">
        <v>19.978000000000002</v>
      </c>
      <c r="I766" s="11">
        <f t="shared" si="22"/>
        <v>99.890000000000015</v>
      </c>
      <c r="J766" s="12">
        <v>39</v>
      </c>
      <c r="K766" s="46">
        <f t="shared" si="23"/>
        <v>390.42947241966152</v>
      </c>
      <c r="L766" s="46"/>
      <c r="M766" s="13" t="s">
        <v>71</v>
      </c>
      <c r="N766" s="412">
        <f>AVERAGE(K766:K767)</f>
        <v>354.13894158880385</v>
      </c>
      <c r="O766" s="412">
        <f>AVERAGE(K766:K769)</f>
        <v>421.76322624050448</v>
      </c>
      <c r="P766" s="412">
        <f>STDEV(K766:K767)</f>
        <v>51.322560886717952</v>
      </c>
      <c r="Q766" s="412">
        <f>STDEV(K766:K769)</f>
        <v>122.62191587129968</v>
      </c>
      <c r="R766" s="412">
        <f>MAX(K766:K767)</f>
        <v>390.42947241966152</v>
      </c>
      <c r="S766" s="412">
        <f>MAX(K766:K769)</f>
        <v>557.01179554390569</v>
      </c>
      <c r="T766" s="412">
        <f>MIN(K766:K767)</f>
        <v>317.84841075794623</v>
      </c>
      <c r="U766" s="381" t="s">
        <v>355</v>
      </c>
      <c r="V766" s="131" t="s">
        <v>371</v>
      </c>
    </row>
    <row r="767" spans="1:22">
      <c r="A767" s="414"/>
      <c r="B767" s="25" t="s">
        <v>27</v>
      </c>
      <c r="C767" s="384"/>
      <c r="D767" s="380"/>
      <c r="E767" s="29" t="s">
        <v>752</v>
      </c>
      <c r="F767" s="409"/>
      <c r="G767" s="10">
        <v>10</v>
      </c>
      <c r="H767" s="11">
        <v>8.18</v>
      </c>
      <c r="I767" s="11">
        <f t="shared" si="22"/>
        <v>40.9</v>
      </c>
      <c r="J767" s="12">
        <v>13</v>
      </c>
      <c r="K767" s="46">
        <f t="shared" si="23"/>
        <v>317.84841075794623</v>
      </c>
      <c r="L767" s="46"/>
      <c r="M767" s="13" t="s">
        <v>71</v>
      </c>
      <c r="N767" s="412">
        <f>AVERAGE(N765:N766)</f>
        <v>2108.3610683202633</v>
      </c>
      <c r="O767" s="412" t="e">
        <f>AVERAGE(O765:O766)</f>
        <v>#REF!</v>
      </c>
      <c r="P767" s="412" t="e">
        <f>STDEV(P763:P765)</f>
        <v>#REF!</v>
      </c>
      <c r="Q767" s="412" t="e">
        <f>STDEV(Q763:Q765)</f>
        <v>#REF!</v>
      </c>
      <c r="R767" s="412">
        <f>MIN(R765:R766)</f>
        <v>390.42947241966152</v>
      </c>
      <c r="S767" s="412" t="e">
        <f>MIN(S765:S766)</f>
        <v>#REF!</v>
      </c>
      <c r="T767" s="412">
        <f>MIN(T765:T766)</f>
        <v>317.84841075794623</v>
      </c>
      <c r="U767" s="382" t="e">
        <f>MIN(U765:U766)</f>
        <v>#REF!</v>
      </c>
      <c r="V767" s="131" t="s">
        <v>371</v>
      </c>
    </row>
    <row r="768" spans="1:22">
      <c r="A768" s="414"/>
      <c r="B768" s="25" t="s">
        <v>28</v>
      </c>
      <c r="C768" s="384"/>
      <c r="D768" s="379" t="s">
        <v>3</v>
      </c>
      <c r="E768" s="29" t="s">
        <v>753</v>
      </c>
      <c r="F768" s="409"/>
      <c r="G768" s="10">
        <v>10</v>
      </c>
      <c r="H768" s="11">
        <v>3.677</v>
      </c>
      <c r="I768" s="11">
        <f t="shared" si="22"/>
        <v>18.385000000000002</v>
      </c>
      <c r="J768" s="12" t="s">
        <v>355</v>
      </c>
      <c r="K768" s="46" t="s">
        <v>355</v>
      </c>
      <c r="L768" s="46"/>
      <c r="M768" s="13" t="s">
        <v>71</v>
      </c>
      <c r="N768" s="412">
        <f>AVERAGE(K768:K769)</f>
        <v>557.01179554390569</v>
      </c>
      <c r="O768" s="412" t="e">
        <f>AVERAGE(#REF!)</f>
        <v>#REF!</v>
      </c>
      <c r="P768" s="381" t="s">
        <v>355</v>
      </c>
      <c r="Q768" s="412" t="e">
        <f>STDEV(#REF!)</f>
        <v>#REF!</v>
      </c>
      <c r="R768" s="412">
        <f>MAX(K768:K769)</f>
        <v>557.01179554390569</v>
      </c>
      <c r="S768" s="412" t="e">
        <f>MIN(#REF!)</f>
        <v>#REF!</v>
      </c>
      <c r="T768" s="381" t="s">
        <v>355</v>
      </c>
      <c r="U768" s="382" t="e">
        <f>MIN(#REF!)</f>
        <v>#REF!</v>
      </c>
      <c r="V768" s="131" t="s">
        <v>404</v>
      </c>
    </row>
    <row r="769" spans="1:23">
      <c r="A769" s="414"/>
      <c r="B769" s="25" t="s">
        <v>29</v>
      </c>
      <c r="C769" s="385"/>
      <c r="D769" s="380"/>
      <c r="E769" s="29" t="s">
        <v>754</v>
      </c>
      <c r="F769" s="409"/>
      <c r="G769" s="10">
        <v>10</v>
      </c>
      <c r="H769" s="11">
        <v>12.208</v>
      </c>
      <c r="I769" s="11">
        <f t="shared" si="22"/>
        <v>61.04</v>
      </c>
      <c r="J769" s="12">
        <v>34</v>
      </c>
      <c r="K769" s="46">
        <f t="shared" si="23"/>
        <v>557.01179554390569</v>
      </c>
      <c r="L769" s="46"/>
      <c r="M769" s="13" t="s">
        <v>71</v>
      </c>
      <c r="N769" s="412">
        <f>AVERAGE(N768:N768)</f>
        <v>557.01179554390569</v>
      </c>
      <c r="O769" s="412" t="e">
        <f>AVERAGE(O768:O768)</f>
        <v>#REF!</v>
      </c>
      <c r="P769" s="382" t="e">
        <f>MIN(P767:P768)</f>
        <v>#REF!</v>
      </c>
      <c r="Q769" s="412" t="e">
        <f>STDEV(#REF!)</f>
        <v>#REF!</v>
      </c>
      <c r="R769" s="412">
        <f>MIN(R768:R768)</f>
        <v>557.01179554390569</v>
      </c>
      <c r="S769" s="412" t="e">
        <f>MIN(S768:S768)</f>
        <v>#REF!</v>
      </c>
      <c r="T769" s="382">
        <f>MIN(T767:T768)</f>
        <v>317.84841075794623</v>
      </c>
      <c r="U769" s="382" t="e">
        <f>MIN(U768:U768)</f>
        <v>#REF!</v>
      </c>
      <c r="V769" s="131" t="s">
        <v>372</v>
      </c>
    </row>
    <row r="770" spans="1:23">
      <c r="A770" s="414"/>
      <c r="B770" s="25" t="s">
        <v>30</v>
      </c>
      <c r="C770" s="383">
        <v>4</v>
      </c>
      <c r="D770" s="379" t="s">
        <v>4</v>
      </c>
      <c r="E770" s="29" t="s">
        <v>755</v>
      </c>
      <c r="F770" s="409"/>
      <c r="G770" s="10">
        <v>10</v>
      </c>
      <c r="H770" s="11">
        <v>31.603000000000002</v>
      </c>
      <c r="I770" s="11">
        <f t="shared" si="22"/>
        <v>158.01500000000001</v>
      </c>
      <c r="J770" s="12">
        <v>1635</v>
      </c>
      <c r="K770" s="46">
        <f t="shared" si="23"/>
        <v>10347.118944404012</v>
      </c>
      <c r="L770" s="46"/>
      <c r="M770" s="13" t="s">
        <v>71</v>
      </c>
      <c r="N770" s="412">
        <f>AVERAGE(K770:K771)</f>
        <v>6968.559472202006</v>
      </c>
      <c r="O770" s="412">
        <f>AVERAGE(K770:K773)</f>
        <v>17874.518710920594</v>
      </c>
      <c r="P770" s="412">
        <f>STDEV(K770:K771)</f>
        <v>4778.0046268721608</v>
      </c>
      <c r="Q770" s="412">
        <f>STDEV(K770:K773)</f>
        <v>12908.09585615427</v>
      </c>
      <c r="R770" s="412">
        <f>MAX(K770:K771)</f>
        <v>10347.118944404012</v>
      </c>
      <c r="S770" s="412">
        <f>MAX(K770:K773)</f>
        <v>29576.624925462136</v>
      </c>
      <c r="T770" s="412">
        <f>MIN(K770:K771)</f>
        <v>3590</v>
      </c>
      <c r="U770" s="412">
        <f>MIN(K770:K773)</f>
        <v>3590</v>
      </c>
      <c r="V770" s="131" t="s">
        <v>372</v>
      </c>
    </row>
    <row r="771" spans="1:23">
      <c r="A771" s="414"/>
      <c r="B771" s="25" t="s">
        <v>31</v>
      </c>
      <c r="C771" s="384"/>
      <c r="D771" s="380"/>
      <c r="E771" s="29" t="s">
        <v>756</v>
      </c>
      <c r="F771" s="409"/>
      <c r="G771" s="10">
        <v>10</v>
      </c>
      <c r="H771" s="11">
        <v>47.933999999999997</v>
      </c>
      <c r="I771" s="11">
        <f t="shared" si="22"/>
        <v>200</v>
      </c>
      <c r="J771" s="12">
        <v>718</v>
      </c>
      <c r="K771" s="46">
        <f t="shared" si="23"/>
        <v>3590</v>
      </c>
      <c r="L771" s="46"/>
      <c r="M771" s="13" t="s">
        <v>71</v>
      </c>
      <c r="N771" s="412">
        <f>AVERAGE(N769:N770)</f>
        <v>3762.7856338729557</v>
      </c>
      <c r="O771" s="412" t="e">
        <f>AVERAGE(O769:O770)</f>
        <v>#REF!</v>
      </c>
      <c r="P771" s="412" t="e">
        <f>STDEV(P767:P769)</f>
        <v>#REF!</v>
      </c>
      <c r="Q771" s="412" t="e">
        <f>STDEV(Q767:Q769)</f>
        <v>#REF!</v>
      </c>
      <c r="R771" s="412">
        <f>MIN(R769:R770)</f>
        <v>557.01179554390569</v>
      </c>
      <c r="S771" s="412" t="e">
        <f>MIN(S769:S770)</f>
        <v>#REF!</v>
      </c>
      <c r="T771" s="412">
        <f>MIN(T769:T770)</f>
        <v>317.84841075794623</v>
      </c>
      <c r="U771" s="412" t="e">
        <f>MIN(U769:U770)</f>
        <v>#REF!</v>
      </c>
      <c r="V771" s="131" t="s">
        <v>372</v>
      </c>
    </row>
    <row r="772" spans="1:23">
      <c r="A772" s="414"/>
      <c r="B772" s="25" t="s">
        <v>32</v>
      </c>
      <c r="C772" s="384"/>
      <c r="D772" s="379" t="s">
        <v>3</v>
      </c>
      <c r="E772" s="29" t="s">
        <v>757</v>
      </c>
      <c r="F772" s="409"/>
      <c r="G772" s="10">
        <v>10</v>
      </c>
      <c r="H772" s="11">
        <v>6.7080000000000002</v>
      </c>
      <c r="I772" s="11">
        <f t="shared" si="22"/>
        <v>33.54</v>
      </c>
      <c r="J772" s="12">
        <v>992</v>
      </c>
      <c r="K772" s="46">
        <f t="shared" si="23"/>
        <v>29576.624925462136</v>
      </c>
      <c r="L772" s="46"/>
      <c r="M772" s="13" t="s">
        <v>71</v>
      </c>
      <c r="N772" s="412">
        <f>AVERAGE(K772:K773)</f>
        <v>28780.477949639186</v>
      </c>
      <c r="O772" s="412" t="e">
        <f>AVERAGE(#REF!)</f>
        <v>#REF!</v>
      </c>
      <c r="P772" s="412">
        <f>STDEV(K772:K773)</f>
        <v>1125.9218508511437</v>
      </c>
      <c r="Q772" s="412" t="e">
        <f>STDEV(#REF!)</f>
        <v>#REF!</v>
      </c>
      <c r="R772" s="412">
        <f>MAX(K772:K773)</f>
        <v>29576.624925462136</v>
      </c>
      <c r="S772" s="412" t="e">
        <f>MIN(#REF!)</f>
        <v>#REF!</v>
      </c>
      <c r="T772" s="412">
        <f>MIN(K772:K773)</f>
        <v>27984.330973816232</v>
      </c>
      <c r="U772" s="412">
        <f>MIN(M772:M773)</f>
        <v>0</v>
      </c>
      <c r="V772" s="131" t="s">
        <v>372</v>
      </c>
    </row>
    <row r="773" spans="1:23">
      <c r="A773" s="414"/>
      <c r="B773" s="25" t="s">
        <v>33</v>
      </c>
      <c r="C773" s="385"/>
      <c r="D773" s="380"/>
      <c r="E773" s="29" t="s">
        <v>758</v>
      </c>
      <c r="F773" s="409"/>
      <c r="G773" s="10">
        <v>10</v>
      </c>
      <c r="H773" s="11">
        <v>14.551</v>
      </c>
      <c r="I773" s="11">
        <f t="shared" si="22"/>
        <v>72.754999999999995</v>
      </c>
      <c r="J773" s="12">
        <v>2036</v>
      </c>
      <c r="K773" s="46">
        <f t="shared" si="23"/>
        <v>27984.330973816232</v>
      </c>
      <c r="L773" s="46"/>
      <c r="M773" s="13" t="s">
        <v>71</v>
      </c>
      <c r="N773" s="412">
        <f>AVERAGE(N772:N772)</f>
        <v>28780.477949639186</v>
      </c>
      <c r="O773" s="412" t="e">
        <f>AVERAGE(O772:O772)</f>
        <v>#REF!</v>
      </c>
      <c r="P773" s="412" t="e">
        <f>STDEV(#REF!)</f>
        <v>#REF!</v>
      </c>
      <c r="Q773" s="412" t="e">
        <f>STDEV(#REF!)</f>
        <v>#REF!</v>
      </c>
      <c r="R773" s="412">
        <f>MIN(R772:R772)</f>
        <v>29576.624925462136</v>
      </c>
      <c r="S773" s="412" t="e">
        <f>MIN(S772:S772)</f>
        <v>#REF!</v>
      </c>
      <c r="T773" s="412">
        <f>MIN(T772:T772)</f>
        <v>27984.330973816232</v>
      </c>
      <c r="U773" s="412">
        <f>MIN(U772:U772)</f>
        <v>0</v>
      </c>
      <c r="V773" s="131" t="s">
        <v>372</v>
      </c>
    </row>
    <row r="774" spans="1:23">
      <c r="A774" s="414"/>
      <c r="B774" s="25" t="s">
        <v>34</v>
      </c>
      <c r="C774" s="383">
        <v>5</v>
      </c>
      <c r="D774" s="379" t="s">
        <v>4</v>
      </c>
      <c r="E774" s="29" t="s">
        <v>759</v>
      </c>
      <c r="F774" s="409"/>
      <c r="G774" s="10">
        <v>10</v>
      </c>
      <c r="H774" s="11">
        <v>26.727</v>
      </c>
      <c r="I774" s="11">
        <f t="shared" si="22"/>
        <v>133.63499999999999</v>
      </c>
      <c r="J774" s="12">
        <v>95</v>
      </c>
      <c r="K774" s="46">
        <f t="shared" si="23"/>
        <v>710.89160773749393</v>
      </c>
      <c r="L774" s="46"/>
      <c r="M774" s="13" t="s">
        <v>71</v>
      </c>
      <c r="N774" s="412">
        <f>AVERAGE(K774:K775)</f>
        <v>727.91378692910712</v>
      </c>
      <c r="O774" s="412">
        <f>AVERAGE(K774:K777)</f>
        <v>7747.935419706725</v>
      </c>
      <c r="P774" s="412">
        <f>STDEV(K774:K775)</f>
        <v>24.072996673924543</v>
      </c>
      <c r="Q774" s="412">
        <f>STDEV(K774:K777)</f>
        <v>14273.413650260025</v>
      </c>
      <c r="R774" s="412">
        <f>MAX(K774:K775)</f>
        <v>744.93596612072042</v>
      </c>
      <c r="S774" s="412">
        <f>MAX(K774:K777)</f>
        <v>29156.626506024095</v>
      </c>
      <c r="T774" s="412">
        <f>MIN(K774:K775)</f>
        <v>710.89160773749393</v>
      </c>
      <c r="U774" s="412">
        <f>MIN(K774:K777)</f>
        <v>379.28759894459102</v>
      </c>
      <c r="V774" s="131" t="s">
        <v>404</v>
      </c>
      <c r="W774" s="324"/>
    </row>
    <row r="775" spans="1:23">
      <c r="A775" s="414"/>
      <c r="B775" s="25" t="s">
        <v>35</v>
      </c>
      <c r="C775" s="384"/>
      <c r="D775" s="380"/>
      <c r="E775" s="29" t="s">
        <v>760</v>
      </c>
      <c r="F775" s="409"/>
      <c r="G775" s="10">
        <v>10</v>
      </c>
      <c r="H775" s="11">
        <v>19.599</v>
      </c>
      <c r="I775" s="11">
        <f t="shared" ref="I775:I838" si="24">IF(H775&gt;=40, 200, H775*5)</f>
        <v>97.995000000000005</v>
      </c>
      <c r="J775" s="12">
        <v>73</v>
      </c>
      <c r="K775" s="46">
        <f t="shared" ref="K775:K838" si="25">(J775/(I775/1000))</f>
        <v>744.93596612072042</v>
      </c>
      <c r="L775" s="46"/>
      <c r="M775" s="13" t="s">
        <v>71</v>
      </c>
      <c r="N775" s="412">
        <f>AVERAGE(N773:N774)</f>
        <v>14754.195868284147</v>
      </c>
      <c r="O775" s="412" t="e">
        <f>AVERAGE(O773:O774)</f>
        <v>#REF!</v>
      </c>
      <c r="P775" s="412" t="e">
        <f>STDEV(P771:P773)</f>
        <v>#REF!</v>
      </c>
      <c r="Q775" s="412" t="e">
        <f>STDEV(Q771:Q773)</f>
        <v>#REF!</v>
      </c>
      <c r="R775" s="412">
        <f>MIN(R773:R774)</f>
        <v>744.93596612072042</v>
      </c>
      <c r="S775" s="412" t="e">
        <f>MIN(S773:S774)</f>
        <v>#REF!</v>
      </c>
      <c r="T775" s="412">
        <f>MIN(T773:T774)</f>
        <v>710.89160773749393</v>
      </c>
      <c r="U775" s="412">
        <f>MIN(U773:U774)</f>
        <v>0</v>
      </c>
      <c r="V775" s="131" t="s">
        <v>404</v>
      </c>
      <c r="W775" s="324"/>
    </row>
    <row r="776" spans="1:23">
      <c r="A776" s="414"/>
      <c r="B776" s="25" t="s">
        <v>36</v>
      </c>
      <c r="C776" s="384"/>
      <c r="D776" s="379" t="s">
        <v>3</v>
      </c>
      <c r="E776" s="29" t="s">
        <v>761</v>
      </c>
      <c r="F776" s="409"/>
      <c r="G776" s="10">
        <v>10</v>
      </c>
      <c r="H776" s="11">
        <v>12.128</v>
      </c>
      <c r="I776" s="11">
        <f t="shared" si="24"/>
        <v>60.64</v>
      </c>
      <c r="J776" s="12">
        <v>23</v>
      </c>
      <c r="K776" s="46">
        <f t="shared" si="25"/>
        <v>379.28759894459102</v>
      </c>
      <c r="L776" s="46"/>
      <c r="M776" s="13" t="s">
        <v>71</v>
      </c>
      <c r="N776" s="412">
        <f>AVERAGE(K776:K777)</f>
        <v>14767.957052484342</v>
      </c>
      <c r="O776" s="412" t="e">
        <f>AVERAGE(#REF!)</f>
        <v>#REF!</v>
      </c>
      <c r="P776" s="412">
        <f>STDEV(K776:K777)</f>
        <v>20348.651485699389</v>
      </c>
      <c r="Q776" s="412" t="e">
        <f>STDEV(#REF!)</f>
        <v>#REF!</v>
      </c>
      <c r="R776" s="412">
        <f>MAX(K776:K777)</f>
        <v>29156.626506024095</v>
      </c>
      <c r="S776" s="412" t="e">
        <f>MIN(#REF!)</f>
        <v>#REF!</v>
      </c>
      <c r="T776" s="412">
        <f>MIN(K776:K777)</f>
        <v>379.28759894459102</v>
      </c>
      <c r="U776" s="412">
        <f>MIN(M776:M777)</f>
        <v>0</v>
      </c>
      <c r="V776" s="131" t="s">
        <v>404</v>
      </c>
      <c r="W776" s="324"/>
    </row>
    <row r="777" spans="1:23">
      <c r="A777" s="414"/>
      <c r="B777" s="25" t="s">
        <v>37</v>
      </c>
      <c r="C777" s="385"/>
      <c r="D777" s="380"/>
      <c r="E777" s="29" t="s">
        <v>762</v>
      </c>
      <c r="F777" s="409"/>
      <c r="G777" s="10">
        <v>10</v>
      </c>
      <c r="H777" s="11">
        <v>8.3000000000000007</v>
      </c>
      <c r="I777" s="11">
        <f t="shared" si="24"/>
        <v>41.5</v>
      </c>
      <c r="J777" s="12">
        <v>1210</v>
      </c>
      <c r="K777" s="46">
        <f t="shared" si="25"/>
        <v>29156.626506024095</v>
      </c>
      <c r="L777" s="46"/>
      <c r="M777" s="13" t="s">
        <v>71</v>
      </c>
      <c r="N777" s="412">
        <f>AVERAGE(N776:N776)</f>
        <v>14767.957052484342</v>
      </c>
      <c r="O777" s="412" t="e">
        <f>AVERAGE(O776:O776)</f>
        <v>#REF!</v>
      </c>
      <c r="P777" s="412" t="e">
        <f>STDEV(#REF!)</f>
        <v>#REF!</v>
      </c>
      <c r="Q777" s="412" t="e">
        <f>STDEV(#REF!)</f>
        <v>#REF!</v>
      </c>
      <c r="R777" s="412">
        <f>MIN(R776:R776)</f>
        <v>29156.626506024095</v>
      </c>
      <c r="S777" s="412" t="e">
        <f>MIN(S776:S776)</f>
        <v>#REF!</v>
      </c>
      <c r="T777" s="412">
        <f>MIN(T776:T776)</f>
        <v>379.28759894459102</v>
      </c>
      <c r="U777" s="412">
        <f>MIN(U776:U776)</f>
        <v>0</v>
      </c>
      <c r="V777" s="131" t="s">
        <v>372</v>
      </c>
    </row>
    <row r="778" spans="1:23">
      <c r="A778" s="414"/>
      <c r="B778" s="25" t="s">
        <v>38</v>
      </c>
      <c r="C778" s="383">
        <v>6</v>
      </c>
      <c r="D778" s="23" t="s">
        <v>4</v>
      </c>
      <c r="E778" s="29" t="s">
        <v>763</v>
      </c>
      <c r="F778" s="409"/>
      <c r="G778" s="10">
        <v>10</v>
      </c>
      <c r="H778" s="11">
        <v>10.881</v>
      </c>
      <c r="I778" s="11">
        <f t="shared" si="24"/>
        <v>54.405000000000001</v>
      </c>
      <c r="J778" s="12">
        <v>10</v>
      </c>
      <c r="K778" s="46">
        <f t="shared" si="25"/>
        <v>183.80663541953865</v>
      </c>
      <c r="L778" s="46"/>
      <c r="M778" s="13" t="s">
        <v>71</v>
      </c>
      <c r="N778" s="130">
        <f>AVERAGE(K778)</f>
        <v>183.80663541953865</v>
      </c>
      <c r="O778" s="412">
        <f>AVERAGE(K778:K781)</f>
        <v>4140.8316086150589</v>
      </c>
      <c r="P778" s="129" t="s">
        <v>354</v>
      </c>
      <c r="Q778" s="412">
        <f>STDEV(K778:K781)</f>
        <v>3971.3075810082382</v>
      </c>
      <c r="R778" s="130">
        <f>MAX(K778)</f>
        <v>183.80663541953865</v>
      </c>
      <c r="S778" s="412">
        <f>MAX(K778:K781)</f>
        <v>9356.2178573641504</v>
      </c>
      <c r="T778" s="130">
        <f>MIN(K778)</f>
        <v>183.80663541953865</v>
      </c>
      <c r="U778" s="412">
        <f>MIN(K778:K781)</f>
        <v>183.80663541953865</v>
      </c>
      <c r="V778" s="131" t="s">
        <v>404</v>
      </c>
    </row>
    <row r="779" spans="1:23">
      <c r="A779" s="414"/>
      <c r="B779" s="25" t="s">
        <v>39</v>
      </c>
      <c r="C779" s="384"/>
      <c r="D779" s="379" t="s">
        <v>3</v>
      </c>
      <c r="E779" s="29" t="s">
        <v>764</v>
      </c>
      <c r="F779" s="409"/>
      <c r="G779" s="10">
        <v>10</v>
      </c>
      <c r="H779" s="11">
        <v>7.0430000000000001</v>
      </c>
      <c r="I779" s="11">
        <f t="shared" si="24"/>
        <v>35.215000000000003</v>
      </c>
      <c r="J779" s="12">
        <v>76</v>
      </c>
      <c r="K779" s="46">
        <f t="shared" si="25"/>
        <v>2158.1712338492116</v>
      </c>
      <c r="L779" s="46"/>
      <c r="M779" s="13" t="s">
        <v>71</v>
      </c>
      <c r="N779" s="412">
        <f>AVERAGE(K779:K781)</f>
        <v>5459.8399330135662</v>
      </c>
      <c r="O779" s="412">
        <f>AVERAGE(O778:O778)</f>
        <v>4140.8316086150589</v>
      </c>
      <c r="P779" s="412">
        <f>STDEV(K779:K781)</f>
        <v>3635.688118563653</v>
      </c>
      <c r="Q779" s="412" t="e">
        <f>STDEV(#REF!)</f>
        <v>#REF!</v>
      </c>
      <c r="R779" s="412">
        <f>MAX(K779:K781)</f>
        <v>9356.2178573641504</v>
      </c>
      <c r="S779" s="412">
        <f>MIN(S778:S778)</f>
        <v>9356.2178573641504</v>
      </c>
      <c r="T779" s="412">
        <f>MIN(K779:K781)</f>
        <v>2158.1712338492116</v>
      </c>
      <c r="U779" s="412">
        <f>MIN(U778:U778)</f>
        <v>183.80663541953865</v>
      </c>
      <c r="V779" s="131" t="s">
        <v>404</v>
      </c>
    </row>
    <row r="780" spans="1:23">
      <c r="A780" s="414"/>
      <c r="B780" s="25" t="s">
        <v>40</v>
      </c>
      <c r="C780" s="384"/>
      <c r="D780" s="407"/>
      <c r="E780" s="29" t="s">
        <v>765</v>
      </c>
      <c r="F780" s="409"/>
      <c r="G780" s="10">
        <v>10</v>
      </c>
      <c r="H780" s="11">
        <v>16.138999999999999</v>
      </c>
      <c r="I780" s="11">
        <f t="shared" si="24"/>
        <v>80.694999999999993</v>
      </c>
      <c r="J780" s="12">
        <v>755</v>
      </c>
      <c r="K780" s="46">
        <f t="shared" si="25"/>
        <v>9356.2178573641504</v>
      </c>
      <c r="L780" s="46"/>
      <c r="M780" s="13" t="s">
        <v>71</v>
      </c>
      <c r="N780" s="412"/>
      <c r="O780" s="412" t="e">
        <f>AVERAGE(#REF!)</f>
        <v>#REF!</v>
      </c>
      <c r="P780" s="412"/>
      <c r="Q780" s="412" t="e">
        <f>STDEV(#REF!)</f>
        <v>#REF!</v>
      </c>
      <c r="R780" s="412"/>
      <c r="S780" s="412" t="e">
        <f>MIN(#REF!)</f>
        <v>#REF!</v>
      </c>
      <c r="T780" s="412"/>
      <c r="U780" s="412">
        <f>MIN(M780:M781)</f>
        <v>0</v>
      </c>
      <c r="V780" s="131" t="s">
        <v>372</v>
      </c>
    </row>
    <row r="781" spans="1:23">
      <c r="A781" s="414"/>
      <c r="B781" s="25" t="s">
        <v>41</v>
      </c>
      <c r="C781" s="385"/>
      <c r="D781" s="380"/>
      <c r="E781" s="29" t="s">
        <v>766</v>
      </c>
      <c r="F781" s="410"/>
      <c r="G781" s="10">
        <v>10</v>
      </c>
      <c r="H781" s="45">
        <v>26.433</v>
      </c>
      <c r="I781" s="11">
        <f t="shared" si="24"/>
        <v>132.16499999999999</v>
      </c>
      <c r="J781" s="12">
        <v>643</v>
      </c>
      <c r="K781" s="46">
        <f t="shared" si="25"/>
        <v>4865.1307078273367</v>
      </c>
      <c r="L781" s="46"/>
      <c r="M781" s="13" t="s">
        <v>71</v>
      </c>
      <c r="N781" s="412"/>
      <c r="O781" s="412" t="e">
        <f>AVERAGE(O780:O780)</f>
        <v>#REF!</v>
      </c>
      <c r="P781" s="412"/>
      <c r="Q781" s="412" t="e">
        <f>STDEV(#REF!)</f>
        <v>#REF!</v>
      </c>
      <c r="R781" s="412"/>
      <c r="S781" s="412" t="e">
        <f>MIN(S780:S780)</f>
        <v>#REF!</v>
      </c>
      <c r="T781" s="412"/>
      <c r="U781" s="412">
        <f>MIN(U780:U780)</f>
        <v>0</v>
      </c>
      <c r="V781" s="131" t="s">
        <v>372</v>
      </c>
    </row>
    <row r="782" spans="1:23">
      <c r="A782" s="414"/>
      <c r="B782" s="25" t="s">
        <v>42</v>
      </c>
      <c r="C782" s="383">
        <v>1</v>
      </c>
      <c r="D782" s="23" t="s">
        <v>4</v>
      </c>
      <c r="E782" s="29" t="s">
        <v>767</v>
      </c>
      <c r="F782" s="388" t="s">
        <v>1846</v>
      </c>
      <c r="G782" s="10">
        <v>10</v>
      </c>
      <c r="H782" s="11">
        <v>19.954000000000001</v>
      </c>
      <c r="I782" s="11">
        <f t="shared" si="24"/>
        <v>99.77000000000001</v>
      </c>
      <c r="J782" s="12" t="s">
        <v>355</v>
      </c>
      <c r="K782" s="46" t="s">
        <v>355</v>
      </c>
      <c r="L782" s="46"/>
      <c r="M782" s="13" t="s">
        <v>71</v>
      </c>
      <c r="N782" s="129" t="s">
        <v>355</v>
      </c>
      <c r="O782" s="381" t="s">
        <v>355</v>
      </c>
      <c r="P782" s="129" t="s">
        <v>354</v>
      </c>
      <c r="Q782" s="381" t="s">
        <v>354</v>
      </c>
      <c r="R782" s="129" t="s">
        <v>355</v>
      </c>
      <c r="S782" s="381" t="s">
        <v>355</v>
      </c>
      <c r="T782" s="129" t="s">
        <v>355</v>
      </c>
      <c r="U782" s="418" t="s">
        <v>355</v>
      </c>
      <c r="V782" s="131" t="s">
        <v>372</v>
      </c>
    </row>
    <row r="783" spans="1:23">
      <c r="A783" s="414"/>
      <c r="B783" s="25" t="s">
        <v>43</v>
      </c>
      <c r="C783" s="384"/>
      <c r="D783" s="379" t="s">
        <v>3</v>
      </c>
      <c r="E783" s="29" t="s">
        <v>768</v>
      </c>
      <c r="F783" s="389"/>
      <c r="G783" s="10">
        <v>10</v>
      </c>
      <c r="H783" s="11">
        <v>16.312000000000001</v>
      </c>
      <c r="I783" s="11">
        <f t="shared" si="24"/>
        <v>81.56</v>
      </c>
      <c r="J783" s="12" t="s">
        <v>355</v>
      </c>
      <c r="K783" s="46" t="s">
        <v>355</v>
      </c>
      <c r="L783" s="46"/>
      <c r="M783" s="13" t="s">
        <v>71</v>
      </c>
      <c r="N783" s="381" t="s">
        <v>355</v>
      </c>
      <c r="O783" s="382" t="e">
        <f>MIN(#REF!)</f>
        <v>#REF!</v>
      </c>
      <c r="P783" s="381" t="s">
        <v>354</v>
      </c>
      <c r="Q783" s="382" t="e">
        <f>STDEV(#REF!)</f>
        <v>#REF!</v>
      </c>
      <c r="R783" s="381" t="s">
        <v>355</v>
      </c>
      <c r="S783" s="382" t="e">
        <f>MIN(#REF!)</f>
        <v>#REF!</v>
      </c>
      <c r="T783" s="381" t="s">
        <v>355</v>
      </c>
      <c r="U783" s="419">
        <f>MIN(M783:M784)</f>
        <v>0</v>
      </c>
      <c r="V783" s="131" t="s">
        <v>372</v>
      </c>
    </row>
    <row r="784" spans="1:23">
      <c r="A784" s="414"/>
      <c r="B784" s="25" t="s">
        <v>44</v>
      </c>
      <c r="C784" s="385"/>
      <c r="D784" s="380"/>
      <c r="E784" s="29" t="s">
        <v>769</v>
      </c>
      <c r="F784" s="389"/>
      <c r="G784" s="10">
        <v>10</v>
      </c>
      <c r="H784" s="11">
        <v>17.161000000000001</v>
      </c>
      <c r="I784" s="11">
        <f t="shared" si="24"/>
        <v>85.805000000000007</v>
      </c>
      <c r="J784" s="12" t="s">
        <v>355</v>
      </c>
      <c r="K784" s="46" t="s">
        <v>355</v>
      </c>
      <c r="L784" s="46"/>
      <c r="M784" s="13" t="s">
        <v>71</v>
      </c>
      <c r="N784" s="382">
        <f>MIN(N782:N783)</f>
        <v>0</v>
      </c>
      <c r="O784" s="382" t="e">
        <f>MIN(O783:O783)</f>
        <v>#REF!</v>
      </c>
      <c r="P784" s="382" t="e">
        <f>AVERAGE(P782:P783)</f>
        <v>#DIV/0!</v>
      </c>
      <c r="Q784" s="382" t="e">
        <f>STDEV(#REF!)</f>
        <v>#REF!</v>
      </c>
      <c r="R784" s="382">
        <f>MIN(R782:R783)</f>
        <v>0</v>
      </c>
      <c r="S784" s="382" t="e">
        <f>MIN(S783:S783)</f>
        <v>#REF!</v>
      </c>
      <c r="T784" s="382">
        <f>MIN(T782:T783)</f>
        <v>0</v>
      </c>
      <c r="U784" s="419">
        <f>MIN(U783:U783)</f>
        <v>0</v>
      </c>
      <c r="V784" s="131" t="s">
        <v>372</v>
      </c>
    </row>
    <row r="785" spans="1:23">
      <c r="A785" s="414"/>
      <c r="B785" s="25" t="s">
        <v>45</v>
      </c>
      <c r="C785" s="383">
        <v>2</v>
      </c>
      <c r="D785" s="379" t="s">
        <v>4</v>
      </c>
      <c r="E785" s="29" t="s">
        <v>770</v>
      </c>
      <c r="F785" s="389"/>
      <c r="G785" s="10">
        <v>10</v>
      </c>
      <c r="H785" s="11">
        <v>19.300999999999998</v>
      </c>
      <c r="I785" s="11">
        <f t="shared" si="24"/>
        <v>96.504999999999995</v>
      </c>
      <c r="J785" s="12" t="s">
        <v>355</v>
      </c>
      <c r="K785" s="46" t="s">
        <v>355</v>
      </c>
      <c r="L785" s="46"/>
      <c r="M785" s="13" t="s">
        <v>71</v>
      </c>
      <c r="N785" s="381" t="s">
        <v>355</v>
      </c>
      <c r="O785" s="381" t="s">
        <v>355</v>
      </c>
      <c r="P785" s="381" t="s">
        <v>354</v>
      </c>
      <c r="Q785" s="381" t="s">
        <v>354</v>
      </c>
      <c r="R785" s="381" t="s">
        <v>355</v>
      </c>
      <c r="S785" s="381" t="s">
        <v>355</v>
      </c>
      <c r="T785" s="381" t="s">
        <v>355</v>
      </c>
      <c r="U785" s="418" t="s">
        <v>355</v>
      </c>
      <c r="V785" s="131" t="s">
        <v>372</v>
      </c>
    </row>
    <row r="786" spans="1:23">
      <c r="A786" s="414"/>
      <c r="B786" s="25" t="s">
        <v>46</v>
      </c>
      <c r="C786" s="384"/>
      <c r="D786" s="380"/>
      <c r="E786" s="29" t="s">
        <v>771</v>
      </c>
      <c r="F786" s="389"/>
      <c r="G786" s="10">
        <v>10</v>
      </c>
      <c r="H786" s="11">
        <v>29.785</v>
      </c>
      <c r="I786" s="11">
        <f t="shared" si="24"/>
        <v>148.92500000000001</v>
      </c>
      <c r="J786" s="12" t="s">
        <v>355</v>
      </c>
      <c r="K786" s="46" t="s">
        <v>355</v>
      </c>
      <c r="L786" s="46"/>
      <c r="M786" s="13" t="s">
        <v>71</v>
      </c>
      <c r="N786" s="382">
        <f>MIN(N784:N785)</f>
        <v>0</v>
      </c>
      <c r="O786" s="382" t="e">
        <f>MIN(O784:O785)</f>
        <v>#REF!</v>
      </c>
      <c r="P786" s="382" t="e">
        <f>AVERAGE(P784:P785)</f>
        <v>#DIV/0!</v>
      </c>
      <c r="Q786" s="382" t="e">
        <f>STDEV(Q782:Q784)</f>
        <v>#REF!</v>
      </c>
      <c r="R786" s="382">
        <f>MIN(R784:R785)</f>
        <v>0</v>
      </c>
      <c r="S786" s="382" t="e">
        <f>MIN(S784:S785)</f>
        <v>#REF!</v>
      </c>
      <c r="T786" s="382">
        <f>MIN(T784:T785)</f>
        <v>0</v>
      </c>
      <c r="U786" s="419">
        <f>MIN(U784:U785)</f>
        <v>0</v>
      </c>
      <c r="V786" s="131" t="s">
        <v>372</v>
      </c>
    </row>
    <row r="787" spans="1:23">
      <c r="A787" s="414"/>
      <c r="B787" s="25" t="s">
        <v>47</v>
      </c>
      <c r="C787" s="384"/>
      <c r="D787" s="379" t="s">
        <v>3</v>
      </c>
      <c r="E787" s="29" t="s">
        <v>772</v>
      </c>
      <c r="F787" s="389"/>
      <c r="G787" s="10">
        <v>10</v>
      </c>
      <c r="H787" s="11">
        <v>12.891999999999999</v>
      </c>
      <c r="I787" s="11">
        <f t="shared" si="24"/>
        <v>64.459999999999994</v>
      </c>
      <c r="J787" s="12" t="s">
        <v>355</v>
      </c>
      <c r="K787" s="46" t="s">
        <v>355</v>
      </c>
      <c r="L787" s="46"/>
      <c r="M787" s="13" t="s">
        <v>71</v>
      </c>
      <c r="N787" s="381" t="s">
        <v>355</v>
      </c>
      <c r="O787" s="382" t="e">
        <f>MIN(#REF!)</f>
        <v>#REF!</v>
      </c>
      <c r="P787" s="381" t="s">
        <v>354</v>
      </c>
      <c r="Q787" s="382" t="e">
        <f>STDEV(#REF!)</f>
        <v>#REF!</v>
      </c>
      <c r="R787" s="381" t="s">
        <v>355</v>
      </c>
      <c r="S787" s="382" t="e">
        <f>MIN(#REF!)</f>
        <v>#REF!</v>
      </c>
      <c r="T787" s="381" t="s">
        <v>355</v>
      </c>
      <c r="U787" s="419">
        <f>MIN(M787:M788)</f>
        <v>0</v>
      </c>
      <c r="V787" s="131" t="s">
        <v>1565</v>
      </c>
      <c r="W787" s="331" t="s">
        <v>694</v>
      </c>
    </row>
    <row r="788" spans="1:23">
      <c r="A788" s="414"/>
      <c r="B788" s="25" t="s">
        <v>48</v>
      </c>
      <c r="C788" s="385"/>
      <c r="D788" s="380"/>
      <c r="E788" s="29" t="s">
        <v>773</v>
      </c>
      <c r="F788" s="389"/>
      <c r="G788" s="10">
        <v>10</v>
      </c>
      <c r="H788" s="11">
        <v>4.4720000000000004</v>
      </c>
      <c r="I788" s="11">
        <f t="shared" si="24"/>
        <v>22.360000000000003</v>
      </c>
      <c r="J788" s="12" t="s">
        <v>355</v>
      </c>
      <c r="K788" s="46" t="s">
        <v>355</v>
      </c>
      <c r="L788" s="46"/>
      <c r="M788" s="13" t="s">
        <v>71</v>
      </c>
      <c r="N788" s="382">
        <f>MIN(N786:N787)</f>
        <v>0</v>
      </c>
      <c r="O788" s="382" t="e">
        <f>MIN(O787:O787)</f>
        <v>#REF!</v>
      </c>
      <c r="P788" s="382" t="e">
        <f>AVERAGE(P786:P787)</f>
        <v>#DIV/0!</v>
      </c>
      <c r="Q788" s="382" t="e">
        <f>STDEV(#REF!)</f>
        <v>#REF!</v>
      </c>
      <c r="R788" s="382">
        <f>MIN(R786:R787)</f>
        <v>0</v>
      </c>
      <c r="S788" s="382" t="e">
        <f>MIN(S787:S787)</f>
        <v>#REF!</v>
      </c>
      <c r="T788" s="382">
        <f>MIN(T786:T787)</f>
        <v>0</v>
      </c>
      <c r="U788" s="419">
        <f>MIN(U787:U787)</f>
        <v>0</v>
      </c>
      <c r="V788" s="131" t="s">
        <v>372</v>
      </c>
    </row>
    <row r="789" spans="1:23">
      <c r="A789" s="414"/>
      <c r="B789" s="25" t="s">
        <v>49</v>
      </c>
      <c r="C789" s="383">
        <v>3</v>
      </c>
      <c r="D789" s="379" t="s">
        <v>4</v>
      </c>
      <c r="E789" s="29" t="s">
        <v>774</v>
      </c>
      <c r="F789" s="389"/>
      <c r="G789" s="10">
        <v>10</v>
      </c>
      <c r="H789" s="11">
        <v>18.712</v>
      </c>
      <c r="I789" s="11">
        <f t="shared" si="24"/>
        <v>93.56</v>
      </c>
      <c r="J789" s="12">
        <v>23</v>
      </c>
      <c r="K789" s="46">
        <f t="shared" si="25"/>
        <v>245.83155194527575</v>
      </c>
      <c r="L789" s="46"/>
      <c r="M789" s="13" t="s">
        <v>71</v>
      </c>
      <c r="N789" s="412">
        <f>AVERAGE(K789:K790)</f>
        <v>200.99502641183363</v>
      </c>
      <c r="O789" s="412">
        <f>AVERAGE(K789:K792)</f>
        <v>307.30189506642324</v>
      </c>
      <c r="P789" s="412">
        <f>STDEV(K789:K790)</f>
        <v>63.408422499081517</v>
      </c>
      <c r="Q789" s="412">
        <f>STDEV(K789:K792)</f>
        <v>183.26048101438215</v>
      </c>
      <c r="R789" s="412">
        <f>MAX(K789:K790)</f>
        <v>245.83155194527575</v>
      </c>
      <c r="S789" s="412">
        <f>MAX(K789:K792)</f>
        <v>574.12041807743265</v>
      </c>
      <c r="T789" s="412">
        <f>MIN(K789:K790)</f>
        <v>156.15850087839155</v>
      </c>
      <c r="U789" s="412">
        <f>MIN(K789:K792)</f>
        <v>156.15850087839155</v>
      </c>
      <c r="V789" s="131" t="s">
        <v>372</v>
      </c>
    </row>
    <row r="790" spans="1:23">
      <c r="A790" s="414"/>
      <c r="B790" s="25" t="s">
        <v>50</v>
      </c>
      <c r="C790" s="384"/>
      <c r="D790" s="380"/>
      <c r="E790" s="29" t="s">
        <v>775</v>
      </c>
      <c r="F790" s="389"/>
      <c r="G790" s="10">
        <v>10</v>
      </c>
      <c r="H790" s="11">
        <v>20.492000000000001</v>
      </c>
      <c r="I790" s="11">
        <f t="shared" si="24"/>
        <v>102.46000000000001</v>
      </c>
      <c r="J790" s="12">
        <v>16</v>
      </c>
      <c r="K790" s="46">
        <f t="shared" si="25"/>
        <v>156.15850087839155</v>
      </c>
      <c r="L790" s="46"/>
      <c r="M790" s="13" t="s">
        <v>71</v>
      </c>
      <c r="N790" s="412">
        <f>AVERAGE(N788:N789)</f>
        <v>100.49751320591682</v>
      </c>
      <c r="O790" s="412" t="e">
        <f>AVERAGE(O788:O789)</f>
        <v>#REF!</v>
      </c>
      <c r="P790" s="412" t="e">
        <f>STDEV(P786:P788)</f>
        <v>#DIV/0!</v>
      </c>
      <c r="Q790" s="412" t="e">
        <f>STDEV(Q786:Q788)</f>
        <v>#REF!</v>
      </c>
      <c r="R790" s="412">
        <f>MIN(R788:R789)</f>
        <v>0</v>
      </c>
      <c r="S790" s="412" t="e">
        <f>MIN(S788:S789)</f>
        <v>#REF!</v>
      </c>
      <c r="T790" s="412">
        <f>MIN(T788:T789)</f>
        <v>0</v>
      </c>
      <c r="U790" s="412">
        <f>MIN(U788:U789)</f>
        <v>0</v>
      </c>
      <c r="V790" s="131" t="s">
        <v>372</v>
      </c>
    </row>
    <row r="791" spans="1:23">
      <c r="A791" s="414"/>
      <c r="B791" s="25" t="s">
        <v>51</v>
      </c>
      <c r="C791" s="384"/>
      <c r="D791" s="379" t="s">
        <v>3</v>
      </c>
      <c r="E791" s="29" t="s">
        <v>776</v>
      </c>
      <c r="F791" s="389"/>
      <c r="G791" s="10">
        <v>10</v>
      </c>
      <c r="H791" s="11">
        <v>15.013999999999999</v>
      </c>
      <c r="I791" s="11">
        <f t="shared" si="24"/>
        <v>75.069999999999993</v>
      </c>
      <c r="J791" s="12">
        <v>19</v>
      </c>
      <c r="K791" s="46">
        <f t="shared" si="25"/>
        <v>253.09710936459305</v>
      </c>
      <c r="L791" s="46"/>
      <c r="M791" s="13" t="s">
        <v>71</v>
      </c>
      <c r="N791" s="412">
        <f>AVERAGE(K791:K792)</f>
        <v>413.60876372101285</v>
      </c>
      <c r="O791" s="412" t="e">
        <f>AVERAGE(#REF!)</f>
        <v>#REF!</v>
      </c>
      <c r="P791" s="412">
        <f>STDEV(K791:K792)</f>
        <v>226.99775850979131</v>
      </c>
      <c r="Q791" s="412" t="e">
        <f>STDEV(#REF!)</f>
        <v>#REF!</v>
      </c>
      <c r="R791" s="412">
        <f>MAX(K791:K792)</f>
        <v>574.12041807743265</v>
      </c>
      <c r="S791" s="412" t="e">
        <f>MIN(#REF!)</f>
        <v>#REF!</v>
      </c>
      <c r="T791" s="412">
        <f>MIN(K791:K792)</f>
        <v>253.09710936459305</v>
      </c>
      <c r="U791" s="412">
        <f>MIN(M791:M792)</f>
        <v>0</v>
      </c>
      <c r="V791" s="131" t="s">
        <v>404</v>
      </c>
      <c r="W791" s="331" t="s">
        <v>694</v>
      </c>
    </row>
    <row r="792" spans="1:23">
      <c r="A792" s="414"/>
      <c r="B792" s="25" t="s">
        <v>52</v>
      </c>
      <c r="C792" s="385"/>
      <c r="D792" s="380"/>
      <c r="E792" s="29" t="s">
        <v>777</v>
      </c>
      <c r="F792" s="389"/>
      <c r="G792" s="10">
        <v>10</v>
      </c>
      <c r="H792" s="11">
        <v>13.586</v>
      </c>
      <c r="I792" s="11">
        <f t="shared" si="24"/>
        <v>67.930000000000007</v>
      </c>
      <c r="J792" s="12">
        <v>39</v>
      </c>
      <c r="K792" s="46">
        <f t="shared" si="25"/>
        <v>574.12041807743265</v>
      </c>
      <c r="L792" s="46"/>
      <c r="M792" s="13" t="s">
        <v>71</v>
      </c>
      <c r="N792" s="412">
        <f>AVERAGE(N791:N791)</f>
        <v>413.60876372101285</v>
      </c>
      <c r="O792" s="412" t="e">
        <f>AVERAGE(O791:O791)</f>
        <v>#REF!</v>
      </c>
      <c r="P792" s="412" t="e">
        <f>STDEV(#REF!)</f>
        <v>#REF!</v>
      </c>
      <c r="Q792" s="412" t="e">
        <f>STDEV(#REF!)</f>
        <v>#REF!</v>
      </c>
      <c r="R792" s="412">
        <f>MIN(R791:R791)</f>
        <v>574.12041807743265</v>
      </c>
      <c r="S792" s="412" t="e">
        <f>MIN(S791:S791)</f>
        <v>#REF!</v>
      </c>
      <c r="T792" s="412">
        <f>MIN(T791:T791)</f>
        <v>253.09710936459305</v>
      </c>
      <c r="U792" s="412">
        <f>MIN(U791:U791)</f>
        <v>0</v>
      </c>
      <c r="V792" s="131" t="s">
        <v>372</v>
      </c>
    </row>
    <row r="793" spans="1:23">
      <c r="A793" s="414"/>
      <c r="B793" s="25" t="s">
        <v>53</v>
      </c>
      <c r="C793" s="383">
        <v>4</v>
      </c>
      <c r="D793" s="379" t="s">
        <v>4</v>
      </c>
      <c r="E793" s="29" t="s">
        <v>778</v>
      </c>
      <c r="F793" s="389"/>
      <c r="G793" s="10">
        <v>10</v>
      </c>
      <c r="H793" s="11">
        <v>11.253</v>
      </c>
      <c r="I793" s="11">
        <f t="shared" si="24"/>
        <v>56.265000000000001</v>
      </c>
      <c r="J793" s="12">
        <v>114</v>
      </c>
      <c r="K793" s="46">
        <f t="shared" si="25"/>
        <v>2026.1263663023192</v>
      </c>
      <c r="L793" s="46"/>
      <c r="M793" s="13" t="s">
        <v>71</v>
      </c>
      <c r="N793" s="412">
        <f>AVERAGE(K793:K794)</f>
        <v>7507.2106940805061</v>
      </c>
      <c r="O793" s="412">
        <f>AVERAGE(K793:K796)</f>
        <v>6364.8329136760667</v>
      </c>
      <c r="P793" s="412">
        <f>STDEV(K793:K794)</f>
        <v>7751.4237928545326</v>
      </c>
      <c r="Q793" s="412">
        <f>STDEV(K793:K796)</f>
        <v>5087.543155325282</v>
      </c>
      <c r="R793" s="412">
        <f>MAX(K793:K794)</f>
        <v>12988.295021858694</v>
      </c>
      <c r="S793" s="412">
        <f>MAX(K793:K796)</f>
        <v>12988.295021858694</v>
      </c>
      <c r="T793" s="412">
        <f>MIN(K793:K794)</f>
        <v>2026.1263663023192</v>
      </c>
      <c r="U793" s="412">
        <f>MIN(K793:K796)</f>
        <v>2026.1263663023192</v>
      </c>
      <c r="V793" s="131" t="s">
        <v>372</v>
      </c>
    </row>
    <row r="794" spans="1:23">
      <c r="A794" s="414"/>
      <c r="B794" s="25" t="s">
        <v>54</v>
      </c>
      <c r="C794" s="384"/>
      <c r="D794" s="380"/>
      <c r="E794" s="29" t="s">
        <v>779</v>
      </c>
      <c r="F794" s="389"/>
      <c r="G794" s="10">
        <v>10</v>
      </c>
      <c r="H794" s="11">
        <v>14.182</v>
      </c>
      <c r="I794" s="11">
        <f t="shared" si="24"/>
        <v>70.91</v>
      </c>
      <c r="J794" s="12">
        <v>921</v>
      </c>
      <c r="K794" s="46">
        <f t="shared" si="25"/>
        <v>12988.295021858694</v>
      </c>
      <c r="L794" s="46"/>
      <c r="M794" s="13" t="s">
        <v>71</v>
      </c>
      <c r="N794" s="412">
        <f>AVERAGE(N792:N793)</f>
        <v>3960.4097289007595</v>
      </c>
      <c r="O794" s="412" t="e">
        <f>AVERAGE(O792:O793)</f>
        <v>#REF!</v>
      </c>
      <c r="P794" s="412" t="e">
        <f>STDEV(P790:P792)</f>
        <v>#DIV/0!</v>
      </c>
      <c r="Q794" s="412" t="e">
        <f>STDEV(Q790:Q792)</f>
        <v>#REF!</v>
      </c>
      <c r="R794" s="412">
        <f>MIN(R792:R793)</f>
        <v>574.12041807743265</v>
      </c>
      <c r="S794" s="412" t="e">
        <f>MIN(S792:S793)</f>
        <v>#REF!</v>
      </c>
      <c r="T794" s="412">
        <f>MIN(T792:T793)</f>
        <v>253.09710936459305</v>
      </c>
      <c r="U794" s="412">
        <f>MIN(U792:U793)</f>
        <v>0</v>
      </c>
      <c r="V794" s="131" t="s">
        <v>372</v>
      </c>
    </row>
    <row r="795" spans="1:23">
      <c r="A795" s="414"/>
      <c r="B795" s="25" t="s">
        <v>55</v>
      </c>
      <c r="C795" s="384"/>
      <c r="D795" s="379" t="s">
        <v>3</v>
      </c>
      <c r="E795" s="29" t="s">
        <v>780</v>
      </c>
      <c r="F795" s="389"/>
      <c r="G795" s="10">
        <v>10</v>
      </c>
      <c r="H795" s="11">
        <v>20.605</v>
      </c>
      <c r="I795" s="11">
        <f t="shared" si="24"/>
        <v>103.02500000000001</v>
      </c>
      <c r="J795" s="12">
        <v>794</v>
      </c>
      <c r="K795" s="46">
        <f t="shared" si="25"/>
        <v>7706.867265226886</v>
      </c>
      <c r="L795" s="46"/>
      <c r="M795" s="13" t="s">
        <v>71</v>
      </c>
      <c r="N795" s="412">
        <f>AVERAGE(K795:K796)</f>
        <v>5222.4551332716264</v>
      </c>
      <c r="O795" s="412" t="e">
        <f>AVERAGE(#REF!)</f>
        <v>#REF!</v>
      </c>
      <c r="P795" s="412">
        <f>STDEV(K795:K796)</f>
        <v>3513.4893315353829</v>
      </c>
      <c r="Q795" s="412" t="e">
        <f>STDEV(#REF!)</f>
        <v>#REF!</v>
      </c>
      <c r="R795" s="412">
        <f>MAX(K795:K796)</f>
        <v>7706.867265226886</v>
      </c>
      <c r="S795" s="412" t="e">
        <f>MIN(#REF!)</f>
        <v>#REF!</v>
      </c>
      <c r="T795" s="412">
        <f>MIN(K795:K796)</f>
        <v>2738.0430013163673</v>
      </c>
      <c r="U795" s="412">
        <f>MIN(M795:M796)</f>
        <v>0</v>
      </c>
      <c r="V795" s="131" t="s">
        <v>372</v>
      </c>
    </row>
    <row r="796" spans="1:23">
      <c r="A796" s="414"/>
      <c r="B796" s="25" t="s">
        <v>56</v>
      </c>
      <c r="C796" s="385"/>
      <c r="D796" s="380"/>
      <c r="E796" s="29" t="s">
        <v>781</v>
      </c>
      <c r="F796" s="389"/>
      <c r="G796" s="10">
        <v>10</v>
      </c>
      <c r="H796" s="11">
        <v>11.395</v>
      </c>
      <c r="I796" s="11">
        <f t="shared" si="24"/>
        <v>56.974999999999994</v>
      </c>
      <c r="J796" s="12">
        <v>156</v>
      </c>
      <c r="K796" s="46">
        <f t="shared" si="25"/>
        <v>2738.0430013163673</v>
      </c>
      <c r="L796" s="46"/>
      <c r="M796" s="13" t="s">
        <v>71</v>
      </c>
      <c r="N796" s="412">
        <f>AVERAGE(N795:N795)</f>
        <v>5222.4551332716264</v>
      </c>
      <c r="O796" s="412" t="e">
        <f>AVERAGE(O795:O795)</f>
        <v>#REF!</v>
      </c>
      <c r="P796" s="412" t="e">
        <f>STDEV(#REF!)</f>
        <v>#REF!</v>
      </c>
      <c r="Q796" s="412" t="e">
        <f>STDEV(#REF!)</f>
        <v>#REF!</v>
      </c>
      <c r="R796" s="412">
        <f>MIN(R795:R795)</f>
        <v>7706.867265226886</v>
      </c>
      <c r="S796" s="412" t="e">
        <f>MIN(S795:S795)</f>
        <v>#REF!</v>
      </c>
      <c r="T796" s="412">
        <f>MIN(T795:T795)</f>
        <v>2738.0430013163673</v>
      </c>
      <c r="U796" s="412">
        <f>MIN(U795:U795)</f>
        <v>0</v>
      </c>
      <c r="V796" s="131" t="s">
        <v>372</v>
      </c>
    </row>
    <row r="797" spans="1:23">
      <c r="A797" s="414"/>
      <c r="B797" s="25" t="s">
        <v>57</v>
      </c>
      <c r="C797" s="383">
        <v>5</v>
      </c>
      <c r="D797" s="379" t="s">
        <v>4</v>
      </c>
      <c r="E797" s="29" t="s">
        <v>782</v>
      </c>
      <c r="F797" s="389"/>
      <c r="G797" s="10">
        <v>10</v>
      </c>
      <c r="H797" s="11">
        <v>19.696000000000002</v>
      </c>
      <c r="I797" s="11">
        <f t="shared" si="24"/>
        <v>98.48</v>
      </c>
      <c r="J797" s="12">
        <v>655</v>
      </c>
      <c r="K797" s="46">
        <f t="shared" si="25"/>
        <v>6651.0966693744922</v>
      </c>
      <c r="L797" s="46"/>
      <c r="M797" s="13" t="s">
        <v>71</v>
      </c>
      <c r="N797" s="412">
        <f>AVERAGE(K797:K798)</f>
        <v>7217.5117610587577</v>
      </c>
      <c r="O797" s="412">
        <f>AVERAGE(K797:K800)</f>
        <v>7917.9951238941812</v>
      </c>
      <c r="P797" s="412">
        <f>STDEV(K797:K798)</f>
        <v>801.03190459268831</v>
      </c>
      <c r="Q797" s="412">
        <f>STDEV(K797:K800)</f>
        <v>938.22872019559281</v>
      </c>
      <c r="R797" s="412">
        <f>MAX(K797:K798)</f>
        <v>7783.9268527430231</v>
      </c>
      <c r="S797" s="412">
        <f>MAX(K797:K800)</f>
        <v>8753.4961070375703</v>
      </c>
      <c r="T797" s="412">
        <f>MIN(K797:K798)</f>
        <v>6651.0966693744922</v>
      </c>
      <c r="U797" s="412">
        <f>MIN(K797:K800)</f>
        <v>6651.0966693744922</v>
      </c>
      <c r="V797" s="131" t="s">
        <v>372</v>
      </c>
    </row>
    <row r="798" spans="1:23">
      <c r="A798" s="414"/>
      <c r="B798" s="25" t="s">
        <v>58</v>
      </c>
      <c r="C798" s="384"/>
      <c r="D798" s="380"/>
      <c r="E798" s="29" t="s">
        <v>783</v>
      </c>
      <c r="F798" s="389"/>
      <c r="G798" s="10">
        <v>10</v>
      </c>
      <c r="H798" s="11">
        <v>16.623999999999999</v>
      </c>
      <c r="I798" s="11">
        <f t="shared" si="24"/>
        <v>83.11999999999999</v>
      </c>
      <c r="J798" s="12">
        <v>647</v>
      </c>
      <c r="K798" s="46">
        <f t="shared" si="25"/>
        <v>7783.9268527430231</v>
      </c>
      <c r="L798" s="46"/>
      <c r="M798" s="13" t="s">
        <v>71</v>
      </c>
      <c r="N798" s="412">
        <f>AVERAGE(N796:N797)</f>
        <v>6219.983447165192</v>
      </c>
      <c r="O798" s="412" t="e">
        <f>AVERAGE(O796:O797)</f>
        <v>#REF!</v>
      </c>
      <c r="P798" s="412" t="e">
        <f>STDEV(P794:P796)</f>
        <v>#DIV/0!</v>
      </c>
      <c r="Q798" s="412" t="e">
        <f>STDEV(Q794:Q796)</f>
        <v>#REF!</v>
      </c>
      <c r="R798" s="412">
        <f>MIN(R796:R797)</f>
        <v>7706.867265226886</v>
      </c>
      <c r="S798" s="412" t="e">
        <f>MIN(S796:S797)</f>
        <v>#REF!</v>
      </c>
      <c r="T798" s="412">
        <f>MIN(T796:T797)</f>
        <v>2738.0430013163673</v>
      </c>
      <c r="U798" s="412">
        <f>MIN(U796:U797)</f>
        <v>0</v>
      </c>
      <c r="V798" s="131" t="s">
        <v>372</v>
      </c>
    </row>
    <row r="799" spans="1:23">
      <c r="A799" s="414"/>
      <c r="B799" s="25" t="s">
        <v>59</v>
      </c>
      <c r="C799" s="384"/>
      <c r="D799" s="379" t="s">
        <v>3</v>
      </c>
      <c r="E799" s="29" t="s">
        <v>784</v>
      </c>
      <c r="F799" s="389"/>
      <c r="G799" s="10">
        <v>10</v>
      </c>
      <c r="H799" s="11">
        <v>16.597000000000001</v>
      </c>
      <c r="I799" s="11">
        <f t="shared" si="24"/>
        <v>82.985000000000014</v>
      </c>
      <c r="J799" s="12">
        <v>704</v>
      </c>
      <c r="K799" s="46">
        <f t="shared" si="25"/>
        <v>8483.4608664216412</v>
      </c>
      <c r="L799" s="46"/>
      <c r="M799" s="13" t="s">
        <v>71</v>
      </c>
      <c r="N799" s="412">
        <f>AVERAGE(K799:K800)</f>
        <v>8618.4784867296057</v>
      </c>
      <c r="O799" s="412" t="e">
        <f>AVERAGE(#REF!)</f>
        <v>#REF!</v>
      </c>
      <c r="P799" s="412">
        <f>STDEV(K799:K800)</f>
        <v>190.94374979886447</v>
      </c>
      <c r="Q799" s="412" t="e">
        <f>STDEV(#REF!)</f>
        <v>#REF!</v>
      </c>
      <c r="R799" s="412">
        <f>MAX(K799:K800)</f>
        <v>8753.4961070375703</v>
      </c>
      <c r="S799" s="412" t="e">
        <f>MIN(#REF!)</f>
        <v>#REF!</v>
      </c>
      <c r="T799" s="412">
        <f>MIN(K799:K800)</f>
        <v>8483.4608664216412</v>
      </c>
      <c r="U799" s="412">
        <f>MIN(M799:M800)</f>
        <v>0</v>
      </c>
      <c r="V799" s="131" t="s">
        <v>372</v>
      </c>
    </row>
    <row r="800" spans="1:23">
      <c r="A800" s="414"/>
      <c r="B800" s="25" t="s">
        <v>60</v>
      </c>
      <c r="C800" s="385"/>
      <c r="D800" s="380"/>
      <c r="E800" s="29" t="s">
        <v>785</v>
      </c>
      <c r="F800" s="389"/>
      <c r="G800" s="10">
        <v>10</v>
      </c>
      <c r="H800" s="11">
        <v>13.228999999999999</v>
      </c>
      <c r="I800" s="11">
        <f t="shared" si="24"/>
        <v>66.144999999999996</v>
      </c>
      <c r="J800" s="12">
        <v>579</v>
      </c>
      <c r="K800" s="46">
        <f t="shared" si="25"/>
        <v>8753.4961070375703</v>
      </c>
      <c r="L800" s="46"/>
      <c r="M800" s="13" t="s">
        <v>71</v>
      </c>
      <c r="N800" s="412">
        <f>AVERAGE(N799:N799)</f>
        <v>8618.4784867296057</v>
      </c>
      <c r="O800" s="412" t="e">
        <f>AVERAGE(O799:O799)</f>
        <v>#REF!</v>
      </c>
      <c r="P800" s="412" t="e">
        <f>STDEV(#REF!)</f>
        <v>#REF!</v>
      </c>
      <c r="Q800" s="412" t="e">
        <f>STDEV(#REF!)</f>
        <v>#REF!</v>
      </c>
      <c r="R800" s="412">
        <f>MIN(R799:R799)</f>
        <v>8753.4961070375703</v>
      </c>
      <c r="S800" s="412" t="e">
        <f>MIN(S799:S799)</f>
        <v>#REF!</v>
      </c>
      <c r="T800" s="412">
        <f>MIN(T799:T799)</f>
        <v>8483.4608664216412</v>
      </c>
      <c r="U800" s="412">
        <f>MIN(U799:U799)</f>
        <v>0</v>
      </c>
      <c r="V800" s="131" t="s">
        <v>372</v>
      </c>
    </row>
    <row r="801" spans="1:23">
      <c r="A801" s="414"/>
      <c r="B801" s="25" t="s">
        <v>61</v>
      </c>
      <c r="C801" s="383">
        <v>6</v>
      </c>
      <c r="D801" s="379" t="s">
        <v>4</v>
      </c>
      <c r="E801" s="29" t="s">
        <v>786</v>
      </c>
      <c r="F801" s="389"/>
      <c r="G801" s="10">
        <v>10</v>
      </c>
      <c r="H801" s="11">
        <v>27.901</v>
      </c>
      <c r="I801" s="11">
        <f t="shared" si="24"/>
        <v>139.505</v>
      </c>
      <c r="J801" s="12">
        <v>763</v>
      </c>
      <c r="K801" s="46">
        <f t="shared" si="25"/>
        <v>5469.3380165585468</v>
      </c>
      <c r="L801" s="46"/>
      <c r="M801" s="13" t="s">
        <v>71</v>
      </c>
      <c r="N801" s="412">
        <f>AVERAGE(K801:K802)</f>
        <v>26366.488365342102</v>
      </c>
      <c r="O801" s="412">
        <f>AVERAGE(K801:K804)</f>
        <v>19508.10703210373</v>
      </c>
      <c r="P801" s="412">
        <f>STDEV(K801:K802)</f>
        <v>29553.03343819936</v>
      </c>
      <c r="Q801" s="412">
        <f>STDEV(K801:K804)</f>
        <v>18817.668426248383</v>
      </c>
      <c r="R801" s="412">
        <f>MAX(K801:K802)</f>
        <v>47263.638714125656</v>
      </c>
      <c r="S801" s="412">
        <f>MAX(K801:K804)</f>
        <v>47263.638714125656</v>
      </c>
      <c r="T801" s="412">
        <f>MIN(K801:K802)</f>
        <v>5469.3380165585468</v>
      </c>
      <c r="U801" s="412">
        <f>MIN(K801:K804)</f>
        <v>5469.3380165585468</v>
      </c>
      <c r="V801" s="131" t="s">
        <v>372</v>
      </c>
    </row>
    <row r="802" spans="1:23">
      <c r="A802" s="414"/>
      <c r="B802" s="25" t="s">
        <v>62</v>
      </c>
      <c r="C802" s="384"/>
      <c r="D802" s="380"/>
      <c r="E802" s="29" t="s">
        <v>787</v>
      </c>
      <c r="F802" s="389"/>
      <c r="G802" s="10">
        <v>10</v>
      </c>
      <c r="H802" s="11">
        <v>11.603</v>
      </c>
      <c r="I802" s="11">
        <f t="shared" si="24"/>
        <v>58.015000000000001</v>
      </c>
      <c r="J802" s="12">
        <v>2742</v>
      </c>
      <c r="K802" s="46">
        <f t="shared" si="25"/>
        <v>47263.638714125656</v>
      </c>
      <c r="L802" s="46"/>
      <c r="M802" s="13" t="s">
        <v>71</v>
      </c>
      <c r="N802" s="412">
        <f>AVERAGE(N800:N801)</f>
        <v>17492.483426035855</v>
      </c>
      <c r="O802" s="412" t="e">
        <f>AVERAGE(O800:O801)</f>
        <v>#REF!</v>
      </c>
      <c r="P802" s="412" t="e">
        <f>STDEV(P798:P800)</f>
        <v>#DIV/0!</v>
      </c>
      <c r="Q802" s="412" t="e">
        <f>STDEV(Q798:Q800)</f>
        <v>#REF!</v>
      </c>
      <c r="R802" s="412">
        <f>MIN(R800:R801)</f>
        <v>8753.4961070375703</v>
      </c>
      <c r="S802" s="412" t="e">
        <f>MIN(S800:S801)</f>
        <v>#REF!</v>
      </c>
      <c r="T802" s="412">
        <f>MIN(T800:T801)</f>
        <v>5469.3380165585468</v>
      </c>
      <c r="U802" s="412">
        <f>MIN(U800:U801)</f>
        <v>0</v>
      </c>
      <c r="V802" s="131" t="s">
        <v>372</v>
      </c>
    </row>
    <row r="803" spans="1:23">
      <c r="A803" s="414"/>
      <c r="B803" s="25" t="s">
        <v>63</v>
      </c>
      <c r="C803" s="384"/>
      <c r="D803" s="379" t="s">
        <v>3</v>
      </c>
      <c r="E803" s="29" t="s">
        <v>788</v>
      </c>
      <c r="F803" s="389"/>
      <c r="G803" s="10">
        <v>10</v>
      </c>
      <c r="H803" s="11">
        <v>10.744999999999999</v>
      </c>
      <c r="I803" s="11">
        <f t="shared" si="24"/>
        <v>53.724999999999994</v>
      </c>
      <c r="J803" s="12">
        <v>646</v>
      </c>
      <c r="K803" s="46">
        <f t="shared" si="25"/>
        <v>12024.197301070266</v>
      </c>
      <c r="L803" s="46"/>
      <c r="M803" s="13" t="s">
        <v>71</v>
      </c>
      <c r="N803" s="412">
        <f>AVERAGE(K803:K804)</f>
        <v>12649.725698865355</v>
      </c>
      <c r="O803" s="412" t="e">
        <f>AVERAGE(#REF!)</f>
        <v>#REF!</v>
      </c>
      <c r="P803" s="412">
        <f>STDEV(K803:K804)</f>
        <v>884.63074381132787</v>
      </c>
      <c r="Q803" s="412" t="e">
        <f>STDEV(#REF!)</f>
        <v>#REF!</v>
      </c>
      <c r="R803" s="412">
        <f>MAX(K803:K804)</f>
        <v>13275.254096660445</v>
      </c>
      <c r="S803" s="412" t="e">
        <f>MIN(#REF!)</f>
        <v>#REF!</v>
      </c>
      <c r="T803" s="412">
        <f>MIN(K803:K804)</f>
        <v>12024.197301070266</v>
      </c>
      <c r="U803" s="412">
        <f>MIN(M803:M804)</f>
        <v>0</v>
      </c>
      <c r="V803" s="131" t="s">
        <v>372</v>
      </c>
    </row>
    <row r="804" spans="1:23">
      <c r="A804" s="414"/>
      <c r="B804" s="25" t="s">
        <v>64</v>
      </c>
      <c r="C804" s="385"/>
      <c r="D804" s="380"/>
      <c r="E804" s="29" t="s">
        <v>789</v>
      </c>
      <c r="F804" s="390"/>
      <c r="G804" s="10">
        <v>10</v>
      </c>
      <c r="H804" s="11">
        <v>9.6419999999999995</v>
      </c>
      <c r="I804" s="11">
        <f t="shared" si="24"/>
        <v>48.209999999999994</v>
      </c>
      <c r="J804" s="12">
        <v>640</v>
      </c>
      <c r="K804" s="46">
        <f t="shared" si="25"/>
        <v>13275.254096660445</v>
      </c>
      <c r="L804" s="46"/>
      <c r="M804" s="13" t="s">
        <v>71</v>
      </c>
      <c r="N804" s="412">
        <f>AVERAGE(N803:N803)</f>
        <v>12649.725698865355</v>
      </c>
      <c r="O804" s="412" t="e">
        <f>AVERAGE(O803:O803)</f>
        <v>#REF!</v>
      </c>
      <c r="P804" s="412" t="e">
        <f>STDEV(#REF!)</f>
        <v>#REF!</v>
      </c>
      <c r="Q804" s="412" t="e">
        <f>STDEV(#REF!)</f>
        <v>#REF!</v>
      </c>
      <c r="R804" s="412">
        <f>MIN(R803:R803)</f>
        <v>13275.254096660445</v>
      </c>
      <c r="S804" s="412" t="e">
        <f>MIN(S803:S803)</f>
        <v>#REF!</v>
      </c>
      <c r="T804" s="412">
        <f>MIN(T803:T803)</f>
        <v>12024.197301070266</v>
      </c>
      <c r="U804" s="412">
        <f>MIN(U803:U803)</f>
        <v>0</v>
      </c>
      <c r="V804" s="131" t="s">
        <v>372</v>
      </c>
    </row>
    <row r="805" spans="1:23">
      <c r="A805" s="414" t="s">
        <v>790</v>
      </c>
      <c r="B805" s="25" t="s">
        <v>18</v>
      </c>
      <c r="C805" s="383">
        <v>1</v>
      </c>
      <c r="D805" s="379" t="s">
        <v>4</v>
      </c>
      <c r="E805" s="29" t="s">
        <v>791</v>
      </c>
      <c r="F805" s="408" t="s">
        <v>1844</v>
      </c>
      <c r="G805" s="10">
        <v>10</v>
      </c>
      <c r="H805" s="11">
        <v>15.079000000000001</v>
      </c>
      <c r="I805" s="11">
        <f t="shared" si="24"/>
        <v>75.39500000000001</v>
      </c>
      <c r="J805" s="12" t="s">
        <v>355</v>
      </c>
      <c r="K805" s="46" t="s">
        <v>355</v>
      </c>
      <c r="L805" s="46"/>
      <c r="M805" s="13" t="s">
        <v>71</v>
      </c>
      <c r="N805" s="381" t="s">
        <v>355</v>
      </c>
      <c r="O805" s="381" t="s">
        <v>355</v>
      </c>
      <c r="P805" s="381" t="s">
        <v>354</v>
      </c>
      <c r="Q805" s="381" t="s">
        <v>354</v>
      </c>
      <c r="R805" s="381" t="s">
        <v>355</v>
      </c>
      <c r="S805" s="381" t="s">
        <v>355</v>
      </c>
      <c r="T805" s="381" t="s">
        <v>355</v>
      </c>
      <c r="U805" s="381" t="s">
        <v>355</v>
      </c>
      <c r="V805" s="131" t="s">
        <v>372</v>
      </c>
      <c r="W805" s="324"/>
    </row>
    <row r="806" spans="1:23">
      <c r="A806" s="414"/>
      <c r="B806" s="25" t="s">
        <v>19</v>
      </c>
      <c r="C806" s="384"/>
      <c r="D806" s="380"/>
      <c r="E806" s="29" t="s">
        <v>792</v>
      </c>
      <c r="F806" s="409"/>
      <c r="G806" s="10">
        <v>10</v>
      </c>
      <c r="H806" s="11">
        <v>13.704000000000001</v>
      </c>
      <c r="I806" s="11">
        <f t="shared" si="24"/>
        <v>68.52000000000001</v>
      </c>
      <c r="J806" s="12" t="s">
        <v>355</v>
      </c>
      <c r="K806" s="46" t="s">
        <v>355</v>
      </c>
      <c r="L806" s="46"/>
      <c r="M806" s="13" t="s">
        <v>71</v>
      </c>
      <c r="N806" s="382">
        <f>MIN(N804:N805)</f>
        <v>12649.725698865355</v>
      </c>
      <c r="O806" s="382" t="e">
        <f>MIN(O804:O805)</f>
        <v>#REF!</v>
      </c>
      <c r="P806" s="382" t="e">
        <f>AVERAGE(P804:P805)</f>
        <v>#REF!</v>
      </c>
      <c r="Q806" s="382" t="e">
        <f>AVERAGE(Q804:Q805)</f>
        <v>#REF!</v>
      </c>
      <c r="R806" s="382">
        <f>MIN(R804:R805)</f>
        <v>13275.254096660445</v>
      </c>
      <c r="S806" s="382" t="e">
        <f>MIN(S804:S805)</f>
        <v>#REF!</v>
      </c>
      <c r="T806" s="382">
        <f>MIN(T804:T805)</f>
        <v>12024.197301070266</v>
      </c>
      <c r="U806" s="382">
        <f>MIN(U804:U805)</f>
        <v>0</v>
      </c>
      <c r="V806" s="131" t="s">
        <v>372</v>
      </c>
      <c r="W806" s="324"/>
    </row>
    <row r="807" spans="1:23">
      <c r="A807" s="414"/>
      <c r="B807" s="25" t="s">
        <v>20</v>
      </c>
      <c r="C807" s="384"/>
      <c r="D807" s="379" t="s">
        <v>3</v>
      </c>
      <c r="E807" s="29" t="s">
        <v>793</v>
      </c>
      <c r="F807" s="409"/>
      <c r="G807" s="10">
        <v>10</v>
      </c>
      <c r="H807" s="11">
        <v>16.434000000000001</v>
      </c>
      <c r="I807" s="11">
        <f t="shared" si="24"/>
        <v>82.17</v>
      </c>
      <c r="J807" s="12" t="s">
        <v>355</v>
      </c>
      <c r="K807" s="46" t="s">
        <v>355</v>
      </c>
      <c r="L807" s="46"/>
      <c r="M807" s="13" t="s">
        <v>71</v>
      </c>
      <c r="N807" s="381" t="s">
        <v>355</v>
      </c>
      <c r="O807" s="382" t="e">
        <f>MIN(#REF!)</f>
        <v>#REF!</v>
      </c>
      <c r="P807" s="381" t="s">
        <v>354</v>
      </c>
      <c r="Q807" s="382" t="e">
        <f>AVERAGE(#REF!)</f>
        <v>#REF!</v>
      </c>
      <c r="R807" s="381" t="s">
        <v>355</v>
      </c>
      <c r="S807" s="382" t="e">
        <f>MIN(#REF!)</f>
        <v>#REF!</v>
      </c>
      <c r="T807" s="381" t="s">
        <v>355</v>
      </c>
      <c r="U807" s="382" t="e">
        <f>MIN(#REF!)</f>
        <v>#REF!</v>
      </c>
      <c r="V807" s="131" t="s">
        <v>372</v>
      </c>
      <c r="W807" s="324"/>
    </row>
    <row r="808" spans="1:23">
      <c r="A808" s="414"/>
      <c r="B808" s="25" t="s">
        <v>21</v>
      </c>
      <c r="C808" s="385"/>
      <c r="D808" s="380"/>
      <c r="E808" s="29" t="s">
        <v>794</v>
      </c>
      <c r="F808" s="409"/>
      <c r="G808" s="10">
        <v>10</v>
      </c>
      <c r="H808" s="11">
        <v>13.826000000000001</v>
      </c>
      <c r="I808" s="11">
        <f t="shared" si="24"/>
        <v>69.13</v>
      </c>
      <c r="J808" s="12" t="s">
        <v>355</v>
      </c>
      <c r="K808" s="46" t="s">
        <v>355</v>
      </c>
      <c r="L808" s="46"/>
      <c r="M808" s="13" t="s">
        <v>71</v>
      </c>
      <c r="N808" s="382">
        <f>MIN(N806:N807)</f>
        <v>12649.725698865355</v>
      </c>
      <c r="O808" s="382" t="e">
        <f>MIN(O807:O807)</f>
        <v>#REF!</v>
      </c>
      <c r="P808" s="382" t="e">
        <f>AVERAGE(P806:P807)</f>
        <v>#REF!</v>
      </c>
      <c r="Q808" s="382" t="e">
        <f>AVERAGE(Q807:Q807)</f>
        <v>#REF!</v>
      </c>
      <c r="R808" s="382">
        <f>MIN(R806:R807)</f>
        <v>13275.254096660445</v>
      </c>
      <c r="S808" s="382" t="e">
        <f>MIN(S807:S807)</f>
        <v>#REF!</v>
      </c>
      <c r="T808" s="382">
        <f>MIN(T806:T807)</f>
        <v>12024.197301070266</v>
      </c>
      <c r="U808" s="382" t="e">
        <f>MIN(U807:U807)</f>
        <v>#REF!</v>
      </c>
      <c r="V808" s="131" t="s">
        <v>372</v>
      </c>
      <c r="W808" s="324"/>
    </row>
    <row r="809" spans="1:23">
      <c r="A809" s="414"/>
      <c r="B809" s="25" t="s">
        <v>22</v>
      </c>
      <c r="C809" s="383">
        <v>2</v>
      </c>
      <c r="D809" s="379" t="s">
        <v>4</v>
      </c>
      <c r="E809" s="29" t="s">
        <v>795</v>
      </c>
      <c r="F809" s="409"/>
      <c r="G809" s="10">
        <v>10</v>
      </c>
      <c r="H809" s="11">
        <v>19.527000000000001</v>
      </c>
      <c r="I809" s="11">
        <f t="shared" si="24"/>
        <v>97.635000000000005</v>
      </c>
      <c r="J809" s="12" t="s">
        <v>355</v>
      </c>
      <c r="K809" s="46" t="s">
        <v>355</v>
      </c>
      <c r="L809" s="46"/>
      <c r="M809" s="13" t="s">
        <v>71</v>
      </c>
      <c r="N809" s="381" t="s">
        <v>355</v>
      </c>
      <c r="O809" s="381" t="s">
        <v>355</v>
      </c>
      <c r="P809" s="381" t="s">
        <v>354</v>
      </c>
      <c r="Q809" s="381" t="s">
        <v>354</v>
      </c>
      <c r="R809" s="381" t="s">
        <v>355</v>
      </c>
      <c r="S809" s="381" t="s">
        <v>355</v>
      </c>
      <c r="T809" s="381" t="s">
        <v>355</v>
      </c>
      <c r="U809" s="381" t="s">
        <v>355</v>
      </c>
      <c r="V809" s="131" t="s">
        <v>404</v>
      </c>
      <c r="W809" s="324" t="s">
        <v>694</v>
      </c>
    </row>
    <row r="810" spans="1:23">
      <c r="A810" s="414"/>
      <c r="B810" s="25" t="s">
        <v>23</v>
      </c>
      <c r="C810" s="384"/>
      <c r="D810" s="380"/>
      <c r="E810" s="29" t="s">
        <v>796</v>
      </c>
      <c r="F810" s="409"/>
      <c r="G810" s="10">
        <v>10</v>
      </c>
      <c r="H810" s="11">
        <v>15.298</v>
      </c>
      <c r="I810" s="11">
        <f t="shared" si="24"/>
        <v>76.489999999999995</v>
      </c>
      <c r="J810" s="12" t="s">
        <v>355</v>
      </c>
      <c r="K810" s="46" t="s">
        <v>355</v>
      </c>
      <c r="L810" s="46"/>
      <c r="M810" s="13" t="s">
        <v>71</v>
      </c>
      <c r="N810" s="382">
        <f>MIN(N808:N809)</f>
        <v>12649.725698865355</v>
      </c>
      <c r="O810" s="382" t="e">
        <f>MIN(O808:O809)</f>
        <v>#REF!</v>
      </c>
      <c r="P810" s="382" t="e">
        <f>AVERAGE(P808:P809)</f>
        <v>#REF!</v>
      </c>
      <c r="Q810" s="382" t="e">
        <f>AVERAGE(Q808:Q809)</f>
        <v>#REF!</v>
      </c>
      <c r="R810" s="382">
        <f>MIN(R808:R809)</f>
        <v>13275.254096660445</v>
      </c>
      <c r="S810" s="382" t="e">
        <f>MIN(S808:S809)</f>
        <v>#REF!</v>
      </c>
      <c r="T810" s="382">
        <f>MIN(T808:T809)</f>
        <v>12024.197301070266</v>
      </c>
      <c r="U810" s="382" t="e">
        <f>MIN(U808:U809)</f>
        <v>#REF!</v>
      </c>
      <c r="V810" s="131" t="s">
        <v>404</v>
      </c>
      <c r="W810" s="324" t="s">
        <v>694</v>
      </c>
    </row>
    <row r="811" spans="1:23">
      <c r="A811" s="414"/>
      <c r="B811" s="25" t="s">
        <v>24</v>
      </c>
      <c r="C811" s="384"/>
      <c r="D811" s="379" t="s">
        <v>3</v>
      </c>
      <c r="E811" s="29" t="s">
        <v>797</v>
      </c>
      <c r="F811" s="409"/>
      <c r="G811" s="10">
        <v>10</v>
      </c>
      <c r="H811" s="11">
        <v>23.734999999999999</v>
      </c>
      <c r="I811" s="11">
        <f t="shared" si="24"/>
        <v>118.675</v>
      </c>
      <c r="J811" s="12" t="s">
        <v>355</v>
      </c>
      <c r="K811" s="46" t="s">
        <v>355</v>
      </c>
      <c r="L811" s="46"/>
      <c r="M811" s="13" t="s">
        <v>71</v>
      </c>
      <c r="N811" s="381" t="s">
        <v>355</v>
      </c>
      <c r="O811" s="382" t="e">
        <f>MIN(#REF!)</f>
        <v>#REF!</v>
      </c>
      <c r="P811" s="381" t="s">
        <v>354</v>
      </c>
      <c r="Q811" s="382" t="e">
        <f>AVERAGE(#REF!)</f>
        <v>#REF!</v>
      </c>
      <c r="R811" s="381" t="s">
        <v>355</v>
      </c>
      <c r="S811" s="382" t="e">
        <f>MIN(#REF!)</f>
        <v>#REF!</v>
      </c>
      <c r="T811" s="381" t="s">
        <v>355</v>
      </c>
      <c r="U811" s="382" t="e">
        <f>MIN(#REF!)</f>
        <v>#REF!</v>
      </c>
      <c r="V811" s="131" t="s">
        <v>372</v>
      </c>
      <c r="W811" s="324"/>
    </row>
    <row r="812" spans="1:23">
      <c r="A812" s="414"/>
      <c r="B812" s="25" t="s">
        <v>25</v>
      </c>
      <c r="C812" s="385"/>
      <c r="D812" s="380"/>
      <c r="E812" s="29" t="s">
        <v>798</v>
      </c>
      <c r="F812" s="409"/>
      <c r="G812" s="10">
        <v>10</v>
      </c>
      <c r="H812" s="11">
        <v>18.908000000000001</v>
      </c>
      <c r="I812" s="11">
        <f t="shared" si="24"/>
        <v>94.54</v>
      </c>
      <c r="J812" s="12" t="s">
        <v>355</v>
      </c>
      <c r="K812" s="46" t="s">
        <v>355</v>
      </c>
      <c r="L812" s="46"/>
      <c r="M812" s="13" t="s">
        <v>71</v>
      </c>
      <c r="N812" s="382">
        <f>MIN(N810:N811)</f>
        <v>12649.725698865355</v>
      </c>
      <c r="O812" s="382" t="e">
        <f>MIN(O811:O811)</f>
        <v>#REF!</v>
      </c>
      <c r="P812" s="382" t="e">
        <f>AVERAGE(P810:P811)</f>
        <v>#REF!</v>
      </c>
      <c r="Q812" s="382" t="e">
        <f>AVERAGE(Q811:Q811)</f>
        <v>#REF!</v>
      </c>
      <c r="R812" s="382">
        <f>MIN(R810:R811)</f>
        <v>13275.254096660445</v>
      </c>
      <c r="S812" s="382" t="e">
        <f>MIN(S811:S811)</f>
        <v>#REF!</v>
      </c>
      <c r="T812" s="382">
        <f>MIN(T810:T811)</f>
        <v>12024.197301070266</v>
      </c>
      <c r="U812" s="382" t="e">
        <f>MIN(U811:U811)</f>
        <v>#REF!</v>
      </c>
      <c r="V812" s="131" t="s">
        <v>404</v>
      </c>
      <c r="W812" s="324" t="s">
        <v>694</v>
      </c>
    </row>
    <row r="813" spans="1:23">
      <c r="A813" s="414"/>
      <c r="B813" s="25" t="s">
        <v>26</v>
      </c>
      <c r="C813" s="383">
        <v>3</v>
      </c>
      <c r="D813" s="379" t="s">
        <v>4</v>
      </c>
      <c r="E813" s="29" t="s">
        <v>799</v>
      </c>
      <c r="F813" s="409"/>
      <c r="G813" s="10">
        <v>10</v>
      </c>
      <c r="H813" s="11">
        <v>17.760999999999999</v>
      </c>
      <c r="I813" s="11">
        <f t="shared" si="24"/>
        <v>88.804999999999993</v>
      </c>
      <c r="J813" s="12">
        <v>29</v>
      </c>
      <c r="K813" s="46">
        <f t="shared" si="25"/>
        <v>326.55818929114355</v>
      </c>
      <c r="L813" s="46"/>
      <c r="M813" s="13" t="s">
        <v>71</v>
      </c>
      <c r="N813" s="412">
        <f>AVERAGE(K813:K814)</f>
        <v>619.20614631730427</v>
      </c>
      <c r="O813" s="412">
        <f>AVERAGE(K813:K816)</f>
        <v>543.29232657519594</v>
      </c>
      <c r="P813" s="412">
        <f>STDEV(K813:K814)</f>
        <v>413.8667098271751</v>
      </c>
      <c r="Q813" s="412">
        <f>STDEV(K813:K816)</f>
        <v>257.7330797346122</v>
      </c>
      <c r="R813" s="412">
        <f>MAX(K813:K814)</f>
        <v>911.854103343465</v>
      </c>
      <c r="S813" s="412">
        <f>MAX(K813:K816)</f>
        <v>911.854103343465</v>
      </c>
      <c r="T813" s="412">
        <f>MIN(K813:K814)</f>
        <v>326.55818929114355</v>
      </c>
      <c r="U813" s="412">
        <f>MIN(K813:K816)</f>
        <v>326.55818929114355</v>
      </c>
      <c r="V813" s="131" t="s">
        <v>404</v>
      </c>
      <c r="W813" s="324" t="s">
        <v>694</v>
      </c>
    </row>
    <row r="814" spans="1:23">
      <c r="A814" s="414"/>
      <c r="B814" s="25" t="s">
        <v>27</v>
      </c>
      <c r="C814" s="384"/>
      <c r="D814" s="380"/>
      <c r="E814" s="29" t="s">
        <v>800</v>
      </c>
      <c r="F814" s="409"/>
      <c r="G814" s="10">
        <v>10</v>
      </c>
      <c r="H814" s="11">
        <v>9.2119999999999997</v>
      </c>
      <c r="I814" s="11">
        <f t="shared" si="24"/>
        <v>46.06</v>
      </c>
      <c r="J814" s="12">
        <v>42</v>
      </c>
      <c r="K814" s="46">
        <f t="shared" si="25"/>
        <v>911.854103343465</v>
      </c>
      <c r="L814" s="46"/>
      <c r="M814" s="13" t="s">
        <v>71</v>
      </c>
      <c r="N814" s="412">
        <f>AVERAGE(N812:N813)</f>
        <v>6634.4659225913301</v>
      </c>
      <c r="O814" s="412" t="e">
        <f>AVERAGE(O812:O813)</f>
        <v>#REF!</v>
      </c>
      <c r="P814" s="412" t="e">
        <f>STDEV(P810:P812)</f>
        <v>#REF!</v>
      </c>
      <c r="Q814" s="412" t="e">
        <f>STDEV(Q810:Q812)</f>
        <v>#REF!</v>
      </c>
      <c r="R814" s="412">
        <f>MIN(R812:R813)</f>
        <v>911.854103343465</v>
      </c>
      <c r="S814" s="412" t="e">
        <f>MIN(S812:S813)</f>
        <v>#REF!</v>
      </c>
      <c r="T814" s="412">
        <f>MIN(T812:T813)</f>
        <v>326.55818929114355</v>
      </c>
      <c r="U814" s="412" t="e">
        <f>MIN(U812:U813)</f>
        <v>#REF!</v>
      </c>
      <c r="V814" s="131" t="s">
        <v>372</v>
      </c>
      <c r="W814" s="324"/>
    </row>
    <row r="815" spans="1:23">
      <c r="A815" s="414"/>
      <c r="B815" s="25" t="s">
        <v>28</v>
      </c>
      <c r="C815" s="384"/>
      <c r="D815" s="379" t="s">
        <v>3</v>
      </c>
      <c r="E815" s="29" t="s">
        <v>801</v>
      </c>
      <c r="F815" s="409"/>
      <c r="G815" s="10">
        <v>10</v>
      </c>
      <c r="H815" s="11">
        <v>35.584000000000003</v>
      </c>
      <c r="I815" s="11">
        <f t="shared" si="24"/>
        <v>177.92000000000002</v>
      </c>
      <c r="J815" s="12">
        <v>92</v>
      </c>
      <c r="K815" s="46">
        <f t="shared" si="25"/>
        <v>517.08633093525168</v>
      </c>
      <c r="L815" s="46"/>
      <c r="M815" s="13" t="s">
        <v>71</v>
      </c>
      <c r="N815" s="412">
        <f>AVERAGE(K815:K816)</f>
        <v>467.37850683308773</v>
      </c>
      <c r="O815" s="412" t="e">
        <f>AVERAGE(#REF!)</f>
        <v>#REF!</v>
      </c>
      <c r="P815" s="412">
        <f>STDEV(K815:K816)</f>
        <v>70.297479001336313</v>
      </c>
      <c r="Q815" s="412" t="e">
        <f>STDEV(#REF!)</f>
        <v>#REF!</v>
      </c>
      <c r="R815" s="412">
        <f>MAX(K815:K816)</f>
        <v>517.08633093525168</v>
      </c>
      <c r="S815" s="412" t="e">
        <f>MIN(#REF!)</f>
        <v>#REF!</v>
      </c>
      <c r="T815" s="412">
        <f>MIN(K815:K816)</f>
        <v>417.67068273092372</v>
      </c>
      <c r="U815" s="412">
        <f>MIN(M815:M816)</f>
        <v>0</v>
      </c>
      <c r="V815" s="131" t="s">
        <v>372</v>
      </c>
      <c r="W815" s="324"/>
    </row>
    <row r="816" spans="1:23">
      <c r="A816" s="414"/>
      <c r="B816" s="25" t="s">
        <v>29</v>
      </c>
      <c r="C816" s="385"/>
      <c r="D816" s="380"/>
      <c r="E816" s="29" t="s">
        <v>802</v>
      </c>
      <c r="F816" s="409"/>
      <c r="G816" s="10">
        <v>10</v>
      </c>
      <c r="H816" s="11">
        <v>18.675000000000001</v>
      </c>
      <c r="I816" s="11">
        <f t="shared" si="24"/>
        <v>93.375</v>
      </c>
      <c r="J816" s="12">
        <v>39</v>
      </c>
      <c r="K816" s="46">
        <f t="shared" si="25"/>
        <v>417.67068273092372</v>
      </c>
      <c r="L816" s="46"/>
      <c r="M816" s="13" t="s">
        <v>71</v>
      </c>
      <c r="N816" s="412">
        <f>AVERAGE(N815:N815)</f>
        <v>467.37850683308773</v>
      </c>
      <c r="O816" s="412" t="e">
        <f>AVERAGE(O815:O815)</f>
        <v>#REF!</v>
      </c>
      <c r="P816" s="412" t="e">
        <f>STDEV(#REF!)</f>
        <v>#REF!</v>
      </c>
      <c r="Q816" s="412" t="e">
        <f>STDEV(#REF!)</f>
        <v>#REF!</v>
      </c>
      <c r="R816" s="412">
        <f>MIN(R815:R815)</f>
        <v>517.08633093525168</v>
      </c>
      <c r="S816" s="412" t="e">
        <f>MIN(S815:S815)</f>
        <v>#REF!</v>
      </c>
      <c r="T816" s="412">
        <f>MIN(T815:T815)</f>
        <v>417.67068273092372</v>
      </c>
      <c r="U816" s="412">
        <f>MIN(U815:U815)</f>
        <v>0</v>
      </c>
      <c r="V816" s="131" t="s">
        <v>374</v>
      </c>
      <c r="W816" s="324"/>
    </row>
    <row r="817" spans="1:23">
      <c r="A817" s="414"/>
      <c r="B817" s="25" t="s">
        <v>30</v>
      </c>
      <c r="C817" s="383">
        <v>4</v>
      </c>
      <c r="D817" s="379" t="s">
        <v>4</v>
      </c>
      <c r="E817" s="29" t="s">
        <v>803</v>
      </c>
      <c r="F817" s="409"/>
      <c r="G817" s="10">
        <v>10</v>
      </c>
      <c r="H817" s="11">
        <v>21.678999999999998</v>
      </c>
      <c r="I817" s="11">
        <f t="shared" si="24"/>
        <v>108.395</v>
      </c>
      <c r="J817" s="12">
        <v>1243</v>
      </c>
      <c r="K817" s="46">
        <f t="shared" si="25"/>
        <v>11467.318603256608</v>
      </c>
      <c r="L817" s="46"/>
      <c r="M817" s="13" t="s">
        <v>71</v>
      </c>
      <c r="N817" s="412">
        <f>AVERAGE(K817:K818)</f>
        <v>7101.4336412847906</v>
      </c>
      <c r="O817" s="412">
        <f>AVERAGE(K817:K820)</f>
        <v>12198.656059888974</v>
      </c>
      <c r="P817" s="412">
        <f>STDEV(K817:K818)</f>
        <v>6174.2937249812894</v>
      </c>
      <c r="Q817" s="412">
        <f>STDEV(K817:K820)</f>
        <v>7053.1569959798107</v>
      </c>
      <c r="R817" s="412">
        <f>MAX(K817:K818)</f>
        <v>11467.318603256608</v>
      </c>
      <c r="S817" s="412">
        <f>MAX(K817:K820)</f>
        <v>19192.251633833279</v>
      </c>
      <c r="T817" s="412">
        <f>MIN(K817:K818)</f>
        <v>2735.5486793129735</v>
      </c>
      <c r="U817" s="412">
        <f>MIN(K817:K820)</f>
        <v>2735.5486793129735</v>
      </c>
      <c r="V817" s="131" t="s">
        <v>374</v>
      </c>
      <c r="W817" s="324"/>
    </row>
    <row r="818" spans="1:23">
      <c r="A818" s="414"/>
      <c r="B818" s="25" t="s">
        <v>31</v>
      </c>
      <c r="C818" s="384"/>
      <c r="D818" s="380"/>
      <c r="E818" s="29" t="s">
        <v>804</v>
      </c>
      <c r="F818" s="409"/>
      <c r="G818" s="10">
        <v>10</v>
      </c>
      <c r="H818" s="11">
        <v>22.298999999999999</v>
      </c>
      <c r="I818" s="11">
        <f t="shared" si="24"/>
        <v>111.495</v>
      </c>
      <c r="J818" s="12">
        <v>305</v>
      </c>
      <c r="K818" s="46">
        <f t="shared" si="25"/>
        <v>2735.5486793129735</v>
      </c>
      <c r="L818" s="46"/>
      <c r="M818" s="13" t="s">
        <v>71</v>
      </c>
      <c r="N818" s="412">
        <f>AVERAGE(N816:N817)</f>
        <v>3784.4060740589393</v>
      </c>
      <c r="O818" s="412" t="e">
        <f>AVERAGE(O816:O817)</f>
        <v>#REF!</v>
      </c>
      <c r="P818" s="412" t="e">
        <f>STDEV(P814:P816)</f>
        <v>#REF!</v>
      </c>
      <c r="Q818" s="412" t="e">
        <f>STDEV(Q814:Q816)</f>
        <v>#REF!</v>
      </c>
      <c r="R818" s="412">
        <f>MIN(R816:R817)</f>
        <v>517.08633093525168</v>
      </c>
      <c r="S818" s="412" t="e">
        <f>MIN(S816:S817)</f>
        <v>#REF!</v>
      </c>
      <c r="T818" s="412">
        <f>MIN(T816:T817)</f>
        <v>417.67068273092372</v>
      </c>
      <c r="U818" s="412">
        <f>MIN(U816:U817)</f>
        <v>0</v>
      </c>
      <c r="V818" s="131" t="s">
        <v>374</v>
      </c>
      <c r="W818" s="324"/>
    </row>
    <row r="819" spans="1:23">
      <c r="A819" s="414"/>
      <c r="B819" s="25" t="s">
        <v>32</v>
      </c>
      <c r="C819" s="384"/>
      <c r="D819" s="379" t="s">
        <v>3</v>
      </c>
      <c r="E819" s="29" t="s">
        <v>805</v>
      </c>
      <c r="F819" s="409"/>
      <c r="G819" s="10">
        <v>10</v>
      </c>
      <c r="H819" s="11">
        <v>21.268999999999998</v>
      </c>
      <c r="I819" s="11">
        <f t="shared" si="24"/>
        <v>106.345</v>
      </c>
      <c r="J819" s="12">
        <v>2041</v>
      </c>
      <c r="K819" s="46">
        <f t="shared" si="25"/>
        <v>19192.251633833279</v>
      </c>
      <c r="L819" s="46"/>
      <c r="M819" s="13" t="s">
        <v>71</v>
      </c>
      <c r="N819" s="412">
        <f>AVERAGE(K819:K820)</f>
        <v>17295.878478493156</v>
      </c>
      <c r="O819" s="412" t="e">
        <f>AVERAGE(#REF!)</f>
        <v>#REF!</v>
      </c>
      <c r="P819" s="412">
        <f>STDEV(K819:K820)</f>
        <v>2681.8766356022493</v>
      </c>
      <c r="Q819" s="412" t="e">
        <f>STDEV(#REF!)</f>
        <v>#REF!</v>
      </c>
      <c r="R819" s="412">
        <f>MAX(K819:K820)</f>
        <v>19192.251633833279</v>
      </c>
      <c r="S819" s="412" t="e">
        <f>MIN(#REF!)</f>
        <v>#REF!</v>
      </c>
      <c r="T819" s="412">
        <f>MIN(K819:K820)</f>
        <v>15399.505323153029</v>
      </c>
      <c r="U819" s="412">
        <f>MIN(M819:M820)</f>
        <v>0</v>
      </c>
      <c r="V819" s="131" t="s">
        <v>374</v>
      </c>
      <c r="W819" s="324"/>
    </row>
    <row r="820" spans="1:23">
      <c r="A820" s="414"/>
      <c r="B820" s="25" t="s">
        <v>33</v>
      </c>
      <c r="C820" s="385"/>
      <c r="D820" s="380"/>
      <c r="E820" s="29" t="s">
        <v>806</v>
      </c>
      <c r="F820" s="409"/>
      <c r="G820" s="10">
        <v>10</v>
      </c>
      <c r="H820" s="11">
        <v>9.2989999999999995</v>
      </c>
      <c r="I820" s="11">
        <f t="shared" si="24"/>
        <v>46.494999999999997</v>
      </c>
      <c r="J820" s="12">
        <v>716</v>
      </c>
      <c r="K820" s="46">
        <f t="shared" si="25"/>
        <v>15399.505323153029</v>
      </c>
      <c r="L820" s="46"/>
      <c r="M820" s="13" t="s">
        <v>71</v>
      </c>
      <c r="N820" s="412">
        <f>AVERAGE(N819:N819)</f>
        <v>17295.878478493156</v>
      </c>
      <c r="O820" s="412" t="e">
        <f>AVERAGE(O819:O819)</f>
        <v>#REF!</v>
      </c>
      <c r="P820" s="412" t="e">
        <f>STDEV(#REF!)</f>
        <v>#REF!</v>
      </c>
      <c r="Q820" s="412" t="e">
        <f>STDEV(#REF!)</f>
        <v>#REF!</v>
      </c>
      <c r="R820" s="412">
        <f>MIN(R819:R819)</f>
        <v>19192.251633833279</v>
      </c>
      <c r="S820" s="412" t="e">
        <f>MIN(S819:S819)</f>
        <v>#REF!</v>
      </c>
      <c r="T820" s="412">
        <f>MIN(T819:T819)</f>
        <v>15399.505323153029</v>
      </c>
      <c r="U820" s="412">
        <f>MIN(U819:U819)</f>
        <v>0</v>
      </c>
      <c r="V820" s="131" t="s">
        <v>374</v>
      </c>
      <c r="W820" s="324"/>
    </row>
    <row r="821" spans="1:23">
      <c r="A821" s="414"/>
      <c r="B821" s="25" t="s">
        <v>34</v>
      </c>
      <c r="C821" s="383">
        <v>5</v>
      </c>
      <c r="D821" s="379" t="s">
        <v>4</v>
      </c>
      <c r="E821" s="29" t="s">
        <v>807</v>
      </c>
      <c r="F821" s="409"/>
      <c r="G821" s="10">
        <v>10</v>
      </c>
      <c r="H821" s="11">
        <v>21.37</v>
      </c>
      <c r="I821" s="11">
        <f t="shared" si="24"/>
        <v>106.85000000000001</v>
      </c>
      <c r="J821" s="12">
        <v>209</v>
      </c>
      <c r="K821" s="46">
        <f t="shared" si="25"/>
        <v>1956.0131024801121</v>
      </c>
      <c r="L821" s="46"/>
      <c r="M821" s="13" t="s">
        <v>71</v>
      </c>
      <c r="N821" s="412">
        <f>AVERAGE(K821:K822)</f>
        <v>5078.0065512400561</v>
      </c>
      <c r="O821" s="412">
        <f>AVERAGE(K821:K824)</f>
        <v>3698.6017510002071</v>
      </c>
      <c r="P821" s="412">
        <f>STDEV(K821:K822)</f>
        <v>4415.1654768762655</v>
      </c>
      <c r="Q821" s="412">
        <f>STDEV(K821:K824)</f>
        <v>3305.8315389314025</v>
      </c>
      <c r="R821" s="412">
        <f>MAX(K821:K822)</f>
        <v>8200</v>
      </c>
      <c r="S821" s="412">
        <f>MAX(K821:K824)</f>
        <v>8200</v>
      </c>
      <c r="T821" s="412">
        <f>MIN(K821:K822)</f>
        <v>1956.0131024801121</v>
      </c>
      <c r="U821" s="412">
        <f>MIN(K821:K824)</f>
        <v>633.84092138826611</v>
      </c>
      <c r="V821" s="131" t="s">
        <v>374</v>
      </c>
      <c r="W821" s="324"/>
    </row>
    <row r="822" spans="1:23">
      <c r="A822" s="414"/>
      <c r="B822" s="25" t="s">
        <v>35</v>
      </c>
      <c r="C822" s="384"/>
      <c r="D822" s="380"/>
      <c r="E822" s="29" t="s">
        <v>808</v>
      </c>
      <c r="F822" s="409"/>
      <c r="G822" s="10">
        <v>10</v>
      </c>
      <c r="H822" s="11">
        <v>54.503999999999998</v>
      </c>
      <c r="I822" s="11">
        <f t="shared" si="24"/>
        <v>200</v>
      </c>
      <c r="J822" s="12">
        <v>1640</v>
      </c>
      <c r="K822" s="46">
        <f t="shared" si="25"/>
        <v>8200</v>
      </c>
      <c r="L822" s="46"/>
      <c r="M822" s="13" t="s">
        <v>71</v>
      </c>
      <c r="N822" s="412">
        <f>AVERAGE(N820:N821)</f>
        <v>11186.942514866605</v>
      </c>
      <c r="O822" s="412" t="e">
        <f>AVERAGE(O820:O821)</f>
        <v>#REF!</v>
      </c>
      <c r="P822" s="412" t="e">
        <f>STDEV(P818:P820)</f>
        <v>#REF!</v>
      </c>
      <c r="Q822" s="412" t="e">
        <f>STDEV(Q818:Q820)</f>
        <v>#REF!</v>
      </c>
      <c r="R822" s="412">
        <f>MIN(R820:R821)</f>
        <v>8200</v>
      </c>
      <c r="S822" s="412" t="e">
        <f>MIN(S820:S821)</f>
        <v>#REF!</v>
      </c>
      <c r="T822" s="412">
        <f>MIN(T820:T821)</f>
        <v>1956.0131024801121</v>
      </c>
      <c r="U822" s="412">
        <f>MIN(U820:U821)</f>
        <v>0</v>
      </c>
      <c r="V822" s="131" t="s">
        <v>374</v>
      </c>
      <c r="W822" s="324"/>
    </row>
    <row r="823" spans="1:23">
      <c r="A823" s="414"/>
      <c r="B823" s="25" t="s">
        <v>36</v>
      </c>
      <c r="C823" s="384"/>
      <c r="D823" s="379" t="s">
        <v>3</v>
      </c>
      <c r="E823" s="29" t="s">
        <v>809</v>
      </c>
      <c r="F823" s="409"/>
      <c r="G823" s="10">
        <v>10</v>
      </c>
      <c r="H823" s="11">
        <v>25.873999999999999</v>
      </c>
      <c r="I823" s="11">
        <f t="shared" si="24"/>
        <v>129.37</v>
      </c>
      <c r="J823" s="12">
        <v>82</v>
      </c>
      <c r="K823" s="46">
        <f t="shared" si="25"/>
        <v>633.84092138826611</v>
      </c>
      <c r="L823" s="46"/>
      <c r="M823" s="13" t="s">
        <v>71</v>
      </c>
      <c r="N823" s="412">
        <f>AVERAGE(K823:K824)</f>
        <v>2319.196950760358</v>
      </c>
      <c r="O823" s="412" t="e">
        <f>AVERAGE(#REF!)</f>
        <v>#REF!</v>
      </c>
      <c r="P823" s="412">
        <f>STDEV(K823:K824)</f>
        <v>2383.4533541652813</v>
      </c>
      <c r="Q823" s="412" t="e">
        <f>STDEV(#REF!)</f>
        <v>#REF!</v>
      </c>
      <c r="R823" s="412">
        <f>MAX(K823:K824)</f>
        <v>4004.5529801324501</v>
      </c>
      <c r="S823" s="412" t="e">
        <f>MIN(#REF!)</f>
        <v>#REF!</v>
      </c>
      <c r="T823" s="412">
        <f>MIN(K823:K824)</f>
        <v>633.84092138826611</v>
      </c>
      <c r="U823" s="412">
        <f>MIN(M823:M824)</f>
        <v>0</v>
      </c>
      <c r="V823" s="131" t="s">
        <v>374</v>
      </c>
      <c r="W823" s="324"/>
    </row>
    <row r="824" spans="1:23">
      <c r="A824" s="414"/>
      <c r="B824" s="25" t="s">
        <v>37</v>
      </c>
      <c r="C824" s="385"/>
      <c r="D824" s="380"/>
      <c r="E824" s="29" t="s">
        <v>810</v>
      </c>
      <c r="F824" s="409"/>
      <c r="G824" s="10">
        <v>10</v>
      </c>
      <c r="H824" s="11">
        <v>38.655999999999999</v>
      </c>
      <c r="I824" s="11">
        <f t="shared" si="24"/>
        <v>193.28</v>
      </c>
      <c r="J824" s="12">
        <v>774</v>
      </c>
      <c r="K824" s="46">
        <f t="shared" si="25"/>
        <v>4004.5529801324501</v>
      </c>
      <c r="L824" s="46"/>
      <c r="M824" s="13" t="s">
        <v>71</v>
      </c>
      <c r="N824" s="412">
        <f>AVERAGE(N823:N823)</f>
        <v>2319.196950760358</v>
      </c>
      <c r="O824" s="412" t="e">
        <f>AVERAGE(O823:O823)</f>
        <v>#REF!</v>
      </c>
      <c r="P824" s="412" t="e">
        <f>STDEV(#REF!)</f>
        <v>#REF!</v>
      </c>
      <c r="Q824" s="412" t="e">
        <f>STDEV(#REF!)</f>
        <v>#REF!</v>
      </c>
      <c r="R824" s="412">
        <f>MIN(R823:R823)</f>
        <v>4004.5529801324501</v>
      </c>
      <c r="S824" s="412" t="e">
        <f>MIN(S823:S823)</f>
        <v>#REF!</v>
      </c>
      <c r="T824" s="412">
        <f>MIN(T823:T823)</f>
        <v>633.84092138826611</v>
      </c>
      <c r="U824" s="412">
        <f>MIN(U823:U823)</f>
        <v>0</v>
      </c>
      <c r="V824" s="131" t="s">
        <v>374</v>
      </c>
      <c r="W824" s="324"/>
    </row>
    <row r="825" spans="1:23">
      <c r="A825" s="414"/>
      <c r="B825" s="25" t="s">
        <v>38</v>
      </c>
      <c r="C825" s="383">
        <v>6</v>
      </c>
      <c r="D825" s="23" t="s">
        <v>4</v>
      </c>
      <c r="E825" s="29" t="s">
        <v>811</v>
      </c>
      <c r="F825" s="409"/>
      <c r="G825" s="10">
        <v>10</v>
      </c>
      <c r="H825" s="11">
        <v>3.907</v>
      </c>
      <c r="I825" s="11">
        <f t="shared" si="24"/>
        <v>19.535</v>
      </c>
      <c r="J825" s="12">
        <v>11</v>
      </c>
      <c r="K825" s="46">
        <f t="shared" si="25"/>
        <v>563.09188635781925</v>
      </c>
      <c r="L825" s="46"/>
      <c r="M825" s="13" t="s">
        <v>71</v>
      </c>
      <c r="N825" s="130">
        <f>AVERAGE(K825)</f>
        <v>563.09188635781925</v>
      </c>
      <c r="O825" s="412">
        <f>AVERAGE(K825:K828)</f>
        <v>3926.5426167069318</v>
      </c>
      <c r="P825" s="129" t="s">
        <v>354</v>
      </c>
      <c r="Q825" s="412">
        <f>STDEV(K825:K828)</f>
        <v>3484.0431506075033</v>
      </c>
      <c r="R825" s="130">
        <f>MAX(K825)</f>
        <v>563.09188635781925</v>
      </c>
      <c r="S825" s="412">
        <f>MAX(K825:K828)</f>
        <v>8435.442193881805</v>
      </c>
      <c r="T825" s="130">
        <f>MIN(K825)</f>
        <v>563.09188635781925</v>
      </c>
      <c r="U825" s="412">
        <f>MIN(K825:K828)</f>
        <v>563.09188635781925</v>
      </c>
      <c r="V825" s="131" t="s">
        <v>374</v>
      </c>
      <c r="W825" s="324"/>
    </row>
    <row r="826" spans="1:23">
      <c r="A826" s="414"/>
      <c r="B826" s="25" t="s">
        <v>39</v>
      </c>
      <c r="C826" s="384"/>
      <c r="D826" s="379" t="s">
        <v>3</v>
      </c>
      <c r="E826" s="29" t="s">
        <v>812</v>
      </c>
      <c r="F826" s="409"/>
      <c r="G826" s="10">
        <v>10</v>
      </c>
      <c r="H826" s="11">
        <v>11.997</v>
      </c>
      <c r="I826" s="11">
        <f t="shared" si="24"/>
        <v>59.984999999999999</v>
      </c>
      <c r="J826" s="12">
        <v>506</v>
      </c>
      <c r="K826" s="46">
        <f t="shared" si="25"/>
        <v>8435.442193881805</v>
      </c>
      <c r="L826" s="46"/>
      <c r="M826" s="13" t="s">
        <v>71</v>
      </c>
      <c r="N826" s="412">
        <f>AVERAGE(K826:K828)</f>
        <v>5047.692860156636</v>
      </c>
      <c r="O826" s="412">
        <f>AVERAGE(O825:O825)</f>
        <v>3926.5426167069318</v>
      </c>
      <c r="P826" s="412">
        <f>STDEV(K826:K828)</f>
        <v>3265.8793306885359</v>
      </c>
      <c r="Q826" s="412" t="e">
        <f>STDEV(#REF!)</f>
        <v>#REF!</v>
      </c>
      <c r="R826" s="412">
        <f>MAX(K826:K828)</f>
        <v>8435.442193881805</v>
      </c>
      <c r="S826" s="412">
        <f>MIN(S825:S825)</f>
        <v>8435.442193881805</v>
      </c>
      <c r="T826" s="412">
        <f>MIN(K826:K828)</f>
        <v>1919.1288047844328</v>
      </c>
      <c r="U826" s="412">
        <f>MIN(U825:U825)</f>
        <v>563.09188635781925</v>
      </c>
      <c r="V826" s="131" t="s">
        <v>374</v>
      </c>
      <c r="W826" s="324"/>
    </row>
    <row r="827" spans="1:23">
      <c r="A827" s="414"/>
      <c r="B827" s="25" t="s">
        <v>40</v>
      </c>
      <c r="C827" s="384"/>
      <c r="D827" s="407"/>
      <c r="E827" s="29" t="s">
        <v>813</v>
      </c>
      <c r="F827" s="409"/>
      <c r="G827" s="10">
        <v>10</v>
      </c>
      <c r="H827" s="11">
        <v>22.405999999999999</v>
      </c>
      <c r="I827" s="11">
        <f t="shared" si="24"/>
        <v>112.03</v>
      </c>
      <c r="J827" s="12">
        <v>215</v>
      </c>
      <c r="K827" s="46">
        <f t="shared" si="25"/>
        <v>1919.1288047844328</v>
      </c>
      <c r="L827" s="46"/>
      <c r="M827" s="13" t="s">
        <v>71</v>
      </c>
      <c r="N827" s="412"/>
      <c r="O827" s="412" t="e">
        <f>AVERAGE(#REF!)</f>
        <v>#REF!</v>
      </c>
      <c r="P827" s="412"/>
      <c r="Q827" s="412" t="e">
        <f>STDEV(#REF!)</f>
        <v>#REF!</v>
      </c>
      <c r="R827" s="412"/>
      <c r="S827" s="412" t="e">
        <f>MIN(#REF!)</f>
        <v>#REF!</v>
      </c>
      <c r="T827" s="412"/>
      <c r="U827" s="412">
        <f>MIN(M827:M828)</f>
        <v>0</v>
      </c>
      <c r="V827" s="131" t="s">
        <v>374</v>
      </c>
      <c r="W827" s="324"/>
    </row>
    <row r="828" spans="1:23">
      <c r="A828" s="414"/>
      <c r="B828" s="25" t="s">
        <v>41</v>
      </c>
      <c r="C828" s="385"/>
      <c r="D828" s="380"/>
      <c r="E828" s="29" t="s">
        <v>814</v>
      </c>
      <c r="F828" s="410"/>
      <c r="G828" s="10">
        <v>10</v>
      </c>
      <c r="H828" s="45">
        <v>11.276999999999999</v>
      </c>
      <c r="I828" s="11">
        <f t="shared" si="24"/>
        <v>56.384999999999998</v>
      </c>
      <c r="J828" s="12">
        <v>270</v>
      </c>
      <c r="K828" s="46">
        <f t="shared" si="25"/>
        <v>4788.5075818036712</v>
      </c>
      <c r="L828" s="46"/>
      <c r="M828" s="13" t="s">
        <v>71</v>
      </c>
      <c r="N828" s="412"/>
      <c r="O828" s="412" t="e">
        <f>AVERAGE(O827:O827)</f>
        <v>#REF!</v>
      </c>
      <c r="P828" s="412"/>
      <c r="Q828" s="412" t="e">
        <f>STDEV(#REF!)</f>
        <v>#REF!</v>
      </c>
      <c r="R828" s="412"/>
      <c r="S828" s="412" t="e">
        <f>MIN(S827:S827)</f>
        <v>#REF!</v>
      </c>
      <c r="T828" s="412"/>
      <c r="U828" s="412">
        <f>MIN(U827:U827)</f>
        <v>0</v>
      </c>
      <c r="V828" s="131" t="s">
        <v>374</v>
      </c>
      <c r="W828" s="324"/>
    </row>
    <row r="829" spans="1:23">
      <c r="A829" s="414"/>
      <c r="B829" s="25" t="s">
        <v>42</v>
      </c>
      <c r="C829" s="383">
        <v>1</v>
      </c>
      <c r="D829" s="23" t="s">
        <v>4</v>
      </c>
      <c r="E829" s="29" t="s">
        <v>815</v>
      </c>
      <c r="F829" s="388" t="s">
        <v>1846</v>
      </c>
      <c r="G829" s="10">
        <v>10</v>
      </c>
      <c r="H829" s="11">
        <v>19.716999999999999</v>
      </c>
      <c r="I829" s="11">
        <f t="shared" si="24"/>
        <v>98.584999999999994</v>
      </c>
      <c r="J829" s="12" t="s">
        <v>355</v>
      </c>
      <c r="K829" s="46" t="s">
        <v>355</v>
      </c>
      <c r="L829" s="46"/>
      <c r="M829" s="13" t="s">
        <v>71</v>
      </c>
      <c r="N829" s="129" t="s">
        <v>355</v>
      </c>
      <c r="O829" s="381" t="s">
        <v>355</v>
      </c>
      <c r="P829" s="129" t="s">
        <v>354</v>
      </c>
      <c r="Q829" s="381" t="s">
        <v>354</v>
      </c>
      <c r="R829" s="129" t="s">
        <v>355</v>
      </c>
      <c r="S829" s="381" t="s">
        <v>355</v>
      </c>
      <c r="T829" s="129" t="s">
        <v>355</v>
      </c>
      <c r="U829" s="418" t="s">
        <v>355</v>
      </c>
      <c r="V829" s="131" t="s">
        <v>374</v>
      </c>
      <c r="W829" s="324"/>
    </row>
    <row r="830" spans="1:23">
      <c r="A830" s="414"/>
      <c r="B830" s="25" t="s">
        <v>43</v>
      </c>
      <c r="C830" s="384"/>
      <c r="D830" s="379" t="s">
        <v>3</v>
      </c>
      <c r="E830" s="29" t="s">
        <v>816</v>
      </c>
      <c r="F830" s="389"/>
      <c r="G830" s="10">
        <v>10</v>
      </c>
      <c r="H830" s="11">
        <v>17.059999999999999</v>
      </c>
      <c r="I830" s="11">
        <f t="shared" si="24"/>
        <v>85.3</v>
      </c>
      <c r="J830" s="12" t="s">
        <v>355</v>
      </c>
      <c r="K830" s="46" t="s">
        <v>355</v>
      </c>
      <c r="L830" s="46"/>
      <c r="M830" s="13" t="s">
        <v>71</v>
      </c>
      <c r="N830" s="381" t="s">
        <v>355</v>
      </c>
      <c r="O830" s="382" t="e">
        <f>MIN(#REF!)</f>
        <v>#REF!</v>
      </c>
      <c r="P830" s="381" t="s">
        <v>354</v>
      </c>
      <c r="Q830" s="382" t="e">
        <f>STDEV(#REF!)</f>
        <v>#REF!</v>
      </c>
      <c r="R830" s="381" t="s">
        <v>355</v>
      </c>
      <c r="S830" s="382" t="e">
        <f>MIN(#REF!)</f>
        <v>#REF!</v>
      </c>
      <c r="T830" s="381" t="s">
        <v>355</v>
      </c>
      <c r="U830" s="419">
        <f>MIN(M830:M831)</f>
        <v>0</v>
      </c>
      <c r="V830" s="131" t="s">
        <v>374</v>
      </c>
      <c r="W830" s="324"/>
    </row>
    <row r="831" spans="1:23">
      <c r="A831" s="414"/>
      <c r="B831" s="25" t="s">
        <v>44</v>
      </c>
      <c r="C831" s="385"/>
      <c r="D831" s="380"/>
      <c r="E831" s="29" t="s">
        <v>817</v>
      </c>
      <c r="F831" s="389"/>
      <c r="G831" s="10">
        <v>10</v>
      </c>
      <c r="H831" s="11">
        <v>11.464</v>
      </c>
      <c r="I831" s="11">
        <f t="shared" si="24"/>
        <v>57.32</v>
      </c>
      <c r="J831" s="12" t="s">
        <v>355</v>
      </c>
      <c r="K831" s="46" t="s">
        <v>355</v>
      </c>
      <c r="L831" s="46"/>
      <c r="M831" s="13" t="s">
        <v>71</v>
      </c>
      <c r="N831" s="382">
        <f>MIN(N829:N830)</f>
        <v>0</v>
      </c>
      <c r="O831" s="382" t="e">
        <f>MIN(O830:O830)</f>
        <v>#REF!</v>
      </c>
      <c r="P831" s="382" t="e">
        <f>AVERAGE(P829:P830)</f>
        <v>#DIV/0!</v>
      </c>
      <c r="Q831" s="382" t="e">
        <f>STDEV(#REF!)</f>
        <v>#REF!</v>
      </c>
      <c r="R831" s="382">
        <f>MIN(R829:R830)</f>
        <v>0</v>
      </c>
      <c r="S831" s="382" t="e">
        <f>MIN(S830:S830)</f>
        <v>#REF!</v>
      </c>
      <c r="T831" s="382">
        <f>MIN(T829:T830)</f>
        <v>0</v>
      </c>
      <c r="U831" s="419">
        <f>MIN(U830:U830)</f>
        <v>0</v>
      </c>
      <c r="V831" s="131" t="s">
        <v>374</v>
      </c>
      <c r="W831" s="324"/>
    </row>
    <row r="832" spans="1:23">
      <c r="A832" s="414"/>
      <c r="B832" s="25" t="s">
        <v>45</v>
      </c>
      <c r="C832" s="383">
        <v>2</v>
      </c>
      <c r="D832" s="379" t="s">
        <v>4</v>
      </c>
      <c r="E832" s="29" t="s">
        <v>818</v>
      </c>
      <c r="F832" s="389"/>
      <c r="G832" s="10">
        <v>10</v>
      </c>
      <c r="H832" s="11">
        <v>14.634</v>
      </c>
      <c r="I832" s="11">
        <f t="shared" si="24"/>
        <v>73.17</v>
      </c>
      <c r="J832" s="12" t="s">
        <v>355</v>
      </c>
      <c r="K832" s="46" t="s">
        <v>355</v>
      </c>
      <c r="L832" s="46"/>
      <c r="M832" s="13" t="s">
        <v>71</v>
      </c>
      <c r="N832" s="381" t="s">
        <v>355</v>
      </c>
      <c r="O832" s="381" t="s">
        <v>355</v>
      </c>
      <c r="P832" s="381" t="s">
        <v>354</v>
      </c>
      <c r="Q832" s="381" t="s">
        <v>354</v>
      </c>
      <c r="R832" s="381" t="s">
        <v>355</v>
      </c>
      <c r="S832" s="381" t="s">
        <v>355</v>
      </c>
      <c r="T832" s="381" t="s">
        <v>355</v>
      </c>
      <c r="U832" s="418" t="s">
        <v>355</v>
      </c>
      <c r="V832" s="131" t="s">
        <v>374</v>
      </c>
      <c r="W832" s="324"/>
    </row>
    <row r="833" spans="1:23">
      <c r="A833" s="414"/>
      <c r="B833" s="25" t="s">
        <v>46</v>
      </c>
      <c r="C833" s="384"/>
      <c r="D833" s="380"/>
      <c r="E833" s="29" t="s">
        <v>819</v>
      </c>
      <c r="F833" s="389"/>
      <c r="G833" s="10">
        <v>10</v>
      </c>
      <c r="H833" s="11">
        <v>11.173999999999999</v>
      </c>
      <c r="I833" s="11">
        <f t="shared" si="24"/>
        <v>55.87</v>
      </c>
      <c r="J833" s="12" t="s">
        <v>355</v>
      </c>
      <c r="K833" s="46" t="s">
        <v>355</v>
      </c>
      <c r="L833" s="46"/>
      <c r="M833" s="13" t="s">
        <v>71</v>
      </c>
      <c r="N833" s="382">
        <f>MIN(N831:N832)</f>
        <v>0</v>
      </c>
      <c r="O833" s="382" t="e">
        <f>MIN(O831:O832)</f>
        <v>#REF!</v>
      </c>
      <c r="P833" s="382" t="e">
        <f>AVERAGE(P831:P832)</f>
        <v>#DIV/0!</v>
      </c>
      <c r="Q833" s="382" t="e">
        <f>STDEV(Q829:Q831)</f>
        <v>#REF!</v>
      </c>
      <c r="R833" s="382">
        <f>MIN(R831:R832)</f>
        <v>0</v>
      </c>
      <c r="S833" s="382" t="e">
        <f>MIN(S831:S832)</f>
        <v>#REF!</v>
      </c>
      <c r="T833" s="382">
        <f>MIN(T831:T832)</f>
        <v>0</v>
      </c>
      <c r="U833" s="419">
        <f>MIN(U831:U832)</f>
        <v>0</v>
      </c>
      <c r="V833" s="131" t="s">
        <v>374</v>
      </c>
      <c r="W833" s="324"/>
    </row>
    <row r="834" spans="1:23">
      <c r="A834" s="414"/>
      <c r="B834" s="25" t="s">
        <v>47</v>
      </c>
      <c r="C834" s="384"/>
      <c r="D834" s="379" t="s">
        <v>3</v>
      </c>
      <c r="E834" s="29" t="s">
        <v>820</v>
      </c>
      <c r="F834" s="389"/>
      <c r="G834" s="10">
        <v>10</v>
      </c>
      <c r="H834" s="11">
        <v>19.184000000000001</v>
      </c>
      <c r="I834" s="11">
        <f t="shared" si="24"/>
        <v>95.92</v>
      </c>
      <c r="J834" s="12" t="s">
        <v>355</v>
      </c>
      <c r="K834" s="46" t="s">
        <v>355</v>
      </c>
      <c r="L834" s="46"/>
      <c r="M834" s="13" t="s">
        <v>71</v>
      </c>
      <c r="N834" s="381" t="s">
        <v>355</v>
      </c>
      <c r="O834" s="382" t="e">
        <f>MIN(#REF!)</f>
        <v>#REF!</v>
      </c>
      <c r="P834" s="381" t="s">
        <v>354</v>
      </c>
      <c r="Q834" s="382" t="e">
        <f>STDEV(#REF!)</f>
        <v>#REF!</v>
      </c>
      <c r="R834" s="381" t="s">
        <v>355</v>
      </c>
      <c r="S834" s="382" t="e">
        <f>MIN(#REF!)</f>
        <v>#REF!</v>
      </c>
      <c r="T834" s="381" t="s">
        <v>355</v>
      </c>
      <c r="U834" s="419">
        <f>MIN(M834:M835)</f>
        <v>0</v>
      </c>
      <c r="V834" s="131" t="s">
        <v>374</v>
      </c>
      <c r="W834" s="324"/>
    </row>
    <row r="835" spans="1:23">
      <c r="A835" s="414"/>
      <c r="B835" s="25" t="s">
        <v>48</v>
      </c>
      <c r="C835" s="385"/>
      <c r="D835" s="380"/>
      <c r="E835" s="29" t="s">
        <v>821</v>
      </c>
      <c r="F835" s="389"/>
      <c r="G835" s="10">
        <v>10</v>
      </c>
      <c r="H835" s="11">
        <v>17.948</v>
      </c>
      <c r="I835" s="11">
        <f t="shared" si="24"/>
        <v>89.740000000000009</v>
      </c>
      <c r="J835" s="12" t="s">
        <v>355</v>
      </c>
      <c r="K835" s="46" t="s">
        <v>355</v>
      </c>
      <c r="L835" s="46"/>
      <c r="M835" s="13" t="s">
        <v>71</v>
      </c>
      <c r="N835" s="382">
        <f>MIN(N833:N834)</f>
        <v>0</v>
      </c>
      <c r="O835" s="382" t="e">
        <f>MIN(O834:O834)</f>
        <v>#REF!</v>
      </c>
      <c r="P835" s="382" t="e">
        <f>AVERAGE(P833:P834)</f>
        <v>#DIV/0!</v>
      </c>
      <c r="Q835" s="382" t="e">
        <f>STDEV(#REF!)</f>
        <v>#REF!</v>
      </c>
      <c r="R835" s="382">
        <f>MIN(R833:R834)</f>
        <v>0</v>
      </c>
      <c r="S835" s="382" t="e">
        <f>MIN(S834:S834)</f>
        <v>#REF!</v>
      </c>
      <c r="T835" s="382">
        <f>MIN(T833:T834)</f>
        <v>0</v>
      </c>
      <c r="U835" s="419">
        <f>MIN(U834:U834)</f>
        <v>0</v>
      </c>
      <c r="V835" s="131" t="s">
        <v>374</v>
      </c>
      <c r="W835" s="324"/>
    </row>
    <row r="836" spans="1:23">
      <c r="A836" s="414"/>
      <c r="B836" s="25" t="s">
        <v>49</v>
      </c>
      <c r="C836" s="383">
        <v>3</v>
      </c>
      <c r="D836" s="379" t="s">
        <v>4</v>
      </c>
      <c r="E836" s="29" t="s">
        <v>822</v>
      </c>
      <c r="F836" s="389"/>
      <c r="G836" s="10">
        <v>10</v>
      </c>
      <c r="H836" s="11">
        <v>16.971</v>
      </c>
      <c r="I836" s="11">
        <f t="shared" si="24"/>
        <v>84.855000000000004</v>
      </c>
      <c r="J836" s="12">
        <v>77</v>
      </c>
      <c r="K836" s="46">
        <f t="shared" si="25"/>
        <v>907.43032231453651</v>
      </c>
      <c r="L836" s="46"/>
      <c r="M836" s="13" t="s">
        <v>71</v>
      </c>
      <c r="N836" s="412">
        <f>AVERAGE(K836:K837)</f>
        <v>538.31376305405797</v>
      </c>
      <c r="O836" s="412">
        <f>AVERAGE(K836:K839)</f>
        <v>1042.6098834378286</v>
      </c>
      <c r="P836" s="412">
        <f>STDEV(K836:K837)</f>
        <v>522.00964420266109</v>
      </c>
      <c r="Q836" s="412">
        <f>STDEV(K836:K839)</f>
        <v>1235.1683365213507</v>
      </c>
      <c r="R836" s="412">
        <f>MAX(K836:K837)</f>
        <v>907.43032231453651</v>
      </c>
      <c r="S836" s="412">
        <f>MAX(K836:K839)</f>
        <v>2828.9298105150792</v>
      </c>
      <c r="T836" s="412">
        <f>MIN(K836:K837)</f>
        <v>169.1972037935794</v>
      </c>
      <c r="U836" s="412">
        <f>MIN(K836:K839)</f>
        <v>169.1972037935794</v>
      </c>
      <c r="V836" s="131" t="s">
        <v>374</v>
      </c>
      <c r="W836" s="324"/>
    </row>
    <row r="837" spans="1:23">
      <c r="A837" s="414"/>
      <c r="B837" s="25" t="s">
        <v>50</v>
      </c>
      <c r="C837" s="384"/>
      <c r="D837" s="380"/>
      <c r="E837" s="29" t="s">
        <v>823</v>
      </c>
      <c r="F837" s="389"/>
      <c r="G837" s="10">
        <v>10</v>
      </c>
      <c r="H837" s="11">
        <v>22.459</v>
      </c>
      <c r="I837" s="11">
        <f t="shared" si="24"/>
        <v>112.295</v>
      </c>
      <c r="J837" s="12">
        <v>19</v>
      </c>
      <c r="K837" s="46">
        <f t="shared" si="25"/>
        <v>169.1972037935794</v>
      </c>
      <c r="L837" s="46"/>
      <c r="M837" s="13" t="s">
        <v>71</v>
      </c>
      <c r="N837" s="412">
        <f>AVERAGE(N835:N836)</f>
        <v>269.15688152702899</v>
      </c>
      <c r="O837" s="412" t="e">
        <f>AVERAGE(O835:O836)</f>
        <v>#REF!</v>
      </c>
      <c r="P837" s="412" t="e">
        <f>STDEV(P833:P835)</f>
        <v>#DIV/0!</v>
      </c>
      <c r="Q837" s="412" t="e">
        <f>STDEV(Q833:Q835)</f>
        <v>#REF!</v>
      </c>
      <c r="R837" s="412">
        <f>MIN(R835:R836)</f>
        <v>0</v>
      </c>
      <c r="S837" s="412" t="e">
        <f>MIN(S835:S836)</f>
        <v>#REF!</v>
      </c>
      <c r="T837" s="412">
        <f>MIN(T835:T836)</f>
        <v>0</v>
      </c>
      <c r="U837" s="412">
        <f>MIN(U835:U836)</f>
        <v>0</v>
      </c>
      <c r="V837" s="131" t="s">
        <v>374</v>
      </c>
      <c r="W837" s="324"/>
    </row>
    <row r="838" spans="1:23">
      <c r="A838" s="414"/>
      <c r="B838" s="25" t="s">
        <v>51</v>
      </c>
      <c r="C838" s="384"/>
      <c r="D838" s="379" t="s">
        <v>3</v>
      </c>
      <c r="E838" s="29" t="s">
        <v>824</v>
      </c>
      <c r="F838" s="389"/>
      <c r="G838" s="10">
        <v>10</v>
      </c>
      <c r="H838" s="11">
        <v>14.346</v>
      </c>
      <c r="I838" s="11">
        <f t="shared" si="24"/>
        <v>71.73</v>
      </c>
      <c r="J838" s="12">
        <v>19</v>
      </c>
      <c r="K838" s="46">
        <f t="shared" si="25"/>
        <v>264.88219712811934</v>
      </c>
      <c r="L838" s="46"/>
      <c r="M838" s="13" t="s">
        <v>71</v>
      </c>
      <c r="N838" s="412">
        <f>AVERAGE(K838:K839)</f>
        <v>1546.9060038215994</v>
      </c>
      <c r="O838" s="412" t="e">
        <f>AVERAGE(#REF!)</f>
        <v>#REF!</v>
      </c>
      <c r="P838" s="412">
        <f>STDEV(K838:K839)</f>
        <v>1813.0554547111021</v>
      </c>
      <c r="Q838" s="412" t="e">
        <f>STDEV(#REF!)</f>
        <v>#REF!</v>
      </c>
      <c r="R838" s="412">
        <f>MAX(K838:K839)</f>
        <v>2828.9298105150792</v>
      </c>
      <c r="S838" s="412" t="e">
        <f>MIN(#REF!)</f>
        <v>#REF!</v>
      </c>
      <c r="T838" s="412">
        <f>MIN(K838:K839)</f>
        <v>264.88219712811934</v>
      </c>
      <c r="U838" s="412">
        <f>MIN(M838:M839)</f>
        <v>0</v>
      </c>
      <c r="V838" s="131" t="s">
        <v>374</v>
      </c>
      <c r="W838" s="324"/>
    </row>
    <row r="839" spans="1:23">
      <c r="A839" s="414"/>
      <c r="B839" s="25" t="s">
        <v>52</v>
      </c>
      <c r="C839" s="385"/>
      <c r="D839" s="380"/>
      <c r="E839" s="29" t="s">
        <v>825</v>
      </c>
      <c r="F839" s="389"/>
      <c r="G839" s="10">
        <v>10</v>
      </c>
      <c r="H839" s="11">
        <v>14.988</v>
      </c>
      <c r="I839" s="11">
        <f t="shared" ref="I839:I900" si="26">IF(H839&gt;=40, 200, H839*5)</f>
        <v>74.94</v>
      </c>
      <c r="J839" s="12">
        <v>212</v>
      </c>
      <c r="K839" s="46">
        <f t="shared" ref="K839:K896" si="27">(J839/(I839/1000))</f>
        <v>2828.9298105150792</v>
      </c>
      <c r="L839" s="46"/>
      <c r="M839" s="13" t="s">
        <v>71</v>
      </c>
      <c r="N839" s="412">
        <f>AVERAGE(N838:N838)</f>
        <v>1546.9060038215994</v>
      </c>
      <c r="O839" s="412" t="e">
        <f>AVERAGE(O838:O838)</f>
        <v>#REF!</v>
      </c>
      <c r="P839" s="412" t="e">
        <f>STDEV(#REF!)</f>
        <v>#REF!</v>
      </c>
      <c r="Q839" s="412" t="e">
        <f>STDEV(#REF!)</f>
        <v>#REF!</v>
      </c>
      <c r="R839" s="412">
        <f>MIN(R838:R838)</f>
        <v>2828.9298105150792</v>
      </c>
      <c r="S839" s="412" t="e">
        <f>MIN(S838:S838)</f>
        <v>#REF!</v>
      </c>
      <c r="T839" s="412">
        <f>MIN(T838:T838)</f>
        <v>264.88219712811934</v>
      </c>
      <c r="U839" s="412">
        <f>MIN(U838:U838)</f>
        <v>0</v>
      </c>
      <c r="V839" s="131" t="s">
        <v>374</v>
      </c>
      <c r="W839" s="324"/>
    </row>
    <row r="840" spans="1:23">
      <c r="A840" s="414"/>
      <c r="B840" s="25" t="s">
        <v>53</v>
      </c>
      <c r="C840" s="383">
        <v>4</v>
      </c>
      <c r="D840" s="379" t="s">
        <v>4</v>
      </c>
      <c r="E840" s="29" t="s">
        <v>826</v>
      </c>
      <c r="F840" s="389"/>
      <c r="G840" s="10">
        <v>10</v>
      </c>
      <c r="H840" s="11">
        <v>48.415999999999997</v>
      </c>
      <c r="I840" s="11">
        <f t="shared" si="26"/>
        <v>200</v>
      </c>
      <c r="J840" s="12">
        <v>177</v>
      </c>
      <c r="K840" s="46">
        <f t="shared" si="27"/>
        <v>885</v>
      </c>
      <c r="L840" s="46"/>
      <c r="M840" s="13" t="s">
        <v>71</v>
      </c>
      <c r="N840" s="412">
        <f>AVERAGE(K840:K841)</f>
        <v>3183.8587604290819</v>
      </c>
      <c r="O840" s="412">
        <f>AVERAGE(K840:K843)</f>
        <v>3283.7368834836939</v>
      </c>
      <c r="P840" s="412">
        <f>STDEV(K840:K841)</f>
        <v>3251.0772369790088</v>
      </c>
      <c r="Q840" s="412">
        <f>STDEV(K840:K843)</f>
        <v>2384.9111687252598</v>
      </c>
      <c r="R840" s="412">
        <f>MAX(K840:K841)</f>
        <v>5482.7175208581639</v>
      </c>
      <c r="S840" s="412">
        <f>MAX(K840:K843)</f>
        <v>5482.7175208581639</v>
      </c>
      <c r="T840" s="412">
        <f>MIN(K840:K841)</f>
        <v>885</v>
      </c>
      <c r="U840" s="412">
        <f>MIN(K840:K843)</f>
        <v>885</v>
      </c>
      <c r="V840" s="131" t="s">
        <v>374</v>
      </c>
      <c r="W840" s="324"/>
    </row>
    <row r="841" spans="1:23">
      <c r="A841" s="414"/>
      <c r="B841" s="25" t="s">
        <v>54</v>
      </c>
      <c r="C841" s="384"/>
      <c r="D841" s="380"/>
      <c r="E841" s="29" t="s">
        <v>827</v>
      </c>
      <c r="F841" s="389"/>
      <c r="G841" s="10">
        <v>10</v>
      </c>
      <c r="H841" s="11">
        <v>14.263</v>
      </c>
      <c r="I841" s="11">
        <f t="shared" si="26"/>
        <v>71.314999999999998</v>
      </c>
      <c r="J841" s="12">
        <v>391</v>
      </c>
      <c r="K841" s="46">
        <f t="shared" si="27"/>
        <v>5482.7175208581639</v>
      </c>
      <c r="L841" s="46"/>
      <c r="M841" s="13" t="s">
        <v>71</v>
      </c>
      <c r="N841" s="412">
        <f>AVERAGE(N839:N840)</f>
        <v>2365.3823821253409</v>
      </c>
      <c r="O841" s="412" t="e">
        <f>AVERAGE(O839:O840)</f>
        <v>#REF!</v>
      </c>
      <c r="P841" s="412" t="e">
        <f>STDEV(P837:P839)</f>
        <v>#DIV/0!</v>
      </c>
      <c r="Q841" s="412" t="e">
        <f>STDEV(Q837:Q839)</f>
        <v>#REF!</v>
      </c>
      <c r="R841" s="412">
        <f>MIN(R839:R840)</f>
        <v>2828.9298105150792</v>
      </c>
      <c r="S841" s="412" t="e">
        <f>MIN(S839:S840)</f>
        <v>#REF!</v>
      </c>
      <c r="T841" s="412">
        <f>MIN(T839:T840)</f>
        <v>264.88219712811934</v>
      </c>
      <c r="U841" s="412">
        <f>MIN(U839:U840)</f>
        <v>0</v>
      </c>
      <c r="V841" s="131" t="s">
        <v>374</v>
      </c>
      <c r="W841" s="324"/>
    </row>
    <row r="842" spans="1:23">
      <c r="A842" s="414"/>
      <c r="B842" s="25" t="s">
        <v>55</v>
      </c>
      <c r="C842" s="384"/>
      <c r="D842" s="379" t="s">
        <v>3</v>
      </c>
      <c r="E842" s="29" t="s">
        <v>828</v>
      </c>
      <c r="F842" s="389"/>
      <c r="G842" s="10">
        <v>10</v>
      </c>
      <c r="H842" s="11">
        <v>44.973999999999997</v>
      </c>
      <c r="I842" s="11">
        <f t="shared" si="26"/>
        <v>200</v>
      </c>
      <c r="J842" s="12">
        <v>1036</v>
      </c>
      <c r="K842" s="46">
        <f t="shared" si="27"/>
        <v>5180</v>
      </c>
      <c r="L842" s="46"/>
      <c r="M842" s="13" t="s">
        <v>71</v>
      </c>
      <c r="N842" s="412">
        <f>AVERAGE(K842:K843)</f>
        <v>3383.6150065383054</v>
      </c>
      <c r="O842" s="412" t="e">
        <f>AVERAGE(#REF!)</f>
        <v>#REF!</v>
      </c>
      <c r="P842" s="412">
        <f>STDEV(K842:K843)</f>
        <v>2540.4720209970328</v>
      </c>
      <c r="Q842" s="412" t="e">
        <f>STDEV(#REF!)</f>
        <v>#REF!</v>
      </c>
      <c r="R842" s="412">
        <f>MAX(K842:K843)</f>
        <v>5180</v>
      </c>
      <c r="S842" s="412" t="e">
        <f>MIN(#REF!)</f>
        <v>#REF!</v>
      </c>
      <c r="T842" s="412">
        <f>MIN(K842:K843)</f>
        <v>1587.2300130766109</v>
      </c>
      <c r="U842" s="412">
        <f>MIN(M842:M843)</f>
        <v>0</v>
      </c>
      <c r="V842" s="131" t="s">
        <v>374</v>
      </c>
      <c r="W842" s="324"/>
    </row>
    <row r="843" spans="1:23">
      <c r="A843" s="414"/>
      <c r="B843" s="25" t="s">
        <v>56</v>
      </c>
      <c r="C843" s="385"/>
      <c r="D843" s="380"/>
      <c r="E843" s="29" t="s">
        <v>829</v>
      </c>
      <c r="F843" s="389"/>
      <c r="G843" s="10">
        <v>10</v>
      </c>
      <c r="H843" s="11">
        <v>22.177</v>
      </c>
      <c r="I843" s="11">
        <f t="shared" si="26"/>
        <v>110.88499999999999</v>
      </c>
      <c r="J843" s="12">
        <v>176</v>
      </c>
      <c r="K843" s="46">
        <f t="shared" si="27"/>
        <v>1587.2300130766109</v>
      </c>
      <c r="L843" s="46"/>
      <c r="M843" s="13" t="s">
        <v>71</v>
      </c>
      <c r="N843" s="412">
        <f>AVERAGE(N842:N842)</f>
        <v>3383.6150065383054</v>
      </c>
      <c r="O843" s="412" t="e">
        <f>AVERAGE(O842:O842)</f>
        <v>#REF!</v>
      </c>
      <c r="P843" s="412" t="e">
        <f>STDEV(#REF!)</f>
        <v>#REF!</v>
      </c>
      <c r="Q843" s="412" t="e">
        <f>STDEV(#REF!)</f>
        <v>#REF!</v>
      </c>
      <c r="R843" s="412">
        <f>MIN(R842:R842)</f>
        <v>5180</v>
      </c>
      <c r="S843" s="412" t="e">
        <f>MIN(S842:S842)</f>
        <v>#REF!</v>
      </c>
      <c r="T843" s="412">
        <f>MIN(T842:T842)</f>
        <v>1587.2300130766109</v>
      </c>
      <c r="U843" s="412">
        <f>MIN(U842:U842)</f>
        <v>0</v>
      </c>
      <c r="V843" s="131" t="s">
        <v>374</v>
      </c>
      <c r="W843" s="324"/>
    </row>
    <row r="844" spans="1:23">
      <c r="A844" s="414"/>
      <c r="B844" s="25" t="s">
        <v>57</v>
      </c>
      <c r="C844" s="383">
        <v>5</v>
      </c>
      <c r="D844" s="379" t="s">
        <v>4</v>
      </c>
      <c r="E844" s="29" t="s">
        <v>830</v>
      </c>
      <c r="F844" s="389"/>
      <c r="G844" s="10">
        <v>10</v>
      </c>
      <c r="H844" s="11">
        <v>29.225000000000001</v>
      </c>
      <c r="I844" s="11">
        <f t="shared" si="26"/>
        <v>146.125</v>
      </c>
      <c r="J844" s="12">
        <v>334</v>
      </c>
      <c r="K844" s="46">
        <f t="shared" si="27"/>
        <v>2285.7142857142858</v>
      </c>
      <c r="L844" s="46"/>
      <c r="M844" s="13" t="s">
        <v>71</v>
      </c>
      <c r="N844" s="412">
        <f>AVERAGE(K844:K845)</f>
        <v>2995.0236679208642</v>
      </c>
      <c r="O844" s="412">
        <f>AVERAGE(K844:K847)</f>
        <v>9420.2776451428344</v>
      </c>
      <c r="P844" s="412">
        <f>STDEV(K844:K845)</f>
        <v>1003.1149482350238</v>
      </c>
      <c r="Q844" s="412">
        <f>STDEV(K844:K847)</f>
        <v>10234.183673845993</v>
      </c>
      <c r="R844" s="412">
        <f>MAX(K844:K845)</f>
        <v>3704.3330501274427</v>
      </c>
      <c r="S844" s="412">
        <f>MAX(K844:K847)</f>
        <v>24450</v>
      </c>
      <c r="T844" s="412">
        <f>MIN(K844:K845)</f>
        <v>2285.7142857142858</v>
      </c>
      <c r="U844" s="412">
        <f>MIN(K844:K847)</f>
        <v>2285.7142857142858</v>
      </c>
      <c r="V844" s="131" t="s">
        <v>374</v>
      </c>
      <c r="W844" s="324"/>
    </row>
    <row r="845" spans="1:23">
      <c r="A845" s="414"/>
      <c r="B845" s="25" t="s">
        <v>58</v>
      </c>
      <c r="C845" s="384"/>
      <c r="D845" s="380"/>
      <c r="E845" s="29" t="s">
        <v>831</v>
      </c>
      <c r="F845" s="389"/>
      <c r="G845" s="10">
        <v>10</v>
      </c>
      <c r="H845" s="11">
        <v>29.425000000000001</v>
      </c>
      <c r="I845" s="11">
        <f t="shared" si="26"/>
        <v>147.125</v>
      </c>
      <c r="J845" s="12">
        <v>545</v>
      </c>
      <c r="K845" s="46">
        <f t="shared" si="27"/>
        <v>3704.3330501274427</v>
      </c>
      <c r="L845" s="46"/>
      <c r="M845" s="13" t="s">
        <v>71</v>
      </c>
      <c r="N845" s="412">
        <f>AVERAGE(N843:N844)</f>
        <v>3189.3193372295846</v>
      </c>
      <c r="O845" s="412" t="e">
        <f>AVERAGE(O843:O844)</f>
        <v>#REF!</v>
      </c>
      <c r="P845" s="412" t="e">
        <f>STDEV(P841:P843)</f>
        <v>#DIV/0!</v>
      </c>
      <c r="Q845" s="412" t="e">
        <f>STDEV(Q841:Q843)</f>
        <v>#REF!</v>
      </c>
      <c r="R845" s="412">
        <f>MIN(R843:R844)</f>
        <v>3704.3330501274427</v>
      </c>
      <c r="S845" s="412" t="e">
        <f>MIN(S843:S844)</f>
        <v>#REF!</v>
      </c>
      <c r="T845" s="412">
        <f>MIN(T843:T844)</f>
        <v>1587.2300130766109</v>
      </c>
      <c r="U845" s="412">
        <f>MIN(U843:U844)</f>
        <v>0</v>
      </c>
      <c r="V845" s="131" t="s">
        <v>374</v>
      </c>
      <c r="W845" s="324"/>
    </row>
    <row r="846" spans="1:23">
      <c r="A846" s="414"/>
      <c r="B846" s="25" t="s">
        <v>59</v>
      </c>
      <c r="C846" s="384"/>
      <c r="D846" s="379" t="s">
        <v>3</v>
      </c>
      <c r="E846" s="29" t="s">
        <v>832</v>
      </c>
      <c r="F846" s="389"/>
      <c r="G846" s="10">
        <v>10</v>
      </c>
      <c r="H846" s="11">
        <v>42.097000000000001</v>
      </c>
      <c r="I846" s="11">
        <f t="shared" si="26"/>
        <v>200</v>
      </c>
      <c r="J846" s="12">
        <v>4890</v>
      </c>
      <c r="K846" s="46">
        <f t="shared" si="27"/>
        <v>24450</v>
      </c>
      <c r="L846" s="46"/>
      <c r="M846" s="13" t="s">
        <v>71</v>
      </c>
      <c r="N846" s="412">
        <f>AVERAGE(K846:K847)</f>
        <v>15845.531622364804</v>
      </c>
      <c r="O846" s="412" t="e">
        <f>AVERAGE(#REF!)</f>
        <v>#REF!</v>
      </c>
      <c r="P846" s="412">
        <f>STDEV(K846:K847)</f>
        <v>12168.555876662116</v>
      </c>
      <c r="Q846" s="412" t="e">
        <f>STDEV(#REF!)</f>
        <v>#REF!</v>
      </c>
      <c r="R846" s="412">
        <f>MAX(K846:K847)</f>
        <v>24450</v>
      </c>
      <c r="S846" s="412" t="e">
        <f>MIN(#REF!)</f>
        <v>#REF!</v>
      </c>
      <c r="T846" s="412">
        <f>MIN(K846:K847)</f>
        <v>7241.0632447296066</v>
      </c>
      <c r="U846" s="412">
        <f>MIN(M846:M847)</f>
        <v>0</v>
      </c>
      <c r="V846" s="131" t="s">
        <v>374</v>
      </c>
      <c r="W846" s="324"/>
    </row>
    <row r="847" spans="1:23">
      <c r="A847" s="414"/>
      <c r="B847" s="25" t="s">
        <v>60</v>
      </c>
      <c r="C847" s="385"/>
      <c r="D847" s="380"/>
      <c r="E847" s="29" t="s">
        <v>833</v>
      </c>
      <c r="F847" s="389"/>
      <c r="G847" s="10">
        <v>10</v>
      </c>
      <c r="H847" s="11">
        <v>17.456</v>
      </c>
      <c r="I847" s="11">
        <f t="shared" si="26"/>
        <v>87.28</v>
      </c>
      <c r="J847" s="12">
        <v>632</v>
      </c>
      <c r="K847" s="46">
        <f t="shared" si="27"/>
        <v>7241.0632447296066</v>
      </c>
      <c r="L847" s="46"/>
      <c r="M847" s="13" t="s">
        <v>71</v>
      </c>
      <c r="N847" s="412">
        <f>AVERAGE(N846:N846)</f>
        <v>15845.531622364804</v>
      </c>
      <c r="O847" s="412" t="e">
        <f>AVERAGE(O846:O846)</f>
        <v>#REF!</v>
      </c>
      <c r="P847" s="412" t="e">
        <f>STDEV(#REF!)</f>
        <v>#REF!</v>
      </c>
      <c r="Q847" s="412" t="e">
        <f>STDEV(#REF!)</f>
        <v>#REF!</v>
      </c>
      <c r="R847" s="412">
        <f>MIN(R846:R846)</f>
        <v>24450</v>
      </c>
      <c r="S847" s="412" t="e">
        <f>MIN(S846:S846)</f>
        <v>#REF!</v>
      </c>
      <c r="T847" s="412">
        <f>MIN(T846:T846)</f>
        <v>7241.0632447296066</v>
      </c>
      <c r="U847" s="412">
        <f>MIN(U846:U846)</f>
        <v>0</v>
      </c>
      <c r="V847" s="131" t="s">
        <v>374</v>
      </c>
      <c r="W847" s="324"/>
    </row>
    <row r="848" spans="1:23">
      <c r="A848" s="414"/>
      <c r="B848" s="25" t="s">
        <v>61</v>
      </c>
      <c r="C848" s="383">
        <v>6</v>
      </c>
      <c r="D848" s="379" t="s">
        <v>4</v>
      </c>
      <c r="E848" s="29" t="s">
        <v>834</v>
      </c>
      <c r="F848" s="389"/>
      <c r="G848" s="10">
        <v>10</v>
      </c>
      <c r="H848" s="11">
        <v>9.26</v>
      </c>
      <c r="I848" s="11">
        <f t="shared" si="26"/>
        <v>46.3</v>
      </c>
      <c r="J848" s="12">
        <v>358</v>
      </c>
      <c r="K848" s="46">
        <f t="shared" si="27"/>
        <v>7732.1814254859619</v>
      </c>
      <c r="L848" s="46"/>
      <c r="M848" s="13" t="s">
        <v>71</v>
      </c>
      <c r="N848" s="412">
        <f>AVERAGE(K848:K849)</f>
        <v>19169.072777902697</v>
      </c>
      <c r="O848" s="412">
        <f>AVERAGE(K848:K851)</f>
        <v>11720.394203984353</v>
      </c>
      <c r="P848" s="412">
        <f>STDEV(K848:K849)</f>
        <v>16174.20686197531</v>
      </c>
      <c r="Q848" s="412">
        <f>STDEV(K848:K851)</f>
        <v>12845.988192109222</v>
      </c>
      <c r="R848" s="412">
        <f>MAX(K848:K849)</f>
        <v>30605.964130319429</v>
      </c>
      <c r="S848" s="412">
        <f>MAX(K848:K851)</f>
        <v>30605.964130319429</v>
      </c>
      <c r="T848" s="412">
        <f>MIN(K848:K849)</f>
        <v>7732.1814254859619</v>
      </c>
      <c r="U848" s="412">
        <f>MIN(K848:K851)</f>
        <v>1871.5051922857469</v>
      </c>
      <c r="V848" s="131" t="s">
        <v>374</v>
      </c>
      <c r="W848" s="324"/>
    </row>
    <row r="849" spans="1:23">
      <c r="A849" s="414"/>
      <c r="B849" s="25" t="s">
        <v>62</v>
      </c>
      <c r="C849" s="384"/>
      <c r="D849" s="380"/>
      <c r="E849" s="29" t="s">
        <v>835</v>
      </c>
      <c r="F849" s="389"/>
      <c r="G849" s="10">
        <v>10</v>
      </c>
      <c r="H849" s="11">
        <v>9.423</v>
      </c>
      <c r="I849" s="11">
        <f t="shared" si="26"/>
        <v>47.115000000000002</v>
      </c>
      <c r="J849" s="12">
        <v>1442</v>
      </c>
      <c r="K849" s="46">
        <f t="shared" si="27"/>
        <v>30605.964130319429</v>
      </c>
      <c r="L849" s="46"/>
      <c r="M849" s="13" t="s">
        <v>71</v>
      </c>
      <c r="N849" s="412">
        <f>AVERAGE(N847:N848)</f>
        <v>17507.302200133752</v>
      </c>
      <c r="O849" s="412" t="e">
        <f>AVERAGE(O847:O848)</f>
        <v>#REF!</v>
      </c>
      <c r="P849" s="412" t="e">
        <f>STDEV(P845:P847)</f>
        <v>#DIV/0!</v>
      </c>
      <c r="Q849" s="412" t="e">
        <f>STDEV(Q845:Q847)</f>
        <v>#REF!</v>
      </c>
      <c r="R849" s="412">
        <f>MIN(R847:R848)</f>
        <v>24450</v>
      </c>
      <c r="S849" s="412" t="e">
        <f>MIN(S847:S848)</f>
        <v>#REF!</v>
      </c>
      <c r="T849" s="412">
        <f>MIN(T847:T848)</f>
        <v>7241.0632447296066</v>
      </c>
      <c r="U849" s="412">
        <f>MIN(U847:U848)</f>
        <v>0</v>
      </c>
      <c r="V849" s="131" t="s">
        <v>374</v>
      </c>
      <c r="W849" s="324"/>
    </row>
    <row r="850" spans="1:23">
      <c r="A850" s="414"/>
      <c r="B850" s="25" t="s">
        <v>63</v>
      </c>
      <c r="C850" s="384"/>
      <c r="D850" s="379" t="s">
        <v>3</v>
      </c>
      <c r="E850" s="29" t="s">
        <v>836</v>
      </c>
      <c r="F850" s="389"/>
      <c r="G850" s="10">
        <v>10</v>
      </c>
      <c r="H850" s="11">
        <v>8.8729999999999993</v>
      </c>
      <c r="I850" s="11">
        <f t="shared" si="26"/>
        <v>44.364999999999995</v>
      </c>
      <c r="J850" s="12">
        <v>296</v>
      </c>
      <c r="K850" s="46">
        <f t="shared" si="27"/>
        <v>6671.9260678462761</v>
      </c>
      <c r="L850" s="46"/>
      <c r="M850" s="13" t="s">
        <v>71</v>
      </c>
      <c r="N850" s="412">
        <f>AVERAGE(K850:K851)</f>
        <v>4271.7156300660117</v>
      </c>
      <c r="O850" s="412" t="e">
        <f>AVERAGE(#REF!)</f>
        <v>#REF!</v>
      </c>
      <c r="P850" s="412">
        <f>STDEV(K850:K851)</f>
        <v>3394.4101536583134</v>
      </c>
      <c r="Q850" s="412" t="e">
        <f>STDEV(#REF!)</f>
        <v>#REF!</v>
      </c>
      <c r="R850" s="412">
        <f>MAX(K850:K851)</f>
        <v>6671.9260678462761</v>
      </c>
      <c r="S850" s="412" t="e">
        <f>MIN(#REF!)</f>
        <v>#REF!</v>
      </c>
      <c r="T850" s="412">
        <f>MIN(K850:K851)</f>
        <v>1871.5051922857469</v>
      </c>
      <c r="U850" s="412">
        <f>MIN(M850:M851)</f>
        <v>0</v>
      </c>
      <c r="V850" s="131" t="s">
        <v>374</v>
      </c>
      <c r="W850" s="324"/>
    </row>
    <row r="851" spans="1:23">
      <c r="A851" s="414"/>
      <c r="B851" s="25" t="s">
        <v>64</v>
      </c>
      <c r="C851" s="385"/>
      <c r="D851" s="380"/>
      <c r="E851" s="29" t="s">
        <v>837</v>
      </c>
      <c r="F851" s="390"/>
      <c r="G851" s="10">
        <v>10</v>
      </c>
      <c r="H851" s="11">
        <v>8.7629999999999999</v>
      </c>
      <c r="I851" s="11">
        <f t="shared" si="26"/>
        <v>43.814999999999998</v>
      </c>
      <c r="J851" s="12">
        <v>82</v>
      </c>
      <c r="K851" s="46">
        <f t="shared" si="27"/>
        <v>1871.5051922857469</v>
      </c>
      <c r="L851" s="46"/>
      <c r="M851" s="13" t="s">
        <v>71</v>
      </c>
      <c r="N851" s="412">
        <f>AVERAGE(N850:N850)</f>
        <v>4271.7156300660117</v>
      </c>
      <c r="O851" s="412" t="e">
        <f>AVERAGE(O850:O850)</f>
        <v>#REF!</v>
      </c>
      <c r="P851" s="412" t="e">
        <f>STDEV(#REF!)</f>
        <v>#REF!</v>
      </c>
      <c r="Q851" s="412" t="e">
        <f>STDEV(#REF!)</f>
        <v>#REF!</v>
      </c>
      <c r="R851" s="412">
        <f>MIN(R850:R850)</f>
        <v>6671.9260678462761</v>
      </c>
      <c r="S851" s="412" t="e">
        <f>MIN(S850:S850)</f>
        <v>#REF!</v>
      </c>
      <c r="T851" s="412">
        <f>MIN(T850:T850)</f>
        <v>1871.5051922857469</v>
      </c>
      <c r="U851" s="412">
        <f>MIN(U850:U850)</f>
        <v>0</v>
      </c>
      <c r="V851" s="131" t="s">
        <v>374</v>
      </c>
      <c r="W851" s="324"/>
    </row>
    <row r="852" spans="1:23">
      <c r="A852" s="414" t="s">
        <v>838</v>
      </c>
      <c r="B852" s="25" t="s">
        <v>20</v>
      </c>
      <c r="C852" s="383">
        <v>1</v>
      </c>
      <c r="D852" s="379" t="s">
        <v>3</v>
      </c>
      <c r="E852" s="29" t="s">
        <v>839</v>
      </c>
      <c r="F852" s="408" t="s">
        <v>1844</v>
      </c>
      <c r="G852" s="10">
        <v>10</v>
      </c>
      <c r="H852" s="11">
        <v>9.83</v>
      </c>
      <c r="I852" s="11">
        <f t="shared" si="26"/>
        <v>49.15</v>
      </c>
      <c r="J852" s="12" t="s">
        <v>355</v>
      </c>
      <c r="K852" s="46" t="s">
        <v>355</v>
      </c>
      <c r="L852" s="46"/>
      <c r="M852" s="13" t="s">
        <v>71</v>
      </c>
      <c r="N852" s="381" t="s">
        <v>355</v>
      </c>
      <c r="O852" s="381" t="s">
        <v>355</v>
      </c>
      <c r="P852" s="381" t="s">
        <v>354</v>
      </c>
      <c r="Q852" s="381" t="s">
        <v>354</v>
      </c>
      <c r="R852" s="381" t="s">
        <v>355</v>
      </c>
      <c r="S852" s="381" t="s">
        <v>355</v>
      </c>
      <c r="T852" s="381" t="s">
        <v>355</v>
      </c>
      <c r="U852" s="381" t="s">
        <v>355</v>
      </c>
      <c r="V852" s="131" t="s">
        <v>374</v>
      </c>
    </row>
    <row r="853" spans="1:23">
      <c r="A853" s="414"/>
      <c r="B853" s="25" t="s">
        <v>21</v>
      </c>
      <c r="C853" s="385"/>
      <c r="D853" s="380"/>
      <c r="E853" s="29" t="s">
        <v>840</v>
      </c>
      <c r="F853" s="409"/>
      <c r="G853" s="10">
        <v>10</v>
      </c>
      <c r="H853" s="11">
        <v>11.619</v>
      </c>
      <c r="I853" s="11">
        <f t="shared" si="26"/>
        <v>58.094999999999999</v>
      </c>
      <c r="J853" s="12" t="s">
        <v>355</v>
      </c>
      <c r="K853" s="46" t="s">
        <v>355</v>
      </c>
      <c r="L853" s="46"/>
      <c r="M853" s="13" t="s">
        <v>71</v>
      </c>
      <c r="N853" s="382">
        <f t="shared" ref="N853:U853" si="28">MIN(N851:N852)</f>
        <v>4271.7156300660117</v>
      </c>
      <c r="O853" s="382" t="e">
        <f t="shared" si="28"/>
        <v>#REF!</v>
      </c>
      <c r="P853" s="382" t="e">
        <f t="shared" ref="P853:Q853" si="29">AVERAGE(P851:P852)</f>
        <v>#REF!</v>
      </c>
      <c r="Q853" s="382" t="e">
        <f t="shared" si="29"/>
        <v>#REF!</v>
      </c>
      <c r="R853" s="382">
        <f t="shared" si="28"/>
        <v>6671.9260678462761</v>
      </c>
      <c r="S853" s="382" t="e">
        <f t="shared" si="28"/>
        <v>#REF!</v>
      </c>
      <c r="T853" s="382">
        <f t="shared" si="28"/>
        <v>1871.5051922857469</v>
      </c>
      <c r="U853" s="382">
        <f t="shared" si="28"/>
        <v>0</v>
      </c>
      <c r="V853" s="131" t="s">
        <v>374</v>
      </c>
    </row>
    <row r="854" spans="1:23">
      <c r="A854" s="414"/>
      <c r="B854" s="25" t="s">
        <v>22</v>
      </c>
      <c r="C854" s="383">
        <v>2</v>
      </c>
      <c r="D854" s="379" t="s">
        <v>4</v>
      </c>
      <c r="E854" s="29" t="s">
        <v>841</v>
      </c>
      <c r="F854" s="409"/>
      <c r="G854" s="10">
        <v>10</v>
      </c>
      <c r="H854" s="11">
        <v>8.2899999999999991</v>
      </c>
      <c r="I854" s="11">
        <f t="shared" si="26"/>
        <v>41.449999999999996</v>
      </c>
      <c r="J854" s="12" t="s">
        <v>355</v>
      </c>
      <c r="K854" s="46" t="s">
        <v>355</v>
      </c>
      <c r="L854" s="46"/>
      <c r="M854" s="13" t="s">
        <v>71</v>
      </c>
      <c r="N854" s="381" t="s">
        <v>355</v>
      </c>
      <c r="O854" s="381" t="s">
        <v>355</v>
      </c>
      <c r="P854" s="381" t="s">
        <v>354</v>
      </c>
      <c r="Q854" s="381" t="s">
        <v>354</v>
      </c>
      <c r="R854" s="381" t="s">
        <v>355</v>
      </c>
      <c r="S854" s="381" t="s">
        <v>355</v>
      </c>
      <c r="T854" s="381" t="s">
        <v>355</v>
      </c>
      <c r="U854" s="418" t="s">
        <v>355</v>
      </c>
      <c r="V854" s="131" t="s">
        <v>374</v>
      </c>
    </row>
    <row r="855" spans="1:23">
      <c r="A855" s="414"/>
      <c r="B855" s="25" t="s">
        <v>23</v>
      </c>
      <c r="C855" s="384"/>
      <c r="D855" s="380"/>
      <c r="E855" s="29" t="s">
        <v>842</v>
      </c>
      <c r="F855" s="409"/>
      <c r="G855" s="10">
        <v>10</v>
      </c>
      <c r="H855" s="11">
        <v>9.8320000000000007</v>
      </c>
      <c r="I855" s="11">
        <f t="shared" si="26"/>
        <v>49.160000000000004</v>
      </c>
      <c r="J855" s="12" t="s">
        <v>355</v>
      </c>
      <c r="K855" s="46" t="s">
        <v>355</v>
      </c>
      <c r="L855" s="46"/>
      <c r="M855" s="13" t="s">
        <v>71</v>
      </c>
      <c r="N855" s="382">
        <f>MIN(N853:N854)</f>
        <v>4271.7156300660117</v>
      </c>
      <c r="O855" s="382" t="e">
        <f>MIN(O853:O854)</f>
        <v>#REF!</v>
      </c>
      <c r="P855" s="382" t="e">
        <f>AVERAGE(P853:P854)</f>
        <v>#REF!</v>
      </c>
      <c r="Q855" s="382" t="e">
        <f>STDEV(Q851:Q853)</f>
        <v>#REF!</v>
      </c>
      <c r="R855" s="382">
        <f>MIN(R853:R854)</f>
        <v>6671.9260678462761</v>
      </c>
      <c r="S855" s="382" t="e">
        <f>MIN(S853:S854)</f>
        <v>#REF!</v>
      </c>
      <c r="T855" s="382">
        <f>MIN(T853:T854)</f>
        <v>1871.5051922857469</v>
      </c>
      <c r="U855" s="419">
        <f>MIN(U853:U854)</f>
        <v>0</v>
      </c>
      <c r="V855" s="131" t="s">
        <v>374</v>
      </c>
    </row>
    <row r="856" spans="1:23">
      <c r="A856" s="414"/>
      <c r="B856" s="25" t="s">
        <v>24</v>
      </c>
      <c r="C856" s="384"/>
      <c r="D856" s="379" t="s">
        <v>3</v>
      </c>
      <c r="E856" s="29" t="s">
        <v>843</v>
      </c>
      <c r="F856" s="409"/>
      <c r="G856" s="10">
        <v>10</v>
      </c>
      <c r="H856" s="11">
        <v>14.856999999999999</v>
      </c>
      <c r="I856" s="11">
        <f t="shared" si="26"/>
        <v>74.284999999999997</v>
      </c>
      <c r="J856" s="12" t="s">
        <v>355</v>
      </c>
      <c r="K856" s="46" t="s">
        <v>355</v>
      </c>
      <c r="L856" s="46"/>
      <c r="M856" s="13" t="s">
        <v>71</v>
      </c>
      <c r="N856" s="381" t="s">
        <v>355</v>
      </c>
      <c r="O856" s="382" t="e">
        <f>MIN(#REF!)</f>
        <v>#REF!</v>
      </c>
      <c r="P856" s="381" t="s">
        <v>354</v>
      </c>
      <c r="Q856" s="382" t="e">
        <f>STDEV(#REF!)</f>
        <v>#REF!</v>
      </c>
      <c r="R856" s="381" t="s">
        <v>355</v>
      </c>
      <c r="S856" s="382" t="e">
        <f>MIN(#REF!)</f>
        <v>#REF!</v>
      </c>
      <c r="T856" s="381" t="s">
        <v>355</v>
      </c>
      <c r="U856" s="419">
        <f>MIN(M856:M857)</f>
        <v>0</v>
      </c>
      <c r="V856" s="131" t="s">
        <v>374</v>
      </c>
    </row>
    <row r="857" spans="1:23">
      <c r="A857" s="414"/>
      <c r="B857" s="25" t="s">
        <v>25</v>
      </c>
      <c r="C857" s="385"/>
      <c r="D857" s="380"/>
      <c r="E857" s="29" t="s">
        <v>844</v>
      </c>
      <c r="F857" s="409"/>
      <c r="G857" s="10">
        <v>10</v>
      </c>
      <c r="H857" s="11">
        <v>4.8470000000000004</v>
      </c>
      <c r="I857" s="11">
        <f t="shared" si="26"/>
        <v>24.235000000000003</v>
      </c>
      <c r="J857" s="12" t="s">
        <v>355</v>
      </c>
      <c r="K857" s="46" t="s">
        <v>355</v>
      </c>
      <c r="L857" s="46"/>
      <c r="M857" s="13" t="s">
        <v>71</v>
      </c>
      <c r="N857" s="382">
        <f>MIN(N855:N856)</f>
        <v>4271.7156300660117</v>
      </c>
      <c r="O857" s="382" t="e">
        <f>MIN(O856:O856)</f>
        <v>#REF!</v>
      </c>
      <c r="P857" s="382" t="e">
        <f>AVERAGE(P855:P856)</f>
        <v>#REF!</v>
      </c>
      <c r="Q857" s="382" t="e">
        <f>STDEV(#REF!)</f>
        <v>#REF!</v>
      </c>
      <c r="R857" s="382">
        <f>MIN(R855:R856)</f>
        <v>6671.9260678462761</v>
      </c>
      <c r="S857" s="382" t="e">
        <f>MIN(S856:S856)</f>
        <v>#REF!</v>
      </c>
      <c r="T857" s="382">
        <f>MIN(T855:T856)</f>
        <v>1871.5051922857469</v>
      </c>
      <c r="U857" s="419">
        <f>MIN(U856:U856)</f>
        <v>0</v>
      </c>
      <c r="V857" s="131" t="s">
        <v>374</v>
      </c>
    </row>
    <row r="858" spans="1:23">
      <c r="A858" s="414"/>
      <c r="B858" s="25" t="s">
        <v>26</v>
      </c>
      <c r="C858" s="383">
        <v>3</v>
      </c>
      <c r="D858" s="379" t="s">
        <v>4</v>
      </c>
      <c r="E858" s="29" t="s">
        <v>845</v>
      </c>
      <c r="F858" s="409"/>
      <c r="G858" s="10">
        <v>10</v>
      </c>
      <c r="H858" s="11">
        <v>18.355</v>
      </c>
      <c r="I858" s="11">
        <f t="shared" si="26"/>
        <v>91.775000000000006</v>
      </c>
      <c r="J858" s="12">
        <v>221</v>
      </c>
      <c r="K858" s="46">
        <f t="shared" si="27"/>
        <v>2408.0631980386811</v>
      </c>
      <c r="L858" s="46"/>
      <c r="M858" s="13" t="s">
        <v>71</v>
      </c>
      <c r="N858" s="412">
        <f>AVERAGE(K858:K859)</f>
        <v>2364.8939539115463</v>
      </c>
      <c r="O858" s="412">
        <f>AVERAGE(K858:K861)</f>
        <v>1603.6393132222167</v>
      </c>
      <c r="P858" s="412">
        <f>STDEV(K858:K859)</f>
        <v>61.050530521989103</v>
      </c>
      <c r="Q858" s="412">
        <f>STDEV(K858:K861)</f>
        <v>885.18211286162523</v>
      </c>
      <c r="R858" s="412">
        <f>MAX(K858:K859)</f>
        <v>2408.0631980386811</v>
      </c>
      <c r="S858" s="412">
        <f>MAX(K858:K861)</f>
        <v>2408.0631980386811</v>
      </c>
      <c r="T858" s="412">
        <f>MIN(K858:K859)</f>
        <v>2321.7247097844115</v>
      </c>
      <c r="U858" s="412">
        <f>MIN(K858:K861)</f>
        <v>722.21720682495265</v>
      </c>
      <c r="V858" s="131" t="s">
        <v>374</v>
      </c>
    </row>
    <row r="859" spans="1:23">
      <c r="A859" s="414"/>
      <c r="B859" s="25" t="s">
        <v>27</v>
      </c>
      <c r="C859" s="384"/>
      <c r="D859" s="380"/>
      <c r="E859" s="29" t="s">
        <v>846</v>
      </c>
      <c r="F859" s="409"/>
      <c r="G859" s="10">
        <v>10</v>
      </c>
      <c r="H859" s="11">
        <v>7.2359999999999998</v>
      </c>
      <c r="I859" s="11">
        <f t="shared" si="26"/>
        <v>36.18</v>
      </c>
      <c r="J859" s="12">
        <v>84</v>
      </c>
      <c r="K859" s="46">
        <f t="shared" si="27"/>
        <v>2321.7247097844115</v>
      </c>
      <c r="L859" s="46"/>
      <c r="M859" s="13" t="s">
        <v>71</v>
      </c>
      <c r="N859" s="412">
        <f>AVERAGE(N857:N858)</f>
        <v>3318.304791988779</v>
      </c>
      <c r="O859" s="412" t="e">
        <f>AVERAGE(O857:O858)</f>
        <v>#REF!</v>
      </c>
      <c r="P859" s="412" t="e">
        <f>STDEV(P855:P857)</f>
        <v>#REF!</v>
      </c>
      <c r="Q859" s="412" t="e">
        <f>STDEV(Q855:Q857)</f>
        <v>#REF!</v>
      </c>
      <c r="R859" s="412">
        <f>MIN(R857:R858)</f>
        <v>2408.0631980386811</v>
      </c>
      <c r="S859" s="412" t="e">
        <f>MIN(S857:S858)</f>
        <v>#REF!</v>
      </c>
      <c r="T859" s="412">
        <f>MIN(T857:T858)</f>
        <v>1871.5051922857469</v>
      </c>
      <c r="U859" s="412">
        <f>MIN(U857:U858)</f>
        <v>0</v>
      </c>
      <c r="V859" s="131" t="s">
        <v>374</v>
      </c>
    </row>
    <row r="860" spans="1:23">
      <c r="A860" s="414"/>
      <c r="B860" s="25" t="s">
        <v>28</v>
      </c>
      <c r="C860" s="384"/>
      <c r="D860" s="379" t="s">
        <v>3</v>
      </c>
      <c r="E860" s="29" t="s">
        <v>847</v>
      </c>
      <c r="F860" s="409"/>
      <c r="G860" s="10">
        <v>10</v>
      </c>
      <c r="H860" s="11">
        <v>11.077</v>
      </c>
      <c r="I860" s="11">
        <f t="shared" si="26"/>
        <v>55.384999999999998</v>
      </c>
      <c r="J860" s="12">
        <v>40</v>
      </c>
      <c r="K860" s="46">
        <f t="shared" si="27"/>
        <v>722.21720682495265</v>
      </c>
      <c r="L860" s="46"/>
      <c r="M860" s="13" t="s">
        <v>71</v>
      </c>
      <c r="N860" s="412">
        <f>AVERAGE(K860:K861)</f>
        <v>842.38467253288695</v>
      </c>
      <c r="O860" s="412" t="e">
        <f>AVERAGE(#REF!)</f>
        <v>#REF!</v>
      </c>
      <c r="P860" s="412">
        <f>STDEV(K860:K861)</f>
        <v>169.94245976016467</v>
      </c>
      <c r="Q860" s="412" t="e">
        <f>STDEV(#REF!)</f>
        <v>#REF!</v>
      </c>
      <c r="R860" s="412">
        <f>MAX(K860:K861)</f>
        <v>962.55213824082136</v>
      </c>
      <c r="S860" s="412" t="e">
        <f>MIN(#REF!)</f>
        <v>#REF!</v>
      </c>
      <c r="T860" s="412">
        <f>MIN(K860:K861)</f>
        <v>722.21720682495265</v>
      </c>
      <c r="U860" s="412">
        <f>MIN(M860:M861)</f>
        <v>0</v>
      </c>
      <c r="V860" s="131" t="s">
        <v>374</v>
      </c>
    </row>
    <row r="861" spans="1:23">
      <c r="A861" s="414"/>
      <c r="B861" s="25" t="s">
        <v>29</v>
      </c>
      <c r="C861" s="385"/>
      <c r="D861" s="380"/>
      <c r="E861" s="29" t="s">
        <v>848</v>
      </c>
      <c r="F861" s="409"/>
      <c r="G861" s="10">
        <v>10</v>
      </c>
      <c r="H861" s="11">
        <v>21.817</v>
      </c>
      <c r="I861" s="11">
        <f t="shared" si="26"/>
        <v>109.08500000000001</v>
      </c>
      <c r="J861" s="12">
        <v>105</v>
      </c>
      <c r="K861" s="46">
        <f t="shared" si="27"/>
        <v>962.55213824082136</v>
      </c>
      <c r="L861" s="46"/>
      <c r="M861" s="13" t="s">
        <v>71</v>
      </c>
      <c r="N861" s="412">
        <f>AVERAGE(N860:N860)</f>
        <v>842.38467253288695</v>
      </c>
      <c r="O861" s="412" t="e">
        <f>AVERAGE(O860:O860)</f>
        <v>#REF!</v>
      </c>
      <c r="P861" s="412" t="e">
        <f>STDEV(#REF!)</f>
        <v>#REF!</v>
      </c>
      <c r="Q861" s="412" t="e">
        <f>STDEV(#REF!)</f>
        <v>#REF!</v>
      </c>
      <c r="R861" s="412">
        <f>MIN(R860:R860)</f>
        <v>962.55213824082136</v>
      </c>
      <c r="S861" s="412" t="e">
        <f>MIN(S860:S860)</f>
        <v>#REF!</v>
      </c>
      <c r="T861" s="412">
        <f>MIN(T860:T860)</f>
        <v>722.21720682495265</v>
      </c>
      <c r="U861" s="412">
        <f>MIN(U860:U860)</f>
        <v>0</v>
      </c>
      <c r="V861" s="131" t="s">
        <v>374</v>
      </c>
    </row>
    <row r="862" spans="1:23">
      <c r="A862" s="414"/>
      <c r="B862" s="25" t="s">
        <v>30</v>
      </c>
      <c r="C862" s="383">
        <v>4</v>
      </c>
      <c r="D862" s="379" t="s">
        <v>4</v>
      </c>
      <c r="E862" s="29" t="s">
        <v>849</v>
      </c>
      <c r="F862" s="409"/>
      <c r="G862" s="10">
        <v>10</v>
      </c>
      <c r="H862" s="11">
        <v>7.8339999999999996</v>
      </c>
      <c r="I862" s="11">
        <f t="shared" si="26"/>
        <v>39.17</v>
      </c>
      <c r="J862" s="12">
        <v>364</v>
      </c>
      <c r="K862" s="46">
        <f t="shared" si="27"/>
        <v>9292.8261424559605</v>
      </c>
      <c r="L862" s="46"/>
      <c r="M862" s="13" t="s">
        <v>71</v>
      </c>
      <c r="N862" s="412">
        <f>AVERAGE(K862:K863)</f>
        <v>8948.1435123686097</v>
      </c>
      <c r="O862" s="412">
        <f>AVERAGE(K862:K865)</f>
        <v>11218.014959429835</v>
      </c>
      <c r="P862" s="412">
        <f>STDEV(K862:K863)</f>
        <v>487.45485018396147</v>
      </c>
      <c r="Q862" s="412">
        <f>STDEV(K862:K865)</f>
        <v>4027.8520612739098</v>
      </c>
      <c r="R862" s="412">
        <f>MAX(K862:K863)</f>
        <v>9292.8261424559605</v>
      </c>
      <c r="S862" s="412">
        <f>MAX(K862:K865)</f>
        <v>17217.758985200846</v>
      </c>
      <c r="T862" s="412">
        <f>MIN(K862:K863)</f>
        <v>8603.460882281257</v>
      </c>
      <c r="U862" s="412">
        <f>MIN(K862:K865)</f>
        <v>8603.460882281257</v>
      </c>
      <c r="V862" s="131" t="s">
        <v>374</v>
      </c>
    </row>
    <row r="863" spans="1:23">
      <c r="A863" s="414"/>
      <c r="B863" s="25" t="s">
        <v>31</v>
      </c>
      <c r="C863" s="384"/>
      <c r="D863" s="380"/>
      <c r="E863" s="29" t="s">
        <v>850</v>
      </c>
      <c r="F863" s="409"/>
      <c r="G863" s="10">
        <v>10</v>
      </c>
      <c r="H863" s="11">
        <v>8.2059999999999995</v>
      </c>
      <c r="I863" s="11">
        <f t="shared" si="26"/>
        <v>41.03</v>
      </c>
      <c r="J863" s="12">
        <v>353</v>
      </c>
      <c r="K863" s="46">
        <f t="shared" si="27"/>
        <v>8603.460882281257</v>
      </c>
      <c r="L863" s="46"/>
      <c r="M863" s="13" t="s">
        <v>71</v>
      </c>
      <c r="N863" s="412">
        <f>AVERAGE(N861:N862)</f>
        <v>4895.2640924507486</v>
      </c>
      <c r="O863" s="412" t="e">
        <f>AVERAGE(O861:O862)</f>
        <v>#REF!</v>
      </c>
      <c r="P863" s="412" t="e">
        <f>STDEV(P859:P861)</f>
        <v>#REF!</v>
      </c>
      <c r="Q863" s="412" t="e">
        <f>STDEV(Q859:Q861)</f>
        <v>#REF!</v>
      </c>
      <c r="R863" s="412">
        <f>MIN(R861:R862)</f>
        <v>962.55213824082136</v>
      </c>
      <c r="S863" s="412" t="e">
        <f>MIN(S861:S862)</f>
        <v>#REF!</v>
      </c>
      <c r="T863" s="412">
        <f>MIN(T861:T862)</f>
        <v>722.21720682495265</v>
      </c>
      <c r="U863" s="412">
        <f>MIN(U861:U862)</f>
        <v>0</v>
      </c>
      <c r="V863" s="131" t="s">
        <v>374</v>
      </c>
    </row>
    <row r="864" spans="1:23">
      <c r="A864" s="414"/>
      <c r="B864" s="25" t="s">
        <v>32</v>
      </c>
      <c r="C864" s="384"/>
      <c r="D864" s="379" t="s">
        <v>3</v>
      </c>
      <c r="E864" s="29" t="s">
        <v>851</v>
      </c>
      <c r="F864" s="409"/>
      <c r="G864" s="10">
        <v>10</v>
      </c>
      <c r="H864" s="11">
        <v>11.824999999999999</v>
      </c>
      <c r="I864" s="11">
        <f t="shared" si="26"/>
        <v>59.125</v>
      </c>
      <c r="J864" s="12">
        <v>1018</v>
      </c>
      <c r="K864" s="46">
        <f t="shared" si="27"/>
        <v>17217.758985200846</v>
      </c>
      <c r="L864" s="46"/>
      <c r="M864" s="13" t="s">
        <v>71</v>
      </c>
      <c r="N864" s="412">
        <f>AVERAGE(K864:K865)</f>
        <v>13487.886406491058</v>
      </c>
      <c r="O864" s="412" t="e">
        <f>AVERAGE(#REF!)</f>
        <v>#REF!</v>
      </c>
      <c r="P864" s="412">
        <f>STDEV(K864:K865)</f>
        <v>5274.8363867348889</v>
      </c>
      <c r="Q864" s="412" t="e">
        <f>STDEV(#REF!)</f>
        <v>#REF!</v>
      </c>
      <c r="R864" s="412">
        <f>MAX(K864:K865)</f>
        <v>17217.758985200846</v>
      </c>
      <c r="S864" s="412" t="e">
        <f>MIN(#REF!)</f>
        <v>#REF!</v>
      </c>
      <c r="T864" s="412">
        <f>MIN(K864:K865)</f>
        <v>9758.0138277812694</v>
      </c>
      <c r="U864" s="412">
        <f>MIN(M864:M865)</f>
        <v>0</v>
      </c>
      <c r="V864" s="131" t="s">
        <v>375</v>
      </c>
    </row>
    <row r="865" spans="1:22">
      <c r="A865" s="414"/>
      <c r="B865" s="25" t="s">
        <v>33</v>
      </c>
      <c r="C865" s="385"/>
      <c r="D865" s="380"/>
      <c r="E865" s="29" t="s">
        <v>852</v>
      </c>
      <c r="F865" s="409"/>
      <c r="G865" s="10">
        <v>10</v>
      </c>
      <c r="H865" s="11">
        <v>12.728</v>
      </c>
      <c r="I865" s="11">
        <f t="shared" si="26"/>
        <v>63.64</v>
      </c>
      <c r="J865" s="12">
        <v>621</v>
      </c>
      <c r="K865" s="46">
        <f t="shared" si="27"/>
        <v>9758.0138277812694</v>
      </c>
      <c r="L865" s="46"/>
      <c r="M865" s="13" t="s">
        <v>71</v>
      </c>
      <c r="N865" s="412">
        <f>AVERAGE(N864:N864)</f>
        <v>13487.886406491058</v>
      </c>
      <c r="O865" s="412" t="e">
        <f>AVERAGE(O864:O864)</f>
        <v>#REF!</v>
      </c>
      <c r="P865" s="412" t="e">
        <f>STDEV(#REF!)</f>
        <v>#REF!</v>
      </c>
      <c r="Q865" s="412" t="e">
        <f>STDEV(#REF!)</f>
        <v>#REF!</v>
      </c>
      <c r="R865" s="412">
        <f>MIN(R864:R864)</f>
        <v>17217.758985200846</v>
      </c>
      <c r="S865" s="412" t="e">
        <f>MIN(S864:S864)</f>
        <v>#REF!</v>
      </c>
      <c r="T865" s="412">
        <f>MIN(T864:T864)</f>
        <v>9758.0138277812694</v>
      </c>
      <c r="U865" s="412">
        <f>MIN(U864:U864)</f>
        <v>0</v>
      </c>
      <c r="V865" s="131" t="s">
        <v>375</v>
      </c>
    </row>
    <row r="866" spans="1:22">
      <c r="A866" s="414"/>
      <c r="B866" s="25" t="s">
        <v>34</v>
      </c>
      <c r="C866" s="383">
        <v>5</v>
      </c>
      <c r="D866" s="379" t="s">
        <v>4</v>
      </c>
      <c r="E866" s="29" t="s">
        <v>853</v>
      </c>
      <c r="F866" s="409"/>
      <c r="G866" s="10">
        <v>10</v>
      </c>
      <c r="H866" s="11">
        <v>14.707000000000001</v>
      </c>
      <c r="I866" s="11">
        <f t="shared" si="26"/>
        <v>73.534999999999997</v>
      </c>
      <c r="J866" s="12">
        <v>66</v>
      </c>
      <c r="K866" s="46">
        <f t="shared" si="27"/>
        <v>897.53178758414356</v>
      </c>
      <c r="L866" s="46"/>
      <c r="M866" s="13" t="s">
        <v>71</v>
      </c>
      <c r="N866" s="412">
        <f>AVERAGE(K866:K867)</f>
        <v>2698.4275987988376</v>
      </c>
      <c r="O866" s="412">
        <f>AVERAGE(K866:K869)</f>
        <v>4470.0613922684779</v>
      </c>
      <c r="P866" s="412">
        <f>STDEV(K866:K867)</f>
        <v>2546.8512806407175</v>
      </c>
      <c r="Q866" s="412">
        <f>STDEV(K866:K869)</f>
        <v>5254.5923655316492</v>
      </c>
      <c r="R866" s="412">
        <f>MAX(K866:K867)</f>
        <v>4499.3234100135314</v>
      </c>
      <c r="S866" s="412">
        <f>MAX(K866:K869)</f>
        <v>11889.306457123335</v>
      </c>
      <c r="T866" s="412">
        <f>MIN(K866:K867)</f>
        <v>897.53178758414356</v>
      </c>
      <c r="U866" s="412">
        <f>MIN(K866:K869)</f>
        <v>594.0839143529023</v>
      </c>
      <c r="V866" s="131" t="s">
        <v>375</v>
      </c>
    </row>
    <row r="867" spans="1:22">
      <c r="A867" s="414"/>
      <c r="B867" s="25" t="s">
        <v>35</v>
      </c>
      <c r="C867" s="384"/>
      <c r="D867" s="380"/>
      <c r="E867" s="29" t="s">
        <v>854</v>
      </c>
      <c r="F867" s="409"/>
      <c r="G867" s="10">
        <v>10</v>
      </c>
      <c r="H867" s="11">
        <v>17.736000000000001</v>
      </c>
      <c r="I867" s="11">
        <f t="shared" si="26"/>
        <v>88.68</v>
      </c>
      <c r="J867" s="12">
        <v>399</v>
      </c>
      <c r="K867" s="46">
        <f t="shared" si="27"/>
        <v>4499.3234100135314</v>
      </c>
      <c r="L867" s="46"/>
      <c r="M867" s="13" t="s">
        <v>71</v>
      </c>
      <c r="N867" s="412">
        <f>AVERAGE(N865:N866)</f>
        <v>8093.1570026449481</v>
      </c>
      <c r="O867" s="412" t="e">
        <f>AVERAGE(O865:O866)</f>
        <v>#REF!</v>
      </c>
      <c r="P867" s="412" t="e">
        <f>STDEV(P863:P865)</f>
        <v>#REF!</v>
      </c>
      <c r="Q867" s="412" t="e">
        <f>STDEV(Q863:Q865)</f>
        <v>#REF!</v>
      </c>
      <c r="R867" s="412">
        <f>MIN(R865:R866)</f>
        <v>4499.3234100135314</v>
      </c>
      <c r="S867" s="412" t="e">
        <f>MIN(S865:S866)</f>
        <v>#REF!</v>
      </c>
      <c r="T867" s="412">
        <f>MIN(T865:T866)</f>
        <v>897.53178758414356</v>
      </c>
      <c r="U867" s="412">
        <f>MIN(U865:U866)</f>
        <v>0</v>
      </c>
      <c r="V867" s="131" t="s">
        <v>375</v>
      </c>
    </row>
    <row r="868" spans="1:22">
      <c r="A868" s="414"/>
      <c r="B868" s="25" t="s">
        <v>36</v>
      </c>
      <c r="C868" s="384"/>
      <c r="D868" s="379" t="s">
        <v>3</v>
      </c>
      <c r="E868" s="29" t="s">
        <v>855</v>
      </c>
      <c r="F868" s="409"/>
      <c r="G868" s="10">
        <v>10</v>
      </c>
      <c r="H868" s="11">
        <v>24.239000000000001</v>
      </c>
      <c r="I868" s="11">
        <f t="shared" si="26"/>
        <v>121.19500000000001</v>
      </c>
      <c r="J868" s="12">
        <v>72</v>
      </c>
      <c r="K868" s="46">
        <f t="shared" si="27"/>
        <v>594.0839143529023</v>
      </c>
      <c r="L868" s="46"/>
      <c r="M868" s="13" t="s">
        <v>71</v>
      </c>
      <c r="N868" s="412">
        <f>AVERAGE(K868:K869)</f>
        <v>6241.6951857381191</v>
      </c>
      <c r="O868" s="412" t="e">
        <f>AVERAGE(#REF!)</f>
        <v>#REF!</v>
      </c>
      <c r="P868" s="412">
        <f>STDEV(K868:K869)</f>
        <v>7986.9284550041311</v>
      </c>
      <c r="Q868" s="412" t="e">
        <f>STDEV(#REF!)</f>
        <v>#REF!</v>
      </c>
      <c r="R868" s="412">
        <f>MAX(K868:K869)</f>
        <v>11889.306457123335</v>
      </c>
      <c r="S868" s="412" t="e">
        <f>MIN(#REF!)</f>
        <v>#REF!</v>
      </c>
      <c r="T868" s="412">
        <f>MIN(K868:K869)</f>
        <v>594.0839143529023</v>
      </c>
      <c r="U868" s="412">
        <f>MIN(M868:M869)</f>
        <v>0</v>
      </c>
      <c r="V868" s="131" t="s">
        <v>375</v>
      </c>
    </row>
    <row r="869" spans="1:22">
      <c r="A869" s="414"/>
      <c r="B869" s="25" t="s">
        <v>37</v>
      </c>
      <c r="C869" s="385"/>
      <c r="D869" s="380"/>
      <c r="E869" s="29" t="s">
        <v>856</v>
      </c>
      <c r="F869" s="409"/>
      <c r="G869" s="10">
        <v>10</v>
      </c>
      <c r="H869" s="11">
        <v>8.7810000000000006</v>
      </c>
      <c r="I869" s="11">
        <f t="shared" si="26"/>
        <v>43.905000000000001</v>
      </c>
      <c r="J869" s="12">
        <v>522</v>
      </c>
      <c r="K869" s="46">
        <f t="shared" si="27"/>
        <v>11889.306457123335</v>
      </c>
      <c r="L869" s="46"/>
      <c r="M869" s="13" t="s">
        <v>71</v>
      </c>
      <c r="N869" s="412">
        <f>AVERAGE(N868:N868)</f>
        <v>6241.6951857381191</v>
      </c>
      <c r="O869" s="412" t="e">
        <f>AVERAGE(O868:O868)</f>
        <v>#REF!</v>
      </c>
      <c r="P869" s="412" t="e">
        <f>STDEV(#REF!)</f>
        <v>#REF!</v>
      </c>
      <c r="Q869" s="412" t="e">
        <f>STDEV(#REF!)</f>
        <v>#REF!</v>
      </c>
      <c r="R869" s="412">
        <f>MIN(R868:R868)</f>
        <v>11889.306457123335</v>
      </c>
      <c r="S869" s="412" t="e">
        <f>MIN(S868:S868)</f>
        <v>#REF!</v>
      </c>
      <c r="T869" s="412">
        <f>MIN(T868:T868)</f>
        <v>594.0839143529023</v>
      </c>
      <c r="U869" s="412">
        <f>MIN(U868:U868)</f>
        <v>0</v>
      </c>
      <c r="V869" s="131" t="s">
        <v>375</v>
      </c>
    </row>
    <row r="870" spans="1:22">
      <c r="A870" s="414"/>
      <c r="B870" s="25" t="s">
        <v>38</v>
      </c>
      <c r="C870" s="383">
        <v>6</v>
      </c>
      <c r="D870" s="23" t="s">
        <v>4</v>
      </c>
      <c r="E870" s="29" t="s">
        <v>857</v>
      </c>
      <c r="F870" s="409"/>
      <c r="G870" s="10">
        <v>10</v>
      </c>
      <c r="H870" s="11">
        <v>17.7</v>
      </c>
      <c r="I870" s="11">
        <f t="shared" si="26"/>
        <v>88.5</v>
      </c>
      <c r="J870" s="12">
        <v>15</v>
      </c>
      <c r="K870" s="46">
        <f t="shared" si="27"/>
        <v>169.49152542372883</v>
      </c>
      <c r="L870" s="46"/>
      <c r="M870" s="13" t="s">
        <v>71</v>
      </c>
      <c r="N870" s="130">
        <f>AVERAGE(K870)</f>
        <v>169.49152542372883</v>
      </c>
      <c r="O870" s="412">
        <f>AVERAGE(K870:K873)</f>
        <v>5391.0120308774476</v>
      </c>
      <c r="P870" s="129" t="s">
        <v>354</v>
      </c>
      <c r="Q870" s="412">
        <f>STDEV(K870:K873)</f>
        <v>4881.7041156749947</v>
      </c>
      <c r="R870" s="130">
        <f>MAX(K870)</f>
        <v>169.49152542372883</v>
      </c>
      <c r="S870" s="412">
        <f>MAX(K870:K873)</f>
        <v>11887.320588410457</v>
      </c>
      <c r="T870" s="130">
        <f>MIN(K870)</f>
        <v>169.49152542372883</v>
      </c>
      <c r="U870" s="412">
        <f>MIN(K870:K873)</f>
        <v>169.49152542372883</v>
      </c>
      <c r="V870" s="131" t="s">
        <v>375</v>
      </c>
    </row>
    <row r="871" spans="1:22">
      <c r="A871" s="414"/>
      <c r="B871" s="25" t="s">
        <v>39</v>
      </c>
      <c r="C871" s="384"/>
      <c r="D871" s="379" t="s">
        <v>3</v>
      </c>
      <c r="E871" s="29" t="s">
        <v>858</v>
      </c>
      <c r="F871" s="409"/>
      <c r="G871" s="10">
        <v>10</v>
      </c>
      <c r="H871" s="11">
        <v>16.791</v>
      </c>
      <c r="I871" s="11">
        <f t="shared" si="26"/>
        <v>83.954999999999998</v>
      </c>
      <c r="J871" s="12">
        <v>998</v>
      </c>
      <c r="K871" s="46">
        <f t="shared" si="27"/>
        <v>11887.320588410457</v>
      </c>
      <c r="L871" s="46"/>
      <c r="M871" s="13" t="s">
        <v>71</v>
      </c>
      <c r="N871" s="412">
        <f>AVERAGE(K871:K873)</f>
        <v>7131.5188660286876</v>
      </c>
      <c r="O871" s="412">
        <f>AVERAGE(O870:O870)</f>
        <v>5391.0120308774476</v>
      </c>
      <c r="P871" s="412">
        <f>STDEV(K871:K873)</f>
        <v>4191.7023212828653</v>
      </c>
      <c r="Q871" s="412" t="e">
        <f>STDEV(#REF!)</f>
        <v>#REF!</v>
      </c>
      <c r="R871" s="412">
        <f>MAX(K871:K873)</f>
        <v>11887.320588410457</v>
      </c>
      <c r="S871" s="412">
        <f>MIN(S870:S870)</f>
        <v>11887.320588410457</v>
      </c>
      <c r="T871" s="412">
        <f>MIN(K871:K873)</f>
        <v>3974.431997974812</v>
      </c>
      <c r="U871" s="412">
        <f>MIN(U870:U870)</f>
        <v>169.49152542372883</v>
      </c>
      <c r="V871" s="131" t="s">
        <v>375</v>
      </c>
    </row>
    <row r="872" spans="1:22">
      <c r="A872" s="414"/>
      <c r="B872" s="25" t="s">
        <v>40</v>
      </c>
      <c r="C872" s="384"/>
      <c r="D872" s="407"/>
      <c r="E872" s="29" t="s">
        <v>859</v>
      </c>
      <c r="F872" s="409"/>
      <c r="G872" s="10">
        <v>10</v>
      </c>
      <c r="H872" s="11">
        <v>11.965</v>
      </c>
      <c r="I872" s="11">
        <f t="shared" si="26"/>
        <v>59.825000000000003</v>
      </c>
      <c r="J872" s="12">
        <v>331</v>
      </c>
      <c r="K872" s="46">
        <f t="shared" si="27"/>
        <v>5532.804011700794</v>
      </c>
      <c r="L872" s="46"/>
      <c r="M872" s="13" t="s">
        <v>71</v>
      </c>
      <c r="N872" s="412"/>
      <c r="O872" s="412" t="e">
        <f>AVERAGE(#REF!)</f>
        <v>#REF!</v>
      </c>
      <c r="P872" s="412"/>
      <c r="Q872" s="412" t="e">
        <f>STDEV(#REF!)</f>
        <v>#REF!</v>
      </c>
      <c r="R872" s="412"/>
      <c r="S872" s="412" t="e">
        <f>MIN(#REF!)</f>
        <v>#REF!</v>
      </c>
      <c r="T872" s="412"/>
      <c r="U872" s="412">
        <f>MIN(M872:M873)</f>
        <v>0</v>
      </c>
      <c r="V872" s="131" t="s">
        <v>375</v>
      </c>
    </row>
    <row r="873" spans="1:22">
      <c r="A873" s="414"/>
      <c r="B873" s="25" t="s">
        <v>41</v>
      </c>
      <c r="C873" s="385"/>
      <c r="D873" s="380"/>
      <c r="E873" s="29" t="s">
        <v>860</v>
      </c>
      <c r="F873" s="410"/>
      <c r="G873" s="10">
        <v>10</v>
      </c>
      <c r="H873" s="45">
        <v>15.801</v>
      </c>
      <c r="I873" s="11">
        <f t="shared" si="26"/>
        <v>79.004999999999995</v>
      </c>
      <c r="J873" s="12">
        <v>314</v>
      </c>
      <c r="K873" s="46">
        <f t="shared" si="27"/>
        <v>3974.431997974812</v>
      </c>
      <c r="L873" s="46"/>
      <c r="M873" s="13" t="s">
        <v>71</v>
      </c>
      <c r="N873" s="412"/>
      <c r="O873" s="412" t="e">
        <f>AVERAGE(O872:O872)</f>
        <v>#REF!</v>
      </c>
      <c r="P873" s="412"/>
      <c r="Q873" s="412" t="e">
        <f>STDEV(#REF!)</f>
        <v>#REF!</v>
      </c>
      <c r="R873" s="412"/>
      <c r="S873" s="412" t="e">
        <f>MIN(S872:S872)</f>
        <v>#REF!</v>
      </c>
      <c r="T873" s="412"/>
      <c r="U873" s="412">
        <f>MIN(U872:U872)</f>
        <v>0</v>
      </c>
      <c r="V873" s="131" t="s">
        <v>375</v>
      </c>
    </row>
    <row r="874" spans="1:22">
      <c r="A874" s="414"/>
      <c r="B874" s="25" t="s">
        <v>42</v>
      </c>
      <c r="C874" s="383">
        <v>1</v>
      </c>
      <c r="D874" s="23" t="s">
        <v>4</v>
      </c>
      <c r="E874" s="29" t="s">
        <v>861</v>
      </c>
      <c r="F874" s="388" t="s">
        <v>1846</v>
      </c>
      <c r="G874" s="10">
        <v>10</v>
      </c>
      <c r="H874" s="11">
        <v>9.548</v>
      </c>
      <c r="I874" s="11">
        <f t="shared" si="26"/>
        <v>47.74</v>
      </c>
      <c r="J874" s="12" t="s">
        <v>355</v>
      </c>
      <c r="K874" s="46" t="s">
        <v>355</v>
      </c>
      <c r="L874" s="46"/>
      <c r="M874" s="13" t="s">
        <v>71</v>
      </c>
      <c r="N874" s="129" t="s">
        <v>355</v>
      </c>
      <c r="O874" s="381" t="s">
        <v>355</v>
      </c>
      <c r="P874" s="129" t="s">
        <v>354</v>
      </c>
      <c r="Q874" s="381" t="s">
        <v>354</v>
      </c>
      <c r="R874" s="129" t="s">
        <v>355</v>
      </c>
      <c r="S874" s="381" t="s">
        <v>355</v>
      </c>
      <c r="T874" s="129" t="s">
        <v>355</v>
      </c>
      <c r="U874" s="418" t="s">
        <v>355</v>
      </c>
      <c r="V874" s="131" t="s">
        <v>375</v>
      </c>
    </row>
    <row r="875" spans="1:22">
      <c r="A875" s="414"/>
      <c r="B875" s="25" t="s">
        <v>43</v>
      </c>
      <c r="C875" s="384"/>
      <c r="D875" s="379" t="s">
        <v>3</v>
      </c>
      <c r="E875" s="29" t="s">
        <v>862</v>
      </c>
      <c r="F875" s="389"/>
      <c r="G875" s="10">
        <v>10</v>
      </c>
      <c r="H875" s="11">
        <v>32.661999999999999</v>
      </c>
      <c r="I875" s="11">
        <f t="shared" si="26"/>
        <v>163.31</v>
      </c>
      <c r="J875" s="12" t="s">
        <v>355</v>
      </c>
      <c r="K875" s="46" t="s">
        <v>355</v>
      </c>
      <c r="L875" s="46"/>
      <c r="M875" s="13" t="s">
        <v>71</v>
      </c>
      <c r="N875" s="381" t="s">
        <v>355</v>
      </c>
      <c r="O875" s="382" t="e">
        <f>MIN(#REF!)</f>
        <v>#REF!</v>
      </c>
      <c r="P875" s="381" t="s">
        <v>354</v>
      </c>
      <c r="Q875" s="382" t="e">
        <f>STDEV(#REF!)</f>
        <v>#REF!</v>
      </c>
      <c r="R875" s="381" t="s">
        <v>355</v>
      </c>
      <c r="S875" s="382" t="e">
        <f>MIN(#REF!)</f>
        <v>#REF!</v>
      </c>
      <c r="T875" s="381" t="s">
        <v>355</v>
      </c>
      <c r="U875" s="419">
        <f>MIN(M875:M876)</f>
        <v>0</v>
      </c>
      <c r="V875" s="131" t="s">
        <v>375</v>
      </c>
    </row>
    <row r="876" spans="1:22">
      <c r="A876" s="414"/>
      <c r="B876" s="25" t="s">
        <v>44</v>
      </c>
      <c r="C876" s="385"/>
      <c r="D876" s="380"/>
      <c r="E876" s="29" t="s">
        <v>863</v>
      </c>
      <c r="F876" s="389"/>
      <c r="G876" s="10">
        <v>10</v>
      </c>
      <c r="H876" s="11">
        <v>10.451000000000001</v>
      </c>
      <c r="I876" s="11">
        <f t="shared" si="26"/>
        <v>52.255000000000003</v>
      </c>
      <c r="J876" s="12" t="s">
        <v>355</v>
      </c>
      <c r="K876" s="46" t="s">
        <v>355</v>
      </c>
      <c r="L876" s="46"/>
      <c r="M876" s="13" t="s">
        <v>71</v>
      </c>
      <c r="N876" s="382">
        <f>MIN(N874:N875)</f>
        <v>0</v>
      </c>
      <c r="O876" s="382" t="e">
        <f>MIN(O875:O875)</f>
        <v>#REF!</v>
      </c>
      <c r="P876" s="382" t="e">
        <f>AVERAGE(P874:P875)</f>
        <v>#DIV/0!</v>
      </c>
      <c r="Q876" s="382" t="e">
        <f>STDEV(#REF!)</f>
        <v>#REF!</v>
      </c>
      <c r="R876" s="382">
        <f>MIN(R874:R875)</f>
        <v>0</v>
      </c>
      <c r="S876" s="382" t="e">
        <f>MIN(S875:S875)</f>
        <v>#REF!</v>
      </c>
      <c r="T876" s="382">
        <f>MIN(T874:T875)</f>
        <v>0</v>
      </c>
      <c r="U876" s="419">
        <f>MIN(U875:U875)</f>
        <v>0</v>
      </c>
      <c r="V876" s="131" t="s">
        <v>375</v>
      </c>
    </row>
    <row r="877" spans="1:22">
      <c r="A877" s="414"/>
      <c r="B877" s="25" t="s">
        <v>45</v>
      </c>
      <c r="C877" s="383">
        <v>2</v>
      </c>
      <c r="D877" s="379" t="s">
        <v>4</v>
      </c>
      <c r="E877" s="29" t="s">
        <v>864</v>
      </c>
      <c r="F877" s="389"/>
      <c r="G877" s="10">
        <v>10</v>
      </c>
      <c r="H877" s="11">
        <v>17.702999999999999</v>
      </c>
      <c r="I877" s="11">
        <f t="shared" si="26"/>
        <v>88.515000000000001</v>
      </c>
      <c r="J877" s="12" t="s">
        <v>355</v>
      </c>
      <c r="K877" s="46" t="s">
        <v>355</v>
      </c>
      <c r="L877" s="46"/>
      <c r="M877" s="13" t="s">
        <v>71</v>
      </c>
      <c r="N877" s="381" t="s">
        <v>355</v>
      </c>
      <c r="O877" s="381" t="s">
        <v>355</v>
      </c>
      <c r="P877" s="381" t="s">
        <v>354</v>
      </c>
      <c r="Q877" s="381" t="s">
        <v>354</v>
      </c>
      <c r="R877" s="381" t="s">
        <v>355</v>
      </c>
      <c r="S877" s="381" t="s">
        <v>355</v>
      </c>
      <c r="T877" s="381" t="s">
        <v>355</v>
      </c>
      <c r="U877" s="418" t="s">
        <v>355</v>
      </c>
      <c r="V877" s="131" t="s">
        <v>375</v>
      </c>
    </row>
    <row r="878" spans="1:22">
      <c r="A878" s="414"/>
      <c r="B878" s="25" t="s">
        <v>46</v>
      </c>
      <c r="C878" s="384"/>
      <c r="D878" s="380"/>
      <c r="E878" s="29" t="s">
        <v>865</v>
      </c>
      <c r="F878" s="389"/>
      <c r="G878" s="10">
        <v>10</v>
      </c>
      <c r="H878" s="11">
        <v>7.3739999999999997</v>
      </c>
      <c r="I878" s="11">
        <f t="shared" si="26"/>
        <v>36.869999999999997</v>
      </c>
      <c r="J878" s="12" t="s">
        <v>355</v>
      </c>
      <c r="K878" s="46" t="s">
        <v>355</v>
      </c>
      <c r="L878" s="46"/>
      <c r="M878" s="13" t="s">
        <v>71</v>
      </c>
      <c r="N878" s="382">
        <f>MIN(N876:N877)</f>
        <v>0</v>
      </c>
      <c r="O878" s="382" t="e">
        <f>MIN(O876:O877)</f>
        <v>#REF!</v>
      </c>
      <c r="P878" s="382" t="e">
        <f>AVERAGE(P876:P877)</f>
        <v>#DIV/0!</v>
      </c>
      <c r="Q878" s="382" t="e">
        <f>STDEV(Q874:Q876)</f>
        <v>#REF!</v>
      </c>
      <c r="R878" s="382">
        <f>MIN(R876:R877)</f>
        <v>0</v>
      </c>
      <c r="S878" s="382" t="e">
        <f>MIN(S876:S877)</f>
        <v>#REF!</v>
      </c>
      <c r="T878" s="382">
        <f>MIN(T876:T877)</f>
        <v>0</v>
      </c>
      <c r="U878" s="419">
        <f>MIN(U876:U877)</f>
        <v>0</v>
      </c>
      <c r="V878" s="131" t="s">
        <v>375</v>
      </c>
    </row>
    <row r="879" spans="1:22">
      <c r="A879" s="414"/>
      <c r="B879" s="25" t="s">
        <v>47</v>
      </c>
      <c r="C879" s="384"/>
      <c r="D879" s="379" t="s">
        <v>3</v>
      </c>
      <c r="E879" s="29" t="s">
        <v>866</v>
      </c>
      <c r="F879" s="389"/>
      <c r="G879" s="10">
        <v>10</v>
      </c>
      <c r="H879" s="11">
        <v>13.528</v>
      </c>
      <c r="I879" s="11">
        <f t="shared" si="26"/>
        <v>67.64</v>
      </c>
      <c r="J879" s="12" t="s">
        <v>355</v>
      </c>
      <c r="K879" s="46" t="s">
        <v>355</v>
      </c>
      <c r="L879" s="46"/>
      <c r="M879" s="13" t="s">
        <v>71</v>
      </c>
      <c r="N879" s="381" t="s">
        <v>355</v>
      </c>
      <c r="O879" s="382" t="e">
        <f>MIN(#REF!)</f>
        <v>#REF!</v>
      </c>
      <c r="P879" s="381" t="s">
        <v>354</v>
      </c>
      <c r="Q879" s="382" t="e">
        <f>STDEV(#REF!)</f>
        <v>#REF!</v>
      </c>
      <c r="R879" s="381" t="s">
        <v>355</v>
      </c>
      <c r="S879" s="382" t="e">
        <f>MIN(#REF!)</f>
        <v>#REF!</v>
      </c>
      <c r="T879" s="381" t="s">
        <v>355</v>
      </c>
      <c r="U879" s="419">
        <f>MIN(M879:M880)</f>
        <v>0</v>
      </c>
      <c r="V879" s="131" t="s">
        <v>375</v>
      </c>
    </row>
    <row r="880" spans="1:22">
      <c r="A880" s="414"/>
      <c r="B880" s="25" t="s">
        <v>48</v>
      </c>
      <c r="C880" s="385"/>
      <c r="D880" s="380"/>
      <c r="E880" s="29" t="s">
        <v>867</v>
      </c>
      <c r="F880" s="389"/>
      <c r="G880" s="10">
        <v>10</v>
      </c>
      <c r="H880" s="11">
        <v>8.0180000000000007</v>
      </c>
      <c r="I880" s="11">
        <f t="shared" si="26"/>
        <v>40.090000000000003</v>
      </c>
      <c r="J880" s="12" t="s">
        <v>355</v>
      </c>
      <c r="K880" s="46" t="s">
        <v>355</v>
      </c>
      <c r="L880" s="46"/>
      <c r="M880" s="13" t="s">
        <v>71</v>
      </c>
      <c r="N880" s="382">
        <f>MIN(N878:N879)</f>
        <v>0</v>
      </c>
      <c r="O880" s="382" t="e">
        <f>MIN(O879:O879)</f>
        <v>#REF!</v>
      </c>
      <c r="P880" s="382" t="e">
        <f>AVERAGE(P878:P879)</f>
        <v>#DIV/0!</v>
      </c>
      <c r="Q880" s="382" t="e">
        <f>STDEV(#REF!)</f>
        <v>#REF!</v>
      </c>
      <c r="R880" s="382">
        <f>MIN(R878:R879)</f>
        <v>0</v>
      </c>
      <c r="S880" s="382" t="e">
        <f>MIN(S879:S879)</f>
        <v>#REF!</v>
      </c>
      <c r="T880" s="382">
        <f>MIN(T878:T879)</f>
        <v>0</v>
      </c>
      <c r="U880" s="419">
        <f>MIN(U879:U879)</f>
        <v>0</v>
      </c>
      <c r="V880" s="131" t="s">
        <v>375</v>
      </c>
    </row>
    <row r="881" spans="1:22">
      <c r="A881" s="414"/>
      <c r="B881" s="25" t="s">
        <v>49</v>
      </c>
      <c r="C881" s="383">
        <v>3</v>
      </c>
      <c r="D881" s="379" t="s">
        <v>4</v>
      </c>
      <c r="E881" s="29" t="s">
        <v>868</v>
      </c>
      <c r="F881" s="389"/>
      <c r="G881" s="10">
        <v>10</v>
      </c>
      <c r="H881" s="11">
        <v>20.472999999999999</v>
      </c>
      <c r="I881" s="11">
        <f t="shared" si="26"/>
        <v>102.36499999999999</v>
      </c>
      <c r="J881" s="12">
        <v>200</v>
      </c>
      <c r="K881" s="46">
        <f t="shared" si="27"/>
        <v>1953.7928002735309</v>
      </c>
      <c r="L881" s="46"/>
      <c r="M881" s="13" t="s">
        <v>71</v>
      </c>
      <c r="N881" s="412">
        <f>AVERAGE(K881:K882)</f>
        <v>1331.3338176084453</v>
      </c>
      <c r="O881" s="412">
        <f>AVERAGE(K881:K884)</f>
        <v>881.19072239403977</v>
      </c>
      <c r="P881" s="412">
        <f>STDEV(K881:K882)</f>
        <v>880.28993530592322</v>
      </c>
      <c r="Q881" s="412">
        <f>STDEV(K881:K884)</f>
        <v>728.26026200722731</v>
      </c>
      <c r="R881" s="412">
        <f>MAX(K881:K882)</f>
        <v>1953.7928002735309</v>
      </c>
      <c r="S881" s="412">
        <f>MAX(K881:K884)</f>
        <v>1953.7928002735309</v>
      </c>
      <c r="T881" s="412">
        <f>MIN(K881:K882)</f>
        <v>708.87483494335959</v>
      </c>
      <c r="U881" s="412">
        <f>MIN(K881:K884)</f>
        <v>377.83375314861462</v>
      </c>
      <c r="V881" s="131" t="s">
        <v>375</v>
      </c>
    </row>
    <row r="882" spans="1:22">
      <c r="A882" s="414"/>
      <c r="B882" s="25" t="s">
        <v>50</v>
      </c>
      <c r="C882" s="384"/>
      <c r="D882" s="380"/>
      <c r="E882" s="29" t="s">
        <v>869</v>
      </c>
      <c r="F882" s="389"/>
      <c r="G882" s="10">
        <v>10</v>
      </c>
      <c r="H882" s="11">
        <v>14.388999999999999</v>
      </c>
      <c r="I882" s="11">
        <f t="shared" si="26"/>
        <v>71.944999999999993</v>
      </c>
      <c r="J882" s="12">
        <v>51</v>
      </c>
      <c r="K882" s="46">
        <f t="shared" si="27"/>
        <v>708.87483494335959</v>
      </c>
      <c r="L882" s="46"/>
      <c r="M882" s="13" t="s">
        <v>71</v>
      </c>
      <c r="N882" s="412">
        <f>AVERAGE(N880:N881)</f>
        <v>665.66690880422266</v>
      </c>
      <c r="O882" s="412" t="e">
        <f>AVERAGE(O880:O881)</f>
        <v>#REF!</v>
      </c>
      <c r="P882" s="412" t="e">
        <f>STDEV(P878:P880)</f>
        <v>#DIV/0!</v>
      </c>
      <c r="Q882" s="412" t="e">
        <f>STDEV(Q878:Q880)</f>
        <v>#REF!</v>
      </c>
      <c r="R882" s="412">
        <f>MIN(R880:R881)</f>
        <v>0</v>
      </c>
      <c r="S882" s="412" t="e">
        <f>MIN(S880:S881)</f>
        <v>#REF!</v>
      </c>
      <c r="T882" s="412">
        <f>MIN(T880:T881)</f>
        <v>0</v>
      </c>
      <c r="U882" s="412">
        <f>MIN(U880:U881)</f>
        <v>0</v>
      </c>
      <c r="V882" s="131" t="s">
        <v>375</v>
      </c>
    </row>
    <row r="883" spans="1:22">
      <c r="A883" s="414"/>
      <c r="B883" s="25" t="s">
        <v>51</v>
      </c>
      <c r="C883" s="384"/>
      <c r="D883" s="379" t="s">
        <v>3</v>
      </c>
      <c r="E883" s="29" t="s">
        <v>870</v>
      </c>
      <c r="F883" s="389"/>
      <c r="G883" s="10">
        <v>10</v>
      </c>
      <c r="H883" s="11">
        <v>8.26</v>
      </c>
      <c r="I883" s="11">
        <f t="shared" si="26"/>
        <v>41.3</v>
      </c>
      <c r="J883" s="12">
        <v>20</v>
      </c>
      <c r="K883" s="46">
        <f t="shared" si="27"/>
        <v>484.26150121065382</v>
      </c>
      <c r="L883" s="46"/>
      <c r="M883" s="13" t="s">
        <v>71</v>
      </c>
      <c r="N883" s="412">
        <f>AVERAGE(K883:K884)</f>
        <v>431.04762717963422</v>
      </c>
      <c r="O883" s="412" t="e">
        <f>AVERAGE(#REF!)</f>
        <v>#REF!</v>
      </c>
      <c r="P883" s="412">
        <f>STDEV(K883:K884)</f>
        <v>75.255782361081245</v>
      </c>
      <c r="Q883" s="412" t="e">
        <f>STDEV(#REF!)</f>
        <v>#REF!</v>
      </c>
      <c r="R883" s="412">
        <f>MAX(K883:K884)</f>
        <v>484.26150121065382</v>
      </c>
      <c r="S883" s="412" t="e">
        <f>MIN(#REF!)</f>
        <v>#REF!</v>
      </c>
      <c r="T883" s="412">
        <f>MIN(K883:K884)</f>
        <v>377.83375314861462</v>
      </c>
      <c r="U883" s="412">
        <f>MIN(M883:M884)</f>
        <v>0</v>
      </c>
      <c r="V883" s="131" t="s">
        <v>375</v>
      </c>
    </row>
    <row r="884" spans="1:22">
      <c r="A884" s="414"/>
      <c r="B884" s="25" t="s">
        <v>52</v>
      </c>
      <c r="C884" s="385"/>
      <c r="D884" s="380"/>
      <c r="E884" s="29" t="s">
        <v>871</v>
      </c>
      <c r="F884" s="389"/>
      <c r="G884" s="10">
        <v>10</v>
      </c>
      <c r="H884" s="11">
        <v>9.5280000000000005</v>
      </c>
      <c r="I884" s="11">
        <f t="shared" si="26"/>
        <v>47.64</v>
      </c>
      <c r="J884" s="12">
        <v>18</v>
      </c>
      <c r="K884" s="46">
        <f t="shared" si="27"/>
        <v>377.83375314861462</v>
      </c>
      <c r="L884" s="46"/>
      <c r="M884" s="13" t="s">
        <v>71</v>
      </c>
      <c r="N884" s="412">
        <f>AVERAGE(N883:N883)</f>
        <v>431.04762717963422</v>
      </c>
      <c r="O884" s="412" t="e">
        <f>AVERAGE(O883:O883)</f>
        <v>#REF!</v>
      </c>
      <c r="P884" s="412" t="e">
        <f>STDEV(#REF!)</f>
        <v>#REF!</v>
      </c>
      <c r="Q884" s="412" t="e">
        <f>STDEV(#REF!)</f>
        <v>#REF!</v>
      </c>
      <c r="R884" s="412">
        <f>MIN(R883:R883)</f>
        <v>484.26150121065382</v>
      </c>
      <c r="S884" s="412" t="e">
        <f>MIN(S883:S883)</f>
        <v>#REF!</v>
      </c>
      <c r="T884" s="412">
        <f>MIN(T883:T883)</f>
        <v>377.83375314861462</v>
      </c>
      <c r="U884" s="412">
        <f>MIN(U883:U883)</f>
        <v>0</v>
      </c>
      <c r="V884" s="131" t="s">
        <v>375</v>
      </c>
    </row>
    <row r="885" spans="1:22">
      <c r="A885" s="414"/>
      <c r="B885" s="25" t="s">
        <v>53</v>
      </c>
      <c r="C885" s="383">
        <v>4</v>
      </c>
      <c r="D885" s="379" t="s">
        <v>4</v>
      </c>
      <c r="E885" s="29" t="s">
        <v>872</v>
      </c>
      <c r="F885" s="389"/>
      <c r="G885" s="10">
        <v>10</v>
      </c>
      <c r="H885" s="11">
        <v>13.066000000000001</v>
      </c>
      <c r="I885" s="11">
        <f t="shared" si="26"/>
        <v>65.33</v>
      </c>
      <c r="J885" s="12">
        <v>170</v>
      </c>
      <c r="K885" s="46">
        <f t="shared" si="27"/>
        <v>2602.1735802847084</v>
      </c>
      <c r="L885" s="46"/>
      <c r="M885" s="13" t="s">
        <v>71</v>
      </c>
      <c r="N885" s="412">
        <f>AVERAGE(K885:K886)</f>
        <v>3139.7964675617091</v>
      </c>
      <c r="O885" s="412">
        <f>AVERAGE(K885:K888)</f>
        <v>3260.0692546696214</v>
      </c>
      <c r="P885" s="412">
        <f>STDEV(K885:K886)</f>
        <v>760.31357862931657</v>
      </c>
      <c r="Q885" s="412">
        <f>STDEV(K885:K888)</f>
        <v>1928.1178065296731</v>
      </c>
      <c r="R885" s="412">
        <f>MAX(K885:K886)</f>
        <v>3677.4193548387098</v>
      </c>
      <c r="S885" s="412">
        <f>MAX(K885:K888)</f>
        <v>5673.4813655482731</v>
      </c>
      <c r="T885" s="412">
        <f>MIN(K885:K886)</f>
        <v>2602.1735802847084</v>
      </c>
      <c r="U885" s="412">
        <f>MIN(K885:K888)</f>
        <v>1087.2027180067951</v>
      </c>
      <c r="V885" s="131" t="s">
        <v>375</v>
      </c>
    </row>
    <row r="886" spans="1:22">
      <c r="A886" s="414"/>
      <c r="B886" s="25" t="s">
        <v>54</v>
      </c>
      <c r="C886" s="384"/>
      <c r="D886" s="380"/>
      <c r="E886" s="29" t="s">
        <v>873</v>
      </c>
      <c r="F886" s="389"/>
      <c r="G886" s="10">
        <v>10</v>
      </c>
      <c r="H886" s="11">
        <v>15.5</v>
      </c>
      <c r="I886" s="11">
        <f t="shared" si="26"/>
        <v>77.5</v>
      </c>
      <c r="J886" s="12">
        <v>285</v>
      </c>
      <c r="K886" s="46">
        <f t="shared" si="27"/>
        <v>3677.4193548387098</v>
      </c>
      <c r="L886" s="46"/>
      <c r="M886" s="13" t="s">
        <v>71</v>
      </c>
      <c r="N886" s="412">
        <f>AVERAGE(N884:N885)</f>
        <v>1785.4220473706716</v>
      </c>
      <c r="O886" s="412" t="e">
        <f>AVERAGE(O884:O885)</f>
        <v>#REF!</v>
      </c>
      <c r="P886" s="412" t="e">
        <f>STDEV(P882:P884)</f>
        <v>#DIV/0!</v>
      </c>
      <c r="Q886" s="412" t="e">
        <f>STDEV(Q882:Q884)</f>
        <v>#REF!</v>
      </c>
      <c r="R886" s="412">
        <f>MIN(R884:R885)</f>
        <v>484.26150121065382</v>
      </c>
      <c r="S886" s="412" t="e">
        <f>MIN(S884:S885)</f>
        <v>#REF!</v>
      </c>
      <c r="T886" s="412">
        <f>MIN(T884:T885)</f>
        <v>377.83375314861462</v>
      </c>
      <c r="U886" s="412">
        <f>MIN(U884:U885)</f>
        <v>0</v>
      </c>
      <c r="V886" s="131" t="s">
        <v>375</v>
      </c>
    </row>
    <row r="887" spans="1:22">
      <c r="A887" s="414"/>
      <c r="B887" s="25" t="s">
        <v>55</v>
      </c>
      <c r="C887" s="384"/>
      <c r="D887" s="379" t="s">
        <v>3</v>
      </c>
      <c r="E887" s="29" t="s">
        <v>874</v>
      </c>
      <c r="F887" s="389"/>
      <c r="G887" s="10">
        <v>10</v>
      </c>
      <c r="H887" s="11">
        <v>10.223000000000001</v>
      </c>
      <c r="I887" s="11">
        <f t="shared" si="26"/>
        <v>51.115000000000002</v>
      </c>
      <c r="J887" s="12">
        <v>290</v>
      </c>
      <c r="K887" s="46">
        <f t="shared" si="27"/>
        <v>5673.4813655482731</v>
      </c>
      <c r="L887" s="46"/>
      <c r="M887" s="13" t="s">
        <v>71</v>
      </c>
      <c r="N887" s="412">
        <f>AVERAGE(K887:K888)</f>
        <v>3380.3420417775342</v>
      </c>
      <c r="O887" s="412" t="e">
        <f>AVERAGE(#REF!)</f>
        <v>#REF!</v>
      </c>
      <c r="P887" s="412">
        <f>STDEV(K887:K888)</f>
        <v>3242.9887320876464</v>
      </c>
      <c r="Q887" s="412" t="e">
        <f>STDEV(#REF!)</f>
        <v>#REF!</v>
      </c>
      <c r="R887" s="412">
        <f>MAX(K887:K888)</f>
        <v>5673.4813655482731</v>
      </c>
      <c r="S887" s="412" t="e">
        <f>MIN(#REF!)</f>
        <v>#REF!</v>
      </c>
      <c r="T887" s="412">
        <f>MIN(K887:K888)</f>
        <v>1087.2027180067951</v>
      </c>
      <c r="U887" s="412">
        <f>MIN(M887:M888)</f>
        <v>0</v>
      </c>
      <c r="V887" s="131" t="s">
        <v>375</v>
      </c>
    </row>
    <row r="888" spans="1:22">
      <c r="A888" s="414"/>
      <c r="B888" s="25" t="s">
        <v>56</v>
      </c>
      <c r="C888" s="385"/>
      <c r="D888" s="380"/>
      <c r="E888" s="29" t="s">
        <v>875</v>
      </c>
      <c r="F888" s="389"/>
      <c r="G888" s="10">
        <v>10</v>
      </c>
      <c r="H888" s="11">
        <v>17.66</v>
      </c>
      <c r="I888" s="11">
        <f t="shared" si="26"/>
        <v>88.3</v>
      </c>
      <c r="J888" s="12">
        <v>96</v>
      </c>
      <c r="K888" s="46">
        <f t="shared" si="27"/>
        <v>1087.2027180067951</v>
      </c>
      <c r="L888" s="46"/>
      <c r="M888" s="13" t="s">
        <v>71</v>
      </c>
      <c r="N888" s="412">
        <f>AVERAGE(N887:N887)</f>
        <v>3380.3420417775342</v>
      </c>
      <c r="O888" s="412" t="e">
        <f>AVERAGE(O887:O887)</f>
        <v>#REF!</v>
      </c>
      <c r="P888" s="412" t="e">
        <f>STDEV(#REF!)</f>
        <v>#REF!</v>
      </c>
      <c r="Q888" s="412" t="e">
        <f>STDEV(#REF!)</f>
        <v>#REF!</v>
      </c>
      <c r="R888" s="412">
        <f>MIN(R887:R887)</f>
        <v>5673.4813655482731</v>
      </c>
      <c r="S888" s="412" t="e">
        <f>MIN(S887:S887)</f>
        <v>#REF!</v>
      </c>
      <c r="T888" s="412">
        <f>MIN(T887:T887)</f>
        <v>1087.2027180067951</v>
      </c>
      <c r="U888" s="412">
        <f>MIN(U887:U887)</f>
        <v>0</v>
      </c>
      <c r="V888" s="131" t="s">
        <v>375</v>
      </c>
    </row>
    <row r="889" spans="1:22">
      <c r="A889" s="414"/>
      <c r="B889" s="25" t="s">
        <v>57</v>
      </c>
      <c r="C889" s="383">
        <v>5</v>
      </c>
      <c r="D889" s="379" t="s">
        <v>4</v>
      </c>
      <c r="E889" s="29" t="s">
        <v>876</v>
      </c>
      <c r="F889" s="389"/>
      <c r="G889" s="10">
        <v>10</v>
      </c>
      <c r="H889" s="11">
        <v>8.5030000000000001</v>
      </c>
      <c r="I889" s="11">
        <f t="shared" si="26"/>
        <v>42.515000000000001</v>
      </c>
      <c r="J889" s="12">
        <v>39</v>
      </c>
      <c r="K889" s="46">
        <f t="shared" si="27"/>
        <v>917.3232976596496</v>
      </c>
      <c r="L889" s="46"/>
      <c r="M889" s="13" t="s">
        <v>71</v>
      </c>
      <c r="N889" s="412">
        <f>AVERAGE(K889:K890)</f>
        <v>1499.1472087577911</v>
      </c>
      <c r="O889" s="412">
        <f>AVERAGE(K889:K892)</f>
        <v>2443.0775529129487</v>
      </c>
      <c r="P889" s="412">
        <f>STDEV(K889:K890)</f>
        <v>822.82326598795009</v>
      </c>
      <c r="Q889" s="412">
        <f>STDEV(K889:K892)</f>
        <v>1757.6011629056777</v>
      </c>
      <c r="R889" s="412">
        <f>MAX(K889:K890)</f>
        <v>2080.9711198559326</v>
      </c>
      <c r="S889" s="412">
        <f>MAX(K889:K892)</f>
        <v>4972.3200805234019</v>
      </c>
      <c r="T889" s="412">
        <f>MIN(K889:K890)</f>
        <v>917.3232976596496</v>
      </c>
      <c r="U889" s="412">
        <f>MIN(K889:K892)</f>
        <v>917.3232976596496</v>
      </c>
      <c r="V889" s="131" t="s">
        <v>375</v>
      </c>
    </row>
    <row r="890" spans="1:22">
      <c r="A890" s="414"/>
      <c r="B890" s="25" t="s">
        <v>58</v>
      </c>
      <c r="C890" s="384"/>
      <c r="D890" s="380"/>
      <c r="E890" s="29" t="s">
        <v>877</v>
      </c>
      <c r="F890" s="389"/>
      <c r="G890" s="10">
        <v>10</v>
      </c>
      <c r="H890" s="11">
        <v>14.993</v>
      </c>
      <c r="I890" s="11">
        <f t="shared" si="26"/>
        <v>74.965000000000003</v>
      </c>
      <c r="J890" s="12">
        <v>156</v>
      </c>
      <c r="K890" s="46">
        <f t="shared" si="27"/>
        <v>2080.9711198559326</v>
      </c>
      <c r="L890" s="46"/>
      <c r="M890" s="13" t="s">
        <v>71</v>
      </c>
      <c r="N890" s="412">
        <f>AVERAGE(N888:N889)</f>
        <v>2439.7446252676627</v>
      </c>
      <c r="O890" s="412" t="e">
        <f>AVERAGE(O888:O889)</f>
        <v>#REF!</v>
      </c>
      <c r="P890" s="412" t="e">
        <f>STDEV(P886:P888)</f>
        <v>#DIV/0!</v>
      </c>
      <c r="Q890" s="412" t="e">
        <f>STDEV(Q886:Q888)</f>
        <v>#REF!</v>
      </c>
      <c r="R890" s="412">
        <f>MIN(R888:R889)</f>
        <v>2080.9711198559326</v>
      </c>
      <c r="S890" s="412" t="e">
        <f>MIN(S888:S889)</f>
        <v>#REF!</v>
      </c>
      <c r="T890" s="412">
        <f>MIN(T888:T889)</f>
        <v>917.3232976596496</v>
      </c>
      <c r="U890" s="412">
        <f>MIN(U888:U889)</f>
        <v>0</v>
      </c>
      <c r="V890" s="131" t="s">
        <v>375</v>
      </c>
    </row>
    <row r="891" spans="1:22">
      <c r="A891" s="414"/>
      <c r="B891" s="25" t="s">
        <v>59</v>
      </c>
      <c r="C891" s="384"/>
      <c r="D891" s="379" t="s">
        <v>3</v>
      </c>
      <c r="E891" s="29" t="s">
        <v>878</v>
      </c>
      <c r="F891" s="389"/>
      <c r="G891" s="10">
        <v>10</v>
      </c>
      <c r="H891" s="11">
        <v>9.9350000000000005</v>
      </c>
      <c r="I891" s="11">
        <f t="shared" si="26"/>
        <v>49.675000000000004</v>
      </c>
      <c r="J891" s="12">
        <v>247</v>
      </c>
      <c r="K891" s="46">
        <f t="shared" si="27"/>
        <v>4972.3200805234019</v>
      </c>
      <c r="L891" s="46"/>
      <c r="M891" s="13" t="s">
        <v>71</v>
      </c>
      <c r="N891" s="412">
        <f>AVERAGE(K891:K892)</f>
        <v>3387.007897068107</v>
      </c>
      <c r="O891" s="412" t="e">
        <f>AVERAGE(#REF!)</f>
        <v>#REF!</v>
      </c>
      <c r="P891" s="412">
        <f>STDEV(K891:K892)</f>
        <v>2241.9699904377821</v>
      </c>
      <c r="Q891" s="412" t="e">
        <f>STDEV(#REF!)</f>
        <v>#REF!</v>
      </c>
      <c r="R891" s="412">
        <f>MAX(K891:K892)</f>
        <v>4972.3200805234019</v>
      </c>
      <c r="S891" s="412" t="e">
        <f>MIN(#REF!)</f>
        <v>#REF!</v>
      </c>
      <c r="T891" s="412">
        <f>MIN(K891:K892)</f>
        <v>1801.6957136128119</v>
      </c>
      <c r="U891" s="412">
        <f>MIN(M891:M892)</f>
        <v>0</v>
      </c>
      <c r="V891" s="131" t="s">
        <v>375</v>
      </c>
    </row>
    <row r="892" spans="1:22">
      <c r="A892" s="414"/>
      <c r="B892" s="25" t="s">
        <v>60</v>
      </c>
      <c r="C892" s="385"/>
      <c r="D892" s="380"/>
      <c r="E892" s="29" t="s">
        <v>879</v>
      </c>
      <c r="F892" s="389"/>
      <c r="G892" s="10">
        <v>10</v>
      </c>
      <c r="H892" s="11">
        <v>16.984000000000002</v>
      </c>
      <c r="I892" s="11">
        <f t="shared" si="26"/>
        <v>84.920000000000016</v>
      </c>
      <c r="J892" s="12">
        <v>153</v>
      </c>
      <c r="K892" s="46">
        <f t="shared" si="27"/>
        <v>1801.6957136128119</v>
      </c>
      <c r="L892" s="46"/>
      <c r="M892" s="13" t="s">
        <v>71</v>
      </c>
      <c r="N892" s="412">
        <f>AVERAGE(N891:N891)</f>
        <v>3387.007897068107</v>
      </c>
      <c r="O892" s="412" t="e">
        <f>AVERAGE(O891:O891)</f>
        <v>#REF!</v>
      </c>
      <c r="P892" s="412" t="e">
        <f>STDEV(#REF!)</f>
        <v>#REF!</v>
      </c>
      <c r="Q892" s="412" t="e">
        <f>STDEV(#REF!)</f>
        <v>#REF!</v>
      </c>
      <c r="R892" s="412">
        <f>MIN(R891:R891)</f>
        <v>4972.3200805234019</v>
      </c>
      <c r="S892" s="412" t="e">
        <f>MIN(S891:S891)</f>
        <v>#REF!</v>
      </c>
      <c r="T892" s="412">
        <f>MIN(T891:T891)</f>
        <v>1801.6957136128119</v>
      </c>
      <c r="U892" s="412">
        <f>MIN(U891:U891)</f>
        <v>0</v>
      </c>
      <c r="V892" s="131" t="s">
        <v>375</v>
      </c>
    </row>
    <row r="893" spans="1:22">
      <c r="A893" s="414"/>
      <c r="B893" s="25" t="s">
        <v>61</v>
      </c>
      <c r="C893" s="383">
        <v>6</v>
      </c>
      <c r="D893" s="379" t="s">
        <v>4</v>
      </c>
      <c r="E893" s="29" t="s">
        <v>880</v>
      </c>
      <c r="F893" s="389"/>
      <c r="G893" s="10">
        <v>10</v>
      </c>
      <c r="H893" s="11">
        <v>9.2710000000000008</v>
      </c>
      <c r="I893" s="11">
        <f t="shared" si="26"/>
        <v>46.355000000000004</v>
      </c>
      <c r="J893" s="12">
        <v>187</v>
      </c>
      <c r="K893" s="46">
        <f t="shared" si="27"/>
        <v>4034.0847804983273</v>
      </c>
      <c r="L893" s="46"/>
      <c r="M893" s="13" t="s">
        <v>71</v>
      </c>
      <c r="N893" s="412">
        <f>AVERAGE(K893:K894)</f>
        <v>14270.796350849798</v>
      </c>
      <c r="O893" s="412">
        <f>AVERAGE(K893:K896)</f>
        <v>9566.7666241260595</v>
      </c>
      <c r="P893" s="412">
        <f>STDEV(K893:K894)</f>
        <v>14476.896336892631</v>
      </c>
      <c r="Q893" s="412">
        <f>STDEV(K893:K896)</f>
        <v>10424.227987775415</v>
      </c>
      <c r="R893" s="412">
        <f>MAX(K893:K894)</f>
        <v>24507.507921201268</v>
      </c>
      <c r="S893" s="412">
        <f>MAX(K893:K896)</f>
        <v>24507.507921201268</v>
      </c>
      <c r="T893" s="412">
        <f>MIN(K893:K894)</f>
        <v>4034.0847804983273</v>
      </c>
      <c r="U893" s="412">
        <f>MIN(K893:K896)</f>
        <v>1127.6681433749498</v>
      </c>
      <c r="V893" s="131" t="s">
        <v>375</v>
      </c>
    </row>
    <row r="894" spans="1:22">
      <c r="A894" s="414"/>
      <c r="B894" s="25" t="s">
        <v>62</v>
      </c>
      <c r="C894" s="384"/>
      <c r="D894" s="380"/>
      <c r="E894" s="29" t="s">
        <v>881</v>
      </c>
      <c r="F894" s="389"/>
      <c r="G894" s="10">
        <v>10</v>
      </c>
      <c r="H894" s="11">
        <v>14.518000000000001</v>
      </c>
      <c r="I894" s="11">
        <f t="shared" si="26"/>
        <v>72.59</v>
      </c>
      <c r="J894" s="12">
        <v>1779</v>
      </c>
      <c r="K894" s="46">
        <f t="shared" si="27"/>
        <v>24507.507921201268</v>
      </c>
      <c r="L894" s="46"/>
      <c r="M894" s="13" t="s">
        <v>71</v>
      </c>
      <c r="N894" s="412">
        <f>AVERAGE(N892:N893)</f>
        <v>8828.9021239589529</v>
      </c>
      <c r="O894" s="412" t="e">
        <f>AVERAGE(O892:O893)</f>
        <v>#REF!</v>
      </c>
      <c r="P894" s="412" t="e">
        <f>STDEV(P890:P892)</f>
        <v>#DIV/0!</v>
      </c>
      <c r="Q894" s="412" t="e">
        <f>STDEV(Q890:Q892)</f>
        <v>#REF!</v>
      </c>
      <c r="R894" s="412">
        <f>MIN(R892:R893)</f>
        <v>4972.3200805234019</v>
      </c>
      <c r="S894" s="412" t="e">
        <f>MIN(S892:S893)</f>
        <v>#REF!</v>
      </c>
      <c r="T894" s="412">
        <f>MIN(T892:T893)</f>
        <v>1801.6957136128119</v>
      </c>
      <c r="U894" s="412">
        <f>MIN(U892:U893)</f>
        <v>0</v>
      </c>
      <c r="V894" s="131" t="s">
        <v>375</v>
      </c>
    </row>
    <row r="895" spans="1:22">
      <c r="A895" s="414"/>
      <c r="B895" s="25" t="s">
        <v>63</v>
      </c>
      <c r="C895" s="384"/>
      <c r="D895" s="379" t="s">
        <v>3</v>
      </c>
      <c r="E895" s="29" t="s">
        <v>882</v>
      </c>
      <c r="F895" s="389"/>
      <c r="G895" s="10">
        <v>10</v>
      </c>
      <c r="H895" s="11">
        <v>35.637</v>
      </c>
      <c r="I895" s="11">
        <f t="shared" si="26"/>
        <v>178.185</v>
      </c>
      <c r="J895" s="12">
        <v>1532</v>
      </c>
      <c r="K895" s="46">
        <f t="shared" si="27"/>
        <v>8597.8056514296932</v>
      </c>
      <c r="L895" s="46"/>
      <c r="M895" s="13" t="s">
        <v>71</v>
      </c>
      <c r="N895" s="412">
        <f>AVERAGE(K895:K896)</f>
        <v>4862.7368974023211</v>
      </c>
      <c r="O895" s="412" t="e">
        <f>AVERAGE(#REF!)</f>
        <v>#REF!</v>
      </c>
      <c r="P895" s="412">
        <f>STDEV(K895:K896)</f>
        <v>5282.1848883414877</v>
      </c>
      <c r="Q895" s="412" t="e">
        <f>STDEV(#REF!)</f>
        <v>#REF!</v>
      </c>
      <c r="R895" s="412">
        <f>MAX(K895:K896)</f>
        <v>8597.8056514296932</v>
      </c>
      <c r="S895" s="412" t="e">
        <f>MIN(#REF!)</f>
        <v>#REF!</v>
      </c>
      <c r="T895" s="412">
        <f>MIN(K895:K896)</f>
        <v>1127.6681433749498</v>
      </c>
      <c r="U895" s="412">
        <f>MIN(M895:M896)</f>
        <v>0</v>
      </c>
      <c r="V895" s="131" t="s">
        <v>375</v>
      </c>
    </row>
    <row r="896" spans="1:22">
      <c r="A896" s="414"/>
      <c r="B896" s="25" t="s">
        <v>64</v>
      </c>
      <c r="C896" s="385"/>
      <c r="D896" s="380"/>
      <c r="E896" s="29" t="s">
        <v>883</v>
      </c>
      <c r="F896" s="390"/>
      <c r="G896" s="10">
        <v>10</v>
      </c>
      <c r="H896" s="11">
        <v>7.4489999999999998</v>
      </c>
      <c r="I896" s="11">
        <f t="shared" si="26"/>
        <v>37.244999999999997</v>
      </c>
      <c r="J896" s="12">
        <v>42</v>
      </c>
      <c r="K896" s="46">
        <f t="shared" si="27"/>
        <v>1127.6681433749498</v>
      </c>
      <c r="L896" s="46"/>
      <c r="M896" s="13" t="s">
        <v>71</v>
      </c>
      <c r="N896" s="412">
        <f>AVERAGE(N895:N895)</f>
        <v>4862.7368974023211</v>
      </c>
      <c r="O896" s="412" t="e">
        <f>AVERAGE(O895:O895)</f>
        <v>#REF!</v>
      </c>
      <c r="P896" s="412" t="e">
        <f>STDEV(#REF!)</f>
        <v>#REF!</v>
      </c>
      <c r="Q896" s="412" t="e">
        <f>STDEV(#REF!)</f>
        <v>#REF!</v>
      </c>
      <c r="R896" s="412">
        <f>MIN(R895:R895)</f>
        <v>8597.8056514296932</v>
      </c>
      <c r="S896" s="412" t="e">
        <f>MIN(S895:S895)</f>
        <v>#REF!</v>
      </c>
      <c r="T896" s="412">
        <f>MIN(T895:T895)</f>
        <v>1127.6681433749498</v>
      </c>
      <c r="U896" s="412">
        <f>MIN(U895:U895)</f>
        <v>0</v>
      </c>
      <c r="V896" s="131" t="s">
        <v>375</v>
      </c>
    </row>
    <row r="897" spans="1:22">
      <c r="A897" s="414" t="s">
        <v>884</v>
      </c>
      <c r="B897" s="25" t="s">
        <v>18</v>
      </c>
      <c r="C897" s="383">
        <v>1</v>
      </c>
      <c r="D897" s="379" t="s">
        <v>4</v>
      </c>
      <c r="E897" s="29">
        <v>471830028522</v>
      </c>
      <c r="F897" s="408" t="s">
        <v>1844</v>
      </c>
      <c r="G897" s="10">
        <v>10</v>
      </c>
      <c r="H897" s="11">
        <v>13.722</v>
      </c>
      <c r="I897" s="11">
        <f t="shared" si="26"/>
        <v>68.61</v>
      </c>
      <c r="J897" s="12" t="s">
        <v>355</v>
      </c>
      <c r="K897" s="46" t="s">
        <v>355</v>
      </c>
      <c r="L897" s="46"/>
      <c r="M897" s="13" t="s">
        <v>71</v>
      </c>
      <c r="N897" s="381" t="s">
        <v>355</v>
      </c>
      <c r="O897" s="381" t="s">
        <v>355</v>
      </c>
      <c r="P897" s="381" t="s">
        <v>354</v>
      </c>
      <c r="Q897" s="381" t="s">
        <v>354</v>
      </c>
      <c r="R897" s="381" t="s">
        <v>355</v>
      </c>
      <c r="S897" s="381" t="s">
        <v>355</v>
      </c>
      <c r="T897" s="381" t="s">
        <v>355</v>
      </c>
      <c r="U897" s="381" t="s">
        <v>355</v>
      </c>
      <c r="V897" s="131" t="s">
        <v>375</v>
      </c>
    </row>
    <row r="898" spans="1:22">
      <c r="A898" s="414"/>
      <c r="B898" s="25" t="s">
        <v>19</v>
      </c>
      <c r="C898" s="384"/>
      <c r="D898" s="380"/>
      <c r="E898" s="29">
        <v>471830028626</v>
      </c>
      <c r="F898" s="409"/>
      <c r="G898" s="10">
        <v>10</v>
      </c>
      <c r="H898" s="11">
        <v>15.414999999999999</v>
      </c>
      <c r="I898" s="11">
        <f t="shared" si="26"/>
        <v>77.074999999999989</v>
      </c>
      <c r="J898" s="12" t="s">
        <v>355</v>
      </c>
      <c r="K898" s="46" t="s">
        <v>355</v>
      </c>
      <c r="L898" s="46"/>
      <c r="M898" s="13" t="s">
        <v>71</v>
      </c>
      <c r="N898" s="382">
        <f>MIN(N896:N897)</f>
        <v>4862.7368974023211</v>
      </c>
      <c r="O898" s="382" t="e">
        <f>MIN(O896:O897)</f>
        <v>#REF!</v>
      </c>
      <c r="P898" s="382" t="e">
        <f>AVERAGE(P896:P897)</f>
        <v>#REF!</v>
      </c>
      <c r="Q898" s="382" t="e">
        <f>AVERAGE(Q896:Q897)</f>
        <v>#REF!</v>
      </c>
      <c r="R898" s="382">
        <f>MIN(R896:R897)</f>
        <v>8597.8056514296932</v>
      </c>
      <c r="S898" s="382" t="e">
        <f>MIN(S896:S897)</f>
        <v>#REF!</v>
      </c>
      <c r="T898" s="382">
        <f>MIN(T896:T897)</f>
        <v>1127.6681433749498</v>
      </c>
      <c r="U898" s="382">
        <f>MIN(U896:U897)</f>
        <v>0</v>
      </c>
      <c r="V898" s="131" t="s">
        <v>375</v>
      </c>
    </row>
    <row r="899" spans="1:22">
      <c r="A899" s="414"/>
      <c r="B899" s="25" t="s">
        <v>20</v>
      </c>
      <c r="C899" s="384"/>
      <c r="D899" s="379" t="s">
        <v>3</v>
      </c>
      <c r="E899" s="29">
        <v>471830028938</v>
      </c>
      <c r="F899" s="409"/>
      <c r="G899" s="10">
        <v>10</v>
      </c>
      <c r="H899" s="11">
        <v>9.7439999999999998</v>
      </c>
      <c r="I899" s="11">
        <f t="shared" si="26"/>
        <v>48.72</v>
      </c>
      <c r="J899" s="12" t="s">
        <v>355</v>
      </c>
      <c r="K899" s="46" t="s">
        <v>355</v>
      </c>
      <c r="L899" s="46"/>
      <c r="M899" s="13" t="s">
        <v>71</v>
      </c>
      <c r="N899" s="381" t="s">
        <v>355</v>
      </c>
      <c r="O899" s="382" t="e">
        <f>MIN(#REF!)</f>
        <v>#REF!</v>
      </c>
      <c r="P899" s="381" t="s">
        <v>354</v>
      </c>
      <c r="Q899" s="382" t="e">
        <f>AVERAGE(#REF!)</f>
        <v>#REF!</v>
      </c>
      <c r="R899" s="381" t="s">
        <v>355</v>
      </c>
      <c r="S899" s="382" t="e">
        <f>MIN(#REF!)</f>
        <v>#REF!</v>
      </c>
      <c r="T899" s="381" t="s">
        <v>355</v>
      </c>
      <c r="U899" s="382" t="e">
        <f>MIN(#REF!)</f>
        <v>#REF!</v>
      </c>
      <c r="V899" s="131" t="s">
        <v>375</v>
      </c>
    </row>
    <row r="900" spans="1:22">
      <c r="A900" s="414"/>
      <c r="B900" s="25" t="s">
        <v>21</v>
      </c>
      <c r="C900" s="385"/>
      <c r="D900" s="380"/>
      <c r="E900" s="29">
        <v>471830029042</v>
      </c>
      <c r="F900" s="409"/>
      <c r="G900" s="10">
        <v>10</v>
      </c>
      <c r="H900" s="11">
        <v>9.1910000000000007</v>
      </c>
      <c r="I900" s="11">
        <f t="shared" si="26"/>
        <v>45.955000000000005</v>
      </c>
      <c r="J900" s="12" t="s">
        <v>355</v>
      </c>
      <c r="K900" s="46" t="s">
        <v>355</v>
      </c>
      <c r="L900" s="46"/>
      <c r="M900" s="13" t="s">
        <v>71</v>
      </c>
      <c r="N900" s="382">
        <f>MIN(N898:N899)</f>
        <v>4862.7368974023211</v>
      </c>
      <c r="O900" s="382" t="e">
        <f>MIN(O899:O899)</f>
        <v>#REF!</v>
      </c>
      <c r="P900" s="382" t="e">
        <f>AVERAGE(P898:P899)</f>
        <v>#REF!</v>
      </c>
      <c r="Q900" s="382" t="e">
        <f>AVERAGE(Q899:Q899)</f>
        <v>#REF!</v>
      </c>
      <c r="R900" s="382">
        <f>MIN(R898:R899)</f>
        <v>8597.8056514296932</v>
      </c>
      <c r="S900" s="382" t="e">
        <f>MIN(S899:S899)</f>
        <v>#REF!</v>
      </c>
      <c r="T900" s="382">
        <f>MIN(T898:T899)</f>
        <v>1127.6681433749498</v>
      </c>
      <c r="U900" s="382" t="e">
        <f>MIN(U899:U899)</f>
        <v>#REF!</v>
      </c>
      <c r="V900" s="131" t="s">
        <v>375</v>
      </c>
    </row>
    <row r="901" spans="1:22">
      <c r="A901" s="414"/>
      <c r="B901" s="25" t="s">
        <v>22</v>
      </c>
      <c r="C901" s="383">
        <v>2</v>
      </c>
      <c r="D901" s="379" t="s">
        <v>4</v>
      </c>
      <c r="E901" s="29">
        <v>471830029354</v>
      </c>
      <c r="F901" s="409"/>
      <c r="G901" s="10">
        <v>10</v>
      </c>
      <c r="H901" s="11">
        <v>8.9079999999999995</v>
      </c>
      <c r="I901" s="11">
        <f t="shared" ref="I901:I964" si="30">IF(H901&gt;=40, 200, H901*5)</f>
        <v>44.54</v>
      </c>
      <c r="J901" s="12" t="s">
        <v>355</v>
      </c>
      <c r="K901" s="46" t="s">
        <v>355</v>
      </c>
      <c r="L901" s="46"/>
      <c r="M901" s="13" t="s">
        <v>71</v>
      </c>
      <c r="N901" s="381" t="s">
        <v>355</v>
      </c>
      <c r="O901" s="381" t="s">
        <v>355</v>
      </c>
      <c r="P901" s="381" t="s">
        <v>354</v>
      </c>
      <c r="Q901" s="381" t="s">
        <v>354</v>
      </c>
      <c r="R901" s="381" t="s">
        <v>355</v>
      </c>
      <c r="S901" s="381" t="s">
        <v>355</v>
      </c>
      <c r="T901" s="381" t="s">
        <v>355</v>
      </c>
      <c r="U901" s="381" t="s">
        <v>355</v>
      </c>
      <c r="V901" s="131" t="s">
        <v>375</v>
      </c>
    </row>
    <row r="902" spans="1:22">
      <c r="A902" s="414"/>
      <c r="B902" s="25" t="s">
        <v>23</v>
      </c>
      <c r="C902" s="384"/>
      <c r="D902" s="380"/>
      <c r="E902" s="29">
        <v>471830029458</v>
      </c>
      <c r="F902" s="409"/>
      <c r="G902" s="10">
        <v>10</v>
      </c>
      <c r="H902" s="11">
        <v>9.8889999999999993</v>
      </c>
      <c r="I902" s="11">
        <f t="shared" si="30"/>
        <v>49.444999999999993</v>
      </c>
      <c r="J902" s="12" t="s">
        <v>355</v>
      </c>
      <c r="K902" s="46" t="s">
        <v>355</v>
      </c>
      <c r="L902" s="46"/>
      <c r="M902" s="13" t="s">
        <v>71</v>
      </c>
      <c r="N902" s="382">
        <f>MIN(N900:N901)</f>
        <v>4862.7368974023211</v>
      </c>
      <c r="O902" s="382" t="e">
        <f>MIN(O900:O901)</f>
        <v>#REF!</v>
      </c>
      <c r="P902" s="382" t="e">
        <f>AVERAGE(P900:P901)</f>
        <v>#REF!</v>
      </c>
      <c r="Q902" s="382" t="e">
        <f>AVERAGE(Q900:Q901)</f>
        <v>#REF!</v>
      </c>
      <c r="R902" s="382">
        <f>MIN(R900:R901)</f>
        <v>8597.8056514296932</v>
      </c>
      <c r="S902" s="382" t="e">
        <f>MIN(S900:S901)</f>
        <v>#REF!</v>
      </c>
      <c r="T902" s="382">
        <f>MIN(T900:T901)</f>
        <v>1127.6681433749498</v>
      </c>
      <c r="U902" s="382" t="e">
        <f>MIN(U900:U901)</f>
        <v>#REF!</v>
      </c>
      <c r="V902" s="131" t="s">
        <v>375</v>
      </c>
    </row>
    <row r="903" spans="1:22">
      <c r="A903" s="414"/>
      <c r="B903" s="25" t="s">
        <v>24</v>
      </c>
      <c r="C903" s="384"/>
      <c r="D903" s="379" t="s">
        <v>3</v>
      </c>
      <c r="E903" s="29">
        <v>471830029770</v>
      </c>
      <c r="F903" s="409"/>
      <c r="G903" s="10">
        <v>10</v>
      </c>
      <c r="H903" s="11">
        <v>9.4009999999999998</v>
      </c>
      <c r="I903" s="11">
        <f t="shared" si="30"/>
        <v>47.004999999999995</v>
      </c>
      <c r="J903" s="12" t="s">
        <v>355</v>
      </c>
      <c r="K903" s="46" t="s">
        <v>355</v>
      </c>
      <c r="L903" s="46"/>
      <c r="M903" s="13" t="s">
        <v>71</v>
      </c>
      <c r="N903" s="381" t="s">
        <v>355</v>
      </c>
      <c r="O903" s="382" t="e">
        <f>MIN(#REF!)</f>
        <v>#REF!</v>
      </c>
      <c r="P903" s="381" t="s">
        <v>354</v>
      </c>
      <c r="Q903" s="382" t="e">
        <f>AVERAGE(#REF!)</f>
        <v>#REF!</v>
      </c>
      <c r="R903" s="381" t="s">
        <v>355</v>
      </c>
      <c r="S903" s="382" t="e">
        <f>MIN(#REF!)</f>
        <v>#REF!</v>
      </c>
      <c r="T903" s="381" t="s">
        <v>355</v>
      </c>
      <c r="U903" s="382" t="e">
        <f>MIN(#REF!)</f>
        <v>#REF!</v>
      </c>
      <c r="V903" s="131" t="s">
        <v>375</v>
      </c>
    </row>
    <row r="904" spans="1:22">
      <c r="A904" s="414"/>
      <c r="B904" s="25" t="s">
        <v>25</v>
      </c>
      <c r="C904" s="385"/>
      <c r="D904" s="380"/>
      <c r="E904" s="29">
        <v>471830029874</v>
      </c>
      <c r="F904" s="409"/>
      <c r="G904" s="10">
        <v>10</v>
      </c>
      <c r="H904" s="11">
        <v>13.260999999999999</v>
      </c>
      <c r="I904" s="11">
        <f t="shared" si="30"/>
        <v>66.304999999999993</v>
      </c>
      <c r="J904" s="12" t="s">
        <v>355</v>
      </c>
      <c r="K904" s="46" t="s">
        <v>355</v>
      </c>
      <c r="L904" s="46"/>
      <c r="M904" s="13" t="s">
        <v>71</v>
      </c>
      <c r="N904" s="382">
        <f>MIN(N902:N903)</f>
        <v>4862.7368974023211</v>
      </c>
      <c r="O904" s="382" t="e">
        <f>MIN(O903:O903)</f>
        <v>#REF!</v>
      </c>
      <c r="P904" s="382" t="e">
        <f>AVERAGE(P902:P903)</f>
        <v>#REF!</v>
      </c>
      <c r="Q904" s="382" t="e">
        <f>AVERAGE(Q903:Q903)</f>
        <v>#REF!</v>
      </c>
      <c r="R904" s="382">
        <f>MIN(R902:R903)</f>
        <v>8597.8056514296932</v>
      </c>
      <c r="S904" s="382" t="e">
        <f>MIN(S903:S903)</f>
        <v>#REF!</v>
      </c>
      <c r="T904" s="382">
        <f>MIN(T902:T903)</f>
        <v>1127.6681433749498</v>
      </c>
      <c r="U904" s="382" t="e">
        <f>MIN(U903:U903)</f>
        <v>#REF!</v>
      </c>
      <c r="V904" s="131" t="s">
        <v>375</v>
      </c>
    </row>
    <row r="905" spans="1:22">
      <c r="A905" s="414"/>
      <c r="B905" s="25" t="s">
        <v>26</v>
      </c>
      <c r="C905" s="383">
        <v>3</v>
      </c>
      <c r="D905" s="379" t="s">
        <v>4</v>
      </c>
      <c r="E905" s="29">
        <v>471830030186</v>
      </c>
      <c r="F905" s="409"/>
      <c r="G905" s="10">
        <v>10</v>
      </c>
      <c r="H905" s="11">
        <v>13.006</v>
      </c>
      <c r="I905" s="11">
        <f t="shared" si="30"/>
        <v>65.03</v>
      </c>
      <c r="J905" s="12">
        <v>472</v>
      </c>
      <c r="K905" s="46">
        <f t="shared" ref="K905:K964" si="31">(J905/(I905/1000))</f>
        <v>7258.1885283715201</v>
      </c>
      <c r="L905" s="46"/>
      <c r="M905" s="13" t="s">
        <v>71</v>
      </c>
      <c r="N905" s="412">
        <f>AVERAGE(K905:K906)</f>
        <v>6792.6473131811781</v>
      </c>
      <c r="O905" s="412">
        <f>AVERAGE(K905:K908)</f>
        <v>4618.0869511527271</v>
      </c>
      <c r="P905" s="412">
        <f>STDEV(K905:K906)</f>
        <v>658.37470036583386</v>
      </c>
      <c r="Q905" s="412">
        <f>STDEV(K905:K908)</f>
        <v>2619.3850234541792</v>
      </c>
      <c r="R905" s="412">
        <f>MAX(K905:K906)</f>
        <v>7258.1885283715201</v>
      </c>
      <c r="S905" s="412">
        <f>MAX(K905:K908)</f>
        <v>7258.1885283715201</v>
      </c>
      <c r="T905" s="412">
        <f>MIN(K905:K906)</f>
        <v>6327.1060979908352</v>
      </c>
      <c r="U905" s="412">
        <f>MIN(K905:K908)</f>
        <v>1657.6432056680701</v>
      </c>
      <c r="V905" s="131" t="s">
        <v>375</v>
      </c>
    </row>
    <row r="906" spans="1:22">
      <c r="A906" s="414"/>
      <c r="B906" s="25" t="s">
        <v>27</v>
      </c>
      <c r="C906" s="384"/>
      <c r="D906" s="380"/>
      <c r="E906" s="29">
        <v>471830030290</v>
      </c>
      <c r="F906" s="409"/>
      <c r="G906" s="10">
        <v>10</v>
      </c>
      <c r="H906" s="11">
        <v>11.348000000000001</v>
      </c>
      <c r="I906" s="11">
        <f t="shared" si="30"/>
        <v>56.74</v>
      </c>
      <c r="J906" s="12">
        <v>359</v>
      </c>
      <c r="K906" s="46">
        <f t="shared" si="31"/>
        <v>6327.1060979908352</v>
      </c>
      <c r="L906" s="46"/>
      <c r="M906" s="13" t="s">
        <v>71</v>
      </c>
      <c r="N906" s="412">
        <f>AVERAGE(N904:N905)</f>
        <v>5827.6921052917496</v>
      </c>
      <c r="O906" s="412" t="e">
        <f>AVERAGE(O904:O905)</f>
        <v>#REF!</v>
      </c>
      <c r="P906" s="412" t="e">
        <f>STDEV(P902:P904)</f>
        <v>#REF!</v>
      </c>
      <c r="Q906" s="412" t="e">
        <f>STDEV(Q902:Q904)</f>
        <v>#REF!</v>
      </c>
      <c r="R906" s="412">
        <f>MIN(R904:R905)</f>
        <v>7258.1885283715201</v>
      </c>
      <c r="S906" s="412" t="e">
        <f>MIN(S904:S905)</f>
        <v>#REF!</v>
      </c>
      <c r="T906" s="412">
        <f>MIN(T904:T905)</f>
        <v>1127.6681433749498</v>
      </c>
      <c r="U906" s="412" t="e">
        <f>MIN(U904:U905)</f>
        <v>#REF!</v>
      </c>
      <c r="V906" s="131" t="s">
        <v>375</v>
      </c>
    </row>
    <row r="907" spans="1:22">
      <c r="A907" s="414"/>
      <c r="B907" s="25" t="s">
        <v>28</v>
      </c>
      <c r="C907" s="384"/>
      <c r="D907" s="379" t="s">
        <v>3</v>
      </c>
      <c r="E907" s="29">
        <v>471830030602</v>
      </c>
      <c r="F907" s="409"/>
      <c r="G907" s="10">
        <v>10</v>
      </c>
      <c r="H907" s="11">
        <v>14.961</v>
      </c>
      <c r="I907" s="11">
        <f t="shared" si="30"/>
        <v>74.805000000000007</v>
      </c>
      <c r="J907" s="12">
        <v>124</v>
      </c>
      <c r="K907" s="46">
        <f t="shared" si="31"/>
        <v>1657.6432056680701</v>
      </c>
      <c r="L907" s="46"/>
      <c r="M907" s="13" t="s">
        <v>71</v>
      </c>
      <c r="N907" s="412">
        <f>AVERAGE(K907:K908)</f>
        <v>2443.5265891242757</v>
      </c>
      <c r="O907" s="412" t="e">
        <f>AVERAGE(#REF!)</f>
        <v>#REF!</v>
      </c>
      <c r="P907" s="412">
        <f>STDEV(K907:K908)</f>
        <v>1111.4069393274217</v>
      </c>
      <c r="Q907" s="412" t="e">
        <f>STDEV(#REF!)</f>
        <v>#REF!</v>
      </c>
      <c r="R907" s="412">
        <f>MAX(K907:K908)</f>
        <v>3229.4099725804813</v>
      </c>
      <c r="S907" s="412" t="e">
        <f>MIN(#REF!)</f>
        <v>#REF!</v>
      </c>
      <c r="T907" s="412">
        <f>MIN(K907:K908)</f>
        <v>1657.6432056680701</v>
      </c>
      <c r="U907" s="412">
        <f>MIN(M907:M908)</f>
        <v>0</v>
      </c>
      <c r="V907" s="131" t="s">
        <v>375</v>
      </c>
    </row>
    <row r="908" spans="1:22">
      <c r="A908" s="414"/>
      <c r="B908" s="25" t="s">
        <v>29</v>
      </c>
      <c r="C908" s="385"/>
      <c r="D908" s="380"/>
      <c r="E908" s="29">
        <v>471830030706</v>
      </c>
      <c r="F908" s="409"/>
      <c r="G908" s="10">
        <v>10</v>
      </c>
      <c r="H908" s="11">
        <v>19.693999999999999</v>
      </c>
      <c r="I908" s="11">
        <f t="shared" si="30"/>
        <v>98.47</v>
      </c>
      <c r="J908" s="12">
        <v>318</v>
      </c>
      <c r="K908" s="46">
        <f t="shared" si="31"/>
        <v>3229.4099725804813</v>
      </c>
      <c r="L908" s="46"/>
      <c r="M908" s="13" t="s">
        <v>71</v>
      </c>
      <c r="N908" s="412">
        <f>AVERAGE(N907:N907)</f>
        <v>2443.5265891242757</v>
      </c>
      <c r="O908" s="412" t="e">
        <f>AVERAGE(O907:O907)</f>
        <v>#REF!</v>
      </c>
      <c r="P908" s="412" t="e">
        <f>STDEV(#REF!)</f>
        <v>#REF!</v>
      </c>
      <c r="Q908" s="412" t="e">
        <f>STDEV(#REF!)</f>
        <v>#REF!</v>
      </c>
      <c r="R908" s="412">
        <f>MIN(R907:R907)</f>
        <v>3229.4099725804813</v>
      </c>
      <c r="S908" s="412" t="e">
        <f>MIN(S907:S907)</f>
        <v>#REF!</v>
      </c>
      <c r="T908" s="412">
        <f>MIN(T907:T907)</f>
        <v>1657.6432056680701</v>
      </c>
      <c r="U908" s="412">
        <f>MIN(U907:U907)</f>
        <v>0</v>
      </c>
      <c r="V908" s="131" t="s">
        <v>375</v>
      </c>
    </row>
    <row r="909" spans="1:22">
      <c r="A909" s="414"/>
      <c r="B909" s="25" t="s">
        <v>30</v>
      </c>
      <c r="C909" s="383">
        <v>4</v>
      </c>
      <c r="D909" s="379" t="s">
        <v>4</v>
      </c>
      <c r="E909" s="29">
        <v>471830031018</v>
      </c>
      <c r="F909" s="409"/>
      <c r="G909" s="10">
        <v>10</v>
      </c>
      <c r="H909" s="11">
        <v>13.648999999999999</v>
      </c>
      <c r="I909" s="11">
        <f t="shared" si="30"/>
        <v>68.24499999999999</v>
      </c>
      <c r="J909" s="12">
        <v>5956</v>
      </c>
      <c r="K909" s="46">
        <f t="shared" si="31"/>
        <v>87273.792951864627</v>
      </c>
      <c r="L909" s="46"/>
      <c r="M909" s="13" t="s">
        <v>71</v>
      </c>
      <c r="N909" s="412">
        <f>AVERAGE(K909:K910)</f>
        <v>60405.960444128919</v>
      </c>
      <c r="O909" s="412">
        <f>AVERAGE(K909:K912)</f>
        <v>75669.782342693361</v>
      </c>
      <c r="P909" s="412">
        <f>STDEV(K909:K910)</f>
        <v>37996.853124008579</v>
      </c>
      <c r="Q909" s="412">
        <f>STDEV(K909:K912)</f>
        <v>53813.337171345585</v>
      </c>
      <c r="R909" s="412">
        <f>MAX(K909:K910)</f>
        <v>87273.792951864627</v>
      </c>
      <c r="S909" s="412">
        <f>MAX(K909:K912)</f>
        <v>147111.57096051043</v>
      </c>
      <c r="T909" s="412">
        <f>MIN(K909:K910)</f>
        <v>33538.127936393212</v>
      </c>
      <c r="U909" s="412">
        <f>MIN(K909:K912)</f>
        <v>33538.127936393212</v>
      </c>
      <c r="V909" s="131" t="s">
        <v>375</v>
      </c>
    </row>
    <row r="910" spans="1:22">
      <c r="A910" s="414"/>
      <c r="B910" s="25" t="s">
        <v>31</v>
      </c>
      <c r="C910" s="384"/>
      <c r="D910" s="380"/>
      <c r="E910" s="29">
        <v>471830031122</v>
      </c>
      <c r="F910" s="409"/>
      <c r="G910" s="10">
        <v>10</v>
      </c>
      <c r="H910" s="11">
        <v>11.068</v>
      </c>
      <c r="I910" s="11">
        <f t="shared" si="30"/>
        <v>55.339999999999996</v>
      </c>
      <c r="J910" s="12">
        <v>1856</v>
      </c>
      <c r="K910" s="46">
        <f t="shared" si="31"/>
        <v>33538.127936393212</v>
      </c>
      <c r="L910" s="46"/>
      <c r="M910" s="13" t="s">
        <v>71</v>
      </c>
      <c r="N910" s="412">
        <f>AVERAGE(N908:N909)</f>
        <v>31424.743516626597</v>
      </c>
      <c r="O910" s="412" t="e">
        <f>AVERAGE(O908:O909)</f>
        <v>#REF!</v>
      </c>
      <c r="P910" s="412" t="e">
        <f>STDEV(P906:P908)</f>
        <v>#REF!</v>
      </c>
      <c r="Q910" s="412" t="e">
        <f>STDEV(Q906:Q908)</f>
        <v>#REF!</v>
      </c>
      <c r="R910" s="412">
        <f>MIN(R908:R909)</f>
        <v>3229.4099725804813</v>
      </c>
      <c r="S910" s="412" t="e">
        <f>MIN(S908:S909)</f>
        <v>#REF!</v>
      </c>
      <c r="T910" s="412">
        <f>MIN(T908:T909)</f>
        <v>1657.6432056680701</v>
      </c>
      <c r="U910" s="412">
        <f>MIN(U908:U909)</f>
        <v>0</v>
      </c>
      <c r="V910" s="131" t="s">
        <v>375</v>
      </c>
    </row>
    <row r="911" spans="1:22">
      <c r="A911" s="414"/>
      <c r="B911" s="25" t="s">
        <v>32</v>
      </c>
      <c r="C911" s="384"/>
      <c r="D911" s="379" t="s">
        <v>3</v>
      </c>
      <c r="E911" s="29">
        <v>471830031434</v>
      </c>
      <c r="F911" s="409"/>
      <c r="G911" s="10">
        <v>10</v>
      </c>
      <c r="H911" s="11">
        <v>11.598000000000001</v>
      </c>
      <c r="I911" s="11">
        <f t="shared" si="30"/>
        <v>57.99</v>
      </c>
      <c r="J911" s="12">
        <v>8531</v>
      </c>
      <c r="K911" s="46">
        <f t="shared" si="31"/>
        <v>147111.57096051043</v>
      </c>
      <c r="L911" s="46"/>
      <c r="M911" s="13" t="s">
        <v>71</v>
      </c>
      <c r="N911" s="412">
        <f>AVERAGE(K911:K912)</f>
        <v>90933.60424125781</v>
      </c>
      <c r="O911" s="412" t="e">
        <f>AVERAGE(#REF!)</f>
        <v>#REF!</v>
      </c>
      <c r="P911" s="412">
        <f>STDEV(K911:K912)</f>
        <v>79447.642440911426</v>
      </c>
      <c r="Q911" s="412" t="e">
        <f>STDEV(#REF!)</f>
        <v>#REF!</v>
      </c>
      <c r="R911" s="412">
        <f>MAX(K911:K912)</f>
        <v>147111.57096051043</v>
      </c>
      <c r="S911" s="412" t="e">
        <f>MIN(#REF!)</f>
        <v>#REF!</v>
      </c>
      <c r="T911" s="412">
        <f>MIN(K911:K912)</f>
        <v>34755.637522005192</v>
      </c>
      <c r="U911" s="412">
        <f>MIN(M911:M912)</f>
        <v>0</v>
      </c>
      <c r="V911" s="131" t="s">
        <v>375</v>
      </c>
    </row>
    <row r="912" spans="1:22">
      <c r="A912" s="414"/>
      <c r="B912" s="25" t="s">
        <v>33</v>
      </c>
      <c r="C912" s="385"/>
      <c r="D912" s="380"/>
      <c r="E912" s="29" t="s">
        <v>885</v>
      </c>
      <c r="F912" s="409"/>
      <c r="G912" s="10">
        <v>10</v>
      </c>
      <c r="H912" s="11">
        <v>11.929</v>
      </c>
      <c r="I912" s="11">
        <f t="shared" si="30"/>
        <v>59.645000000000003</v>
      </c>
      <c r="J912" s="12">
        <v>2073</v>
      </c>
      <c r="K912" s="46">
        <f t="shared" si="31"/>
        <v>34755.637522005192</v>
      </c>
      <c r="L912" s="46"/>
      <c r="M912" s="13" t="s">
        <v>71</v>
      </c>
      <c r="N912" s="412">
        <f>AVERAGE(N911:N911)</f>
        <v>90933.60424125781</v>
      </c>
      <c r="O912" s="412" t="e">
        <f>AVERAGE(O911:O911)</f>
        <v>#REF!</v>
      </c>
      <c r="P912" s="412" t="e">
        <f>STDEV(#REF!)</f>
        <v>#REF!</v>
      </c>
      <c r="Q912" s="412" t="e">
        <f>STDEV(#REF!)</f>
        <v>#REF!</v>
      </c>
      <c r="R912" s="412">
        <f>MIN(R911:R911)</f>
        <v>147111.57096051043</v>
      </c>
      <c r="S912" s="412" t="e">
        <f>MIN(S911:S911)</f>
        <v>#REF!</v>
      </c>
      <c r="T912" s="412">
        <f>MIN(T911:T911)</f>
        <v>34755.637522005192</v>
      </c>
      <c r="U912" s="412">
        <f>MIN(U911:U911)</f>
        <v>0</v>
      </c>
      <c r="V912" s="131" t="s">
        <v>376</v>
      </c>
    </row>
    <row r="913" spans="1:22">
      <c r="A913" s="414"/>
      <c r="B913" s="25" t="s">
        <v>34</v>
      </c>
      <c r="C913" s="383">
        <v>5</v>
      </c>
      <c r="D913" s="379" t="s">
        <v>4</v>
      </c>
      <c r="E913" s="29" t="s">
        <v>886</v>
      </c>
      <c r="F913" s="409"/>
      <c r="G913" s="10">
        <v>10</v>
      </c>
      <c r="H913" s="11">
        <v>16.044</v>
      </c>
      <c r="I913" s="11">
        <f t="shared" si="30"/>
        <v>80.22</v>
      </c>
      <c r="J913" s="12">
        <v>1427</v>
      </c>
      <c r="K913" s="46">
        <f t="shared" si="31"/>
        <v>17788.581401146846</v>
      </c>
      <c r="L913" s="46"/>
      <c r="M913" s="13" t="s">
        <v>71</v>
      </c>
      <c r="N913" s="412">
        <f>AVERAGE(K913:K914)</f>
        <v>13646.702788923634</v>
      </c>
      <c r="O913" s="412">
        <f>AVERAGE(K913:K916)</f>
        <v>11510.456517006178</v>
      </c>
      <c r="P913" s="412">
        <f>STDEV(K913:K914)</f>
        <v>5857.5009071091235</v>
      </c>
      <c r="Q913" s="412">
        <f>STDEV(K913:K916)</f>
        <v>5704.4886153310836</v>
      </c>
      <c r="R913" s="412">
        <f>MAX(K913:K914)</f>
        <v>17788.581401146846</v>
      </c>
      <c r="S913" s="412">
        <f>MAX(K913:K916)</f>
        <v>17788.581401146846</v>
      </c>
      <c r="T913" s="412">
        <f>MIN(K913:K914)</f>
        <v>9504.8241767004238</v>
      </c>
      <c r="U913" s="412">
        <f>MIN(K913:K916)</f>
        <v>4627.6819520403869</v>
      </c>
      <c r="V913" s="131" t="s">
        <v>376</v>
      </c>
    </row>
    <row r="914" spans="1:22">
      <c r="A914" s="414"/>
      <c r="B914" s="25" t="s">
        <v>35</v>
      </c>
      <c r="C914" s="384"/>
      <c r="D914" s="380"/>
      <c r="E914" s="29" t="s">
        <v>887</v>
      </c>
      <c r="F914" s="409"/>
      <c r="G914" s="10">
        <v>10</v>
      </c>
      <c r="H914" s="11">
        <v>12.541</v>
      </c>
      <c r="I914" s="11">
        <f t="shared" si="30"/>
        <v>62.704999999999998</v>
      </c>
      <c r="J914" s="12">
        <v>596</v>
      </c>
      <c r="K914" s="46">
        <f t="shared" si="31"/>
        <v>9504.8241767004238</v>
      </c>
      <c r="L914" s="46"/>
      <c r="M914" s="13" t="s">
        <v>71</v>
      </c>
      <c r="N914" s="412">
        <f>AVERAGE(N912:N913)</f>
        <v>52290.153515090722</v>
      </c>
      <c r="O914" s="412" t="e">
        <f>AVERAGE(O912:O913)</f>
        <v>#REF!</v>
      </c>
      <c r="P914" s="412" t="e">
        <f>STDEV(P910:P912)</f>
        <v>#REF!</v>
      </c>
      <c r="Q914" s="412" t="e">
        <f>STDEV(Q910:Q912)</f>
        <v>#REF!</v>
      </c>
      <c r="R914" s="412">
        <f>MIN(R912:R913)</f>
        <v>17788.581401146846</v>
      </c>
      <c r="S914" s="412" t="e">
        <f>MIN(S912:S913)</f>
        <v>#REF!</v>
      </c>
      <c r="T914" s="412">
        <f>MIN(T912:T913)</f>
        <v>9504.8241767004238</v>
      </c>
      <c r="U914" s="412">
        <f>MIN(U912:U913)</f>
        <v>0</v>
      </c>
      <c r="V914" s="131" t="s">
        <v>376</v>
      </c>
    </row>
    <row r="915" spans="1:22">
      <c r="A915" s="414"/>
      <c r="B915" s="25" t="s">
        <v>36</v>
      </c>
      <c r="C915" s="384"/>
      <c r="D915" s="379" t="s">
        <v>3</v>
      </c>
      <c r="E915" s="29" t="s">
        <v>888</v>
      </c>
      <c r="F915" s="409"/>
      <c r="G915" s="10">
        <v>10</v>
      </c>
      <c r="H915" s="11">
        <v>11.885</v>
      </c>
      <c r="I915" s="11">
        <f t="shared" si="30"/>
        <v>59.424999999999997</v>
      </c>
      <c r="J915" s="12">
        <v>275</v>
      </c>
      <c r="K915" s="46">
        <f t="shared" si="31"/>
        <v>4627.6819520403869</v>
      </c>
      <c r="L915" s="46"/>
      <c r="M915" s="13" t="s">
        <v>71</v>
      </c>
      <c r="N915" s="412">
        <f>AVERAGE(K915:K916)</f>
        <v>9374.2102450887214</v>
      </c>
      <c r="O915" s="412" t="e">
        <f>AVERAGE(#REF!)</f>
        <v>#REF!</v>
      </c>
      <c r="P915" s="412">
        <f>STDEV(K915:K916)</f>
        <v>6712.604686216574</v>
      </c>
      <c r="Q915" s="412" t="e">
        <f>STDEV(#REF!)</f>
        <v>#REF!</v>
      </c>
      <c r="R915" s="412">
        <f>MAX(K915:K916)</f>
        <v>14120.738538137057</v>
      </c>
      <c r="S915" s="412" t="e">
        <f>MIN(#REF!)</f>
        <v>#REF!</v>
      </c>
      <c r="T915" s="412">
        <f>MIN(K915:K916)</f>
        <v>4627.6819520403869</v>
      </c>
      <c r="U915" s="412">
        <f>MIN(M915:M916)</f>
        <v>0</v>
      </c>
      <c r="V915" s="131" t="s">
        <v>376</v>
      </c>
    </row>
    <row r="916" spans="1:22">
      <c r="A916" s="414"/>
      <c r="B916" s="25" t="s">
        <v>37</v>
      </c>
      <c r="C916" s="385"/>
      <c r="D916" s="380"/>
      <c r="E916" s="29" t="s">
        <v>889</v>
      </c>
      <c r="F916" s="409"/>
      <c r="G916" s="10">
        <v>10</v>
      </c>
      <c r="H916" s="11">
        <v>14.461</v>
      </c>
      <c r="I916" s="11">
        <f t="shared" si="30"/>
        <v>72.305000000000007</v>
      </c>
      <c r="J916" s="12">
        <v>1021</v>
      </c>
      <c r="K916" s="46">
        <f t="shared" si="31"/>
        <v>14120.738538137057</v>
      </c>
      <c r="L916" s="46"/>
      <c r="M916" s="13" t="s">
        <v>71</v>
      </c>
      <c r="N916" s="412">
        <f>AVERAGE(N915:N915)</f>
        <v>9374.2102450887214</v>
      </c>
      <c r="O916" s="412" t="e">
        <f>AVERAGE(O915:O915)</f>
        <v>#REF!</v>
      </c>
      <c r="P916" s="412" t="e">
        <f>STDEV(#REF!)</f>
        <v>#REF!</v>
      </c>
      <c r="Q916" s="412" t="e">
        <f>STDEV(#REF!)</f>
        <v>#REF!</v>
      </c>
      <c r="R916" s="412">
        <f>MIN(R915:R915)</f>
        <v>14120.738538137057</v>
      </c>
      <c r="S916" s="412" t="e">
        <f>MIN(S915:S915)</f>
        <v>#REF!</v>
      </c>
      <c r="T916" s="412">
        <f>MIN(T915:T915)</f>
        <v>4627.6819520403869</v>
      </c>
      <c r="U916" s="412">
        <f>MIN(U915:U915)</f>
        <v>0</v>
      </c>
      <c r="V916" s="131" t="s">
        <v>376</v>
      </c>
    </row>
    <row r="917" spans="1:22">
      <c r="A917" s="414"/>
      <c r="B917" s="25" t="s">
        <v>38</v>
      </c>
      <c r="C917" s="383">
        <v>6</v>
      </c>
      <c r="D917" s="23" t="s">
        <v>4</v>
      </c>
      <c r="E917" s="29" t="s">
        <v>890</v>
      </c>
      <c r="F917" s="409"/>
      <c r="G917" s="10">
        <v>10</v>
      </c>
      <c r="H917" s="11">
        <v>14.904</v>
      </c>
      <c r="I917" s="11">
        <f t="shared" si="30"/>
        <v>74.52</v>
      </c>
      <c r="J917" s="12">
        <v>259</v>
      </c>
      <c r="K917" s="46">
        <f t="shared" si="31"/>
        <v>3475.5770263016639</v>
      </c>
      <c r="L917" s="46"/>
      <c r="M917" s="13" t="s">
        <v>71</v>
      </c>
      <c r="N917" s="130">
        <f>AVERAGE(K917)</f>
        <v>3475.5770263016639</v>
      </c>
      <c r="O917" s="412">
        <f>AVERAGE(K917:K920)</f>
        <v>36343.053261129447</v>
      </c>
      <c r="P917" s="129" t="s">
        <v>354</v>
      </c>
      <c r="Q917" s="412">
        <f>STDEV(K917:K920)</f>
        <v>26331.12990355798</v>
      </c>
      <c r="R917" s="130">
        <f>MAX(K917)</f>
        <v>3475.5770263016639</v>
      </c>
      <c r="S917" s="412">
        <f>MAX(K917:K920)</f>
        <v>63247.583155825007</v>
      </c>
      <c r="T917" s="130">
        <f>MIN(K917)</f>
        <v>3475.5770263016639</v>
      </c>
      <c r="U917" s="412">
        <f>MIN(K917:K920)</f>
        <v>3475.5770263016639</v>
      </c>
      <c r="V917" s="131" t="s">
        <v>376</v>
      </c>
    </row>
    <row r="918" spans="1:22">
      <c r="A918" s="414"/>
      <c r="B918" s="25" t="s">
        <v>39</v>
      </c>
      <c r="C918" s="384"/>
      <c r="D918" s="379" t="s">
        <v>3</v>
      </c>
      <c r="E918" s="29" t="s">
        <v>891</v>
      </c>
      <c r="F918" s="409"/>
      <c r="G918" s="10">
        <v>10</v>
      </c>
      <c r="H918" s="11">
        <v>10.599</v>
      </c>
      <c r="I918" s="11">
        <f t="shared" si="30"/>
        <v>52.995000000000005</v>
      </c>
      <c r="J918" s="12">
        <v>1482</v>
      </c>
      <c r="K918" s="46">
        <f t="shared" si="31"/>
        <v>27964.902349278229</v>
      </c>
      <c r="L918" s="46"/>
      <c r="M918" s="13" t="s">
        <v>71</v>
      </c>
      <c r="N918" s="412">
        <f>AVERAGE(K918:K920)</f>
        <v>47298.878672738705</v>
      </c>
      <c r="O918" s="412">
        <f>AVERAGE(O917:O917)</f>
        <v>36343.053261129447</v>
      </c>
      <c r="P918" s="412">
        <f>STDEV(K918:K920)</f>
        <v>17883.286619049908</v>
      </c>
      <c r="Q918" s="412" t="e">
        <f>STDEV(#REF!)</f>
        <v>#REF!</v>
      </c>
      <c r="R918" s="412">
        <f>MAX(K918:K920)</f>
        <v>63247.583155825007</v>
      </c>
      <c r="S918" s="412">
        <f>MIN(S917:S917)</f>
        <v>63247.583155825007</v>
      </c>
      <c r="T918" s="412">
        <f>MIN(K918:K920)</f>
        <v>27964.902349278229</v>
      </c>
      <c r="U918" s="412">
        <f>MIN(U917:U917)</f>
        <v>3475.5770263016639</v>
      </c>
      <c r="V918" s="131" t="s">
        <v>376</v>
      </c>
    </row>
    <row r="919" spans="1:22">
      <c r="A919" s="414"/>
      <c r="B919" s="25" t="s">
        <v>40</v>
      </c>
      <c r="C919" s="384"/>
      <c r="D919" s="407"/>
      <c r="E919" s="29" t="s">
        <v>892</v>
      </c>
      <c r="F919" s="409"/>
      <c r="G919" s="10">
        <v>10</v>
      </c>
      <c r="H919" s="11">
        <v>14.032</v>
      </c>
      <c r="I919" s="11">
        <f t="shared" si="30"/>
        <v>70.16</v>
      </c>
      <c r="J919" s="12">
        <v>3556</v>
      </c>
      <c r="K919" s="46">
        <f t="shared" si="31"/>
        <v>50684.150513112887</v>
      </c>
      <c r="L919" s="46"/>
      <c r="M919" s="13" t="s">
        <v>71</v>
      </c>
      <c r="N919" s="412"/>
      <c r="O919" s="412" t="e">
        <f>AVERAGE(#REF!)</f>
        <v>#REF!</v>
      </c>
      <c r="P919" s="412"/>
      <c r="Q919" s="412" t="e">
        <f>STDEV(#REF!)</f>
        <v>#REF!</v>
      </c>
      <c r="R919" s="412"/>
      <c r="S919" s="412" t="e">
        <f>MIN(#REF!)</f>
        <v>#REF!</v>
      </c>
      <c r="T919" s="412"/>
      <c r="U919" s="412">
        <f>MIN(M919:M920)</f>
        <v>0</v>
      </c>
      <c r="V919" s="131" t="s">
        <v>376</v>
      </c>
    </row>
    <row r="920" spans="1:22">
      <c r="A920" s="414"/>
      <c r="B920" s="25" t="s">
        <v>41</v>
      </c>
      <c r="C920" s="385"/>
      <c r="D920" s="380"/>
      <c r="E920" s="29" t="s">
        <v>893</v>
      </c>
      <c r="F920" s="410"/>
      <c r="G920" s="10">
        <v>10</v>
      </c>
      <c r="H920" s="45">
        <v>12.206</v>
      </c>
      <c r="I920" s="11">
        <f t="shared" si="30"/>
        <v>61.03</v>
      </c>
      <c r="J920" s="12">
        <v>3860</v>
      </c>
      <c r="K920" s="46">
        <f t="shared" si="31"/>
        <v>63247.583155825007</v>
      </c>
      <c r="L920" s="46"/>
      <c r="M920" s="13" t="s">
        <v>71</v>
      </c>
      <c r="N920" s="412"/>
      <c r="O920" s="412" t="e">
        <f>AVERAGE(O919:O919)</f>
        <v>#REF!</v>
      </c>
      <c r="P920" s="412"/>
      <c r="Q920" s="412" t="e">
        <f>STDEV(#REF!)</f>
        <v>#REF!</v>
      </c>
      <c r="R920" s="412"/>
      <c r="S920" s="412" t="e">
        <f>MIN(S919:S919)</f>
        <v>#REF!</v>
      </c>
      <c r="T920" s="412"/>
      <c r="U920" s="412">
        <f>MIN(U919:U919)</f>
        <v>0</v>
      </c>
      <c r="V920" s="131" t="s">
        <v>376</v>
      </c>
    </row>
    <row r="921" spans="1:22">
      <c r="A921" s="414"/>
      <c r="B921" s="25" t="s">
        <v>42</v>
      </c>
      <c r="C921" s="383">
        <v>1</v>
      </c>
      <c r="D921" s="23" t="s">
        <v>4</v>
      </c>
      <c r="E921" s="29" t="s">
        <v>894</v>
      </c>
      <c r="F921" s="388" t="s">
        <v>1846</v>
      </c>
      <c r="G921" s="10">
        <v>10</v>
      </c>
      <c r="H921" s="11">
        <v>13.427</v>
      </c>
      <c r="I921" s="11">
        <f t="shared" si="30"/>
        <v>67.134999999999991</v>
      </c>
      <c r="J921" s="12" t="s">
        <v>355</v>
      </c>
      <c r="K921" s="46" t="s">
        <v>355</v>
      </c>
      <c r="L921" s="46"/>
      <c r="M921" s="13" t="s">
        <v>71</v>
      </c>
      <c r="N921" s="129" t="s">
        <v>355</v>
      </c>
      <c r="O921" s="381" t="s">
        <v>355</v>
      </c>
      <c r="P921" s="129" t="s">
        <v>354</v>
      </c>
      <c r="Q921" s="381" t="s">
        <v>354</v>
      </c>
      <c r="R921" s="129" t="s">
        <v>355</v>
      </c>
      <c r="S921" s="381" t="s">
        <v>355</v>
      </c>
      <c r="T921" s="129" t="s">
        <v>355</v>
      </c>
      <c r="U921" s="418" t="s">
        <v>355</v>
      </c>
      <c r="V921" s="131" t="s">
        <v>376</v>
      </c>
    </row>
    <row r="922" spans="1:22">
      <c r="A922" s="414"/>
      <c r="B922" s="25" t="s">
        <v>43</v>
      </c>
      <c r="C922" s="384"/>
      <c r="D922" s="379" t="s">
        <v>3</v>
      </c>
      <c r="E922" s="29" t="s">
        <v>895</v>
      </c>
      <c r="F922" s="389"/>
      <c r="G922" s="10">
        <v>10</v>
      </c>
      <c r="H922" s="11">
        <v>10.837999999999999</v>
      </c>
      <c r="I922" s="11">
        <f t="shared" si="30"/>
        <v>54.19</v>
      </c>
      <c r="J922" s="12" t="s">
        <v>355</v>
      </c>
      <c r="K922" s="46" t="s">
        <v>355</v>
      </c>
      <c r="L922" s="46"/>
      <c r="M922" s="13" t="s">
        <v>71</v>
      </c>
      <c r="N922" s="381" t="s">
        <v>355</v>
      </c>
      <c r="O922" s="382" t="e">
        <f>MIN(#REF!)</f>
        <v>#REF!</v>
      </c>
      <c r="P922" s="381" t="s">
        <v>354</v>
      </c>
      <c r="Q922" s="382" t="e">
        <f>STDEV(#REF!)</f>
        <v>#REF!</v>
      </c>
      <c r="R922" s="381" t="s">
        <v>355</v>
      </c>
      <c r="S922" s="382" t="e">
        <f>MIN(#REF!)</f>
        <v>#REF!</v>
      </c>
      <c r="T922" s="381" t="s">
        <v>355</v>
      </c>
      <c r="U922" s="419">
        <f>MIN(M922:M923)</f>
        <v>0</v>
      </c>
      <c r="V922" s="131" t="s">
        <v>376</v>
      </c>
    </row>
    <row r="923" spans="1:22">
      <c r="A923" s="414"/>
      <c r="B923" s="25" t="s">
        <v>44</v>
      </c>
      <c r="C923" s="385"/>
      <c r="D923" s="380"/>
      <c r="E923" s="29" t="s">
        <v>896</v>
      </c>
      <c r="F923" s="389"/>
      <c r="G923" s="10">
        <v>10</v>
      </c>
      <c r="H923" s="11">
        <v>9.6839999999999993</v>
      </c>
      <c r="I923" s="11">
        <f t="shared" si="30"/>
        <v>48.419999999999995</v>
      </c>
      <c r="J923" s="12" t="s">
        <v>355</v>
      </c>
      <c r="K923" s="46" t="s">
        <v>355</v>
      </c>
      <c r="L923" s="46"/>
      <c r="M923" s="13" t="s">
        <v>71</v>
      </c>
      <c r="N923" s="382">
        <f>MIN(N921:N922)</f>
        <v>0</v>
      </c>
      <c r="O923" s="382" t="e">
        <f>MIN(O922:O922)</f>
        <v>#REF!</v>
      </c>
      <c r="P923" s="382" t="e">
        <f>AVERAGE(P921:P922)</f>
        <v>#DIV/0!</v>
      </c>
      <c r="Q923" s="382" t="e">
        <f>STDEV(#REF!)</f>
        <v>#REF!</v>
      </c>
      <c r="R923" s="382">
        <f>MIN(R921:R922)</f>
        <v>0</v>
      </c>
      <c r="S923" s="382" t="e">
        <f>MIN(S922:S922)</f>
        <v>#REF!</v>
      </c>
      <c r="T923" s="382">
        <f>MIN(T921:T922)</f>
        <v>0</v>
      </c>
      <c r="U923" s="419">
        <f>MIN(U922:U922)</f>
        <v>0</v>
      </c>
      <c r="V923" s="131" t="s">
        <v>376</v>
      </c>
    </row>
    <row r="924" spans="1:22">
      <c r="A924" s="414"/>
      <c r="B924" s="25" t="s">
        <v>45</v>
      </c>
      <c r="C924" s="383">
        <v>2</v>
      </c>
      <c r="D924" s="379" t="s">
        <v>4</v>
      </c>
      <c r="E924" s="29" t="s">
        <v>897</v>
      </c>
      <c r="F924" s="389"/>
      <c r="G924" s="10">
        <v>10</v>
      </c>
      <c r="H924" s="11">
        <v>13.112</v>
      </c>
      <c r="I924" s="11">
        <f t="shared" si="30"/>
        <v>65.56</v>
      </c>
      <c r="J924" s="12" t="s">
        <v>355</v>
      </c>
      <c r="K924" s="46" t="s">
        <v>355</v>
      </c>
      <c r="L924" s="46"/>
      <c r="M924" s="13" t="s">
        <v>71</v>
      </c>
      <c r="N924" s="381" t="s">
        <v>355</v>
      </c>
      <c r="O924" s="381" t="s">
        <v>355</v>
      </c>
      <c r="P924" s="381" t="s">
        <v>354</v>
      </c>
      <c r="Q924" s="381" t="s">
        <v>354</v>
      </c>
      <c r="R924" s="381" t="s">
        <v>355</v>
      </c>
      <c r="S924" s="381" t="s">
        <v>355</v>
      </c>
      <c r="T924" s="381" t="s">
        <v>355</v>
      </c>
      <c r="U924" s="418" t="s">
        <v>355</v>
      </c>
      <c r="V924" s="131" t="s">
        <v>376</v>
      </c>
    </row>
    <row r="925" spans="1:22">
      <c r="A925" s="414"/>
      <c r="B925" s="25" t="s">
        <v>46</v>
      </c>
      <c r="C925" s="384"/>
      <c r="D925" s="380"/>
      <c r="E925" s="29" t="s">
        <v>898</v>
      </c>
      <c r="F925" s="389"/>
      <c r="G925" s="10">
        <v>10</v>
      </c>
      <c r="H925" s="11">
        <v>9.6180000000000003</v>
      </c>
      <c r="I925" s="11">
        <f t="shared" si="30"/>
        <v>48.09</v>
      </c>
      <c r="J925" s="12" t="s">
        <v>355</v>
      </c>
      <c r="K925" s="46" t="s">
        <v>355</v>
      </c>
      <c r="L925" s="46"/>
      <c r="M925" s="13" t="s">
        <v>71</v>
      </c>
      <c r="N925" s="382">
        <f>MIN(N923:N924)</f>
        <v>0</v>
      </c>
      <c r="O925" s="382" t="e">
        <f>MIN(O923:O924)</f>
        <v>#REF!</v>
      </c>
      <c r="P925" s="382" t="e">
        <f>AVERAGE(P923:P924)</f>
        <v>#DIV/0!</v>
      </c>
      <c r="Q925" s="382" t="e">
        <f>STDEV(Q921:Q923)</f>
        <v>#REF!</v>
      </c>
      <c r="R925" s="382">
        <f>MIN(R923:R924)</f>
        <v>0</v>
      </c>
      <c r="S925" s="382" t="e">
        <f>MIN(S923:S924)</f>
        <v>#REF!</v>
      </c>
      <c r="T925" s="382">
        <f>MIN(T923:T924)</f>
        <v>0</v>
      </c>
      <c r="U925" s="419">
        <f>MIN(U923:U924)</f>
        <v>0</v>
      </c>
      <c r="V925" s="131" t="s">
        <v>376</v>
      </c>
    </row>
    <row r="926" spans="1:22">
      <c r="A926" s="414"/>
      <c r="B926" s="25" t="s">
        <v>47</v>
      </c>
      <c r="C926" s="384"/>
      <c r="D926" s="379" t="s">
        <v>3</v>
      </c>
      <c r="E926" s="29" t="s">
        <v>899</v>
      </c>
      <c r="F926" s="389"/>
      <c r="G926" s="10">
        <v>10</v>
      </c>
      <c r="H926" s="11">
        <v>14.505000000000001</v>
      </c>
      <c r="I926" s="11">
        <f t="shared" si="30"/>
        <v>72.525000000000006</v>
      </c>
      <c r="J926" s="12" t="s">
        <v>355</v>
      </c>
      <c r="K926" s="46" t="s">
        <v>355</v>
      </c>
      <c r="L926" s="46"/>
      <c r="M926" s="13" t="s">
        <v>71</v>
      </c>
      <c r="N926" s="381" t="s">
        <v>355</v>
      </c>
      <c r="O926" s="382" t="e">
        <f>MIN(#REF!)</f>
        <v>#REF!</v>
      </c>
      <c r="P926" s="381" t="s">
        <v>354</v>
      </c>
      <c r="Q926" s="382" t="e">
        <f>STDEV(#REF!)</f>
        <v>#REF!</v>
      </c>
      <c r="R926" s="381" t="s">
        <v>355</v>
      </c>
      <c r="S926" s="382" t="e">
        <f>MIN(#REF!)</f>
        <v>#REF!</v>
      </c>
      <c r="T926" s="381" t="s">
        <v>355</v>
      </c>
      <c r="U926" s="419">
        <f>MIN(M926:M927)</f>
        <v>0</v>
      </c>
      <c r="V926" s="131" t="s">
        <v>376</v>
      </c>
    </row>
    <row r="927" spans="1:22">
      <c r="A927" s="414"/>
      <c r="B927" s="25" t="s">
        <v>48</v>
      </c>
      <c r="C927" s="385"/>
      <c r="D927" s="380"/>
      <c r="E927" s="29" t="s">
        <v>900</v>
      </c>
      <c r="F927" s="389"/>
      <c r="G927" s="10">
        <v>10</v>
      </c>
      <c r="H927" s="11">
        <v>15.081</v>
      </c>
      <c r="I927" s="11">
        <f t="shared" si="30"/>
        <v>75.405000000000001</v>
      </c>
      <c r="J927" s="12" t="s">
        <v>355</v>
      </c>
      <c r="K927" s="46" t="s">
        <v>355</v>
      </c>
      <c r="L927" s="46"/>
      <c r="M927" s="13" t="s">
        <v>71</v>
      </c>
      <c r="N927" s="382">
        <f>MIN(N925:N926)</f>
        <v>0</v>
      </c>
      <c r="O927" s="382" t="e">
        <f>MIN(O926:O926)</f>
        <v>#REF!</v>
      </c>
      <c r="P927" s="382" t="e">
        <f>AVERAGE(P925:P926)</f>
        <v>#DIV/0!</v>
      </c>
      <c r="Q927" s="382" t="e">
        <f>STDEV(#REF!)</f>
        <v>#REF!</v>
      </c>
      <c r="R927" s="382">
        <f>MIN(R925:R926)</f>
        <v>0</v>
      </c>
      <c r="S927" s="382" t="e">
        <f>MIN(S926:S926)</f>
        <v>#REF!</v>
      </c>
      <c r="T927" s="382">
        <f>MIN(T925:T926)</f>
        <v>0</v>
      </c>
      <c r="U927" s="419">
        <f>MIN(U926:U926)</f>
        <v>0</v>
      </c>
      <c r="V927" s="131" t="s">
        <v>376</v>
      </c>
    </row>
    <row r="928" spans="1:22">
      <c r="A928" s="414"/>
      <c r="B928" s="25" t="s">
        <v>49</v>
      </c>
      <c r="C928" s="383">
        <v>3</v>
      </c>
      <c r="D928" s="379" t="s">
        <v>4</v>
      </c>
      <c r="E928" s="29" t="s">
        <v>901</v>
      </c>
      <c r="F928" s="389"/>
      <c r="G928" s="10">
        <v>10</v>
      </c>
      <c r="H928" s="11">
        <v>9.9390000000000001</v>
      </c>
      <c r="I928" s="11">
        <f t="shared" si="30"/>
        <v>49.695</v>
      </c>
      <c r="J928" s="12">
        <v>76</v>
      </c>
      <c r="K928" s="46">
        <f t="shared" si="31"/>
        <v>1529.3289063286045</v>
      </c>
      <c r="L928" s="46"/>
      <c r="M928" s="13" t="s">
        <v>71</v>
      </c>
      <c r="N928" s="412">
        <f>AVERAGE(K928:K929)</f>
        <v>1925.1939055198636</v>
      </c>
      <c r="O928" s="412">
        <f>AVERAGE(K928:K931)</f>
        <v>2068.3979969020011</v>
      </c>
      <c r="P928" s="412">
        <f>STDEV(K928:K929)</f>
        <v>559.83765072509289</v>
      </c>
      <c r="Q928" s="412">
        <f>STDEV(K928:K931)</f>
        <v>785.20390728887185</v>
      </c>
      <c r="R928" s="412">
        <f>MAX(K928:K929)</f>
        <v>2321.0589047111225</v>
      </c>
      <c r="S928" s="412">
        <f>MAX(K928:K931)</f>
        <v>3064.3000669792359</v>
      </c>
      <c r="T928" s="412">
        <f>MIN(K928:K929)</f>
        <v>1529.3289063286045</v>
      </c>
      <c r="U928" s="412">
        <f>MIN(K928:K931)</f>
        <v>1358.9041095890411</v>
      </c>
      <c r="V928" s="131" t="s">
        <v>376</v>
      </c>
    </row>
    <row r="929" spans="1:22">
      <c r="A929" s="414"/>
      <c r="B929" s="25" t="s">
        <v>50</v>
      </c>
      <c r="C929" s="384"/>
      <c r="D929" s="380"/>
      <c r="E929" s="29" t="s">
        <v>902</v>
      </c>
      <c r="F929" s="389"/>
      <c r="G929" s="10">
        <v>10</v>
      </c>
      <c r="H929" s="11">
        <v>15.941000000000001</v>
      </c>
      <c r="I929" s="11">
        <f t="shared" si="30"/>
        <v>79.704999999999998</v>
      </c>
      <c r="J929" s="12">
        <v>185</v>
      </c>
      <c r="K929" s="46">
        <f t="shared" si="31"/>
        <v>2321.0589047111225</v>
      </c>
      <c r="L929" s="46"/>
      <c r="M929" s="13" t="s">
        <v>71</v>
      </c>
      <c r="N929" s="412">
        <f>AVERAGE(N927:N928)</f>
        <v>962.59695275993181</v>
      </c>
      <c r="O929" s="412" t="e">
        <f>AVERAGE(O927:O928)</f>
        <v>#REF!</v>
      </c>
      <c r="P929" s="412" t="e">
        <f>STDEV(P925:P927)</f>
        <v>#DIV/0!</v>
      </c>
      <c r="Q929" s="412" t="e">
        <f>STDEV(Q925:Q927)</f>
        <v>#REF!</v>
      </c>
      <c r="R929" s="412">
        <f>MIN(R927:R928)</f>
        <v>0</v>
      </c>
      <c r="S929" s="412" t="e">
        <f>MIN(S927:S928)</f>
        <v>#REF!</v>
      </c>
      <c r="T929" s="412">
        <f>MIN(T927:T928)</f>
        <v>0</v>
      </c>
      <c r="U929" s="412">
        <f>MIN(U927:U928)</f>
        <v>0</v>
      </c>
      <c r="V929" s="131" t="s">
        <v>376</v>
      </c>
    </row>
    <row r="930" spans="1:22">
      <c r="A930" s="414"/>
      <c r="B930" s="25" t="s">
        <v>51</v>
      </c>
      <c r="C930" s="384"/>
      <c r="D930" s="379" t="s">
        <v>3</v>
      </c>
      <c r="E930" s="29" t="s">
        <v>903</v>
      </c>
      <c r="F930" s="389"/>
      <c r="G930" s="10">
        <v>10</v>
      </c>
      <c r="H930" s="11">
        <v>11.944000000000001</v>
      </c>
      <c r="I930" s="11">
        <f t="shared" si="30"/>
        <v>59.720000000000006</v>
      </c>
      <c r="J930" s="12">
        <v>183</v>
      </c>
      <c r="K930" s="46">
        <f t="shared" si="31"/>
        <v>3064.3000669792359</v>
      </c>
      <c r="L930" s="46"/>
      <c r="M930" s="13" t="s">
        <v>71</v>
      </c>
      <c r="N930" s="412">
        <f>AVERAGE(K930:K931)</f>
        <v>2211.6020882841385</v>
      </c>
      <c r="O930" s="412" t="e">
        <f>AVERAGE(#REF!)</f>
        <v>#REF!</v>
      </c>
      <c r="P930" s="412">
        <f>STDEV(K930:K931)</f>
        <v>1205.8970460787311</v>
      </c>
      <c r="Q930" s="412" t="e">
        <f>STDEV(#REF!)</f>
        <v>#REF!</v>
      </c>
      <c r="R930" s="412">
        <f>MAX(K930:K931)</f>
        <v>3064.3000669792359</v>
      </c>
      <c r="S930" s="412" t="e">
        <f>MIN(#REF!)</f>
        <v>#REF!</v>
      </c>
      <c r="T930" s="412">
        <f>MIN(K930:K931)</f>
        <v>1358.9041095890411</v>
      </c>
      <c r="U930" s="412">
        <f>MIN(M930:M931)</f>
        <v>0</v>
      </c>
      <c r="V930" s="131" t="s">
        <v>376</v>
      </c>
    </row>
    <row r="931" spans="1:22">
      <c r="A931" s="414"/>
      <c r="B931" s="25" t="s">
        <v>52</v>
      </c>
      <c r="C931" s="385"/>
      <c r="D931" s="380"/>
      <c r="E931" s="29" t="s">
        <v>904</v>
      </c>
      <c r="F931" s="389"/>
      <c r="G931" s="10">
        <v>10</v>
      </c>
      <c r="H931" s="11">
        <v>9.125</v>
      </c>
      <c r="I931" s="11">
        <f t="shared" si="30"/>
        <v>45.625</v>
      </c>
      <c r="J931" s="12">
        <v>62</v>
      </c>
      <c r="K931" s="46">
        <f t="shared" si="31"/>
        <v>1358.9041095890411</v>
      </c>
      <c r="L931" s="46"/>
      <c r="M931" s="13" t="s">
        <v>71</v>
      </c>
      <c r="N931" s="412">
        <f>AVERAGE(N930:N930)</f>
        <v>2211.6020882841385</v>
      </c>
      <c r="O931" s="412" t="e">
        <f>AVERAGE(O930:O930)</f>
        <v>#REF!</v>
      </c>
      <c r="P931" s="412" t="e">
        <f>STDEV(#REF!)</f>
        <v>#REF!</v>
      </c>
      <c r="Q931" s="412" t="e">
        <f>STDEV(#REF!)</f>
        <v>#REF!</v>
      </c>
      <c r="R931" s="412">
        <f>MIN(R930:R930)</f>
        <v>3064.3000669792359</v>
      </c>
      <c r="S931" s="412" t="e">
        <f>MIN(S930:S930)</f>
        <v>#REF!</v>
      </c>
      <c r="T931" s="412">
        <f>MIN(T930:T930)</f>
        <v>1358.9041095890411</v>
      </c>
      <c r="U931" s="412">
        <f>MIN(U930:U930)</f>
        <v>0</v>
      </c>
      <c r="V931" s="131" t="s">
        <v>376</v>
      </c>
    </row>
    <row r="932" spans="1:22">
      <c r="A932" s="414"/>
      <c r="B932" s="25" t="s">
        <v>53</v>
      </c>
      <c r="C932" s="383">
        <v>4</v>
      </c>
      <c r="D932" s="379" t="s">
        <v>4</v>
      </c>
      <c r="E932" s="29" t="s">
        <v>905</v>
      </c>
      <c r="F932" s="389"/>
      <c r="G932" s="10">
        <v>10</v>
      </c>
      <c r="H932" s="11">
        <v>13.478</v>
      </c>
      <c r="I932" s="11">
        <f t="shared" si="30"/>
        <v>67.39</v>
      </c>
      <c r="J932" s="12">
        <v>209</v>
      </c>
      <c r="K932" s="46">
        <f t="shared" si="31"/>
        <v>3101.3503487164267</v>
      </c>
      <c r="L932" s="46"/>
      <c r="M932" s="13" t="s">
        <v>71</v>
      </c>
      <c r="N932" s="412">
        <f>AVERAGE(K932:K933)</f>
        <v>5554.5867297447512</v>
      </c>
      <c r="O932" s="412">
        <f>AVERAGE(K932:K935)</f>
        <v>8926.1152893693397</v>
      </c>
      <c r="P932" s="412">
        <f>STDEV(K932:K933)</f>
        <v>3469.4001617573485</v>
      </c>
      <c r="Q932" s="412">
        <f>STDEV(K932:K935)</f>
        <v>8553.8920130467395</v>
      </c>
      <c r="R932" s="412">
        <f>MAX(K932:K933)</f>
        <v>8007.8231107730762</v>
      </c>
      <c r="S932" s="412">
        <f>MAX(K932:K935)</f>
        <v>21297.689652120032</v>
      </c>
      <c r="T932" s="412">
        <f>MIN(K932:K933)</f>
        <v>3101.3503487164267</v>
      </c>
      <c r="U932" s="412">
        <f>MIN(K932:K935)</f>
        <v>3101.3503487164267</v>
      </c>
      <c r="V932" s="131" t="s">
        <v>376</v>
      </c>
    </row>
    <row r="933" spans="1:22">
      <c r="A933" s="414"/>
      <c r="B933" s="25" t="s">
        <v>54</v>
      </c>
      <c r="C933" s="384"/>
      <c r="D933" s="380"/>
      <c r="E933" s="29" t="s">
        <v>906</v>
      </c>
      <c r="F933" s="389"/>
      <c r="G933" s="10">
        <v>10</v>
      </c>
      <c r="H933" s="11">
        <v>18.407</v>
      </c>
      <c r="I933" s="11">
        <f t="shared" si="30"/>
        <v>92.034999999999997</v>
      </c>
      <c r="J933" s="12">
        <v>737</v>
      </c>
      <c r="K933" s="46">
        <f t="shared" si="31"/>
        <v>8007.8231107730762</v>
      </c>
      <c r="L933" s="46"/>
      <c r="M933" s="13" t="s">
        <v>71</v>
      </c>
      <c r="N933" s="412">
        <f>AVERAGE(N931:N932)</f>
        <v>3883.0944090144449</v>
      </c>
      <c r="O933" s="412" t="e">
        <f>AVERAGE(O931:O932)</f>
        <v>#REF!</v>
      </c>
      <c r="P933" s="412" t="e">
        <f>STDEV(P929:P931)</f>
        <v>#DIV/0!</v>
      </c>
      <c r="Q933" s="412" t="e">
        <f>STDEV(Q929:Q931)</f>
        <v>#REF!</v>
      </c>
      <c r="R933" s="412">
        <f>MIN(R931:R932)</f>
        <v>3064.3000669792359</v>
      </c>
      <c r="S933" s="412" t="e">
        <f>MIN(S931:S932)</f>
        <v>#REF!</v>
      </c>
      <c r="T933" s="412">
        <f>MIN(T931:T932)</f>
        <v>1358.9041095890411</v>
      </c>
      <c r="U933" s="412">
        <f>MIN(U931:U932)</f>
        <v>0</v>
      </c>
      <c r="V933" s="131" t="s">
        <v>376</v>
      </c>
    </row>
    <row r="934" spans="1:22">
      <c r="A934" s="414"/>
      <c r="B934" s="25" t="s">
        <v>55</v>
      </c>
      <c r="C934" s="384"/>
      <c r="D934" s="379" t="s">
        <v>3</v>
      </c>
      <c r="E934" s="29" t="s">
        <v>907</v>
      </c>
      <c r="F934" s="389"/>
      <c r="G934" s="10">
        <v>10</v>
      </c>
      <c r="H934" s="11">
        <v>11.297000000000001</v>
      </c>
      <c r="I934" s="11">
        <f t="shared" si="30"/>
        <v>56.484999999999999</v>
      </c>
      <c r="J934" s="12">
        <v>1203</v>
      </c>
      <c r="K934" s="46">
        <f t="shared" si="31"/>
        <v>21297.689652120032</v>
      </c>
      <c r="L934" s="46"/>
      <c r="M934" s="13" t="s">
        <v>71</v>
      </c>
      <c r="N934" s="412">
        <f>AVERAGE(K934:K935)</f>
        <v>12297.643848993928</v>
      </c>
      <c r="O934" s="412" t="e">
        <f>AVERAGE(#REF!)</f>
        <v>#REF!</v>
      </c>
      <c r="P934" s="412">
        <f>STDEV(K934:K935)</f>
        <v>12727.98683675999</v>
      </c>
      <c r="Q934" s="412" t="e">
        <f>STDEV(#REF!)</f>
        <v>#REF!</v>
      </c>
      <c r="R934" s="412">
        <f>MAX(K934:K935)</f>
        <v>21297.689652120032</v>
      </c>
      <c r="S934" s="412" t="e">
        <f>MIN(#REF!)</f>
        <v>#REF!</v>
      </c>
      <c r="T934" s="412">
        <f>MIN(K934:K935)</f>
        <v>3297.598045867825</v>
      </c>
      <c r="U934" s="412">
        <f>MIN(M934:M935)</f>
        <v>0</v>
      </c>
      <c r="V934" s="131" t="s">
        <v>376</v>
      </c>
    </row>
    <row r="935" spans="1:22">
      <c r="A935" s="414"/>
      <c r="B935" s="25" t="s">
        <v>56</v>
      </c>
      <c r="C935" s="385"/>
      <c r="D935" s="380"/>
      <c r="E935" s="29" t="s">
        <v>908</v>
      </c>
      <c r="F935" s="389"/>
      <c r="G935" s="10">
        <v>10</v>
      </c>
      <c r="H935" s="11">
        <v>14.738</v>
      </c>
      <c r="I935" s="11">
        <f t="shared" si="30"/>
        <v>73.69</v>
      </c>
      <c r="J935" s="12">
        <v>243</v>
      </c>
      <c r="K935" s="46">
        <f t="shared" si="31"/>
        <v>3297.598045867825</v>
      </c>
      <c r="L935" s="46"/>
      <c r="M935" s="13" t="s">
        <v>71</v>
      </c>
      <c r="N935" s="412">
        <f>AVERAGE(N934:N934)</f>
        <v>12297.643848993928</v>
      </c>
      <c r="O935" s="412" t="e">
        <f>AVERAGE(O934:O934)</f>
        <v>#REF!</v>
      </c>
      <c r="P935" s="412" t="e">
        <f>STDEV(#REF!)</f>
        <v>#REF!</v>
      </c>
      <c r="Q935" s="412" t="e">
        <f>STDEV(#REF!)</f>
        <v>#REF!</v>
      </c>
      <c r="R935" s="412">
        <f>MIN(R934:R934)</f>
        <v>21297.689652120032</v>
      </c>
      <c r="S935" s="412" t="e">
        <f>MIN(S934:S934)</f>
        <v>#REF!</v>
      </c>
      <c r="T935" s="412">
        <f>MIN(T934:T934)</f>
        <v>3297.598045867825</v>
      </c>
      <c r="U935" s="412">
        <f>MIN(U934:U934)</f>
        <v>0</v>
      </c>
      <c r="V935" s="131" t="s">
        <v>376</v>
      </c>
    </row>
    <row r="936" spans="1:22">
      <c r="A936" s="414"/>
      <c r="B936" s="25" t="s">
        <v>57</v>
      </c>
      <c r="C936" s="383">
        <v>5</v>
      </c>
      <c r="D936" s="379" t="s">
        <v>4</v>
      </c>
      <c r="E936" s="29" t="s">
        <v>909</v>
      </c>
      <c r="F936" s="389"/>
      <c r="G936" s="10">
        <v>10</v>
      </c>
      <c r="H936" s="11">
        <v>16.803000000000001</v>
      </c>
      <c r="I936" s="11">
        <f t="shared" si="30"/>
        <v>84.015000000000001</v>
      </c>
      <c r="J936" s="12">
        <v>430</v>
      </c>
      <c r="K936" s="46">
        <f t="shared" si="31"/>
        <v>5118.1336666071529</v>
      </c>
      <c r="L936" s="46"/>
      <c r="M936" s="13" t="s">
        <v>71</v>
      </c>
      <c r="N936" s="412">
        <f>AVERAGE(K936:K937)</f>
        <v>10721.571492267423</v>
      </c>
      <c r="O936" s="412">
        <f>AVERAGE(K936:K939)</f>
        <v>8020.7401317239592</v>
      </c>
      <c r="P936" s="412">
        <f>STDEV(K936:K937)</f>
        <v>7924.4577689631569</v>
      </c>
      <c r="Q936" s="412">
        <f>STDEV(K936:K939)</f>
        <v>5538.968292010949</v>
      </c>
      <c r="R936" s="412">
        <f>MAX(K936:K937)</f>
        <v>16325.009317927692</v>
      </c>
      <c r="S936" s="412">
        <f>MAX(K936:K939)</f>
        <v>16325.009317927692</v>
      </c>
      <c r="T936" s="412">
        <f>MIN(K936:K937)</f>
        <v>5118.1336666071529</v>
      </c>
      <c r="U936" s="412">
        <f>MIN(K936:K939)</f>
        <v>5118.1336666071529</v>
      </c>
      <c r="V936" s="131" t="s">
        <v>376</v>
      </c>
    </row>
    <row r="937" spans="1:22">
      <c r="A937" s="414"/>
      <c r="B937" s="25" t="s">
        <v>58</v>
      </c>
      <c r="C937" s="384"/>
      <c r="D937" s="380"/>
      <c r="E937" s="29" t="s">
        <v>910</v>
      </c>
      <c r="F937" s="389"/>
      <c r="G937" s="10">
        <v>10</v>
      </c>
      <c r="H937" s="11">
        <v>18.780999999999999</v>
      </c>
      <c r="I937" s="11">
        <f t="shared" si="30"/>
        <v>93.905000000000001</v>
      </c>
      <c r="J937" s="12">
        <v>1533</v>
      </c>
      <c r="K937" s="46">
        <f t="shared" si="31"/>
        <v>16325.009317927692</v>
      </c>
      <c r="L937" s="46"/>
      <c r="M937" s="13" t="s">
        <v>71</v>
      </c>
      <c r="N937" s="412">
        <f>AVERAGE(N935:N936)</f>
        <v>11509.607670630676</v>
      </c>
      <c r="O937" s="412" t="e">
        <f>AVERAGE(O935:O936)</f>
        <v>#REF!</v>
      </c>
      <c r="P937" s="412" t="e">
        <f>STDEV(P933:P935)</f>
        <v>#DIV/0!</v>
      </c>
      <c r="Q937" s="412" t="e">
        <f>STDEV(Q933:Q935)</f>
        <v>#REF!</v>
      </c>
      <c r="R937" s="412">
        <f>MIN(R935:R936)</f>
        <v>16325.009317927692</v>
      </c>
      <c r="S937" s="412" t="e">
        <f>MIN(S935:S936)</f>
        <v>#REF!</v>
      </c>
      <c r="T937" s="412">
        <f>MIN(T935:T936)</f>
        <v>3297.598045867825</v>
      </c>
      <c r="U937" s="412">
        <f>MIN(U935:U936)</f>
        <v>0</v>
      </c>
      <c r="V937" s="131" t="s">
        <v>376</v>
      </c>
    </row>
    <row r="938" spans="1:22">
      <c r="A938" s="414"/>
      <c r="B938" s="25" t="s">
        <v>59</v>
      </c>
      <c r="C938" s="384"/>
      <c r="D938" s="379" t="s">
        <v>3</v>
      </c>
      <c r="E938" s="29" t="s">
        <v>911</v>
      </c>
      <c r="F938" s="389"/>
      <c r="G938" s="10">
        <v>10</v>
      </c>
      <c r="H938" s="11">
        <v>11.013999999999999</v>
      </c>
      <c r="I938" s="11">
        <f t="shared" si="30"/>
        <v>55.069999999999993</v>
      </c>
      <c r="J938" s="12">
        <v>283</v>
      </c>
      <c r="K938" s="46">
        <f t="shared" si="31"/>
        <v>5138.9141093154176</v>
      </c>
      <c r="L938" s="46"/>
      <c r="M938" s="13" t="s">
        <v>71</v>
      </c>
      <c r="N938" s="412">
        <f>AVERAGE(K938:K939)</f>
        <v>5319.908771180495</v>
      </c>
      <c r="O938" s="412" t="e">
        <f>AVERAGE(#REF!)</f>
        <v>#REF!</v>
      </c>
      <c r="P938" s="412">
        <f>STDEV(K938:K939)</f>
        <v>255.96510552672493</v>
      </c>
      <c r="Q938" s="412" t="e">
        <f>STDEV(#REF!)</f>
        <v>#REF!</v>
      </c>
      <c r="R938" s="412">
        <f>MAX(K938:K939)</f>
        <v>5500.9034330455725</v>
      </c>
      <c r="S938" s="412" t="e">
        <f>MIN(#REF!)</f>
        <v>#REF!</v>
      </c>
      <c r="T938" s="412">
        <f>MIN(K938:K939)</f>
        <v>5138.9141093154176</v>
      </c>
      <c r="U938" s="412">
        <f>MIN(M938:M939)</f>
        <v>0</v>
      </c>
      <c r="V938" s="131" t="s">
        <v>376</v>
      </c>
    </row>
    <row r="939" spans="1:22">
      <c r="A939" s="414"/>
      <c r="B939" s="25" t="s">
        <v>60</v>
      </c>
      <c r="C939" s="385"/>
      <c r="D939" s="380"/>
      <c r="E939" s="29" t="s">
        <v>912</v>
      </c>
      <c r="F939" s="389"/>
      <c r="G939" s="10">
        <v>10</v>
      </c>
      <c r="H939" s="11">
        <v>14.943</v>
      </c>
      <c r="I939" s="11">
        <f t="shared" si="30"/>
        <v>74.715000000000003</v>
      </c>
      <c r="J939" s="12">
        <v>411</v>
      </c>
      <c r="K939" s="46">
        <f t="shared" si="31"/>
        <v>5500.9034330455725</v>
      </c>
      <c r="L939" s="46"/>
      <c r="M939" s="13" t="s">
        <v>71</v>
      </c>
      <c r="N939" s="412">
        <f>AVERAGE(N938:N938)</f>
        <v>5319.908771180495</v>
      </c>
      <c r="O939" s="412" t="e">
        <f>AVERAGE(O938:O938)</f>
        <v>#REF!</v>
      </c>
      <c r="P939" s="412" t="e">
        <f>STDEV(#REF!)</f>
        <v>#REF!</v>
      </c>
      <c r="Q939" s="412" t="e">
        <f>STDEV(#REF!)</f>
        <v>#REF!</v>
      </c>
      <c r="R939" s="412">
        <f>MIN(R938:R938)</f>
        <v>5500.9034330455725</v>
      </c>
      <c r="S939" s="412" t="e">
        <f>MIN(S938:S938)</f>
        <v>#REF!</v>
      </c>
      <c r="T939" s="412">
        <f>MIN(T938:T938)</f>
        <v>5138.9141093154176</v>
      </c>
      <c r="U939" s="412">
        <f>MIN(U938:U938)</f>
        <v>0</v>
      </c>
      <c r="V939" s="131" t="s">
        <v>376</v>
      </c>
    </row>
    <row r="940" spans="1:22">
      <c r="A940" s="414"/>
      <c r="B940" s="25" t="s">
        <v>61</v>
      </c>
      <c r="C940" s="383">
        <v>6</v>
      </c>
      <c r="D940" s="379" t="s">
        <v>4</v>
      </c>
      <c r="E940" s="29" t="s">
        <v>913</v>
      </c>
      <c r="F940" s="389"/>
      <c r="G940" s="10">
        <v>10</v>
      </c>
      <c r="H940" s="11">
        <v>9.39</v>
      </c>
      <c r="I940" s="11">
        <f t="shared" si="30"/>
        <v>46.95</v>
      </c>
      <c r="J940" s="12">
        <v>1803</v>
      </c>
      <c r="K940" s="46">
        <f t="shared" si="31"/>
        <v>38402.555910543124</v>
      </c>
      <c r="L940" s="46"/>
      <c r="M940" s="13" t="s">
        <v>71</v>
      </c>
      <c r="N940" s="412">
        <f>AVERAGE(K940:K941)</f>
        <v>62614.428255560138</v>
      </c>
      <c r="O940" s="412">
        <f>AVERAGE(K940:K943)</f>
        <v>45765.291583701175</v>
      </c>
      <c r="P940" s="412">
        <f>STDEV(K940:K941)</f>
        <v>34240.758240769137</v>
      </c>
      <c r="Q940" s="412">
        <f>STDEV(K940:K943)</f>
        <v>29080.301731142627</v>
      </c>
      <c r="R940" s="412">
        <f>MAX(K940:K941)</f>
        <v>86826.30060057716</v>
      </c>
      <c r="S940" s="412">
        <f>MAX(K940:K943)</f>
        <v>86826.30060057716</v>
      </c>
      <c r="T940" s="412">
        <f>MIN(K940:K941)</f>
        <v>38402.555910543124</v>
      </c>
      <c r="U940" s="412">
        <f>MIN(K940:K943)</f>
        <v>18215.951757879167</v>
      </c>
      <c r="V940" s="131" t="s">
        <v>376</v>
      </c>
    </row>
    <row r="941" spans="1:22">
      <c r="A941" s="414"/>
      <c r="B941" s="25" t="s">
        <v>62</v>
      </c>
      <c r="C941" s="384"/>
      <c r="D941" s="380"/>
      <c r="E941" s="29" t="s">
        <v>914</v>
      </c>
      <c r="F941" s="389"/>
      <c r="G941" s="10">
        <v>10</v>
      </c>
      <c r="H941" s="11">
        <v>12.821</v>
      </c>
      <c r="I941" s="11">
        <f t="shared" si="30"/>
        <v>64.105000000000004</v>
      </c>
      <c r="J941" s="12">
        <v>5566</v>
      </c>
      <c r="K941" s="46">
        <f t="shared" si="31"/>
        <v>86826.30060057716</v>
      </c>
      <c r="L941" s="46"/>
      <c r="M941" s="13" t="s">
        <v>71</v>
      </c>
      <c r="N941" s="412">
        <f>AVERAGE(N939:N940)</f>
        <v>33967.168513370314</v>
      </c>
      <c r="O941" s="412" t="e">
        <f>AVERAGE(O939:O940)</f>
        <v>#REF!</v>
      </c>
      <c r="P941" s="412" t="e">
        <f>STDEV(P937:P939)</f>
        <v>#DIV/0!</v>
      </c>
      <c r="Q941" s="412" t="e">
        <f>STDEV(Q937:Q939)</f>
        <v>#REF!</v>
      </c>
      <c r="R941" s="412">
        <f>MIN(R939:R940)</f>
        <v>5500.9034330455725</v>
      </c>
      <c r="S941" s="412" t="e">
        <f>MIN(S939:S940)</f>
        <v>#REF!</v>
      </c>
      <c r="T941" s="412">
        <f>MIN(T939:T940)</f>
        <v>5138.9141093154176</v>
      </c>
      <c r="U941" s="412">
        <f>MIN(U939:U940)</f>
        <v>0</v>
      </c>
      <c r="V941" s="131" t="s">
        <v>376</v>
      </c>
    </row>
    <row r="942" spans="1:22">
      <c r="A942" s="414"/>
      <c r="B942" s="25" t="s">
        <v>63</v>
      </c>
      <c r="C942" s="384"/>
      <c r="D942" s="379" t="s">
        <v>3</v>
      </c>
      <c r="E942" s="29" t="s">
        <v>915</v>
      </c>
      <c r="F942" s="389"/>
      <c r="G942" s="10">
        <v>10</v>
      </c>
      <c r="H942" s="11">
        <v>17.577999999999999</v>
      </c>
      <c r="I942" s="11">
        <f t="shared" si="30"/>
        <v>87.89</v>
      </c>
      <c r="J942" s="12">
        <v>1601</v>
      </c>
      <c r="K942" s="46">
        <f t="shared" si="31"/>
        <v>18215.951757879167</v>
      </c>
      <c r="L942" s="46"/>
      <c r="M942" s="13" t="s">
        <v>71</v>
      </c>
      <c r="N942" s="412">
        <f>AVERAGE(K942:K943)</f>
        <v>28916.154911842212</v>
      </c>
      <c r="O942" s="412" t="e">
        <f>AVERAGE(#REF!)</f>
        <v>#REF!</v>
      </c>
      <c r="P942" s="412">
        <f>STDEV(K942:K943)</f>
        <v>15132.372420481899</v>
      </c>
      <c r="Q942" s="412" t="e">
        <f>STDEV(#REF!)</f>
        <v>#REF!</v>
      </c>
      <c r="R942" s="412">
        <f>MAX(K942:K943)</f>
        <v>39616.358065805252</v>
      </c>
      <c r="S942" s="412" t="e">
        <f>MIN(#REF!)</f>
        <v>#REF!</v>
      </c>
      <c r="T942" s="412">
        <f>MIN(K942:K943)</f>
        <v>18215.951757879167</v>
      </c>
      <c r="U942" s="412">
        <f>MIN(M942:M943)</f>
        <v>0</v>
      </c>
      <c r="V942" s="131" t="s">
        <v>376</v>
      </c>
    </row>
    <row r="943" spans="1:22">
      <c r="A943" s="414"/>
      <c r="B943" s="25" t="s">
        <v>64</v>
      </c>
      <c r="C943" s="385"/>
      <c r="D943" s="380"/>
      <c r="E943" s="29" t="s">
        <v>916</v>
      </c>
      <c r="F943" s="390"/>
      <c r="G943" s="10">
        <v>10</v>
      </c>
      <c r="H943" s="11">
        <v>15.013999999999999</v>
      </c>
      <c r="I943" s="11">
        <f t="shared" si="30"/>
        <v>75.069999999999993</v>
      </c>
      <c r="J943" s="12">
        <v>2974</v>
      </c>
      <c r="K943" s="46">
        <f t="shared" si="31"/>
        <v>39616.358065805252</v>
      </c>
      <c r="L943" s="46"/>
      <c r="M943" s="13" t="s">
        <v>71</v>
      </c>
      <c r="N943" s="412">
        <f>AVERAGE(N942:N942)</f>
        <v>28916.154911842212</v>
      </c>
      <c r="O943" s="412" t="e">
        <f>AVERAGE(O942:O942)</f>
        <v>#REF!</v>
      </c>
      <c r="P943" s="412" t="e">
        <f>STDEV(#REF!)</f>
        <v>#REF!</v>
      </c>
      <c r="Q943" s="412" t="e">
        <f>STDEV(#REF!)</f>
        <v>#REF!</v>
      </c>
      <c r="R943" s="412">
        <f>MIN(R942:R942)</f>
        <v>39616.358065805252</v>
      </c>
      <c r="S943" s="412" t="e">
        <f>MIN(S942:S942)</f>
        <v>#REF!</v>
      </c>
      <c r="T943" s="412">
        <f>MIN(T942:T942)</f>
        <v>18215.951757879167</v>
      </c>
      <c r="U943" s="412">
        <f>MIN(U942:U942)</f>
        <v>0</v>
      </c>
      <c r="V943" s="131" t="s">
        <v>376</v>
      </c>
    </row>
    <row r="944" spans="1:22">
      <c r="A944" s="414" t="s">
        <v>934</v>
      </c>
      <c r="B944" s="25" t="s">
        <v>18</v>
      </c>
      <c r="C944" s="383">
        <v>1</v>
      </c>
      <c r="D944" s="379" t="s">
        <v>4</v>
      </c>
      <c r="E944" s="29" t="s">
        <v>918</v>
      </c>
      <c r="F944" s="408" t="s">
        <v>1844</v>
      </c>
      <c r="G944" s="10">
        <v>10</v>
      </c>
      <c r="H944" s="11">
        <v>4.298</v>
      </c>
      <c r="I944" s="11">
        <f t="shared" si="30"/>
        <v>21.490000000000002</v>
      </c>
      <c r="J944" s="12" t="s">
        <v>355</v>
      </c>
      <c r="K944" s="46" t="s">
        <v>355</v>
      </c>
      <c r="L944" s="46"/>
      <c r="M944" s="13" t="s">
        <v>71</v>
      </c>
      <c r="N944" s="381" t="s">
        <v>355</v>
      </c>
      <c r="O944" s="381" t="s">
        <v>355</v>
      </c>
      <c r="P944" s="381" t="s">
        <v>354</v>
      </c>
      <c r="Q944" s="381" t="s">
        <v>354</v>
      </c>
      <c r="R944" s="381" t="s">
        <v>355</v>
      </c>
      <c r="S944" s="381" t="s">
        <v>355</v>
      </c>
      <c r="T944" s="381" t="s">
        <v>355</v>
      </c>
      <c r="U944" s="381" t="s">
        <v>355</v>
      </c>
      <c r="V944" s="131" t="s">
        <v>376</v>
      </c>
    </row>
    <row r="945" spans="1:22">
      <c r="A945" s="414"/>
      <c r="B945" s="25" t="s">
        <v>19</v>
      </c>
      <c r="C945" s="384"/>
      <c r="D945" s="380"/>
      <c r="E945" s="29" t="s">
        <v>919</v>
      </c>
      <c r="F945" s="409"/>
      <c r="G945" s="10">
        <v>10</v>
      </c>
      <c r="H945" s="11">
        <v>3.073</v>
      </c>
      <c r="I945" s="11">
        <f t="shared" si="30"/>
        <v>15.365</v>
      </c>
      <c r="J945" s="12" t="s">
        <v>355</v>
      </c>
      <c r="K945" s="46" t="s">
        <v>355</v>
      </c>
      <c r="L945" s="46"/>
      <c r="M945" s="13" t="s">
        <v>71</v>
      </c>
      <c r="N945" s="382">
        <f>MIN(N943:N944)</f>
        <v>28916.154911842212</v>
      </c>
      <c r="O945" s="382" t="e">
        <f>MIN(O943:O944)</f>
        <v>#REF!</v>
      </c>
      <c r="P945" s="382" t="e">
        <f>AVERAGE(P943:P944)</f>
        <v>#REF!</v>
      </c>
      <c r="Q945" s="382" t="e">
        <f>AVERAGE(Q943:Q944)</f>
        <v>#REF!</v>
      </c>
      <c r="R945" s="382">
        <f>MIN(R943:R944)</f>
        <v>39616.358065805252</v>
      </c>
      <c r="S945" s="382" t="e">
        <f>MIN(S943:S944)</f>
        <v>#REF!</v>
      </c>
      <c r="T945" s="382">
        <f>MIN(T943:T944)</f>
        <v>18215.951757879167</v>
      </c>
      <c r="U945" s="382">
        <f>MIN(U943:U944)</f>
        <v>0</v>
      </c>
      <c r="V945" s="131" t="s">
        <v>376</v>
      </c>
    </row>
    <row r="946" spans="1:22">
      <c r="A946" s="414"/>
      <c r="B946" s="25" t="s">
        <v>20</v>
      </c>
      <c r="C946" s="384"/>
      <c r="D946" s="379" t="s">
        <v>3</v>
      </c>
      <c r="E946" s="29" t="s">
        <v>920</v>
      </c>
      <c r="F946" s="409"/>
      <c r="G946" s="10">
        <v>10</v>
      </c>
      <c r="H946" s="11">
        <v>3.036</v>
      </c>
      <c r="I946" s="11">
        <f t="shared" si="30"/>
        <v>15.18</v>
      </c>
      <c r="J946" s="12" t="s">
        <v>355</v>
      </c>
      <c r="K946" s="46" t="s">
        <v>355</v>
      </c>
      <c r="L946" s="46"/>
      <c r="M946" s="13" t="s">
        <v>71</v>
      </c>
      <c r="N946" s="381" t="s">
        <v>355</v>
      </c>
      <c r="O946" s="382" t="e">
        <f>MIN(#REF!)</f>
        <v>#REF!</v>
      </c>
      <c r="P946" s="381" t="s">
        <v>354</v>
      </c>
      <c r="Q946" s="382" t="e">
        <f>AVERAGE(#REF!)</f>
        <v>#REF!</v>
      </c>
      <c r="R946" s="381" t="s">
        <v>355</v>
      </c>
      <c r="S946" s="382" t="e">
        <f>MIN(#REF!)</f>
        <v>#REF!</v>
      </c>
      <c r="T946" s="381" t="s">
        <v>355</v>
      </c>
      <c r="U946" s="382" t="e">
        <f>MIN(#REF!)</f>
        <v>#REF!</v>
      </c>
      <c r="V946" s="131" t="s">
        <v>376</v>
      </c>
    </row>
    <row r="947" spans="1:22">
      <c r="A947" s="414"/>
      <c r="B947" s="25" t="s">
        <v>21</v>
      </c>
      <c r="C947" s="385"/>
      <c r="D947" s="380"/>
      <c r="E947" s="29" t="s">
        <v>921</v>
      </c>
      <c r="F947" s="409"/>
      <c r="G947" s="10">
        <v>10</v>
      </c>
      <c r="H947" s="11">
        <v>3.6110000000000002</v>
      </c>
      <c r="I947" s="11">
        <f t="shared" si="30"/>
        <v>18.055</v>
      </c>
      <c r="J947" s="12" t="s">
        <v>355</v>
      </c>
      <c r="K947" s="46" t="s">
        <v>355</v>
      </c>
      <c r="L947" s="46"/>
      <c r="M947" s="13" t="s">
        <v>71</v>
      </c>
      <c r="N947" s="382">
        <f>MIN(N945:N946)</f>
        <v>28916.154911842212</v>
      </c>
      <c r="O947" s="382" t="e">
        <f>MIN(O946:O946)</f>
        <v>#REF!</v>
      </c>
      <c r="P947" s="382" t="e">
        <f>AVERAGE(P945:P946)</f>
        <v>#REF!</v>
      </c>
      <c r="Q947" s="382" t="e">
        <f>AVERAGE(Q946:Q946)</f>
        <v>#REF!</v>
      </c>
      <c r="R947" s="382">
        <f>MIN(R945:R946)</f>
        <v>39616.358065805252</v>
      </c>
      <c r="S947" s="382" t="e">
        <f>MIN(S946:S946)</f>
        <v>#REF!</v>
      </c>
      <c r="T947" s="382">
        <f>MIN(T945:T946)</f>
        <v>18215.951757879167</v>
      </c>
      <c r="U947" s="382" t="e">
        <f>MIN(U946:U946)</f>
        <v>#REF!</v>
      </c>
      <c r="V947" s="131" t="s">
        <v>376</v>
      </c>
    </row>
    <row r="948" spans="1:22">
      <c r="A948" s="414"/>
      <c r="B948" s="25" t="s">
        <v>22</v>
      </c>
      <c r="C948" s="383">
        <v>2</v>
      </c>
      <c r="D948" s="379" t="s">
        <v>4</v>
      </c>
      <c r="E948" s="29" t="s">
        <v>922</v>
      </c>
      <c r="F948" s="409"/>
      <c r="G948" s="10">
        <v>10</v>
      </c>
      <c r="H948" s="11">
        <v>5.2270000000000003</v>
      </c>
      <c r="I948" s="11">
        <f t="shared" si="30"/>
        <v>26.135000000000002</v>
      </c>
      <c r="J948" s="12" t="s">
        <v>355</v>
      </c>
      <c r="K948" s="46" t="s">
        <v>355</v>
      </c>
      <c r="L948" s="46"/>
      <c r="M948" s="13" t="s">
        <v>71</v>
      </c>
      <c r="N948" s="381" t="s">
        <v>355</v>
      </c>
      <c r="O948" s="381" t="s">
        <v>355</v>
      </c>
      <c r="P948" s="381" t="s">
        <v>354</v>
      </c>
      <c r="Q948" s="381" t="s">
        <v>354</v>
      </c>
      <c r="R948" s="381" t="s">
        <v>355</v>
      </c>
      <c r="S948" s="381" t="s">
        <v>355</v>
      </c>
      <c r="T948" s="381" t="s">
        <v>355</v>
      </c>
      <c r="U948" s="381" t="s">
        <v>355</v>
      </c>
      <c r="V948" s="131" t="s">
        <v>376</v>
      </c>
    </row>
    <row r="949" spans="1:22">
      <c r="A949" s="414"/>
      <c r="B949" s="25" t="s">
        <v>23</v>
      </c>
      <c r="C949" s="384"/>
      <c r="D949" s="380"/>
      <c r="E949" s="29" t="s">
        <v>923</v>
      </c>
      <c r="F949" s="409"/>
      <c r="G949" s="10">
        <v>10</v>
      </c>
      <c r="H949" s="11">
        <v>10.983000000000001</v>
      </c>
      <c r="I949" s="11">
        <f t="shared" si="30"/>
        <v>54.915000000000006</v>
      </c>
      <c r="J949" s="12" t="s">
        <v>355</v>
      </c>
      <c r="K949" s="46" t="s">
        <v>355</v>
      </c>
      <c r="L949" s="46"/>
      <c r="M949" s="13" t="s">
        <v>71</v>
      </c>
      <c r="N949" s="382">
        <f>MIN(N947:N948)</f>
        <v>28916.154911842212</v>
      </c>
      <c r="O949" s="382" t="e">
        <f>MIN(O947:O948)</f>
        <v>#REF!</v>
      </c>
      <c r="P949" s="382" t="e">
        <f>AVERAGE(P947:P948)</f>
        <v>#REF!</v>
      </c>
      <c r="Q949" s="382" t="e">
        <f>AVERAGE(Q947:Q948)</f>
        <v>#REF!</v>
      </c>
      <c r="R949" s="382">
        <f>MIN(R947:R948)</f>
        <v>39616.358065805252</v>
      </c>
      <c r="S949" s="382" t="e">
        <f>MIN(S947:S948)</f>
        <v>#REF!</v>
      </c>
      <c r="T949" s="382">
        <f>MIN(T947:T948)</f>
        <v>18215.951757879167</v>
      </c>
      <c r="U949" s="382" t="e">
        <f>MIN(U947:U948)</f>
        <v>#REF!</v>
      </c>
      <c r="V949" s="131" t="s">
        <v>376</v>
      </c>
    </row>
    <row r="950" spans="1:22">
      <c r="A950" s="414"/>
      <c r="B950" s="25" t="s">
        <v>24</v>
      </c>
      <c r="C950" s="384"/>
      <c r="D950" s="379" t="s">
        <v>3</v>
      </c>
      <c r="E950" s="29" t="s">
        <v>924</v>
      </c>
      <c r="F950" s="409"/>
      <c r="G950" s="10">
        <v>10</v>
      </c>
      <c r="H950" s="11">
        <v>7.2729999999999997</v>
      </c>
      <c r="I950" s="11">
        <f t="shared" si="30"/>
        <v>36.364999999999995</v>
      </c>
      <c r="J950" s="12" t="s">
        <v>355</v>
      </c>
      <c r="K950" s="46" t="s">
        <v>355</v>
      </c>
      <c r="L950" s="46"/>
      <c r="M950" s="13" t="s">
        <v>71</v>
      </c>
      <c r="N950" s="381" t="s">
        <v>355</v>
      </c>
      <c r="O950" s="382" t="e">
        <f>MIN(#REF!)</f>
        <v>#REF!</v>
      </c>
      <c r="P950" s="381" t="s">
        <v>354</v>
      </c>
      <c r="Q950" s="382" t="e">
        <f>AVERAGE(#REF!)</f>
        <v>#REF!</v>
      </c>
      <c r="R950" s="381" t="s">
        <v>355</v>
      </c>
      <c r="S950" s="382" t="e">
        <f>MIN(#REF!)</f>
        <v>#REF!</v>
      </c>
      <c r="T950" s="381" t="s">
        <v>355</v>
      </c>
      <c r="U950" s="382" t="e">
        <f>MIN(#REF!)</f>
        <v>#REF!</v>
      </c>
      <c r="V950" s="131" t="s">
        <v>376</v>
      </c>
    </row>
    <row r="951" spans="1:22">
      <c r="A951" s="414"/>
      <c r="B951" s="25" t="s">
        <v>25</v>
      </c>
      <c r="C951" s="385"/>
      <c r="D951" s="380"/>
      <c r="E951" s="29" t="s">
        <v>925</v>
      </c>
      <c r="F951" s="409"/>
      <c r="G951" s="10">
        <v>10</v>
      </c>
      <c r="H951" s="11">
        <v>3.3319999999999999</v>
      </c>
      <c r="I951" s="11">
        <f t="shared" si="30"/>
        <v>16.66</v>
      </c>
      <c r="J951" s="12" t="s">
        <v>355</v>
      </c>
      <c r="K951" s="46" t="s">
        <v>355</v>
      </c>
      <c r="L951" s="46"/>
      <c r="M951" s="13" t="s">
        <v>71</v>
      </c>
      <c r="N951" s="382">
        <f>MIN(N949:N950)</f>
        <v>28916.154911842212</v>
      </c>
      <c r="O951" s="382" t="e">
        <f>MIN(O950:O950)</f>
        <v>#REF!</v>
      </c>
      <c r="P951" s="382" t="e">
        <f>AVERAGE(P949:P950)</f>
        <v>#REF!</v>
      </c>
      <c r="Q951" s="382" t="e">
        <f>AVERAGE(Q950:Q950)</f>
        <v>#REF!</v>
      </c>
      <c r="R951" s="382">
        <f>MIN(R949:R950)</f>
        <v>39616.358065805252</v>
      </c>
      <c r="S951" s="382" t="e">
        <f>MIN(S950:S950)</f>
        <v>#REF!</v>
      </c>
      <c r="T951" s="382">
        <f>MIN(T949:T950)</f>
        <v>18215.951757879167</v>
      </c>
      <c r="U951" s="382" t="e">
        <f>MIN(U950:U950)</f>
        <v>#REF!</v>
      </c>
      <c r="V951" s="131" t="s">
        <v>376</v>
      </c>
    </row>
    <row r="952" spans="1:22">
      <c r="A952" s="414"/>
      <c r="B952" s="25" t="s">
        <v>26</v>
      </c>
      <c r="C952" s="383">
        <v>3</v>
      </c>
      <c r="D952" s="379" t="s">
        <v>4</v>
      </c>
      <c r="E952" s="29" t="s">
        <v>926</v>
      </c>
      <c r="F952" s="409"/>
      <c r="G952" s="10">
        <v>10</v>
      </c>
      <c r="H952" s="11">
        <v>28.225999999999999</v>
      </c>
      <c r="I952" s="11">
        <f t="shared" si="30"/>
        <v>141.13</v>
      </c>
      <c r="J952" s="12">
        <v>6194</v>
      </c>
      <c r="K952" s="46">
        <f t="shared" si="31"/>
        <v>43888.613335222843</v>
      </c>
      <c r="L952" s="46"/>
      <c r="M952" s="13" t="s">
        <v>71</v>
      </c>
      <c r="N952" s="412">
        <f>AVERAGE(K952:K953)</f>
        <v>92039.762948634714</v>
      </c>
      <c r="O952" s="412">
        <f>AVERAGE(K952:K955)</f>
        <v>87800.144228246587</v>
      </c>
      <c r="P952" s="412">
        <f>STDEV(K952:K953)</f>
        <v>68096.008827143058</v>
      </c>
      <c r="Q952" s="412">
        <f>STDEV(K952:K955)</f>
        <v>51732.552916296758</v>
      </c>
      <c r="R952" s="412">
        <f>MAX(K952:K953)</f>
        <v>140190.91256204658</v>
      </c>
      <c r="S952" s="412">
        <f>MAX(K952:K955)</f>
        <v>140190.91256204658</v>
      </c>
      <c r="T952" s="412">
        <f>MIN(K952:K953)</f>
        <v>43888.613335222843</v>
      </c>
      <c r="U952" s="412">
        <f>MIN(K952:K955)</f>
        <v>42818.610923803099</v>
      </c>
      <c r="V952" s="131" t="s">
        <v>376</v>
      </c>
    </row>
    <row r="953" spans="1:22">
      <c r="A953" s="414"/>
      <c r="B953" s="25" t="s">
        <v>27</v>
      </c>
      <c r="C953" s="384"/>
      <c r="D953" s="380"/>
      <c r="E953" s="29" t="s">
        <v>927</v>
      </c>
      <c r="F953" s="409"/>
      <c r="G953" s="10">
        <v>10</v>
      </c>
      <c r="H953" s="11">
        <v>13.095000000000001</v>
      </c>
      <c r="I953" s="11">
        <f t="shared" si="30"/>
        <v>65.475000000000009</v>
      </c>
      <c r="J953" s="12">
        <v>9179</v>
      </c>
      <c r="K953" s="46">
        <f t="shared" si="31"/>
        <v>140190.91256204658</v>
      </c>
      <c r="L953" s="46"/>
      <c r="M953" s="13" t="s">
        <v>71</v>
      </c>
      <c r="N953" s="412">
        <f>AVERAGE(N951:N952)</f>
        <v>60477.958930238463</v>
      </c>
      <c r="O953" s="412" t="e">
        <f>AVERAGE(O951:O952)</f>
        <v>#REF!</v>
      </c>
      <c r="P953" s="412" t="e">
        <f>STDEV(P949:P951)</f>
        <v>#REF!</v>
      </c>
      <c r="Q953" s="412" t="e">
        <f>STDEV(Q949:Q951)</f>
        <v>#REF!</v>
      </c>
      <c r="R953" s="412">
        <f>MIN(R951:R952)</f>
        <v>39616.358065805252</v>
      </c>
      <c r="S953" s="412" t="e">
        <f>MIN(S951:S952)</f>
        <v>#REF!</v>
      </c>
      <c r="T953" s="412">
        <f>MIN(T951:T952)</f>
        <v>18215.951757879167</v>
      </c>
      <c r="U953" s="412" t="e">
        <f>MIN(U951:U952)</f>
        <v>#REF!</v>
      </c>
      <c r="V953" s="131" t="s">
        <v>376</v>
      </c>
    </row>
    <row r="954" spans="1:22">
      <c r="A954" s="414"/>
      <c r="B954" s="25" t="s">
        <v>28</v>
      </c>
      <c r="C954" s="384"/>
      <c r="D954" s="379" t="s">
        <v>3</v>
      </c>
      <c r="E954" s="29" t="s">
        <v>928</v>
      </c>
      <c r="F954" s="409"/>
      <c r="G954" s="10">
        <v>10</v>
      </c>
      <c r="H954" s="11">
        <v>14.83</v>
      </c>
      <c r="I954" s="11">
        <f t="shared" si="30"/>
        <v>74.150000000000006</v>
      </c>
      <c r="J954" s="12">
        <v>3175</v>
      </c>
      <c r="K954" s="46">
        <f t="shared" si="31"/>
        <v>42818.610923803099</v>
      </c>
      <c r="L954" s="46"/>
      <c r="M954" s="13" t="s">
        <v>71</v>
      </c>
      <c r="N954" s="412">
        <f>AVERAGE(K954:K955)</f>
        <v>83560.525507858445</v>
      </c>
      <c r="O954" s="412" t="e">
        <f>AVERAGE(#REF!)</f>
        <v>#REF!</v>
      </c>
      <c r="P954" s="412">
        <f>STDEV(K954:K955)</f>
        <v>57617.768161817279</v>
      </c>
      <c r="Q954" s="412" t="e">
        <f>STDEV(#REF!)</f>
        <v>#REF!</v>
      </c>
      <c r="R954" s="412">
        <f>MAX(K954:K955)</f>
        <v>124302.4400919138</v>
      </c>
      <c r="S954" s="412" t="e">
        <f>MIN(#REF!)</f>
        <v>#REF!</v>
      </c>
      <c r="T954" s="412">
        <f>MIN(K954:K955)</f>
        <v>42818.610923803099</v>
      </c>
      <c r="U954" s="412">
        <f>MIN(M954:M955)</f>
        <v>0</v>
      </c>
      <c r="V954" s="131" t="s">
        <v>376</v>
      </c>
    </row>
    <row r="955" spans="1:22">
      <c r="A955" s="414"/>
      <c r="B955" s="25" t="s">
        <v>29</v>
      </c>
      <c r="C955" s="385"/>
      <c r="D955" s="380"/>
      <c r="E955" s="29" t="s">
        <v>929</v>
      </c>
      <c r="F955" s="409"/>
      <c r="G955" s="10">
        <v>10</v>
      </c>
      <c r="H955" s="11">
        <v>9.1389999999999993</v>
      </c>
      <c r="I955" s="11">
        <f t="shared" si="30"/>
        <v>45.694999999999993</v>
      </c>
      <c r="J955" s="12">
        <v>5680</v>
      </c>
      <c r="K955" s="46">
        <f t="shared" si="31"/>
        <v>124302.4400919138</v>
      </c>
      <c r="L955" s="46"/>
      <c r="M955" s="13" t="s">
        <v>71</v>
      </c>
      <c r="N955" s="412">
        <f>AVERAGE(N954:N954)</f>
        <v>83560.525507858445</v>
      </c>
      <c r="O955" s="412" t="e">
        <f>AVERAGE(O954:O954)</f>
        <v>#REF!</v>
      </c>
      <c r="P955" s="412" t="e">
        <f>STDEV(#REF!)</f>
        <v>#REF!</v>
      </c>
      <c r="Q955" s="412" t="e">
        <f>STDEV(#REF!)</f>
        <v>#REF!</v>
      </c>
      <c r="R955" s="412">
        <f>MIN(R954:R954)</f>
        <v>124302.4400919138</v>
      </c>
      <c r="S955" s="412" t="e">
        <f>MIN(S954:S954)</f>
        <v>#REF!</v>
      </c>
      <c r="T955" s="412">
        <f>MIN(T954:T954)</f>
        <v>42818.610923803099</v>
      </c>
      <c r="U955" s="412">
        <f>MIN(U954:U954)</f>
        <v>0</v>
      </c>
      <c r="V955" s="131" t="s">
        <v>376</v>
      </c>
    </row>
    <row r="956" spans="1:22">
      <c r="A956" s="414"/>
      <c r="B956" s="25" t="s">
        <v>30</v>
      </c>
      <c r="C956" s="383">
        <v>4</v>
      </c>
      <c r="D956" s="379" t="s">
        <v>4</v>
      </c>
      <c r="E956" s="29" t="s">
        <v>930</v>
      </c>
      <c r="F956" s="409"/>
      <c r="G956" s="10">
        <v>10</v>
      </c>
      <c r="H956" s="11">
        <v>29.483000000000001</v>
      </c>
      <c r="I956" s="11">
        <f t="shared" si="30"/>
        <v>147.41499999999999</v>
      </c>
      <c r="J956" s="12">
        <v>71371</v>
      </c>
      <c r="K956" s="46">
        <f t="shared" si="31"/>
        <v>484150.1882440729</v>
      </c>
      <c r="L956" s="46"/>
      <c r="M956" s="13" t="s">
        <v>71</v>
      </c>
      <c r="N956" s="412">
        <f>AVERAGE(K956:K957)</f>
        <v>324973.12135182251</v>
      </c>
      <c r="O956" s="412">
        <f>AVERAGE(K956:K959)</f>
        <v>427736.55817192333</v>
      </c>
      <c r="P956" s="412">
        <f>STDEV(K956:K957)</f>
        <v>225110.36681778979</v>
      </c>
      <c r="Q956" s="412">
        <f>STDEV(K956:K959)</f>
        <v>186078.14895445266</v>
      </c>
      <c r="R956" s="412">
        <f>MAX(K956:K957)</f>
        <v>484150.1882440729</v>
      </c>
      <c r="S956" s="412">
        <f>MAX(K956:K959)</f>
        <v>604524.51632715738</v>
      </c>
      <c r="T956" s="412">
        <f>MIN(K956:K957)</f>
        <v>165796.0544595721</v>
      </c>
      <c r="U956" s="412">
        <f>MIN(K956:K959)</f>
        <v>165796.0544595721</v>
      </c>
      <c r="V956" s="131" t="s">
        <v>376</v>
      </c>
    </row>
    <row r="957" spans="1:22">
      <c r="A957" s="414"/>
      <c r="B957" s="25" t="s">
        <v>31</v>
      </c>
      <c r="C957" s="384"/>
      <c r="D957" s="380"/>
      <c r="E957" s="29" t="s">
        <v>931</v>
      </c>
      <c r="F957" s="409"/>
      <c r="G957" s="10">
        <v>10</v>
      </c>
      <c r="H957" s="11">
        <v>7.1980000000000004</v>
      </c>
      <c r="I957" s="11">
        <f t="shared" si="30"/>
        <v>35.99</v>
      </c>
      <c r="J957" s="12">
        <v>5967</v>
      </c>
      <c r="K957" s="46">
        <f t="shared" si="31"/>
        <v>165796.0544595721</v>
      </c>
      <c r="L957" s="46"/>
      <c r="M957" s="13" t="s">
        <v>71</v>
      </c>
      <c r="N957" s="412">
        <f>AVERAGE(N955:N956)</f>
        <v>204266.82342984047</v>
      </c>
      <c r="O957" s="412" t="e">
        <f>AVERAGE(O955:O956)</f>
        <v>#REF!</v>
      </c>
      <c r="P957" s="412" t="e">
        <f>STDEV(P953:P955)</f>
        <v>#REF!</v>
      </c>
      <c r="Q957" s="412" t="e">
        <f>STDEV(Q953:Q955)</f>
        <v>#REF!</v>
      </c>
      <c r="R957" s="412">
        <f>MIN(R955:R956)</f>
        <v>124302.4400919138</v>
      </c>
      <c r="S957" s="412" t="e">
        <f>MIN(S955:S956)</f>
        <v>#REF!</v>
      </c>
      <c r="T957" s="412">
        <f>MIN(T955:T956)</f>
        <v>42818.610923803099</v>
      </c>
      <c r="U957" s="412">
        <f>MIN(U955:U956)</f>
        <v>0</v>
      </c>
      <c r="V957" s="131" t="s">
        <v>376</v>
      </c>
    </row>
    <row r="958" spans="1:22">
      <c r="A958" s="414"/>
      <c r="B958" s="25" t="s">
        <v>32</v>
      </c>
      <c r="C958" s="384"/>
      <c r="D958" s="379" t="s">
        <v>3</v>
      </c>
      <c r="E958" s="29" t="s">
        <v>932</v>
      </c>
      <c r="F958" s="409"/>
      <c r="G958" s="10">
        <v>10</v>
      </c>
      <c r="H958" s="11">
        <v>34.677</v>
      </c>
      <c r="I958" s="11">
        <f t="shared" si="30"/>
        <v>173.38499999999999</v>
      </c>
      <c r="J958" s="12">
        <v>79146</v>
      </c>
      <c r="K958" s="46">
        <f t="shared" si="31"/>
        <v>456475.4736568908</v>
      </c>
      <c r="L958" s="46"/>
      <c r="M958" s="13" t="s">
        <v>71</v>
      </c>
      <c r="N958" s="412">
        <f>AVERAGE(K958:K959)</f>
        <v>530499.99499202403</v>
      </c>
      <c r="O958" s="412" t="e">
        <f>AVERAGE(#REF!)</f>
        <v>#REF!</v>
      </c>
      <c r="P958" s="412">
        <f>STDEV(K958:K959)</f>
        <v>104686.48202032228</v>
      </c>
      <c r="Q958" s="412" t="e">
        <f>STDEV(#REF!)</f>
        <v>#REF!</v>
      </c>
      <c r="R958" s="412">
        <f>MAX(K958:K959)</f>
        <v>604524.51632715738</v>
      </c>
      <c r="S958" s="412" t="e">
        <f>MIN(#REF!)</f>
        <v>#REF!</v>
      </c>
      <c r="T958" s="412">
        <f>MIN(K958:K959)</f>
        <v>456475.4736568908</v>
      </c>
      <c r="U958" s="412">
        <f>MIN(M958:M959)</f>
        <v>0</v>
      </c>
      <c r="V958" s="131" t="s">
        <v>376</v>
      </c>
    </row>
    <row r="959" spans="1:22">
      <c r="A959" s="414"/>
      <c r="B959" s="25" t="s">
        <v>33</v>
      </c>
      <c r="C959" s="385"/>
      <c r="D959" s="380"/>
      <c r="E959" s="29" t="s">
        <v>933</v>
      </c>
      <c r="F959" s="409"/>
      <c r="G959" s="10">
        <v>10</v>
      </c>
      <c r="H959" s="11">
        <v>9.7690000000000001</v>
      </c>
      <c r="I959" s="11">
        <f t="shared" si="30"/>
        <v>48.844999999999999</v>
      </c>
      <c r="J959" s="12">
        <v>29528</v>
      </c>
      <c r="K959" s="46">
        <f t="shared" si="31"/>
        <v>604524.51632715738</v>
      </c>
      <c r="L959" s="46"/>
      <c r="M959" s="13" t="s">
        <v>71</v>
      </c>
      <c r="N959" s="412">
        <f>AVERAGE(N958:N958)</f>
        <v>530499.99499202403</v>
      </c>
      <c r="O959" s="412" t="e">
        <f>AVERAGE(O958:O958)</f>
        <v>#REF!</v>
      </c>
      <c r="P959" s="412" t="e">
        <f>STDEV(#REF!)</f>
        <v>#REF!</v>
      </c>
      <c r="Q959" s="412" t="e">
        <f>STDEV(#REF!)</f>
        <v>#REF!</v>
      </c>
      <c r="R959" s="412">
        <f>MIN(R958:R958)</f>
        <v>604524.51632715738</v>
      </c>
      <c r="S959" s="412" t="e">
        <f>MIN(S958:S958)</f>
        <v>#REF!</v>
      </c>
      <c r="T959" s="412">
        <f>MIN(T958:T958)</f>
        <v>456475.4736568908</v>
      </c>
      <c r="U959" s="412">
        <f>MIN(U958:U958)</f>
        <v>0</v>
      </c>
      <c r="V959" s="131" t="s">
        <v>376</v>
      </c>
    </row>
    <row r="960" spans="1:22">
      <c r="A960" s="414"/>
      <c r="B960" s="25" t="s">
        <v>34</v>
      </c>
      <c r="C960" s="383">
        <v>5</v>
      </c>
      <c r="D960" s="379" t="s">
        <v>4</v>
      </c>
      <c r="E960" s="29">
        <v>471830024478</v>
      </c>
      <c r="F960" s="409"/>
      <c r="G960" s="10">
        <v>10</v>
      </c>
      <c r="H960" s="11">
        <v>4.5250000000000004</v>
      </c>
      <c r="I960" s="11">
        <f t="shared" si="30"/>
        <v>22.625</v>
      </c>
      <c r="J960" s="12">
        <v>3836</v>
      </c>
      <c r="K960" s="46">
        <f t="shared" si="31"/>
        <v>169546.96132596687</v>
      </c>
      <c r="L960" s="46"/>
      <c r="M960" s="13" t="s">
        <v>71</v>
      </c>
      <c r="N960" s="412">
        <f>AVERAGE(K960:K961)</f>
        <v>246416.75908478536</v>
      </c>
      <c r="O960" s="412">
        <f>AVERAGE(K960:K963)</f>
        <v>448684.11686079483</v>
      </c>
      <c r="P960" s="412">
        <f>STDEV(K960:K961)</f>
        <v>108710.310527398</v>
      </c>
      <c r="Q960" s="412">
        <f>STDEV(K960:K963)</f>
        <v>359015.84978174459</v>
      </c>
      <c r="R960" s="412">
        <f>MAX(K960:K961)</f>
        <v>323286.55684360384</v>
      </c>
      <c r="S960" s="412">
        <f>MAX(K960:K963)</f>
        <v>975921.37592137593</v>
      </c>
      <c r="T960" s="412">
        <f>MIN(K960:K961)</f>
        <v>169546.96132596687</v>
      </c>
      <c r="U960" s="412">
        <f>MIN(K960:K963)</f>
        <v>169546.96132596687</v>
      </c>
      <c r="V960" s="131" t="s">
        <v>377</v>
      </c>
    </row>
    <row r="961" spans="1:22">
      <c r="A961" s="414"/>
      <c r="B961" s="25" t="s">
        <v>35</v>
      </c>
      <c r="C961" s="384"/>
      <c r="D961" s="380"/>
      <c r="E961" s="29">
        <v>471830024510</v>
      </c>
      <c r="F961" s="409"/>
      <c r="G961" s="10">
        <v>10</v>
      </c>
      <c r="H961" s="11">
        <v>9.8339999999999996</v>
      </c>
      <c r="I961" s="11">
        <f t="shared" si="30"/>
        <v>49.17</v>
      </c>
      <c r="J961" s="12">
        <v>15896</v>
      </c>
      <c r="K961" s="46">
        <f t="shared" si="31"/>
        <v>323286.55684360384</v>
      </c>
      <c r="L961" s="46"/>
      <c r="M961" s="13" t="s">
        <v>71</v>
      </c>
      <c r="N961" s="412">
        <f>AVERAGE(N959:N960)</f>
        <v>388458.37703840469</v>
      </c>
      <c r="O961" s="412" t="e">
        <f>AVERAGE(O959:O960)</f>
        <v>#REF!</v>
      </c>
      <c r="P961" s="412" t="e">
        <f>STDEV(P957:P959)</f>
        <v>#REF!</v>
      </c>
      <c r="Q961" s="412" t="e">
        <f>STDEV(Q957:Q959)</f>
        <v>#REF!</v>
      </c>
      <c r="R961" s="412">
        <f>MIN(R959:R960)</f>
        <v>323286.55684360384</v>
      </c>
      <c r="S961" s="412" t="e">
        <f>MIN(S959:S960)</f>
        <v>#REF!</v>
      </c>
      <c r="T961" s="412">
        <f>MIN(T959:T960)</f>
        <v>169546.96132596687</v>
      </c>
      <c r="U961" s="412">
        <f>MIN(U959:U960)</f>
        <v>0</v>
      </c>
      <c r="V961" s="131" t="s">
        <v>377</v>
      </c>
    </row>
    <row r="962" spans="1:22">
      <c r="A962" s="414"/>
      <c r="B962" s="25" t="s">
        <v>36</v>
      </c>
      <c r="C962" s="384"/>
      <c r="D962" s="379" t="s">
        <v>3</v>
      </c>
      <c r="E962" s="29">
        <v>471830024606</v>
      </c>
      <c r="F962" s="409"/>
      <c r="G962" s="10">
        <v>10</v>
      </c>
      <c r="H962" s="11">
        <v>7.7329999999999997</v>
      </c>
      <c r="I962" s="11">
        <f t="shared" si="30"/>
        <v>38.664999999999999</v>
      </c>
      <c r="J962" s="12">
        <v>37734</v>
      </c>
      <c r="K962" s="46">
        <f t="shared" si="31"/>
        <v>975921.37592137593</v>
      </c>
      <c r="L962" s="46"/>
      <c r="M962" s="13" t="s">
        <v>71</v>
      </c>
      <c r="N962" s="412">
        <f>AVERAGE(K962:K963)</f>
        <v>650951.4746368042</v>
      </c>
      <c r="O962" s="412" t="e">
        <f>AVERAGE(#REF!)</f>
        <v>#REF!</v>
      </c>
      <c r="P962" s="412">
        <f>STDEV(K962:K963)</f>
        <v>459576.84175968723</v>
      </c>
      <c r="Q962" s="412" t="e">
        <f>STDEV(#REF!)</f>
        <v>#REF!</v>
      </c>
      <c r="R962" s="412">
        <f>MAX(K962:K963)</f>
        <v>975921.37592137593</v>
      </c>
      <c r="S962" s="412" t="e">
        <f>MIN(#REF!)</f>
        <v>#REF!</v>
      </c>
      <c r="T962" s="412">
        <f>MIN(K962:K963)</f>
        <v>325981.57335223246</v>
      </c>
      <c r="U962" s="412">
        <f>MIN(M962:M963)</f>
        <v>0</v>
      </c>
      <c r="V962" s="131" t="s">
        <v>377</v>
      </c>
    </row>
    <row r="963" spans="1:22">
      <c r="A963" s="414"/>
      <c r="B963" s="25" t="s">
        <v>37</v>
      </c>
      <c r="C963" s="385"/>
      <c r="D963" s="380"/>
      <c r="E963" s="29">
        <v>471830024638</v>
      </c>
      <c r="F963" s="409"/>
      <c r="G963" s="10">
        <v>10</v>
      </c>
      <c r="H963" s="11">
        <v>28.22</v>
      </c>
      <c r="I963" s="11">
        <f t="shared" si="30"/>
        <v>141.1</v>
      </c>
      <c r="J963" s="12">
        <v>45996</v>
      </c>
      <c r="K963" s="46">
        <f t="shared" si="31"/>
        <v>325981.57335223246</v>
      </c>
      <c r="L963" s="46"/>
      <c r="M963" s="13" t="s">
        <v>71</v>
      </c>
      <c r="N963" s="412">
        <f>AVERAGE(N962:N962)</f>
        <v>650951.4746368042</v>
      </c>
      <c r="O963" s="412" t="e">
        <f>AVERAGE(O962:O962)</f>
        <v>#REF!</v>
      </c>
      <c r="P963" s="412" t="e">
        <f>STDEV(#REF!)</f>
        <v>#REF!</v>
      </c>
      <c r="Q963" s="412" t="e">
        <f>STDEV(#REF!)</f>
        <v>#REF!</v>
      </c>
      <c r="R963" s="412">
        <f>MIN(R962:R962)</f>
        <v>975921.37592137593</v>
      </c>
      <c r="S963" s="412" t="e">
        <f>MIN(S962:S962)</f>
        <v>#REF!</v>
      </c>
      <c r="T963" s="412">
        <f>MIN(T962:T962)</f>
        <v>325981.57335223246</v>
      </c>
      <c r="U963" s="412">
        <f>MIN(U962:U962)</f>
        <v>0</v>
      </c>
      <c r="V963" s="131" t="s">
        <v>377</v>
      </c>
    </row>
    <row r="964" spans="1:22">
      <c r="A964" s="414"/>
      <c r="B964" s="25" t="s">
        <v>38</v>
      </c>
      <c r="C964" s="383">
        <v>6</v>
      </c>
      <c r="D964" s="23" t="s">
        <v>4</v>
      </c>
      <c r="E964" s="29">
        <v>471830024734</v>
      </c>
      <c r="F964" s="409"/>
      <c r="G964" s="10">
        <v>10</v>
      </c>
      <c r="H964" s="11">
        <v>14.351000000000001</v>
      </c>
      <c r="I964" s="11">
        <f t="shared" si="30"/>
        <v>71.75500000000001</v>
      </c>
      <c r="J964" s="12">
        <v>4035</v>
      </c>
      <c r="K964" s="46">
        <f t="shared" si="31"/>
        <v>56233.015120897486</v>
      </c>
      <c r="L964" s="46"/>
      <c r="M964" s="13" t="s">
        <v>71</v>
      </c>
      <c r="N964" s="130">
        <f>AVERAGE(K964)</f>
        <v>56233.015120897486</v>
      </c>
      <c r="O964" s="412">
        <f>AVERAGE(K964:K967)</f>
        <v>746659.08898521657</v>
      </c>
      <c r="P964" s="129" t="s">
        <v>354</v>
      </c>
      <c r="Q964" s="412">
        <f>STDEV(K964:K967)</f>
        <v>572134.80470270803</v>
      </c>
      <c r="R964" s="130">
        <f>MAX(K964)</f>
        <v>56233.015120897486</v>
      </c>
      <c r="S964" s="412">
        <f>MAX(K964:K967)</f>
        <v>1307014.0965399402</v>
      </c>
      <c r="T964" s="130">
        <f>MIN(K964)</f>
        <v>56233.015120897486</v>
      </c>
      <c r="U964" s="412">
        <f>MIN(K964:K967)</f>
        <v>56233.015120897486</v>
      </c>
      <c r="V964" s="131" t="s">
        <v>377</v>
      </c>
    </row>
    <row r="965" spans="1:22">
      <c r="A965" s="414"/>
      <c r="B965" s="25" t="s">
        <v>39</v>
      </c>
      <c r="C965" s="384"/>
      <c r="D965" s="379" t="s">
        <v>3</v>
      </c>
      <c r="E965" s="29">
        <v>471830024830</v>
      </c>
      <c r="F965" s="409"/>
      <c r="G965" s="10">
        <v>10</v>
      </c>
      <c r="H965" s="11">
        <v>23.41</v>
      </c>
      <c r="I965" s="11">
        <f t="shared" ref="I965:I1028" si="32">IF(H965&gt;=40, 200, H965*5)</f>
        <v>117.05</v>
      </c>
      <c r="J965" s="12">
        <v>152986</v>
      </c>
      <c r="K965" s="46">
        <f t="shared" ref="K965:K1028" si="33">(J965/(I965/1000))</f>
        <v>1307014.0965399402</v>
      </c>
      <c r="L965" s="46"/>
      <c r="M965" s="13" t="s">
        <v>71</v>
      </c>
      <c r="N965" s="412">
        <f>AVERAGE(K965:K967)</f>
        <v>976801.11360665632</v>
      </c>
      <c r="O965" s="412">
        <f>AVERAGE(O964:O964)</f>
        <v>746659.08898521657</v>
      </c>
      <c r="P965" s="412">
        <f>STDEV(K965:K967)</f>
        <v>416191.35400339199</v>
      </c>
      <c r="Q965" s="412" t="e">
        <f>STDEV(#REF!)</f>
        <v>#REF!</v>
      </c>
      <c r="R965" s="412">
        <f>MAX(K965:K967)</f>
        <v>1307014.0965399402</v>
      </c>
      <c r="S965" s="412">
        <f>MIN(S964:S964)</f>
        <v>1307014.0965399402</v>
      </c>
      <c r="T965" s="412">
        <f>MIN(K965:K967)</f>
        <v>509312.77319086925</v>
      </c>
      <c r="U965" s="412">
        <f>MIN(U964:U964)</f>
        <v>56233.015120897486</v>
      </c>
      <c r="V965" s="131" t="s">
        <v>377</v>
      </c>
    </row>
    <row r="966" spans="1:22">
      <c r="A966" s="414"/>
      <c r="B966" s="25" t="s">
        <v>40</v>
      </c>
      <c r="C966" s="384"/>
      <c r="D966" s="407"/>
      <c r="E966" s="29">
        <v>471830024958</v>
      </c>
      <c r="F966" s="409"/>
      <c r="G966" s="10">
        <v>10</v>
      </c>
      <c r="H966" s="11">
        <v>11.743</v>
      </c>
      <c r="I966" s="11">
        <f t="shared" si="32"/>
        <v>58.715000000000003</v>
      </c>
      <c r="J966" s="12">
        <v>65413</v>
      </c>
      <c r="K966" s="46">
        <f t="shared" si="33"/>
        <v>1114076.4710891594</v>
      </c>
      <c r="L966" s="46"/>
      <c r="M966" s="13" t="s">
        <v>71</v>
      </c>
      <c r="N966" s="412"/>
      <c r="O966" s="412" t="e">
        <f>AVERAGE(#REF!)</f>
        <v>#REF!</v>
      </c>
      <c r="P966" s="412"/>
      <c r="Q966" s="412" t="e">
        <f>STDEV(#REF!)</f>
        <v>#REF!</v>
      </c>
      <c r="R966" s="412"/>
      <c r="S966" s="412" t="e">
        <f>MIN(#REF!)</f>
        <v>#REF!</v>
      </c>
      <c r="T966" s="412"/>
      <c r="U966" s="412">
        <f>MIN(M966:M967)</f>
        <v>0</v>
      </c>
      <c r="V966" s="131" t="s">
        <v>377</v>
      </c>
    </row>
    <row r="967" spans="1:22">
      <c r="A967" s="414"/>
      <c r="B967" s="25" t="s">
        <v>41</v>
      </c>
      <c r="C967" s="385"/>
      <c r="D967" s="380"/>
      <c r="E967" s="29">
        <v>471830024862</v>
      </c>
      <c r="F967" s="410"/>
      <c r="G967" s="10">
        <v>10</v>
      </c>
      <c r="H967" s="45">
        <v>16.472000000000001</v>
      </c>
      <c r="I967" s="11">
        <f t="shared" si="32"/>
        <v>82.360000000000014</v>
      </c>
      <c r="J967" s="12">
        <v>41947</v>
      </c>
      <c r="K967" s="46">
        <f t="shared" si="33"/>
        <v>509312.77319086925</v>
      </c>
      <c r="L967" s="46"/>
      <c r="M967" s="13" t="s">
        <v>71</v>
      </c>
      <c r="N967" s="412"/>
      <c r="O967" s="412" t="e">
        <f>AVERAGE(O966:O966)</f>
        <v>#REF!</v>
      </c>
      <c r="P967" s="412"/>
      <c r="Q967" s="412" t="e">
        <f>STDEV(#REF!)</f>
        <v>#REF!</v>
      </c>
      <c r="R967" s="412"/>
      <c r="S967" s="412" t="e">
        <f>MIN(S966:S966)</f>
        <v>#REF!</v>
      </c>
      <c r="T967" s="412"/>
      <c r="U967" s="412">
        <f>MIN(U966:U966)</f>
        <v>0</v>
      </c>
      <c r="V967" s="131" t="s">
        <v>377</v>
      </c>
    </row>
    <row r="968" spans="1:22">
      <c r="A968" s="414"/>
      <c r="B968" s="25" t="s">
        <v>42</v>
      </c>
      <c r="C968" s="383">
        <v>1</v>
      </c>
      <c r="D968" s="23" t="s">
        <v>4</v>
      </c>
      <c r="E968" s="29">
        <v>471830023519</v>
      </c>
      <c r="F968" s="388" t="s">
        <v>1846</v>
      </c>
      <c r="G968" s="10">
        <v>10</v>
      </c>
      <c r="H968" s="11">
        <v>3.7050000000000001</v>
      </c>
      <c r="I968" s="11">
        <f t="shared" si="32"/>
        <v>18.524999999999999</v>
      </c>
      <c r="J968" s="12" t="s">
        <v>355</v>
      </c>
      <c r="K968" s="46" t="s">
        <v>355</v>
      </c>
      <c r="L968" s="46"/>
      <c r="M968" s="13" t="s">
        <v>71</v>
      </c>
      <c r="N968" s="129" t="s">
        <v>355</v>
      </c>
      <c r="O968" s="381" t="s">
        <v>355</v>
      </c>
      <c r="P968" s="129" t="s">
        <v>354</v>
      </c>
      <c r="Q968" s="381" t="s">
        <v>354</v>
      </c>
      <c r="R968" s="129" t="s">
        <v>355</v>
      </c>
      <c r="S968" s="381" t="s">
        <v>355</v>
      </c>
      <c r="T968" s="129" t="s">
        <v>355</v>
      </c>
      <c r="U968" s="418" t="s">
        <v>355</v>
      </c>
      <c r="V968" s="131" t="s">
        <v>377</v>
      </c>
    </row>
    <row r="969" spans="1:22">
      <c r="A969" s="414"/>
      <c r="B969" s="25" t="s">
        <v>43</v>
      </c>
      <c r="C969" s="384"/>
      <c r="D969" s="379" t="s">
        <v>3</v>
      </c>
      <c r="E969" s="29">
        <v>471830023647</v>
      </c>
      <c r="F969" s="389"/>
      <c r="G969" s="10">
        <v>10</v>
      </c>
      <c r="H969" s="11">
        <v>5.1130000000000004</v>
      </c>
      <c r="I969" s="11">
        <f t="shared" si="32"/>
        <v>25.565000000000001</v>
      </c>
      <c r="J969" s="12" t="s">
        <v>355</v>
      </c>
      <c r="K969" s="46" t="s">
        <v>355</v>
      </c>
      <c r="L969" s="46"/>
      <c r="M969" s="13" t="s">
        <v>71</v>
      </c>
      <c r="N969" s="381" t="s">
        <v>355</v>
      </c>
      <c r="O969" s="382" t="e">
        <f>MIN(#REF!)</f>
        <v>#REF!</v>
      </c>
      <c r="P969" s="381" t="s">
        <v>354</v>
      </c>
      <c r="Q969" s="382" t="e">
        <f>STDEV(#REF!)</f>
        <v>#REF!</v>
      </c>
      <c r="R969" s="381" t="s">
        <v>355</v>
      </c>
      <c r="S969" s="382" t="e">
        <f>MIN(#REF!)</f>
        <v>#REF!</v>
      </c>
      <c r="T969" s="381" t="s">
        <v>355</v>
      </c>
      <c r="U969" s="419">
        <f>MIN(M969:M970)</f>
        <v>0</v>
      </c>
      <c r="V969" s="131" t="s">
        <v>377</v>
      </c>
    </row>
    <row r="970" spans="1:22">
      <c r="A970" s="414"/>
      <c r="B970" s="25" t="s">
        <v>44</v>
      </c>
      <c r="C970" s="385"/>
      <c r="D970" s="380"/>
      <c r="E970" s="29">
        <v>471830023679</v>
      </c>
      <c r="F970" s="389"/>
      <c r="G970" s="10">
        <v>10</v>
      </c>
      <c r="H970" s="11">
        <v>1.296</v>
      </c>
      <c r="I970" s="11">
        <f t="shared" si="32"/>
        <v>6.48</v>
      </c>
      <c r="J970" s="12" t="s">
        <v>355</v>
      </c>
      <c r="K970" s="46" t="s">
        <v>355</v>
      </c>
      <c r="L970" s="46"/>
      <c r="M970" s="13" t="s">
        <v>71</v>
      </c>
      <c r="N970" s="382">
        <f>MIN(N968:N969)</f>
        <v>0</v>
      </c>
      <c r="O970" s="382" t="e">
        <f>MIN(O969:O969)</f>
        <v>#REF!</v>
      </c>
      <c r="P970" s="382" t="e">
        <f>AVERAGE(P968:P969)</f>
        <v>#DIV/0!</v>
      </c>
      <c r="Q970" s="382" t="e">
        <f>STDEV(#REF!)</f>
        <v>#REF!</v>
      </c>
      <c r="R970" s="382">
        <f>MIN(R968:R969)</f>
        <v>0</v>
      </c>
      <c r="S970" s="382" t="e">
        <f>MIN(S969:S969)</f>
        <v>#REF!</v>
      </c>
      <c r="T970" s="382">
        <f>MIN(T968:T969)</f>
        <v>0</v>
      </c>
      <c r="U970" s="419">
        <f>MIN(U969:U969)</f>
        <v>0</v>
      </c>
      <c r="V970" s="131" t="s">
        <v>377</v>
      </c>
    </row>
    <row r="971" spans="1:22">
      <c r="A971" s="414"/>
      <c r="B971" s="25" t="s">
        <v>45</v>
      </c>
      <c r="C971" s="383">
        <v>2</v>
      </c>
      <c r="D971" s="379" t="s">
        <v>4</v>
      </c>
      <c r="E971" s="29">
        <v>471830023775</v>
      </c>
      <c r="F971" s="389"/>
      <c r="G971" s="10">
        <v>10</v>
      </c>
      <c r="H971" s="11">
        <v>11.577</v>
      </c>
      <c r="I971" s="11">
        <f t="shared" si="32"/>
        <v>57.884999999999998</v>
      </c>
      <c r="J971" s="12" t="s">
        <v>355</v>
      </c>
      <c r="K971" s="46" t="s">
        <v>355</v>
      </c>
      <c r="L971" s="46"/>
      <c r="M971" s="13" t="s">
        <v>71</v>
      </c>
      <c r="N971" s="381" t="s">
        <v>355</v>
      </c>
      <c r="O971" s="381" t="s">
        <v>355</v>
      </c>
      <c r="P971" s="381" t="s">
        <v>354</v>
      </c>
      <c r="Q971" s="381" t="s">
        <v>354</v>
      </c>
      <c r="R971" s="381" t="s">
        <v>355</v>
      </c>
      <c r="S971" s="381" t="s">
        <v>355</v>
      </c>
      <c r="T971" s="381" t="s">
        <v>355</v>
      </c>
      <c r="U971" s="418" t="s">
        <v>355</v>
      </c>
      <c r="V971" s="131" t="s">
        <v>377</v>
      </c>
    </row>
    <row r="972" spans="1:22">
      <c r="A972" s="414"/>
      <c r="B972" s="25" t="s">
        <v>46</v>
      </c>
      <c r="C972" s="384"/>
      <c r="D972" s="380"/>
      <c r="E972" s="29">
        <v>471830023807</v>
      </c>
      <c r="F972" s="389"/>
      <c r="G972" s="10">
        <v>10</v>
      </c>
      <c r="H972" s="11">
        <v>5.0620000000000003</v>
      </c>
      <c r="I972" s="11">
        <f t="shared" si="32"/>
        <v>25.310000000000002</v>
      </c>
      <c r="J972" s="12" t="s">
        <v>355</v>
      </c>
      <c r="K972" s="46" t="s">
        <v>355</v>
      </c>
      <c r="L972" s="46"/>
      <c r="M972" s="13" t="s">
        <v>71</v>
      </c>
      <c r="N972" s="382">
        <f>MIN(N970:N971)</f>
        <v>0</v>
      </c>
      <c r="O972" s="382" t="e">
        <f>MIN(O970:O971)</f>
        <v>#REF!</v>
      </c>
      <c r="P972" s="382" t="e">
        <f>AVERAGE(P970:P971)</f>
        <v>#DIV/0!</v>
      </c>
      <c r="Q972" s="382" t="e">
        <f>STDEV(Q968:Q970)</f>
        <v>#REF!</v>
      </c>
      <c r="R972" s="382">
        <f>MIN(R970:R971)</f>
        <v>0</v>
      </c>
      <c r="S972" s="382" t="e">
        <f>MIN(S970:S971)</f>
        <v>#REF!</v>
      </c>
      <c r="T972" s="382">
        <f>MIN(T970:T971)</f>
        <v>0</v>
      </c>
      <c r="U972" s="419">
        <f>MIN(U970:U971)</f>
        <v>0</v>
      </c>
      <c r="V972" s="131" t="s">
        <v>377</v>
      </c>
    </row>
    <row r="973" spans="1:22">
      <c r="A973" s="414"/>
      <c r="B973" s="25" t="s">
        <v>47</v>
      </c>
      <c r="C973" s="384"/>
      <c r="D973" s="379" t="s">
        <v>3</v>
      </c>
      <c r="E973" s="29">
        <v>471830023903</v>
      </c>
      <c r="F973" s="389"/>
      <c r="G973" s="10">
        <v>10</v>
      </c>
      <c r="H973" s="11">
        <v>4.9989999999999997</v>
      </c>
      <c r="I973" s="11">
        <f t="shared" si="32"/>
        <v>24.994999999999997</v>
      </c>
      <c r="J973" s="12" t="s">
        <v>355</v>
      </c>
      <c r="K973" s="46" t="s">
        <v>355</v>
      </c>
      <c r="L973" s="46"/>
      <c r="M973" s="13" t="s">
        <v>71</v>
      </c>
      <c r="N973" s="381" t="s">
        <v>355</v>
      </c>
      <c r="O973" s="382" t="e">
        <f>MIN(#REF!)</f>
        <v>#REF!</v>
      </c>
      <c r="P973" s="381" t="s">
        <v>354</v>
      </c>
      <c r="Q973" s="382" t="e">
        <f>STDEV(#REF!)</f>
        <v>#REF!</v>
      </c>
      <c r="R973" s="381" t="s">
        <v>355</v>
      </c>
      <c r="S973" s="382" t="e">
        <f>MIN(#REF!)</f>
        <v>#REF!</v>
      </c>
      <c r="T973" s="381" t="s">
        <v>355</v>
      </c>
      <c r="U973" s="419">
        <f>MIN(M973:M974)</f>
        <v>0</v>
      </c>
      <c r="V973" s="131" t="s">
        <v>377</v>
      </c>
    </row>
    <row r="974" spans="1:22">
      <c r="A974" s="414"/>
      <c r="B974" s="25" t="s">
        <v>48</v>
      </c>
      <c r="C974" s="385"/>
      <c r="D974" s="380"/>
      <c r="E974" s="29">
        <v>471830023935</v>
      </c>
      <c r="F974" s="389"/>
      <c r="G974" s="10">
        <v>10</v>
      </c>
      <c r="H974" s="11">
        <v>4.6500000000000004</v>
      </c>
      <c r="I974" s="11">
        <f t="shared" si="32"/>
        <v>23.25</v>
      </c>
      <c r="J974" s="12" t="s">
        <v>355</v>
      </c>
      <c r="K974" s="46" t="s">
        <v>355</v>
      </c>
      <c r="L974" s="46"/>
      <c r="M974" s="13" t="s">
        <v>71</v>
      </c>
      <c r="N974" s="382">
        <f>MIN(N972:N973)</f>
        <v>0</v>
      </c>
      <c r="O974" s="382" t="e">
        <f>MIN(O973:O973)</f>
        <v>#REF!</v>
      </c>
      <c r="P974" s="382" t="e">
        <f>AVERAGE(P972:P973)</f>
        <v>#DIV/0!</v>
      </c>
      <c r="Q974" s="382" t="e">
        <f>STDEV(#REF!)</f>
        <v>#REF!</v>
      </c>
      <c r="R974" s="382">
        <f>MIN(R972:R973)</f>
        <v>0</v>
      </c>
      <c r="S974" s="382" t="e">
        <f>MIN(S973:S973)</f>
        <v>#REF!</v>
      </c>
      <c r="T974" s="382">
        <f>MIN(T972:T973)</f>
        <v>0</v>
      </c>
      <c r="U974" s="419">
        <f>MIN(U973:U973)</f>
        <v>0</v>
      </c>
      <c r="V974" s="131" t="s">
        <v>377</v>
      </c>
    </row>
    <row r="975" spans="1:22">
      <c r="A975" s="414"/>
      <c r="B975" s="25" t="s">
        <v>49</v>
      </c>
      <c r="C975" s="383">
        <v>3</v>
      </c>
      <c r="D975" s="379" t="s">
        <v>4</v>
      </c>
      <c r="E975" s="29">
        <v>471830024031</v>
      </c>
      <c r="F975" s="389"/>
      <c r="G975" s="10">
        <v>10</v>
      </c>
      <c r="H975" s="11">
        <v>6.3470000000000004</v>
      </c>
      <c r="I975" s="11">
        <f t="shared" si="32"/>
        <v>31.735000000000003</v>
      </c>
      <c r="J975" s="12">
        <v>1126</v>
      </c>
      <c r="K975" s="46">
        <f t="shared" si="33"/>
        <v>35481.329762092319</v>
      </c>
      <c r="L975" s="46"/>
      <c r="M975" s="13" t="s">
        <v>71</v>
      </c>
      <c r="N975" s="412">
        <f>AVERAGE(K975:K976)</f>
        <v>120927.06955443969</v>
      </c>
      <c r="O975" s="412">
        <f>AVERAGE(K975:K978)</f>
        <v>183333.73093235158</v>
      </c>
      <c r="P975" s="412">
        <f>STDEV(K975:K976)</f>
        <v>120838.5240613401</v>
      </c>
      <c r="Q975" s="412">
        <f>STDEV(K975:K978)</f>
        <v>113570.53369935407</v>
      </c>
      <c r="R975" s="412">
        <f>MAX(K975:K976)</f>
        <v>206372.80934678705</v>
      </c>
      <c r="S975" s="412">
        <f>MAX(K975:K978)</f>
        <v>310987.9360939028</v>
      </c>
      <c r="T975" s="412">
        <f>MIN(K975:K976)</f>
        <v>35481.329762092319</v>
      </c>
      <c r="U975" s="412">
        <f>MIN(K975:K978)</f>
        <v>35481.329762092319</v>
      </c>
      <c r="V975" s="131" t="s">
        <v>377</v>
      </c>
    </row>
    <row r="976" spans="1:22">
      <c r="A976" s="414"/>
      <c r="B976" s="25" t="s">
        <v>50</v>
      </c>
      <c r="C976" s="384"/>
      <c r="D976" s="380"/>
      <c r="E976" s="29">
        <v>471830024063</v>
      </c>
      <c r="F976" s="389"/>
      <c r="G976" s="10">
        <v>10</v>
      </c>
      <c r="H976" s="11">
        <v>1.883</v>
      </c>
      <c r="I976" s="11">
        <f t="shared" si="32"/>
        <v>9.4149999999999991</v>
      </c>
      <c r="J976" s="12">
        <v>1943</v>
      </c>
      <c r="K976" s="46">
        <f t="shared" si="33"/>
        <v>206372.80934678705</v>
      </c>
      <c r="L976" s="46"/>
      <c r="M976" s="13" t="s">
        <v>71</v>
      </c>
      <c r="N976" s="412">
        <f>AVERAGE(N974:N975)</f>
        <v>60463.534777219844</v>
      </c>
      <c r="O976" s="412" t="e">
        <f>AVERAGE(O974:O975)</f>
        <v>#REF!</v>
      </c>
      <c r="P976" s="412" t="e">
        <f>STDEV(P972:P974)</f>
        <v>#DIV/0!</v>
      </c>
      <c r="Q976" s="412" t="e">
        <f>STDEV(Q972:Q974)</f>
        <v>#REF!</v>
      </c>
      <c r="R976" s="412">
        <f>MIN(R974:R975)</f>
        <v>0</v>
      </c>
      <c r="S976" s="412" t="e">
        <f>MIN(S974:S975)</f>
        <v>#REF!</v>
      </c>
      <c r="T976" s="412">
        <f>MIN(T974:T975)</f>
        <v>0</v>
      </c>
      <c r="U976" s="412">
        <f>MIN(U974:U975)</f>
        <v>0</v>
      </c>
      <c r="V976" s="131" t="s">
        <v>377</v>
      </c>
    </row>
    <row r="977" spans="1:22">
      <c r="A977" s="414"/>
      <c r="B977" s="25" t="s">
        <v>51</v>
      </c>
      <c r="C977" s="384"/>
      <c r="D977" s="379" t="s">
        <v>3</v>
      </c>
      <c r="E977" s="29">
        <v>471830024159</v>
      </c>
      <c r="F977" s="389"/>
      <c r="G977" s="10">
        <v>10</v>
      </c>
      <c r="H977" s="11">
        <v>6.1340000000000003</v>
      </c>
      <c r="I977" s="11">
        <f t="shared" si="32"/>
        <v>30.67</v>
      </c>
      <c r="J977" s="12">
        <v>9538</v>
      </c>
      <c r="K977" s="46">
        <f t="shared" si="33"/>
        <v>310987.9360939028</v>
      </c>
      <c r="L977" s="46"/>
      <c r="M977" s="13" t="s">
        <v>71</v>
      </c>
      <c r="N977" s="412">
        <f>AVERAGE(K977:K978)</f>
        <v>245740.39231026347</v>
      </c>
      <c r="O977" s="412" t="e">
        <f>AVERAGE(#REF!)</f>
        <v>#REF!</v>
      </c>
      <c r="P977" s="412">
        <f>STDEV(K977:K978)</f>
        <v>92273.961330355116</v>
      </c>
      <c r="Q977" s="412" t="e">
        <f>STDEV(#REF!)</f>
        <v>#REF!</v>
      </c>
      <c r="R977" s="412">
        <f>MAX(K977:K978)</f>
        <v>310987.9360939028</v>
      </c>
      <c r="S977" s="412" t="e">
        <f>MIN(#REF!)</f>
        <v>#REF!</v>
      </c>
      <c r="T977" s="412">
        <f>MIN(K977:K978)</f>
        <v>180492.84852662418</v>
      </c>
      <c r="U977" s="412">
        <f>MIN(M977:M978)</f>
        <v>0</v>
      </c>
      <c r="V977" s="131" t="s">
        <v>377</v>
      </c>
    </row>
    <row r="978" spans="1:22">
      <c r="A978" s="414"/>
      <c r="B978" s="25" t="s">
        <v>52</v>
      </c>
      <c r="C978" s="385"/>
      <c r="D978" s="380"/>
      <c r="E978" s="29">
        <v>471830024192</v>
      </c>
      <c r="F978" s="389"/>
      <c r="G978" s="10">
        <v>10</v>
      </c>
      <c r="H978" s="11">
        <v>11.606</v>
      </c>
      <c r="I978" s="11">
        <f t="shared" si="32"/>
        <v>58.03</v>
      </c>
      <c r="J978" s="12">
        <v>10474</v>
      </c>
      <c r="K978" s="46">
        <f t="shared" si="33"/>
        <v>180492.84852662418</v>
      </c>
      <c r="L978" s="46"/>
      <c r="M978" s="13" t="s">
        <v>71</v>
      </c>
      <c r="N978" s="412">
        <f>AVERAGE(N977:N977)</f>
        <v>245740.39231026347</v>
      </c>
      <c r="O978" s="412" t="e">
        <f>AVERAGE(O977:O977)</f>
        <v>#REF!</v>
      </c>
      <c r="P978" s="412" t="e">
        <f>STDEV(#REF!)</f>
        <v>#REF!</v>
      </c>
      <c r="Q978" s="412" t="e">
        <f>STDEV(#REF!)</f>
        <v>#REF!</v>
      </c>
      <c r="R978" s="412">
        <f>MIN(R977:R977)</f>
        <v>310987.9360939028</v>
      </c>
      <c r="S978" s="412" t="e">
        <f>MIN(S977:S977)</f>
        <v>#REF!</v>
      </c>
      <c r="T978" s="412">
        <f>MIN(T977:T977)</f>
        <v>180492.84852662418</v>
      </c>
      <c r="U978" s="412">
        <f>MIN(U977:U977)</f>
        <v>0</v>
      </c>
      <c r="V978" s="131" t="s">
        <v>377</v>
      </c>
    </row>
    <row r="979" spans="1:22">
      <c r="A979" s="414"/>
      <c r="B979" s="25" t="s">
        <v>53</v>
      </c>
      <c r="C979" s="383">
        <v>4</v>
      </c>
      <c r="D979" s="379" t="s">
        <v>4</v>
      </c>
      <c r="E979" s="29">
        <v>471830024287</v>
      </c>
      <c r="F979" s="389"/>
      <c r="G979" s="10">
        <v>10</v>
      </c>
      <c r="H979" s="11">
        <v>15.945</v>
      </c>
      <c r="I979" s="11">
        <f t="shared" si="32"/>
        <v>79.724999999999994</v>
      </c>
      <c r="J979" s="12">
        <v>2418</v>
      </c>
      <c r="K979" s="46">
        <f t="shared" si="33"/>
        <v>30329.256820319853</v>
      </c>
      <c r="L979" s="46"/>
      <c r="M979" s="13" t="s">
        <v>71</v>
      </c>
      <c r="N979" s="412">
        <f>AVERAGE(K979:K980)</f>
        <v>244428.69211424419</v>
      </c>
      <c r="O979" s="412">
        <f>AVERAGE(K979:K982)</f>
        <v>274090.5147831252</v>
      </c>
      <c r="P979" s="412">
        <f>STDEV(K979:K980)</f>
        <v>302782.3250890887</v>
      </c>
      <c r="Q979" s="412">
        <f>STDEV(K979:K982)</f>
        <v>178135.79670583113</v>
      </c>
      <c r="R979" s="412">
        <f>MAX(K979:K980)</f>
        <v>458528.12740816851</v>
      </c>
      <c r="S979" s="412">
        <f>MAX(K979:K982)</f>
        <v>458528.12740816851</v>
      </c>
      <c r="T979" s="412">
        <f>MIN(K979:K980)</f>
        <v>30329.256820319853</v>
      </c>
      <c r="U979" s="412">
        <f>MIN(K979:K982)</f>
        <v>30329.256820319853</v>
      </c>
      <c r="V979" s="131" t="s">
        <v>377</v>
      </c>
    </row>
    <row r="980" spans="1:22">
      <c r="A980" s="414"/>
      <c r="B980" s="25" t="s">
        <v>54</v>
      </c>
      <c r="C980" s="384"/>
      <c r="D980" s="380"/>
      <c r="E980" s="29">
        <v>471830024319</v>
      </c>
      <c r="F980" s="389"/>
      <c r="G980" s="10">
        <v>10</v>
      </c>
      <c r="H980" s="11">
        <v>15.571999999999999</v>
      </c>
      <c r="I980" s="11">
        <f t="shared" si="32"/>
        <v>77.86</v>
      </c>
      <c r="J980" s="12">
        <v>35701</v>
      </c>
      <c r="K980" s="46">
        <f t="shared" si="33"/>
        <v>458528.12740816851</v>
      </c>
      <c r="L980" s="46"/>
      <c r="M980" s="13" t="s">
        <v>71</v>
      </c>
      <c r="N980" s="412">
        <f>AVERAGE(N978:N979)</f>
        <v>245084.54221225384</v>
      </c>
      <c r="O980" s="412" t="e">
        <f>AVERAGE(O978:O979)</f>
        <v>#REF!</v>
      </c>
      <c r="P980" s="412" t="e">
        <f>STDEV(P976:P978)</f>
        <v>#DIV/0!</v>
      </c>
      <c r="Q980" s="412" t="e">
        <f>STDEV(Q976:Q978)</f>
        <v>#REF!</v>
      </c>
      <c r="R980" s="412">
        <f>MIN(R978:R979)</f>
        <v>310987.9360939028</v>
      </c>
      <c r="S980" s="412" t="e">
        <f>MIN(S978:S979)</f>
        <v>#REF!</v>
      </c>
      <c r="T980" s="412">
        <f>MIN(T978:T979)</f>
        <v>30329.256820319853</v>
      </c>
      <c r="U980" s="412">
        <f>MIN(U978:U979)</f>
        <v>0</v>
      </c>
      <c r="V980" s="131" t="s">
        <v>377</v>
      </c>
    </row>
    <row r="981" spans="1:22">
      <c r="A981" s="414"/>
      <c r="B981" s="25" t="s">
        <v>55</v>
      </c>
      <c r="C981" s="384"/>
      <c r="D981" s="379" t="s">
        <v>3</v>
      </c>
      <c r="E981" s="29">
        <v>471830024415</v>
      </c>
      <c r="F981" s="389"/>
      <c r="G981" s="10">
        <v>10</v>
      </c>
      <c r="H981" s="11">
        <v>6.359</v>
      </c>
      <c r="I981" s="11">
        <f t="shared" si="32"/>
        <v>31.795000000000002</v>
      </c>
      <c r="J981" s="12">
        <v>9676</v>
      </c>
      <c r="K981" s="46">
        <f t="shared" si="33"/>
        <v>304324.5793363736</v>
      </c>
      <c r="L981" s="46"/>
      <c r="M981" s="13" t="s">
        <v>71</v>
      </c>
      <c r="N981" s="412">
        <f>AVERAGE(K981:K982)</f>
        <v>303752.33745200618</v>
      </c>
      <c r="O981" s="412" t="e">
        <f>AVERAGE(#REF!)</f>
        <v>#REF!</v>
      </c>
      <c r="P981" s="412">
        <f>STDEV(K981:K982)</f>
        <v>809.27223383030639</v>
      </c>
      <c r="Q981" s="412" t="e">
        <f>STDEV(#REF!)</f>
        <v>#REF!</v>
      </c>
      <c r="R981" s="412">
        <f>MAX(K981:K982)</f>
        <v>304324.5793363736</v>
      </c>
      <c r="S981" s="412" t="e">
        <f>MIN(#REF!)</f>
        <v>#REF!</v>
      </c>
      <c r="T981" s="412">
        <f>MIN(K981:K982)</f>
        <v>303180.09556763881</v>
      </c>
      <c r="U981" s="412">
        <f>MIN(M981:M982)</f>
        <v>0</v>
      </c>
      <c r="V981" s="131" t="s">
        <v>377</v>
      </c>
    </row>
    <row r="982" spans="1:22">
      <c r="A982" s="414"/>
      <c r="B982" s="25" t="s">
        <v>56</v>
      </c>
      <c r="C982" s="385"/>
      <c r="D982" s="380"/>
      <c r="E982" s="29">
        <v>471830024447</v>
      </c>
      <c r="F982" s="389"/>
      <c r="G982" s="10">
        <v>10</v>
      </c>
      <c r="H982" s="11">
        <v>6.069</v>
      </c>
      <c r="I982" s="11">
        <f t="shared" si="32"/>
        <v>30.344999999999999</v>
      </c>
      <c r="J982" s="12">
        <v>9200</v>
      </c>
      <c r="K982" s="46">
        <f t="shared" si="33"/>
        <v>303180.09556763881</v>
      </c>
      <c r="L982" s="46"/>
      <c r="M982" s="13" t="s">
        <v>71</v>
      </c>
      <c r="N982" s="412">
        <f>AVERAGE(N981:N981)</f>
        <v>303752.33745200618</v>
      </c>
      <c r="O982" s="412" t="e">
        <f>AVERAGE(O981:O981)</f>
        <v>#REF!</v>
      </c>
      <c r="P982" s="412" t="e">
        <f>STDEV(#REF!)</f>
        <v>#REF!</v>
      </c>
      <c r="Q982" s="412" t="e">
        <f>STDEV(#REF!)</f>
        <v>#REF!</v>
      </c>
      <c r="R982" s="412">
        <f>MIN(R981:R981)</f>
        <v>304324.5793363736</v>
      </c>
      <c r="S982" s="412" t="e">
        <f>MIN(S981:S981)</f>
        <v>#REF!</v>
      </c>
      <c r="T982" s="412">
        <f>MIN(T981:T981)</f>
        <v>303180.09556763881</v>
      </c>
      <c r="U982" s="412">
        <f>MIN(U981:U981)</f>
        <v>0</v>
      </c>
      <c r="V982" s="131" t="s">
        <v>377</v>
      </c>
    </row>
    <row r="983" spans="1:22">
      <c r="A983" s="414"/>
      <c r="B983" s="25" t="s">
        <v>57</v>
      </c>
      <c r="C983" s="383">
        <v>5</v>
      </c>
      <c r="D983" s="379" t="s">
        <v>4</v>
      </c>
      <c r="E983" s="29">
        <v>471830024543</v>
      </c>
      <c r="F983" s="389"/>
      <c r="G983" s="10">
        <v>10</v>
      </c>
      <c r="H983" s="11">
        <v>14.218</v>
      </c>
      <c r="I983" s="11">
        <f t="shared" si="32"/>
        <v>71.09</v>
      </c>
      <c r="J983" s="12">
        <v>16672</v>
      </c>
      <c r="K983" s="46">
        <f t="shared" si="33"/>
        <v>234519.62301308202</v>
      </c>
      <c r="L983" s="46"/>
      <c r="M983" s="13" t="s">
        <v>71</v>
      </c>
      <c r="N983" s="412">
        <f>AVERAGE(K983:K984)</f>
        <v>481127.54697748285</v>
      </c>
      <c r="O983" s="412">
        <f>AVERAGE(K983:K986)</f>
        <v>425157.43211708468</v>
      </c>
      <c r="P983" s="412">
        <f>STDEV(K983:K984)</f>
        <v>348756.2706591285</v>
      </c>
      <c r="Q983" s="412">
        <f>STDEV(K983:K986)</f>
        <v>312938.0864976403</v>
      </c>
      <c r="R983" s="412">
        <f>MAX(K983:K984)</f>
        <v>727735.47094188363</v>
      </c>
      <c r="S983" s="412">
        <f>MAX(K983:K986)</f>
        <v>727735.47094188363</v>
      </c>
      <c r="T983" s="412">
        <f>MIN(K983:K984)</f>
        <v>234519.62301308202</v>
      </c>
      <c r="U983" s="412">
        <f>MIN(K983:K986)</f>
        <v>86672.55075022066</v>
      </c>
      <c r="V983" s="131" t="s">
        <v>377</v>
      </c>
    </row>
    <row r="984" spans="1:22">
      <c r="A984" s="414"/>
      <c r="B984" s="25" t="s">
        <v>58</v>
      </c>
      <c r="C984" s="384"/>
      <c r="D984" s="380"/>
      <c r="E984" s="29">
        <v>471830024575</v>
      </c>
      <c r="F984" s="389"/>
      <c r="G984" s="10">
        <v>10</v>
      </c>
      <c r="H984" s="11">
        <v>14.97</v>
      </c>
      <c r="I984" s="11">
        <f t="shared" si="32"/>
        <v>74.850000000000009</v>
      </c>
      <c r="J984" s="12">
        <v>54471</v>
      </c>
      <c r="K984" s="46">
        <f t="shared" si="33"/>
        <v>727735.47094188363</v>
      </c>
      <c r="L984" s="46"/>
      <c r="M984" s="13" t="s">
        <v>71</v>
      </c>
      <c r="N984" s="412">
        <f>AVERAGE(N982:N983)</f>
        <v>392439.94221474451</v>
      </c>
      <c r="O984" s="412" t="e">
        <f>AVERAGE(O982:O983)</f>
        <v>#REF!</v>
      </c>
      <c r="P984" s="412" t="e">
        <f>STDEV(P980:P982)</f>
        <v>#DIV/0!</v>
      </c>
      <c r="Q984" s="412" t="e">
        <f>STDEV(Q980:Q982)</f>
        <v>#REF!</v>
      </c>
      <c r="R984" s="412">
        <f>MIN(R982:R983)</f>
        <v>304324.5793363736</v>
      </c>
      <c r="S984" s="412" t="e">
        <f>MIN(S982:S983)</f>
        <v>#REF!</v>
      </c>
      <c r="T984" s="412">
        <f>MIN(T982:T983)</f>
        <v>234519.62301308202</v>
      </c>
      <c r="U984" s="412">
        <f>MIN(U982:U983)</f>
        <v>0</v>
      </c>
      <c r="V984" s="131" t="s">
        <v>377</v>
      </c>
    </row>
    <row r="985" spans="1:22">
      <c r="A985" s="414"/>
      <c r="B985" s="25" t="s">
        <v>59</v>
      </c>
      <c r="C985" s="384"/>
      <c r="D985" s="379" t="s">
        <v>3</v>
      </c>
      <c r="E985" s="29">
        <v>471830024671</v>
      </c>
      <c r="F985" s="389"/>
      <c r="G985" s="10">
        <v>10</v>
      </c>
      <c r="H985" s="11">
        <v>4.8470000000000004</v>
      </c>
      <c r="I985" s="11">
        <f t="shared" si="32"/>
        <v>24.235000000000003</v>
      </c>
      <c r="J985" s="12">
        <v>15794</v>
      </c>
      <c r="K985" s="46">
        <f t="shared" si="33"/>
        <v>651702.08376315236</v>
      </c>
      <c r="L985" s="46"/>
      <c r="M985" s="13" t="s">
        <v>71</v>
      </c>
      <c r="N985" s="412">
        <f>AVERAGE(K985:K986)</f>
        <v>369187.31725668651</v>
      </c>
      <c r="O985" s="412" t="e">
        <f>AVERAGE(#REF!)</f>
        <v>#REF!</v>
      </c>
      <c r="P985" s="412">
        <f>STDEV(K985:K986)</f>
        <v>399536.21436411218</v>
      </c>
      <c r="Q985" s="412" t="e">
        <f>STDEV(#REF!)</f>
        <v>#REF!</v>
      </c>
      <c r="R985" s="412">
        <f>MAX(K985:K986)</f>
        <v>651702.08376315236</v>
      </c>
      <c r="S985" s="412" t="e">
        <f>MIN(#REF!)</f>
        <v>#REF!</v>
      </c>
      <c r="T985" s="412">
        <f>MIN(K985:K986)</f>
        <v>86672.55075022066</v>
      </c>
      <c r="U985" s="412">
        <f>MIN(M985:M986)</f>
        <v>0</v>
      </c>
      <c r="V985" s="131" t="s">
        <v>377</v>
      </c>
    </row>
    <row r="986" spans="1:22">
      <c r="A986" s="414"/>
      <c r="B986" s="25" t="s">
        <v>60</v>
      </c>
      <c r="C986" s="385"/>
      <c r="D986" s="380"/>
      <c r="E986" s="29">
        <v>471830024703</v>
      </c>
      <c r="F986" s="389"/>
      <c r="G986" s="10">
        <v>10</v>
      </c>
      <c r="H986" s="11">
        <v>5.665</v>
      </c>
      <c r="I986" s="11">
        <f t="shared" si="32"/>
        <v>28.324999999999999</v>
      </c>
      <c r="J986" s="12">
        <v>2455</v>
      </c>
      <c r="K986" s="46">
        <f t="shared" si="33"/>
        <v>86672.55075022066</v>
      </c>
      <c r="L986" s="46"/>
      <c r="M986" s="13" t="s">
        <v>71</v>
      </c>
      <c r="N986" s="412">
        <f>AVERAGE(N985:N985)</f>
        <v>369187.31725668651</v>
      </c>
      <c r="O986" s="412" t="e">
        <f>AVERAGE(O985:O985)</f>
        <v>#REF!</v>
      </c>
      <c r="P986" s="412" t="e">
        <f>STDEV(#REF!)</f>
        <v>#REF!</v>
      </c>
      <c r="Q986" s="412" t="e">
        <f>STDEV(#REF!)</f>
        <v>#REF!</v>
      </c>
      <c r="R986" s="412">
        <f>MIN(R985:R985)</f>
        <v>651702.08376315236</v>
      </c>
      <c r="S986" s="412" t="e">
        <f>MIN(S985:S985)</f>
        <v>#REF!</v>
      </c>
      <c r="T986" s="412">
        <f>MIN(T985:T985)</f>
        <v>86672.55075022066</v>
      </c>
      <c r="U986" s="412">
        <f>MIN(U985:U985)</f>
        <v>0</v>
      </c>
      <c r="V986" s="131" t="s">
        <v>377</v>
      </c>
    </row>
    <row r="987" spans="1:22">
      <c r="A987" s="414"/>
      <c r="B987" s="25" t="s">
        <v>61</v>
      </c>
      <c r="C987" s="383">
        <v>6</v>
      </c>
      <c r="D987" s="379" t="s">
        <v>4</v>
      </c>
      <c r="E987" s="29">
        <v>471830024799</v>
      </c>
      <c r="F987" s="389"/>
      <c r="G987" s="10">
        <v>10</v>
      </c>
      <c r="H987" s="11">
        <v>19.475000000000001</v>
      </c>
      <c r="I987" s="11">
        <f t="shared" si="32"/>
        <v>97.375</v>
      </c>
      <c r="J987" s="12">
        <v>41881</v>
      </c>
      <c r="K987" s="46">
        <f t="shared" si="33"/>
        <v>430100.12836970476</v>
      </c>
      <c r="L987" s="46"/>
      <c r="M987" s="13" t="s">
        <v>71</v>
      </c>
      <c r="N987" s="412">
        <f>AVERAGE(K987:K988)</f>
        <v>572844.63457388128</v>
      </c>
      <c r="O987" s="412">
        <f>AVERAGE(K987:K990)</f>
        <v>409663.81486584764</v>
      </c>
      <c r="P987" s="412">
        <f>STDEV(K987:K988)</f>
        <v>201871.21662819682</v>
      </c>
      <c r="Q987" s="412">
        <f>STDEV(K987:K990)</f>
        <v>273969.07680440135</v>
      </c>
      <c r="R987" s="412">
        <f>MAX(K987:K988)</f>
        <v>715589.14077805774</v>
      </c>
      <c r="S987" s="412">
        <f>MAX(K987:K990)</f>
        <v>715589.14077805774</v>
      </c>
      <c r="T987" s="412">
        <f>MIN(K987:K988)</f>
        <v>430100.12836970476</v>
      </c>
      <c r="U987" s="412">
        <f>MIN(K987:K990)</f>
        <v>49108.658743633285</v>
      </c>
      <c r="V987" s="131" t="s">
        <v>377</v>
      </c>
    </row>
    <row r="988" spans="1:22">
      <c r="A988" s="414"/>
      <c r="B988" s="25" t="s">
        <v>62</v>
      </c>
      <c r="C988" s="384"/>
      <c r="D988" s="380"/>
      <c r="E988" s="29">
        <v>471830024767</v>
      </c>
      <c r="F988" s="389"/>
      <c r="G988" s="10">
        <v>10</v>
      </c>
      <c r="H988" s="11">
        <v>3.573</v>
      </c>
      <c r="I988" s="11">
        <f t="shared" si="32"/>
        <v>17.864999999999998</v>
      </c>
      <c r="J988" s="12">
        <v>12784</v>
      </c>
      <c r="K988" s="46">
        <f t="shared" si="33"/>
        <v>715589.14077805774</v>
      </c>
      <c r="L988" s="46"/>
      <c r="M988" s="13" t="s">
        <v>71</v>
      </c>
      <c r="N988" s="412">
        <f>AVERAGE(N986:N987)</f>
        <v>471015.9759152839</v>
      </c>
      <c r="O988" s="412" t="e">
        <f>AVERAGE(O986:O987)</f>
        <v>#REF!</v>
      </c>
      <c r="P988" s="412" t="e">
        <f>STDEV(P984:P986)</f>
        <v>#DIV/0!</v>
      </c>
      <c r="Q988" s="412" t="e">
        <f>STDEV(Q984:Q986)</f>
        <v>#REF!</v>
      </c>
      <c r="R988" s="412">
        <f>MIN(R986:R987)</f>
        <v>651702.08376315236</v>
      </c>
      <c r="S988" s="412" t="e">
        <f>MIN(S986:S987)</f>
        <v>#REF!</v>
      </c>
      <c r="T988" s="412">
        <f>MIN(T986:T987)</f>
        <v>86672.55075022066</v>
      </c>
      <c r="U988" s="412">
        <f>MIN(U986:U987)</f>
        <v>0</v>
      </c>
      <c r="V988" s="131" t="s">
        <v>377</v>
      </c>
    </row>
    <row r="989" spans="1:22">
      <c r="A989" s="414"/>
      <c r="B989" s="25" t="s">
        <v>63</v>
      </c>
      <c r="C989" s="384"/>
      <c r="D989" s="379" t="s">
        <v>3</v>
      </c>
      <c r="E989" s="29">
        <v>471830024895</v>
      </c>
      <c r="F989" s="389"/>
      <c r="G989" s="10">
        <v>10</v>
      </c>
      <c r="H989" s="11">
        <v>3.028</v>
      </c>
      <c r="I989" s="11">
        <f t="shared" si="32"/>
        <v>15.14</v>
      </c>
      <c r="J989" s="12">
        <v>6720</v>
      </c>
      <c r="K989" s="46">
        <f t="shared" si="33"/>
        <v>443857.3315719947</v>
      </c>
      <c r="L989" s="46"/>
      <c r="M989" s="13" t="s">
        <v>71</v>
      </c>
      <c r="N989" s="412">
        <f>AVERAGE(K989:K990)</f>
        <v>246482.995157814</v>
      </c>
      <c r="O989" s="412" t="e">
        <f>AVERAGE(#REF!)</f>
        <v>#REF!</v>
      </c>
      <c r="P989" s="412">
        <f>STDEV(K989:K990)</f>
        <v>279129.46342132415</v>
      </c>
      <c r="Q989" s="412" t="e">
        <f>STDEV(#REF!)</f>
        <v>#REF!</v>
      </c>
      <c r="R989" s="412">
        <f>MAX(K989:K990)</f>
        <v>443857.3315719947</v>
      </c>
      <c r="S989" s="412" t="e">
        <f>MIN(#REF!)</f>
        <v>#REF!</v>
      </c>
      <c r="T989" s="412">
        <f>MIN(K989:K990)</f>
        <v>49108.658743633285</v>
      </c>
      <c r="U989" s="412">
        <f>MIN(M989:M990)</f>
        <v>0</v>
      </c>
      <c r="V989" s="131" t="s">
        <v>377</v>
      </c>
    </row>
    <row r="990" spans="1:22">
      <c r="A990" s="414"/>
      <c r="B990" s="25" t="s">
        <v>64</v>
      </c>
      <c r="C990" s="385"/>
      <c r="D990" s="380"/>
      <c r="E990" s="29">
        <v>471830024928</v>
      </c>
      <c r="F990" s="390"/>
      <c r="G990" s="10">
        <v>10</v>
      </c>
      <c r="H990" s="11">
        <v>9.4239999999999995</v>
      </c>
      <c r="I990" s="11">
        <f t="shared" si="32"/>
        <v>47.12</v>
      </c>
      <c r="J990" s="12">
        <v>2314</v>
      </c>
      <c r="K990" s="46">
        <f t="shared" si="33"/>
        <v>49108.658743633285</v>
      </c>
      <c r="L990" s="46"/>
      <c r="M990" s="13" t="s">
        <v>71</v>
      </c>
      <c r="N990" s="412">
        <f>AVERAGE(N989:N989)</f>
        <v>246482.995157814</v>
      </c>
      <c r="O990" s="412" t="e">
        <f>AVERAGE(O989:O989)</f>
        <v>#REF!</v>
      </c>
      <c r="P990" s="412" t="e">
        <f>STDEV(#REF!)</f>
        <v>#REF!</v>
      </c>
      <c r="Q990" s="412" t="e">
        <f>STDEV(#REF!)</f>
        <v>#REF!</v>
      </c>
      <c r="R990" s="412">
        <f>MIN(R989:R989)</f>
        <v>443857.3315719947</v>
      </c>
      <c r="S990" s="412" t="e">
        <f>MIN(S989:S989)</f>
        <v>#REF!</v>
      </c>
      <c r="T990" s="412">
        <f>MIN(T989:T989)</f>
        <v>49108.658743633285</v>
      </c>
      <c r="U990" s="412">
        <f>MIN(U989:U989)</f>
        <v>0</v>
      </c>
      <c r="V990" s="131" t="s">
        <v>377</v>
      </c>
    </row>
    <row r="991" spans="1:22">
      <c r="A991" s="414" t="s">
        <v>917</v>
      </c>
      <c r="B991" s="25" t="s">
        <v>18</v>
      </c>
      <c r="C991" s="383">
        <v>1</v>
      </c>
      <c r="D991" s="379" t="s">
        <v>4</v>
      </c>
      <c r="E991" s="29">
        <v>471830028530</v>
      </c>
      <c r="F991" s="408" t="s">
        <v>1844</v>
      </c>
      <c r="G991" s="10">
        <v>10</v>
      </c>
      <c r="H991" s="11">
        <v>67.38</v>
      </c>
      <c r="I991" s="11">
        <f t="shared" si="32"/>
        <v>200</v>
      </c>
      <c r="J991" s="12" t="s">
        <v>355</v>
      </c>
      <c r="K991" s="46" t="s">
        <v>355</v>
      </c>
      <c r="L991" s="46"/>
      <c r="M991" s="13" t="s">
        <v>71</v>
      </c>
      <c r="N991" s="381" t="s">
        <v>355</v>
      </c>
      <c r="O991" s="381" t="s">
        <v>355</v>
      </c>
      <c r="P991" s="381" t="s">
        <v>354</v>
      </c>
      <c r="Q991" s="381" t="s">
        <v>354</v>
      </c>
      <c r="R991" s="381" t="s">
        <v>355</v>
      </c>
      <c r="S991" s="381" t="s">
        <v>355</v>
      </c>
      <c r="T991" s="381" t="s">
        <v>355</v>
      </c>
      <c r="U991" s="381" t="s">
        <v>355</v>
      </c>
      <c r="V991" s="131" t="s">
        <v>377</v>
      </c>
    </row>
    <row r="992" spans="1:22">
      <c r="A992" s="414"/>
      <c r="B992" s="25" t="s">
        <v>19</v>
      </c>
      <c r="C992" s="384"/>
      <c r="D992" s="380"/>
      <c r="E992" s="29">
        <v>471830028634</v>
      </c>
      <c r="F992" s="409"/>
      <c r="G992" s="10">
        <v>10</v>
      </c>
      <c r="H992" s="11">
        <v>52.965000000000003</v>
      </c>
      <c r="I992" s="11">
        <f t="shared" si="32"/>
        <v>200</v>
      </c>
      <c r="J992" s="12" t="s">
        <v>355</v>
      </c>
      <c r="K992" s="46" t="s">
        <v>355</v>
      </c>
      <c r="L992" s="46"/>
      <c r="M992" s="13" t="s">
        <v>71</v>
      </c>
      <c r="N992" s="382">
        <f>MIN(N990:N991)</f>
        <v>246482.995157814</v>
      </c>
      <c r="O992" s="382" t="e">
        <f>MIN(O990:O991)</f>
        <v>#REF!</v>
      </c>
      <c r="P992" s="382" t="e">
        <f>AVERAGE(P990:P991)</f>
        <v>#REF!</v>
      </c>
      <c r="Q992" s="382" t="e">
        <f>AVERAGE(Q990:Q991)</f>
        <v>#REF!</v>
      </c>
      <c r="R992" s="382">
        <f>MIN(R990:R991)</f>
        <v>443857.3315719947</v>
      </c>
      <c r="S992" s="382" t="e">
        <f>MIN(S990:S991)</f>
        <v>#REF!</v>
      </c>
      <c r="T992" s="382">
        <f>MIN(T990:T991)</f>
        <v>49108.658743633285</v>
      </c>
      <c r="U992" s="382">
        <f>MIN(U990:U991)</f>
        <v>0</v>
      </c>
      <c r="V992" s="131" t="s">
        <v>377</v>
      </c>
    </row>
    <row r="993" spans="1:22">
      <c r="A993" s="414"/>
      <c r="B993" s="25" t="s">
        <v>20</v>
      </c>
      <c r="C993" s="384"/>
      <c r="D993" s="379" t="s">
        <v>3</v>
      </c>
      <c r="E993" s="29">
        <v>471830028946</v>
      </c>
      <c r="F993" s="409"/>
      <c r="G993" s="10">
        <v>10</v>
      </c>
      <c r="H993" s="11">
        <v>81.367999999999995</v>
      </c>
      <c r="I993" s="11">
        <f t="shared" si="32"/>
        <v>200</v>
      </c>
      <c r="J993" s="12" t="s">
        <v>355</v>
      </c>
      <c r="K993" s="46" t="s">
        <v>355</v>
      </c>
      <c r="L993" s="46"/>
      <c r="M993" s="13" t="s">
        <v>71</v>
      </c>
      <c r="N993" s="381" t="s">
        <v>355</v>
      </c>
      <c r="O993" s="382" t="e">
        <f>MIN(#REF!)</f>
        <v>#REF!</v>
      </c>
      <c r="P993" s="381" t="s">
        <v>354</v>
      </c>
      <c r="Q993" s="382" t="e">
        <f>AVERAGE(#REF!)</f>
        <v>#REF!</v>
      </c>
      <c r="R993" s="381" t="s">
        <v>355</v>
      </c>
      <c r="S993" s="382" t="e">
        <f>MIN(#REF!)</f>
        <v>#REF!</v>
      </c>
      <c r="T993" s="381" t="s">
        <v>355</v>
      </c>
      <c r="U993" s="382" t="e">
        <f>MIN(#REF!)</f>
        <v>#REF!</v>
      </c>
      <c r="V993" s="131" t="s">
        <v>377</v>
      </c>
    </row>
    <row r="994" spans="1:22">
      <c r="A994" s="414"/>
      <c r="B994" s="25" t="s">
        <v>21</v>
      </c>
      <c r="C994" s="385"/>
      <c r="D994" s="380"/>
      <c r="E994" s="29">
        <v>471830029050</v>
      </c>
      <c r="F994" s="409"/>
      <c r="G994" s="10">
        <v>10</v>
      </c>
      <c r="H994" s="11">
        <v>84.203000000000003</v>
      </c>
      <c r="I994" s="11">
        <f t="shared" si="32"/>
        <v>200</v>
      </c>
      <c r="J994" s="12" t="s">
        <v>355</v>
      </c>
      <c r="K994" s="46" t="s">
        <v>355</v>
      </c>
      <c r="L994" s="46"/>
      <c r="M994" s="13" t="s">
        <v>71</v>
      </c>
      <c r="N994" s="382">
        <f>MIN(N992:N993)</f>
        <v>246482.995157814</v>
      </c>
      <c r="O994" s="382" t="e">
        <f>MIN(O993:O993)</f>
        <v>#REF!</v>
      </c>
      <c r="P994" s="382" t="e">
        <f>AVERAGE(P992:P993)</f>
        <v>#REF!</v>
      </c>
      <c r="Q994" s="382" t="e">
        <f>AVERAGE(Q993:Q993)</f>
        <v>#REF!</v>
      </c>
      <c r="R994" s="382">
        <f>MIN(R992:R993)</f>
        <v>443857.3315719947</v>
      </c>
      <c r="S994" s="382" t="e">
        <f>MIN(S993:S993)</f>
        <v>#REF!</v>
      </c>
      <c r="T994" s="382">
        <f>MIN(T992:T993)</f>
        <v>49108.658743633285</v>
      </c>
      <c r="U994" s="382" t="e">
        <f>MIN(U993:U993)</f>
        <v>#REF!</v>
      </c>
      <c r="V994" s="131" t="s">
        <v>377</v>
      </c>
    </row>
    <row r="995" spans="1:22">
      <c r="A995" s="414"/>
      <c r="B995" s="25" t="s">
        <v>22</v>
      </c>
      <c r="C995" s="383">
        <v>2</v>
      </c>
      <c r="D995" s="379" t="s">
        <v>4</v>
      </c>
      <c r="E995" s="29">
        <v>471830029362</v>
      </c>
      <c r="F995" s="409"/>
      <c r="G995" s="10">
        <v>10</v>
      </c>
      <c r="H995" s="11">
        <v>48.716000000000001</v>
      </c>
      <c r="I995" s="11">
        <f t="shared" si="32"/>
        <v>200</v>
      </c>
      <c r="J995" s="12" t="s">
        <v>355</v>
      </c>
      <c r="K995" s="46" t="s">
        <v>355</v>
      </c>
      <c r="L995" s="46"/>
      <c r="M995" s="13" t="s">
        <v>71</v>
      </c>
      <c r="N995" s="381" t="s">
        <v>355</v>
      </c>
      <c r="O995" s="381" t="s">
        <v>355</v>
      </c>
      <c r="P995" s="381" t="s">
        <v>354</v>
      </c>
      <c r="Q995" s="381" t="s">
        <v>354</v>
      </c>
      <c r="R995" s="381" t="s">
        <v>355</v>
      </c>
      <c r="S995" s="381" t="s">
        <v>355</v>
      </c>
      <c r="T995" s="381" t="s">
        <v>355</v>
      </c>
      <c r="U995" s="381" t="s">
        <v>355</v>
      </c>
      <c r="V995" s="131" t="s">
        <v>377</v>
      </c>
    </row>
    <row r="996" spans="1:22">
      <c r="A996" s="414"/>
      <c r="B996" s="25" t="s">
        <v>23</v>
      </c>
      <c r="C996" s="384"/>
      <c r="D996" s="380"/>
      <c r="E996" s="29">
        <v>471830029466</v>
      </c>
      <c r="F996" s="409"/>
      <c r="G996" s="10">
        <v>10</v>
      </c>
      <c r="H996" s="11">
        <v>80.581000000000003</v>
      </c>
      <c r="I996" s="11">
        <f t="shared" si="32"/>
        <v>200</v>
      </c>
      <c r="J996" s="12" t="s">
        <v>355</v>
      </c>
      <c r="K996" s="46" t="s">
        <v>355</v>
      </c>
      <c r="L996" s="46"/>
      <c r="M996" s="13" t="s">
        <v>71</v>
      </c>
      <c r="N996" s="382">
        <f>MIN(N994:N995)</f>
        <v>246482.995157814</v>
      </c>
      <c r="O996" s="382" t="e">
        <f>MIN(O994:O995)</f>
        <v>#REF!</v>
      </c>
      <c r="P996" s="382" t="e">
        <f>AVERAGE(P994:P995)</f>
        <v>#REF!</v>
      </c>
      <c r="Q996" s="382" t="e">
        <f>AVERAGE(Q994:Q995)</f>
        <v>#REF!</v>
      </c>
      <c r="R996" s="382">
        <f>MIN(R994:R995)</f>
        <v>443857.3315719947</v>
      </c>
      <c r="S996" s="382" t="e">
        <f>MIN(S994:S995)</f>
        <v>#REF!</v>
      </c>
      <c r="T996" s="382">
        <f>MIN(T994:T995)</f>
        <v>49108.658743633285</v>
      </c>
      <c r="U996" s="382" t="e">
        <f>MIN(U994:U995)</f>
        <v>#REF!</v>
      </c>
      <c r="V996" s="131" t="s">
        <v>377</v>
      </c>
    </row>
    <row r="997" spans="1:22">
      <c r="A997" s="414"/>
      <c r="B997" s="25" t="s">
        <v>24</v>
      </c>
      <c r="C997" s="384"/>
      <c r="D997" s="379" t="s">
        <v>3</v>
      </c>
      <c r="E997" s="29">
        <v>471830029778</v>
      </c>
      <c r="F997" s="409"/>
      <c r="G997" s="10">
        <v>10</v>
      </c>
      <c r="H997" s="11">
        <v>79.524000000000001</v>
      </c>
      <c r="I997" s="11">
        <f t="shared" si="32"/>
        <v>200</v>
      </c>
      <c r="J997" s="12" t="s">
        <v>355</v>
      </c>
      <c r="K997" s="46" t="s">
        <v>355</v>
      </c>
      <c r="L997" s="46"/>
      <c r="M997" s="13" t="s">
        <v>71</v>
      </c>
      <c r="N997" s="381" t="s">
        <v>355</v>
      </c>
      <c r="O997" s="382" t="e">
        <f>MIN(#REF!)</f>
        <v>#REF!</v>
      </c>
      <c r="P997" s="381" t="s">
        <v>354</v>
      </c>
      <c r="Q997" s="382" t="e">
        <f>AVERAGE(#REF!)</f>
        <v>#REF!</v>
      </c>
      <c r="R997" s="381" t="s">
        <v>355</v>
      </c>
      <c r="S997" s="382" t="e">
        <f>MIN(#REF!)</f>
        <v>#REF!</v>
      </c>
      <c r="T997" s="381" t="s">
        <v>355</v>
      </c>
      <c r="U997" s="382" t="e">
        <f>MIN(#REF!)</f>
        <v>#REF!</v>
      </c>
      <c r="V997" s="131" t="s">
        <v>377</v>
      </c>
    </row>
    <row r="998" spans="1:22">
      <c r="A998" s="414"/>
      <c r="B998" s="25" t="s">
        <v>25</v>
      </c>
      <c r="C998" s="385"/>
      <c r="D998" s="380"/>
      <c r="E998" s="29">
        <v>471830029882</v>
      </c>
      <c r="F998" s="409"/>
      <c r="G998" s="10">
        <v>10</v>
      </c>
      <c r="H998" s="11">
        <v>84.471999999999994</v>
      </c>
      <c r="I998" s="11">
        <f t="shared" si="32"/>
        <v>200</v>
      </c>
      <c r="J998" s="12" t="s">
        <v>355</v>
      </c>
      <c r="K998" s="46" t="s">
        <v>355</v>
      </c>
      <c r="L998" s="46"/>
      <c r="M998" s="13" t="s">
        <v>71</v>
      </c>
      <c r="N998" s="382">
        <f>MIN(N996:N997)</f>
        <v>246482.995157814</v>
      </c>
      <c r="O998" s="382" t="e">
        <f>MIN(O997:O997)</f>
        <v>#REF!</v>
      </c>
      <c r="P998" s="382" t="e">
        <f>AVERAGE(P996:P997)</f>
        <v>#REF!</v>
      </c>
      <c r="Q998" s="382" t="e">
        <f>AVERAGE(Q997:Q997)</f>
        <v>#REF!</v>
      </c>
      <c r="R998" s="382">
        <f>MIN(R996:R997)</f>
        <v>443857.3315719947</v>
      </c>
      <c r="S998" s="382" t="e">
        <f>MIN(S997:S997)</f>
        <v>#REF!</v>
      </c>
      <c r="T998" s="382">
        <f>MIN(T996:T997)</f>
        <v>49108.658743633285</v>
      </c>
      <c r="U998" s="382" t="e">
        <f>MIN(U997:U997)</f>
        <v>#REF!</v>
      </c>
      <c r="V998" s="131" t="s">
        <v>377</v>
      </c>
    </row>
    <row r="999" spans="1:22">
      <c r="A999" s="414"/>
      <c r="B999" s="25" t="s">
        <v>26</v>
      </c>
      <c r="C999" s="383">
        <v>3</v>
      </c>
      <c r="D999" s="379" t="s">
        <v>4</v>
      </c>
      <c r="E999" s="29">
        <v>471830030194</v>
      </c>
      <c r="F999" s="409"/>
      <c r="G999" s="10">
        <v>10</v>
      </c>
      <c r="H999" s="11">
        <v>40.029000000000003</v>
      </c>
      <c r="I999" s="11">
        <f t="shared" si="32"/>
        <v>200</v>
      </c>
      <c r="J999" s="12">
        <v>562</v>
      </c>
      <c r="K999" s="46">
        <f t="shared" si="33"/>
        <v>2810</v>
      </c>
      <c r="L999" s="46"/>
      <c r="M999" s="13" t="s">
        <v>71</v>
      </c>
      <c r="N999" s="412">
        <f>AVERAGE(K999:K1000)</f>
        <v>4445.5755992943377</v>
      </c>
      <c r="O999" s="412">
        <f>AVERAGE(K999:K1002)</f>
        <v>3559.0377996471689</v>
      </c>
      <c r="P999" s="412">
        <f>STDEV(K999:K1000)</f>
        <v>2313.0531948085545</v>
      </c>
      <c r="Q999" s="412">
        <f>STDEV(K999:K1002)</f>
        <v>1682.9363884618492</v>
      </c>
      <c r="R999" s="412">
        <f>MAX(K999:K1000)</f>
        <v>6081.1511985886755</v>
      </c>
      <c r="S999" s="412">
        <f>MAX(K999:K1002)</f>
        <v>6081.1511985886755</v>
      </c>
      <c r="T999" s="412">
        <f>MIN(K999:K1000)</f>
        <v>2810</v>
      </c>
      <c r="U999" s="412">
        <f>MIN(K999:K1002)</f>
        <v>2635</v>
      </c>
      <c r="V999" s="131" t="s">
        <v>377</v>
      </c>
    </row>
    <row r="1000" spans="1:22">
      <c r="A1000" s="414"/>
      <c r="B1000" s="25" t="s">
        <v>27</v>
      </c>
      <c r="C1000" s="384"/>
      <c r="D1000" s="380"/>
      <c r="E1000" s="29">
        <v>471830030298</v>
      </c>
      <c r="F1000" s="409"/>
      <c r="G1000" s="10">
        <v>10</v>
      </c>
      <c r="H1000" s="11">
        <v>28.908999999999999</v>
      </c>
      <c r="I1000" s="11">
        <f t="shared" si="32"/>
        <v>144.54499999999999</v>
      </c>
      <c r="J1000" s="12">
        <v>879</v>
      </c>
      <c r="K1000" s="46">
        <f t="shared" si="33"/>
        <v>6081.1511985886755</v>
      </c>
      <c r="L1000" s="46"/>
      <c r="M1000" s="13" t="s">
        <v>71</v>
      </c>
      <c r="N1000" s="412">
        <f>AVERAGE(N998:N999)</f>
        <v>125464.28537855417</v>
      </c>
      <c r="O1000" s="412" t="e">
        <f>AVERAGE(O998:O999)</f>
        <v>#REF!</v>
      </c>
      <c r="P1000" s="412" t="e">
        <f>STDEV(P996:P998)</f>
        <v>#REF!</v>
      </c>
      <c r="Q1000" s="412" t="e">
        <f>STDEV(Q996:Q998)</f>
        <v>#REF!</v>
      </c>
      <c r="R1000" s="412">
        <f>MIN(R998:R999)</f>
        <v>6081.1511985886755</v>
      </c>
      <c r="S1000" s="412" t="e">
        <f>MIN(S998:S999)</f>
        <v>#REF!</v>
      </c>
      <c r="T1000" s="412">
        <f>MIN(T998:T999)</f>
        <v>2810</v>
      </c>
      <c r="U1000" s="412" t="e">
        <f>MIN(U998:U999)</f>
        <v>#REF!</v>
      </c>
      <c r="V1000" s="131" t="s">
        <v>377</v>
      </c>
    </row>
    <row r="1001" spans="1:22">
      <c r="A1001" s="414"/>
      <c r="B1001" s="25" t="s">
        <v>28</v>
      </c>
      <c r="C1001" s="384"/>
      <c r="D1001" s="379" t="s">
        <v>3</v>
      </c>
      <c r="E1001" s="29">
        <v>471830030610</v>
      </c>
      <c r="F1001" s="409"/>
      <c r="G1001" s="10">
        <v>10</v>
      </c>
      <c r="H1001" s="11">
        <v>46.273000000000003</v>
      </c>
      <c r="I1001" s="11">
        <f t="shared" si="32"/>
        <v>200</v>
      </c>
      <c r="J1001" s="12">
        <v>527</v>
      </c>
      <c r="K1001" s="46">
        <f t="shared" si="33"/>
        <v>2635</v>
      </c>
      <c r="L1001" s="46"/>
      <c r="M1001" s="13" t="s">
        <v>71</v>
      </c>
      <c r="N1001" s="412">
        <f>AVERAGE(K1001:K1002)</f>
        <v>2672.5</v>
      </c>
      <c r="O1001" s="412" t="e">
        <f>AVERAGE(#REF!)</f>
        <v>#REF!</v>
      </c>
      <c r="P1001" s="412">
        <f>STDEV(K1001:K1002)</f>
        <v>53.033008588991066</v>
      </c>
      <c r="Q1001" s="412" t="e">
        <f>STDEV(#REF!)</f>
        <v>#REF!</v>
      </c>
      <c r="R1001" s="412">
        <f>MAX(K1001:K1002)</f>
        <v>2710</v>
      </c>
      <c r="S1001" s="412" t="e">
        <f>MIN(#REF!)</f>
        <v>#REF!</v>
      </c>
      <c r="T1001" s="412">
        <f>MIN(K1001:K1002)</f>
        <v>2635</v>
      </c>
      <c r="U1001" s="412">
        <f>MIN(M1001:M1002)</f>
        <v>0</v>
      </c>
      <c r="V1001" s="131" t="s">
        <v>377</v>
      </c>
    </row>
    <row r="1002" spans="1:22">
      <c r="A1002" s="414"/>
      <c r="B1002" s="25" t="s">
        <v>29</v>
      </c>
      <c r="C1002" s="385"/>
      <c r="D1002" s="380"/>
      <c r="E1002" s="29">
        <v>471830030714</v>
      </c>
      <c r="F1002" s="409"/>
      <c r="G1002" s="10">
        <v>10</v>
      </c>
      <c r="H1002" s="11">
        <v>54.606000000000002</v>
      </c>
      <c r="I1002" s="11">
        <f t="shared" si="32"/>
        <v>200</v>
      </c>
      <c r="J1002" s="12">
        <v>542</v>
      </c>
      <c r="K1002" s="46">
        <f t="shared" si="33"/>
        <v>2710</v>
      </c>
      <c r="L1002" s="46"/>
      <c r="M1002" s="13" t="s">
        <v>71</v>
      </c>
      <c r="N1002" s="412">
        <f>AVERAGE(N1001:N1001)</f>
        <v>2672.5</v>
      </c>
      <c r="O1002" s="412" t="e">
        <f>AVERAGE(O1001:O1001)</f>
        <v>#REF!</v>
      </c>
      <c r="P1002" s="412" t="e">
        <f>STDEV(#REF!)</f>
        <v>#REF!</v>
      </c>
      <c r="Q1002" s="412" t="e">
        <f>STDEV(#REF!)</f>
        <v>#REF!</v>
      </c>
      <c r="R1002" s="412">
        <f>MIN(R1001:R1001)</f>
        <v>2710</v>
      </c>
      <c r="S1002" s="412" t="e">
        <f>MIN(S1001:S1001)</f>
        <v>#REF!</v>
      </c>
      <c r="T1002" s="412">
        <f>MIN(T1001:T1001)</f>
        <v>2635</v>
      </c>
      <c r="U1002" s="412">
        <f>MIN(U1001:U1001)</f>
        <v>0</v>
      </c>
      <c r="V1002" s="131" t="s">
        <v>377</v>
      </c>
    </row>
    <row r="1003" spans="1:22">
      <c r="A1003" s="414"/>
      <c r="B1003" s="25" t="s">
        <v>30</v>
      </c>
      <c r="C1003" s="383">
        <v>4</v>
      </c>
      <c r="D1003" s="379" t="s">
        <v>4</v>
      </c>
      <c r="E1003" s="29">
        <v>471830031026</v>
      </c>
      <c r="F1003" s="409"/>
      <c r="G1003" s="10">
        <v>10</v>
      </c>
      <c r="H1003" s="11">
        <v>45.381</v>
      </c>
      <c r="I1003" s="11">
        <f t="shared" si="32"/>
        <v>200</v>
      </c>
      <c r="J1003" s="12">
        <v>2683</v>
      </c>
      <c r="K1003" s="46">
        <f t="shared" si="33"/>
        <v>13415</v>
      </c>
      <c r="L1003" s="46"/>
      <c r="M1003" s="13" t="s">
        <v>71</v>
      </c>
      <c r="N1003" s="412">
        <f>AVERAGE(K1003:K1004)</f>
        <v>10200</v>
      </c>
      <c r="O1003" s="412">
        <f>AVERAGE(K1003:K1006)</f>
        <v>8075.8499918462749</v>
      </c>
      <c r="P1003" s="412">
        <f>STDEV(K1003:K1004)</f>
        <v>4546.6966030295007</v>
      </c>
      <c r="Q1003" s="412">
        <f>STDEV(K1003:K1006)</f>
        <v>3833.1047773224382</v>
      </c>
      <c r="R1003" s="412">
        <f>MAX(K1003:K1004)</f>
        <v>13415</v>
      </c>
      <c r="S1003" s="412">
        <f>MAX(K1003:K1006)</f>
        <v>13415</v>
      </c>
      <c r="T1003" s="412">
        <f>MIN(K1003:K1004)</f>
        <v>6985</v>
      </c>
      <c r="U1003" s="412">
        <f>MIN(K1003:K1006)</f>
        <v>4315</v>
      </c>
      <c r="V1003" s="131" t="s">
        <v>377</v>
      </c>
    </row>
    <row r="1004" spans="1:22">
      <c r="A1004" s="414"/>
      <c r="B1004" s="25" t="s">
        <v>31</v>
      </c>
      <c r="C1004" s="384"/>
      <c r="D1004" s="380"/>
      <c r="E1004" s="29">
        <v>471830031130</v>
      </c>
      <c r="F1004" s="409"/>
      <c r="G1004" s="10">
        <v>10</v>
      </c>
      <c r="H1004" s="11">
        <v>43.633000000000003</v>
      </c>
      <c r="I1004" s="11">
        <f t="shared" si="32"/>
        <v>200</v>
      </c>
      <c r="J1004" s="12">
        <v>1397</v>
      </c>
      <c r="K1004" s="46">
        <f t="shared" si="33"/>
        <v>6985</v>
      </c>
      <c r="L1004" s="46"/>
      <c r="M1004" s="13" t="s">
        <v>71</v>
      </c>
      <c r="N1004" s="412">
        <f>AVERAGE(N1002:N1003)</f>
        <v>6436.25</v>
      </c>
      <c r="O1004" s="412" t="e">
        <f>AVERAGE(O1002:O1003)</f>
        <v>#REF!</v>
      </c>
      <c r="P1004" s="412" t="e">
        <f>STDEV(P1000:P1002)</f>
        <v>#REF!</v>
      </c>
      <c r="Q1004" s="412" t="e">
        <f>STDEV(Q1000:Q1002)</f>
        <v>#REF!</v>
      </c>
      <c r="R1004" s="412">
        <f>MIN(R1002:R1003)</f>
        <v>2710</v>
      </c>
      <c r="S1004" s="412" t="e">
        <f>MIN(S1002:S1003)</f>
        <v>#REF!</v>
      </c>
      <c r="T1004" s="412">
        <f>MIN(T1002:T1003)</f>
        <v>2635</v>
      </c>
      <c r="U1004" s="412">
        <f>MIN(U1002:U1003)</f>
        <v>0</v>
      </c>
      <c r="V1004" s="131" t="s">
        <v>377</v>
      </c>
    </row>
    <row r="1005" spans="1:22">
      <c r="A1005" s="414"/>
      <c r="B1005" s="25" t="s">
        <v>32</v>
      </c>
      <c r="C1005" s="384"/>
      <c r="D1005" s="379" t="s">
        <v>3</v>
      </c>
      <c r="E1005" s="29">
        <v>471830031442</v>
      </c>
      <c r="F1005" s="409"/>
      <c r="G1005" s="10">
        <v>10</v>
      </c>
      <c r="H1005" s="11">
        <v>36.792999999999999</v>
      </c>
      <c r="I1005" s="11">
        <f t="shared" si="32"/>
        <v>183.965</v>
      </c>
      <c r="J1005" s="12">
        <v>1396</v>
      </c>
      <c r="K1005" s="46">
        <f t="shared" si="33"/>
        <v>7588.3999673851013</v>
      </c>
      <c r="L1005" s="46"/>
      <c r="M1005" s="13" t="s">
        <v>71</v>
      </c>
      <c r="N1005" s="412">
        <f>AVERAGE(K1005:K1006)</f>
        <v>5951.6999836925506</v>
      </c>
      <c r="O1005" s="412" t="e">
        <f>AVERAGE(#REF!)</f>
        <v>#REF!</v>
      </c>
      <c r="P1005" s="412">
        <f>STDEV(K1005:K1006)</f>
        <v>2314.6433144738298</v>
      </c>
      <c r="Q1005" s="412" t="e">
        <f>STDEV(#REF!)</f>
        <v>#REF!</v>
      </c>
      <c r="R1005" s="412">
        <f>MAX(K1005:K1006)</f>
        <v>7588.3999673851013</v>
      </c>
      <c r="S1005" s="412" t="e">
        <f>MIN(#REF!)</f>
        <v>#REF!</v>
      </c>
      <c r="T1005" s="412">
        <f>MIN(K1005:K1006)</f>
        <v>4315</v>
      </c>
      <c r="U1005" s="412">
        <f>MIN(M1005:M1006)</f>
        <v>0</v>
      </c>
      <c r="V1005" s="131" t="s">
        <v>377</v>
      </c>
    </row>
    <row r="1006" spans="1:22">
      <c r="A1006" s="414"/>
      <c r="B1006" s="25" t="s">
        <v>33</v>
      </c>
      <c r="C1006" s="385"/>
      <c r="D1006" s="380"/>
      <c r="E1006" s="29">
        <v>471830031546</v>
      </c>
      <c r="F1006" s="409"/>
      <c r="G1006" s="10">
        <v>10</v>
      </c>
      <c r="H1006" s="11">
        <v>72.772999999999996</v>
      </c>
      <c r="I1006" s="11">
        <f t="shared" si="32"/>
        <v>200</v>
      </c>
      <c r="J1006" s="12">
        <v>863</v>
      </c>
      <c r="K1006" s="46">
        <f t="shared" si="33"/>
        <v>4315</v>
      </c>
      <c r="L1006" s="46"/>
      <c r="M1006" s="13" t="s">
        <v>71</v>
      </c>
      <c r="N1006" s="412">
        <f>AVERAGE(N1005:N1005)</f>
        <v>5951.6999836925506</v>
      </c>
      <c r="O1006" s="412" t="e">
        <f>AVERAGE(O1005:O1005)</f>
        <v>#REF!</v>
      </c>
      <c r="P1006" s="412" t="e">
        <f>STDEV(#REF!)</f>
        <v>#REF!</v>
      </c>
      <c r="Q1006" s="412" t="e">
        <f>STDEV(#REF!)</f>
        <v>#REF!</v>
      </c>
      <c r="R1006" s="412">
        <f>MIN(R1005:R1005)</f>
        <v>7588.3999673851013</v>
      </c>
      <c r="S1006" s="412" t="e">
        <f>MIN(S1005:S1005)</f>
        <v>#REF!</v>
      </c>
      <c r="T1006" s="412">
        <f>MIN(T1005:T1005)</f>
        <v>4315</v>
      </c>
      <c r="U1006" s="412">
        <f>MIN(U1005:U1005)</f>
        <v>0</v>
      </c>
      <c r="V1006" s="131" t="s">
        <v>377</v>
      </c>
    </row>
    <row r="1007" spans="1:22">
      <c r="A1007" s="414"/>
      <c r="B1007" s="25" t="s">
        <v>34</v>
      </c>
      <c r="C1007" s="383">
        <v>5</v>
      </c>
      <c r="D1007" s="379" t="s">
        <v>4</v>
      </c>
      <c r="E1007" s="29">
        <v>471830031858</v>
      </c>
      <c r="F1007" s="409"/>
      <c r="G1007" s="10">
        <v>10</v>
      </c>
      <c r="H1007" s="11">
        <v>32.226999999999997</v>
      </c>
      <c r="I1007" s="11">
        <f t="shared" si="32"/>
        <v>161.13499999999999</v>
      </c>
      <c r="J1007" s="12">
        <v>5983</v>
      </c>
      <c r="K1007" s="46">
        <f t="shared" si="33"/>
        <v>37130.356533341605</v>
      </c>
      <c r="L1007" s="46"/>
      <c r="M1007" s="13" t="s">
        <v>71</v>
      </c>
      <c r="N1007" s="412">
        <f>AVERAGE(K1007:K1008)</f>
        <v>47047.678266670802</v>
      </c>
      <c r="O1007" s="412">
        <f>AVERAGE(K1007:K1010)</f>
        <v>41736.829927389481</v>
      </c>
      <c r="P1007" s="412">
        <f>STDEV(K1007:K1008)</f>
        <v>14025.210897691615</v>
      </c>
      <c r="Q1007" s="412">
        <f>STDEV(K1007:K1010)</f>
        <v>10841.700269522529</v>
      </c>
      <c r="R1007" s="412">
        <f>MAX(K1007:K1008)</f>
        <v>56965</v>
      </c>
      <c r="S1007" s="412">
        <f>MAX(K1007:K1010)</f>
        <v>56965</v>
      </c>
      <c r="T1007" s="412">
        <f>MIN(K1007:K1008)</f>
        <v>37130.356533341605</v>
      </c>
      <c r="U1007" s="412">
        <f>MIN(K1007:K1010)</f>
        <v>31783.761583284137</v>
      </c>
      <c r="V1007" s="131" t="s">
        <v>377</v>
      </c>
    </row>
    <row r="1008" spans="1:22">
      <c r="A1008" s="414"/>
      <c r="B1008" s="25" t="s">
        <v>35</v>
      </c>
      <c r="C1008" s="384"/>
      <c r="D1008" s="380"/>
      <c r="E1008" s="29">
        <v>471830031962</v>
      </c>
      <c r="F1008" s="409"/>
      <c r="G1008" s="10">
        <v>10</v>
      </c>
      <c r="H1008" s="11">
        <v>46.887999999999998</v>
      </c>
      <c r="I1008" s="11">
        <f t="shared" si="32"/>
        <v>200</v>
      </c>
      <c r="J1008" s="12">
        <v>11393</v>
      </c>
      <c r="K1008" s="46">
        <f t="shared" si="33"/>
        <v>56965</v>
      </c>
      <c r="L1008" s="46"/>
      <c r="M1008" s="13" t="s">
        <v>71</v>
      </c>
      <c r="N1008" s="412">
        <f>AVERAGE(N1006:N1007)</f>
        <v>26499.689125181678</v>
      </c>
      <c r="O1008" s="412" t="e">
        <f>AVERAGE(O1006:O1007)</f>
        <v>#REF!</v>
      </c>
      <c r="P1008" s="412" t="e">
        <f>STDEV(P1004:P1006)</f>
        <v>#REF!</v>
      </c>
      <c r="Q1008" s="412" t="e">
        <f>STDEV(Q1004:Q1006)</f>
        <v>#REF!</v>
      </c>
      <c r="R1008" s="412">
        <f>MIN(R1006:R1007)</f>
        <v>7588.3999673851013</v>
      </c>
      <c r="S1008" s="412" t="e">
        <f>MIN(S1006:S1007)</f>
        <v>#REF!</v>
      </c>
      <c r="T1008" s="412">
        <f>MIN(T1006:T1007)</f>
        <v>4315</v>
      </c>
      <c r="U1008" s="412">
        <f>MIN(U1006:U1007)</f>
        <v>0</v>
      </c>
      <c r="V1008" s="131" t="s">
        <v>378</v>
      </c>
    </row>
    <row r="1009" spans="1:22">
      <c r="A1009" s="414"/>
      <c r="B1009" s="25" t="s">
        <v>36</v>
      </c>
      <c r="C1009" s="384"/>
      <c r="D1009" s="379" t="s">
        <v>3</v>
      </c>
      <c r="E1009" s="29">
        <v>471830032274</v>
      </c>
      <c r="F1009" s="409"/>
      <c r="G1009" s="10">
        <v>10</v>
      </c>
      <c r="H1009" s="11">
        <v>29.882000000000001</v>
      </c>
      <c r="I1009" s="11">
        <f t="shared" si="32"/>
        <v>149.41</v>
      </c>
      <c r="J1009" s="12">
        <v>6136</v>
      </c>
      <c r="K1009" s="46">
        <f t="shared" si="33"/>
        <v>41068.201592932201</v>
      </c>
      <c r="L1009" s="46"/>
      <c r="M1009" s="13" t="s">
        <v>71</v>
      </c>
      <c r="N1009" s="412">
        <f>AVERAGE(K1009:K1010)</f>
        <v>36425.981588108167</v>
      </c>
      <c r="O1009" s="412" t="e">
        <f>AVERAGE(#REF!)</f>
        <v>#REF!</v>
      </c>
      <c r="P1009" s="412">
        <f>STDEV(K1009:K1010)</f>
        <v>6565.0904903418932</v>
      </c>
      <c r="Q1009" s="412" t="e">
        <f>STDEV(#REF!)</f>
        <v>#REF!</v>
      </c>
      <c r="R1009" s="412">
        <f>MAX(K1009:K1010)</f>
        <v>41068.201592932201</v>
      </c>
      <c r="S1009" s="412" t="e">
        <f>MIN(#REF!)</f>
        <v>#REF!</v>
      </c>
      <c r="T1009" s="412">
        <f>MIN(K1009:K1010)</f>
        <v>31783.761583284137</v>
      </c>
      <c r="U1009" s="412">
        <f>MIN(M1009:M1010)</f>
        <v>0</v>
      </c>
      <c r="V1009" s="131" t="s">
        <v>378</v>
      </c>
    </row>
    <row r="1010" spans="1:22">
      <c r="A1010" s="414"/>
      <c r="B1010" s="25" t="s">
        <v>37</v>
      </c>
      <c r="C1010" s="385"/>
      <c r="D1010" s="380"/>
      <c r="E1010" s="29">
        <v>471830032378</v>
      </c>
      <c r="F1010" s="409"/>
      <c r="G1010" s="10">
        <v>10</v>
      </c>
      <c r="H1010" s="11">
        <v>38.957000000000001</v>
      </c>
      <c r="I1010" s="11">
        <f t="shared" si="32"/>
        <v>194.785</v>
      </c>
      <c r="J1010" s="12">
        <v>6191</v>
      </c>
      <c r="K1010" s="46">
        <f t="shared" si="33"/>
        <v>31783.761583284137</v>
      </c>
      <c r="L1010" s="46"/>
      <c r="M1010" s="13" t="s">
        <v>71</v>
      </c>
      <c r="N1010" s="412">
        <f>AVERAGE(N1009:N1009)</f>
        <v>36425.981588108167</v>
      </c>
      <c r="O1010" s="412" t="e">
        <f>AVERAGE(O1009:O1009)</f>
        <v>#REF!</v>
      </c>
      <c r="P1010" s="412" t="e">
        <f>STDEV(#REF!)</f>
        <v>#REF!</v>
      </c>
      <c r="Q1010" s="412" t="e">
        <f>STDEV(#REF!)</f>
        <v>#REF!</v>
      </c>
      <c r="R1010" s="412">
        <f>MIN(R1009:R1009)</f>
        <v>41068.201592932201</v>
      </c>
      <c r="S1010" s="412" t="e">
        <f>MIN(S1009:S1009)</f>
        <v>#REF!</v>
      </c>
      <c r="T1010" s="412">
        <f>MIN(T1009:T1009)</f>
        <v>31783.761583284137</v>
      </c>
      <c r="U1010" s="412">
        <f>MIN(U1009:U1009)</f>
        <v>0</v>
      </c>
      <c r="V1010" s="131" t="s">
        <v>378</v>
      </c>
    </row>
    <row r="1011" spans="1:22">
      <c r="A1011" s="414"/>
      <c r="B1011" s="25" t="s">
        <v>38</v>
      </c>
      <c r="C1011" s="383">
        <v>6</v>
      </c>
      <c r="D1011" s="23" t="s">
        <v>4</v>
      </c>
      <c r="E1011" s="29">
        <v>471830032690</v>
      </c>
      <c r="F1011" s="409"/>
      <c r="G1011" s="10">
        <v>10</v>
      </c>
      <c r="H1011" s="11">
        <v>46.140999999999998</v>
      </c>
      <c r="I1011" s="11">
        <f t="shared" si="32"/>
        <v>200</v>
      </c>
      <c r="J1011" s="12">
        <v>586</v>
      </c>
      <c r="K1011" s="46">
        <f t="shared" si="33"/>
        <v>2930</v>
      </c>
      <c r="L1011" s="46"/>
      <c r="M1011" s="13" t="s">
        <v>71</v>
      </c>
      <c r="N1011" s="130">
        <f>AVERAGE(K1011)</f>
        <v>2930</v>
      </c>
      <c r="O1011" s="412">
        <f>AVERAGE(K1011:K1014)</f>
        <v>91843.880321326345</v>
      </c>
      <c r="P1011" s="129" t="s">
        <v>354</v>
      </c>
      <c r="Q1011" s="412">
        <f>STDEV(K1011:K1014)</f>
        <v>159481.495641363</v>
      </c>
      <c r="R1011" s="130">
        <f>MAX(K1011)</f>
        <v>2930</v>
      </c>
      <c r="S1011" s="412">
        <f>MAX(K1011:K1014)</f>
        <v>330520.77911404544</v>
      </c>
      <c r="T1011" s="130">
        <f>MIN(K1011)</f>
        <v>2930</v>
      </c>
      <c r="U1011" s="412">
        <f>MIN(K1011:K1014)</f>
        <v>2930</v>
      </c>
      <c r="V1011" s="131" t="s">
        <v>378</v>
      </c>
    </row>
    <row r="1012" spans="1:22">
      <c r="A1012" s="414"/>
      <c r="B1012" s="25" t="s">
        <v>39</v>
      </c>
      <c r="C1012" s="384"/>
      <c r="D1012" s="379" t="s">
        <v>3</v>
      </c>
      <c r="E1012" s="29">
        <v>471830033002</v>
      </c>
      <c r="F1012" s="409"/>
      <c r="G1012" s="10">
        <v>10</v>
      </c>
      <c r="H1012" s="11">
        <v>29.826000000000001</v>
      </c>
      <c r="I1012" s="11">
        <f t="shared" si="32"/>
        <v>149.13</v>
      </c>
      <c r="J1012" s="12">
        <v>979</v>
      </c>
      <c r="K1012" s="46">
        <f t="shared" si="33"/>
        <v>6564.7421712599753</v>
      </c>
      <c r="L1012" s="46"/>
      <c r="M1012" s="13" t="s">
        <v>71</v>
      </c>
      <c r="N1012" s="412">
        <f>AVERAGE(K1012:K1014)</f>
        <v>121481.84042843513</v>
      </c>
      <c r="O1012" s="412">
        <f>AVERAGE(O1011:O1011)</f>
        <v>91843.880321326345</v>
      </c>
      <c r="P1012" s="412">
        <f>STDEV(K1012:K1014)</f>
        <v>181331.37925396612</v>
      </c>
      <c r="Q1012" s="412" t="e">
        <f>STDEV(#REF!)</f>
        <v>#REF!</v>
      </c>
      <c r="R1012" s="412">
        <f>MAX(K1012:K1014)</f>
        <v>330520.77911404544</v>
      </c>
      <c r="S1012" s="412">
        <f>MIN(S1011:S1011)</f>
        <v>330520.77911404544</v>
      </c>
      <c r="T1012" s="412">
        <f>MIN(K1012:K1014)</f>
        <v>6564.7421712599753</v>
      </c>
      <c r="U1012" s="412">
        <f>MIN(U1011:U1011)</f>
        <v>2930</v>
      </c>
      <c r="V1012" s="131" t="s">
        <v>378</v>
      </c>
    </row>
    <row r="1013" spans="1:22">
      <c r="A1013" s="414"/>
      <c r="B1013" s="25" t="s">
        <v>40</v>
      </c>
      <c r="C1013" s="384"/>
      <c r="D1013" s="407"/>
      <c r="E1013" s="29">
        <v>471830033418</v>
      </c>
      <c r="F1013" s="409"/>
      <c r="G1013" s="10">
        <v>10</v>
      </c>
      <c r="H1013" s="11">
        <v>36.503</v>
      </c>
      <c r="I1013" s="11">
        <f t="shared" si="32"/>
        <v>182.51499999999999</v>
      </c>
      <c r="J1013" s="12">
        <v>60325</v>
      </c>
      <c r="K1013" s="46">
        <f t="shared" si="33"/>
        <v>330520.77911404544</v>
      </c>
      <c r="L1013" s="46"/>
      <c r="M1013" s="13" t="s">
        <v>71</v>
      </c>
      <c r="N1013" s="412"/>
      <c r="O1013" s="412" t="e">
        <f>AVERAGE(#REF!)</f>
        <v>#REF!</v>
      </c>
      <c r="P1013" s="412"/>
      <c r="Q1013" s="412" t="e">
        <f>STDEV(#REF!)</f>
        <v>#REF!</v>
      </c>
      <c r="R1013" s="412"/>
      <c r="S1013" s="412" t="e">
        <f>MIN(#REF!)</f>
        <v>#REF!</v>
      </c>
      <c r="T1013" s="412"/>
      <c r="U1013" s="412">
        <f>MIN(M1013:M1014)</f>
        <v>0</v>
      </c>
      <c r="V1013" s="131" t="s">
        <v>378</v>
      </c>
    </row>
    <row r="1014" spans="1:22">
      <c r="A1014" s="414"/>
      <c r="B1014" s="25" t="s">
        <v>41</v>
      </c>
      <c r="C1014" s="385"/>
      <c r="D1014" s="380"/>
      <c r="E1014" s="29">
        <v>471830033106</v>
      </c>
      <c r="F1014" s="410"/>
      <c r="G1014" s="10">
        <v>10</v>
      </c>
      <c r="H1014" s="45">
        <v>40.237000000000002</v>
      </c>
      <c r="I1014" s="11">
        <f t="shared" si="32"/>
        <v>200</v>
      </c>
      <c r="J1014" s="12">
        <v>5472</v>
      </c>
      <c r="K1014" s="46">
        <f t="shared" si="33"/>
        <v>27360</v>
      </c>
      <c r="L1014" s="46"/>
      <c r="M1014" s="13" t="s">
        <v>71</v>
      </c>
      <c r="N1014" s="412"/>
      <c r="O1014" s="412" t="e">
        <f>AVERAGE(O1013:O1013)</f>
        <v>#REF!</v>
      </c>
      <c r="P1014" s="412"/>
      <c r="Q1014" s="412" t="e">
        <f>STDEV(#REF!)</f>
        <v>#REF!</v>
      </c>
      <c r="R1014" s="412"/>
      <c r="S1014" s="412" t="e">
        <f>MIN(S1013:S1013)</f>
        <v>#REF!</v>
      </c>
      <c r="T1014" s="412"/>
      <c r="U1014" s="412">
        <f>MIN(U1013:U1013)</f>
        <v>0</v>
      </c>
      <c r="V1014" s="131" t="s">
        <v>378</v>
      </c>
    </row>
    <row r="1015" spans="1:22">
      <c r="A1015" s="414"/>
      <c r="B1015" s="25" t="s">
        <v>42</v>
      </c>
      <c r="C1015" s="383">
        <v>1</v>
      </c>
      <c r="D1015" s="23" t="s">
        <v>4</v>
      </c>
      <c r="E1015" s="29">
        <v>471830028739</v>
      </c>
      <c r="F1015" s="388" t="s">
        <v>1846</v>
      </c>
      <c r="G1015" s="10">
        <v>10</v>
      </c>
      <c r="H1015" s="11">
        <v>27.14</v>
      </c>
      <c r="I1015" s="11">
        <f t="shared" si="32"/>
        <v>135.69999999999999</v>
      </c>
      <c r="J1015" s="12" t="s">
        <v>355</v>
      </c>
      <c r="K1015" s="46" t="s">
        <v>355</v>
      </c>
      <c r="L1015" s="46"/>
      <c r="M1015" s="13" t="s">
        <v>71</v>
      </c>
      <c r="N1015" s="129" t="s">
        <v>355</v>
      </c>
      <c r="O1015" s="381" t="s">
        <v>355</v>
      </c>
      <c r="P1015" s="129" t="s">
        <v>354</v>
      </c>
      <c r="Q1015" s="381" t="s">
        <v>354</v>
      </c>
      <c r="R1015" s="129" t="s">
        <v>355</v>
      </c>
      <c r="S1015" s="381" t="s">
        <v>355</v>
      </c>
      <c r="T1015" s="129" t="s">
        <v>355</v>
      </c>
      <c r="U1015" s="418" t="s">
        <v>355</v>
      </c>
      <c r="V1015" s="131" t="s">
        <v>378</v>
      </c>
    </row>
    <row r="1016" spans="1:22">
      <c r="A1016" s="414"/>
      <c r="B1016" s="25" t="s">
        <v>43</v>
      </c>
      <c r="C1016" s="384"/>
      <c r="D1016" s="379" t="s">
        <v>3</v>
      </c>
      <c r="E1016" s="29">
        <v>471830029155</v>
      </c>
      <c r="F1016" s="389"/>
      <c r="G1016" s="10">
        <v>10</v>
      </c>
      <c r="H1016" s="11">
        <v>120.127</v>
      </c>
      <c r="I1016" s="11">
        <f t="shared" si="32"/>
        <v>200</v>
      </c>
      <c r="J1016" s="12" t="s">
        <v>355</v>
      </c>
      <c r="K1016" s="46" t="s">
        <v>355</v>
      </c>
      <c r="L1016" s="46"/>
      <c r="M1016" s="13" t="s">
        <v>71</v>
      </c>
      <c r="N1016" s="381" t="s">
        <v>355</v>
      </c>
      <c r="O1016" s="382" t="e">
        <f>MIN(#REF!)</f>
        <v>#REF!</v>
      </c>
      <c r="P1016" s="381" t="s">
        <v>354</v>
      </c>
      <c r="Q1016" s="382" t="e">
        <f>STDEV(#REF!)</f>
        <v>#REF!</v>
      </c>
      <c r="R1016" s="381" t="s">
        <v>355</v>
      </c>
      <c r="S1016" s="382" t="e">
        <f>MIN(#REF!)</f>
        <v>#REF!</v>
      </c>
      <c r="T1016" s="381" t="s">
        <v>355</v>
      </c>
      <c r="U1016" s="419">
        <f>MIN(M1016:M1017)</f>
        <v>0</v>
      </c>
      <c r="V1016" s="131" t="s">
        <v>378</v>
      </c>
    </row>
    <row r="1017" spans="1:22">
      <c r="A1017" s="414"/>
      <c r="B1017" s="25" t="s">
        <v>44</v>
      </c>
      <c r="C1017" s="385"/>
      <c r="D1017" s="380"/>
      <c r="E1017" s="29">
        <v>471830029259</v>
      </c>
      <c r="F1017" s="389"/>
      <c r="G1017" s="10">
        <v>10</v>
      </c>
      <c r="H1017" s="11">
        <v>72.613</v>
      </c>
      <c r="I1017" s="11">
        <f t="shared" si="32"/>
        <v>200</v>
      </c>
      <c r="J1017" s="12" t="s">
        <v>355</v>
      </c>
      <c r="K1017" s="46" t="s">
        <v>355</v>
      </c>
      <c r="L1017" s="46"/>
      <c r="M1017" s="13" t="s">
        <v>71</v>
      </c>
      <c r="N1017" s="382">
        <f>MIN(N1015:N1016)</f>
        <v>0</v>
      </c>
      <c r="O1017" s="382" t="e">
        <f>MIN(O1016:O1016)</f>
        <v>#REF!</v>
      </c>
      <c r="P1017" s="382" t="e">
        <f>AVERAGE(P1015:P1016)</f>
        <v>#DIV/0!</v>
      </c>
      <c r="Q1017" s="382" t="e">
        <f>STDEV(#REF!)</f>
        <v>#REF!</v>
      </c>
      <c r="R1017" s="382">
        <f>MIN(R1015:R1016)</f>
        <v>0</v>
      </c>
      <c r="S1017" s="382" t="e">
        <f>MIN(S1016:S1016)</f>
        <v>#REF!</v>
      </c>
      <c r="T1017" s="382">
        <f>MIN(T1015:T1016)</f>
        <v>0</v>
      </c>
      <c r="U1017" s="419">
        <f>MIN(U1016:U1016)</f>
        <v>0</v>
      </c>
      <c r="V1017" s="131" t="s">
        <v>378</v>
      </c>
    </row>
    <row r="1018" spans="1:22">
      <c r="A1018" s="414"/>
      <c r="B1018" s="25" t="s">
        <v>45</v>
      </c>
      <c r="C1018" s="383">
        <v>2</v>
      </c>
      <c r="D1018" s="379" t="s">
        <v>4</v>
      </c>
      <c r="E1018" s="29">
        <v>471830029571</v>
      </c>
      <c r="F1018" s="389"/>
      <c r="G1018" s="10">
        <v>10</v>
      </c>
      <c r="H1018" s="11">
        <v>70.254999999999995</v>
      </c>
      <c r="I1018" s="11">
        <f t="shared" si="32"/>
        <v>200</v>
      </c>
      <c r="J1018" s="12" t="s">
        <v>355</v>
      </c>
      <c r="K1018" s="46" t="s">
        <v>355</v>
      </c>
      <c r="L1018" s="46"/>
      <c r="M1018" s="13" t="s">
        <v>71</v>
      </c>
      <c r="N1018" s="381" t="s">
        <v>355</v>
      </c>
      <c r="O1018" s="381" t="s">
        <v>355</v>
      </c>
      <c r="P1018" s="381" t="s">
        <v>354</v>
      </c>
      <c r="Q1018" s="381" t="s">
        <v>354</v>
      </c>
      <c r="R1018" s="381" t="s">
        <v>355</v>
      </c>
      <c r="S1018" s="381" t="s">
        <v>355</v>
      </c>
      <c r="T1018" s="381" t="s">
        <v>355</v>
      </c>
      <c r="U1018" s="418" t="s">
        <v>355</v>
      </c>
      <c r="V1018" s="131" t="s">
        <v>378</v>
      </c>
    </row>
    <row r="1019" spans="1:22">
      <c r="A1019" s="414"/>
      <c r="B1019" s="25" t="s">
        <v>46</v>
      </c>
      <c r="C1019" s="384"/>
      <c r="D1019" s="380"/>
      <c r="E1019" s="29">
        <v>471830029675</v>
      </c>
      <c r="F1019" s="389"/>
      <c r="G1019" s="10">
        <v>10</v>
      </c>
      <c r="H1019" s="11">
        <v>122.471</v>
      </c>
      <c r="I1019" s="11">
        <f t="shared" si="32"/>
        <v>200</v>
      </c>
      <c r="J1019" s="12" t="s">
        <v>355</v>
      </c>
      <c r="K1019" s="46" t="s">
        <v>355</v>
      </c>
      <c r="L1019" s="46"/>
      <c r="M1019" s="13" t="s">
        <v>71</v>
      </c>
      <c r="N1019" s="382">
        <f>MIN(N1017:N1018)</f>
        <v>0</v>
      </c>
      <c r="O1019" s="382" t="e">
        <f>MIN(O1017:O1018)</f>
        <v>#REF!</v>
      </c>
      <c r="P1019" s="382" t="e">
        <f>AVERAGE(P1017:P1018)</f>
        <v>#DIV/0!</v>
      </c>
      <c r="Q1019" s="382" t="e">
        <f>STDEV(Q1015:Q1017)</f>
        <v>#REF!</v>
      </c>
      <c r="R1019" s="382">
        <f>MIN(R1017:R1018)</f>
        <v>0</v>
      </c>
      <c r="S1019" s="382" t="e">
        <f>MIN(S1017:S1018)</f>
        <v>#REF!</v>
      </c>
      <c r="T1019" s="382">
        <f>MIN(T1017:T1018)</f>
        <v>0</v>
      </c>
      <c r="U1019" s="419">
        <f>MIN(U1017:U1018)</f>
        <v>0</v>
      </c>
      <c r="V1019" s="131" t="s">
        <v>378</v>
      </c>
    </row>
    <row r="1020" spans="1:22">
      <c r="A1020" s="414"/>
      <c r="B1020" s="25" t="s">
        <v>47</v>
      </c>
      <c r="C1020" s="384"/>
      <c r="D1020" s="379" t="s">
        <v>3</v>
      </c>
      <c r="E1020" s="29">
        <v>471830029987</v>
      </c>
      <c r="F1020" s="389"/>
      <c r="G1020" s="10">
        <v>10</v>
      </c>
      <c r="H1020" s="11">
        <v>149.745</v>
      </c>
      <c r="I1020" s="11">
        <f t="shared" si="32"/>
        <v>200</v>
      </c>
      <c r="J1020" s="12" t="s">
        <v>355</v>
      </c>
      <c r="K1020" s="46" t="s">
        <v>355</v>
      </c>
      <c r="L1020" s="46"/>
      <c r="M1020" s="13" t="s">
        <v>71</v>
      </c>
      <c r="N1020" s="381" t="s">
        <v>355</v>
      </c>
      <c r="O1020" s="382" t="e">
        <f>MIN(#REF!)</f>
        <v>#REF!</v>
      </c>
      <c r="P1020" s="381" t="s">
        <v>354</v>
      </c>
      <c r="Q1020" s="382" t="e">
        <f>STDEV(#REF!)</f>
        <v>#REF!</v>
      </c>
      <c r="R1020" s="381" t="s">
        <v>355</v>
      </c>
      <c r="S1020" s="382" t="e">
        <f>MIN(#REF!)</f>
        <v>#REF!</v>
      </c>
      <c r="T1020" s="381" t="s">
        <v>355</v>
      </c>
      <c r="U1020" s="419">
        <f>MIN(M1020:M1021)</f>
        <v>0</v>
      </c>
      <c r="V1020" s="131" t="s">
        <v>378</v>
      </c>
    </row>
    <row r="1021" spans="1:22">
      <c r="A1021" s="414"/>
      <c r="B1021" s="25" t="s">
        <v>48</v>
      </c>
      <c r="C1021" s="385"/>
      <c r="D1021" s="380"/>
      <c r="E1021" s="29">
        <v>471830030091</v>
      </c>
      <c r="F1021" s="389"/>
      <c r="G1021" s="10">
        <v>10</v>
      </c>
      <c r="H1021" s="11">
        <v>150.446</v>
      </c>
      <c r="I1021" s="11">
        <f t="shared" si="32"/>
        <v>200</v>
      </c>
      <c r="J1021" s="12" t="s">
        <v>355</v>
      </c>
      <c r="K1021" s="46" t="s">
        <v>355</v>
      </c>
      <c r="L1021" s="46"/>
      <c r="M1021" s="13" t="s">
        <v>71</v>
      </c>
      <c r="N1021" s="382">
        <f>MIN(N1019:N1020)</f>
        <v>0</v>
      </c>
      <c r="O1021" s="382" t="e">
        <f>MIN(O1020:O1020)</f>
        <v>#REF!</v>
      </c>
      <c r="P1021" s="382" t="e">
        <f>AVERAGE(P1019:P1020)</f>
        <v>#DIV/0!</v>
      </c>
      <c r="Q1021" s="382" t="e">
        <f>STDEV(#REF!)</f>
        <v>#REF!</v>
      </c>
      <c r="R1021" s="382">
        <f>MIN(R1019:R1020)</f>
        <v>0</v>
      </c>
      <c r="S1021" s="382" t="e">
        <f>MIN(S1020:S1020)</f>
        <v>#REF!</v>
      </c>
      <c r="T1021" s="382">
        <f>MIN(T1019:T1020)</f>
        <v>0</v>
      </c>
      <c r="U1021" s="419">
        <f>MIN(U1020:U1020)</f>
        <v>0</v>
      </c>
      <c r="V1021" s="131" t="s">
        <v>378</v>
      </c>
    </row>
    <row r="1022" spans="1:22">
      <c r="A1022" s="414"/>
      <c r="B1022" s="25" t="s">
        <v>49</v>
      </c>
      <c r="C1022" s="383">
        <v>3</v>
      </c>
      <c r="D1022" s="379" t="s">
        <v>4</v>
      </c>
      <c r="E1022" s="29">
        <v>471830030403</v>
      </c>
      <c r="F1022" s="389"/>
      <c r="G1022" s="10">
        <v>10</v>
      </c>
      <c r="H1022" s="11">
        <v>28.030999999999999</v>
      </c>
      <c r="I1022" s="11">
        <f t="shared" si="32"/>
        <v>140.155</v>
      </c>
      <c r="J1022" s="12">
        <v>156</v>
      </c>
      <c r="K1022" s="46">
        <f t="shared" si="33"/>
        <v>1113.0534051585744</v>
      </c>
      <c r="L1022" s="46"/>
      <c r="M1022" s="13" t="s">
        <v>71</v>
      </c>
      <c r="N1022" s="412">
        <f>AVERAGE(K1022:K1023)</f>
        <v>873.06896683345894</v>
      </c>
      <c r="O1022" s="412">
        <f>AVERAGE(K1022:K1025)</f>
        <v>1977.7370519288786</v>
      </c>
      <c r="P1022" s="412">
        <f>STDEV(K1022:K1023)</f>
        <v>339.38924743786765</v>
      </c>
      <c r="Q1022" s="412">
        <f>STDEV(K1022:K1025)</f>
        <v>1730.8186760413553</v>
      </c>
      <c r="R1022" s="412">
        <f>MAX(K1022:K1023)</f>
        <v>1113.0534051585744</v>
      </c>
      <c r="S1022" s="412">
        <f>MAX(K1022:K1025)</f>
        <v>4495</v>
      </c>
      <c r="T1022" s="412">
        <f>MIN(K1022:K1023)</f>
        <v>633.0845285083434</v>
      </c>
      <c r="U1022" s="412">
        <f>MIN(K1022:K1025)</f>
        <v>633.0845285083434</v>
      </c>
      <c r="V1022" s="131" t="s">
        <v>378</v>
      </c>
    </row>
    <row r="1023" spans="1:22">
      <c r="A1023" s="414"/>
      <c r="B1023" s="25" t="s">
        <v>50</v>
      </c>
      <c r="C1023" s="384"/>
      <c r="D1023" s="380"/>
      <c r="E1023" s="29">
        <v>471830030507</v>
      </c>
      <c r="F1023" s="389"/>
      <c r="G1023" s="10">
        <v>10</v>
      </c>
      <c r="H1023" s="11">
        <v>25.588999999999999</v>
      </c>
      <c r="I1023" s="11">
        <f t="shared" si="32"/>
        <v>127.94499999999999</v>
      </c>
      <c r="J1023" s="12">
        <v>81</v>
      </c>
      <c r="K1023" s="46">
        <f t="shared" si="33"/>
        <v>633.0845285083434</v>
      </c>
      <c r="L1023" s="46"/>
      <c r="M1023" s="13" t="s">
        <v>71</v>
      </c>
      <c r="N1023" s="412">
        <f>AVERAGE(N1021:N1022)</f>
        <v>436.53448341672947</v>
      </c>
      <c r="O1023" s="412" t="e">
        <f>AVERAGE(O1021:O1022)</f>
        <v>#REF!</v>
      </c>
      <c r="P1023" s="412" t="e">
        <f>STDEV(P1019:P1021)</f>
        <v>#DIV/0!</v>
      </c>
      <c r="Q1023" s="412" t="e">
        <f>STDEV(Q1019:Q1021)</f>
        <v>#REF!</v>
      </c>
      <c r="R1023" s="412">
        <f>MIN(R1021:R1022)</f>
        <v>0</v>
      </c>
      <c r="S1023" s="412" t="e">
        <f>MIN(S1021:S1022)</f>
        <v>#REF!</v>
      </c>
      <c r="T1023" s="412">
        <f>MIN(T1021:T1022)</f>
        <v>0</v>
      </c>
      <c r="U1023" s="412">
        <f>MIN(U1021:U1022)</f>
        <v>0</v>
      </c>
      <c r="V1023" s="131" t="s">
        <v>378</v>
      </c>
    </row>
    <row r="1024" spans="1:22">
      <c r="A1024" s="414"/>
      <c r="B1024" s="25" t="s">
        <v>51</v>
      </c>
      <c r="C1024" s="384"/>
      <c r="D1024" s="379" t="s">
        <v>3</v>
      </c>
      <c r="E1024" s="29">
        <v>471830030819</v>
      </c>
      <c r="F1024" s="389"/>
      <c r="G1024" s="10">
        <v>10</v>
      </c>
      <c r="H1024" s="11">
        <v>36.052</v>
      </c>
      <c r="I1024" s="11">
        <f t="shared" si="32"/>
        <v>180.26</v>
      </c>
      <c r="J1024" s="12">
        <v>301</v>
      </c>
      <c r="K1024" s="46">
        <f t="shared" si="33"/>
        <v>1669.8102740485965</v>
      </c>
      <c r="L1024" s="46"/>
      <c r="M1024" s="13" t="s">
        <v>71</v>
      </c>
      <c r="N1024" s="412">
        <f>AVERAGE(K1024:K1025)</f>
        <v>3082.4051370242983</v>
      </c>
      <c r="O1024" s="412" t="e">
        <f>AVERAGE(#REF!)</f>
        <v>#REF!</v>
      </c>
      <c r="P1024" s="412">
        <f>STDEV(K1024:K1025)</f>
        <v>1997.7108133588013</v>
      </c>
      <c r="Q1024" s="412" t="e">
        <f>STDEV(#REF!)</f>
        <v>#REF!</v>
      </c>
      <c r="R1024" s="412">
        <f>MAX(K1024:K1025)</f>
        <v>4495</v>
      </c>
      <c r="S1024" s="412" t="e">
        <f>MIN(#REF!)</f>
        <v>#REF!</v>
      </c>
      <c r="T1024" s="412">
        <f>MIN(K1024:K1025)</f>
        <v>1669.8102740485965</v>
      </c>
      <c r="U1024" s="412">
        <f>MIN(M1024:M1025)</f>
        <v>0</v>
      </c>
      <c r="V1024" s="131" t="s">
        <v>378</v>
      </c>
    </row>
    <row r="1025" spans="1:22">
      <c r="A1025" s="414"/>
      <c r="B1025" s="25" t="s">
        <v>52</v>
      </c>
      <c r="C1025" s="385"/>
      <c r="D1025" s="380"/>
      <c r="E1025" s="29">
        <v>471830030924</v>
      </c>
      <c r="F1025" s="389"/>
      <c r="G1025" s="10">
        <v>10</v>
      </c>
      <c r="H1025" s="11">
        <v>41.658999999999999</v>
      </c>
      <c r="I1025" s="11">
        <f t="shared" si="32"/>
        <v>200</v>
      </c>
      <c r="J1025" s="12">
        <v>899</v>
      </c>
      <c r="K1025" s="46">
        <f t="shared" si="33"/>
        <v>4495</v>
      </c>
      <c r="L1025" s="46"/>
      <c r="M1025" s="13" t="s">
        <v>71</v>
      </c>
      <c r="N1025" s="412">
        <f>AVERAGE(N1024:N1024)</f>
        <v>3082.4051370242983</v>
      </c>
      <c r="O1025" s="412" t="e">
        <f>AVERAGE(O1024:O1024)</f>
        <v>#REF!</v>
      </c>
      <c r="P1025" s="412" t="e">
        <f>STDEV(#REF!)</f>
        <v>#REF!</v>
      </c>
      <c r="Q1025" s="412" t="e">
        <f>STDEV(#REF!)</f>
        <v>#REF!</v>
      </c>
      <c r="R1025" s="412">
        <f>MIN(R1024:R1024)</f>
        <v>4495</v>
      </c>
      <c r="S1025" s="412" t="e">
        <f>MIN(S1024:S1024)</f>
        <v>#REF!</v>
      </c>
      <c r="T1025" s="412">
        <f>MIN(T1024:T1024)</f>
        <v>1669.8102740485965</v>
      </c>
      <c r="U1025" s="412">
        <f>MIN(U1024:U1024)</f>
        <v>0</v>
      </c>
      <c r="V1025" s="131" t="s">
        <v>378</v>
      </c>
    </row>
    <row r="1026" spans="1:22">
      <c r="A1026" s="414"/>
      <c r="B1026" s="25" t="s">
        <v>53</v>
      </c>
      <c r="C1026" s="383">
        <v>4</v>
      </c>
      <c r="D1026" s="379" t="s">
        <v>4</v>
      </c>
      <c r="E1026" s="29">
        <v>471830031235</v>
      </c>
      <c r="F1026" s="389"/>
      <c r="G1026" s="10">
        <v>10</v>
      </c>
      <c r="H1026" s="11">
        <v>48.01</v>
      </c>
      <c r="I1026" s="11">
        <f t="shared" si="32"/>
        <v>200</v>
      </c>
      <c r="J1026" s="12">
        <v>282</v>
      </c>
      <c r="K1026" s="46">
        <f t="shared" si="33"/>
        <v>1410</v>
      </c>
      <c r="L1026" s="46"/>
      <c r="M1026" s="13" t="s">
        <v>71</v>
      </c>
      <c r="N1026" s="412">
        <f>AVERAGE(K1026:K1027)</f>
        <v>3372.5</v>
      </c>
      <c r="O1026" s="412">
        <f>AVERAGE(K1026:K1029)</f>
        <v>4048.75</v>
      </c>
      <c r="P1026" s="412">
        <f>STDEV(K1026:K1027)</f>
        <v>2775.3941161571988</v>
      </c>
      <c r="Q1026" s="412">
        <f>STDEV(K1026:K1029)</f>
        <v>2174.3442498065174</v>
      </c>
      <c r="R1026" s="412">
        <f>MAX(K1026:K1027)</f>
        <v>5335</v>
      </c>
      <c r="S1026" s="412">
        <f>MAX(K1026:K1029)</f>
        <v>6250</v>
      </c>
      <c r="T1026" s="412">
        <f>MIN(K1026:K1027)</f>
        <v>1410</v>
      </c>
      <c r="U1026" s="412">
        <f>MIN(K1026:K1029)</f>
        <v>1410</v>
      </c>
      <c r="V1026" s="131" t="s">
        <v>378</v>
      </c>
    </row>
    <row r="1027" spans="1:22">
      <c r="A1027" s="414"/>
      <c r="B1027" s="25" t="s">
        <v>54</v>
      </c>
      <c r="C1027" s="384"/>
      <c r="D1027" s="380"/>
      <c r="E1027" s="29">
        <v>471830031339</v>
      </c>
      <c r="F1027" s="389"/>
      <c r="G1027" s="10">
        <v>10</v>
      </c>
      <c r="H1027" s="11">
        <v>63.933</v>
      </c>
      <c r="I1027" s="11">
        <f t="shared" si="32"/>
        <v>200</v>
      </c>
      <c r="J1027" s="12">
        <v>1067</v>
      </c>
      <c r="K1027" s="46">
        <f t="shared" si="33"/>
        <v>5335</v>
      </c>
      <c r="L1027" s="46"/>
      <c r="M1027" s="13" t="s">
        <v>71</v>
      </c>
      <c r="N1027" s="412">
        <f>AVERAGE(N1025:N1026)</f>
        <v>3227.4525685121489</v>
      </c>
      <c r="O1027" s="412" t="e">
        <f>AVERAGE(O1025:O1026)</f>
        <v>#REF!</v>
      </c>
      <c r="P1027" s="412" t="e">
        <f>STDEV(P1023:P1025)</f>
        <v>#DIV/0!</v>
      </c>
      <c r="Q1027" s="412" t="e">
        <f>STDEV(Q1023:Q1025)</f>
        <v>#REF!</v>
      </c>
      <c r="R1027" s="412">
        <f>MIN(R1025:R1026)</f>
        <v>4495</v>
      </c>
      <c r="S1027" s="412" t="e">
        <f>MIN(S1025:S1026)</f>
        <v>#REF!</v>
      </c>
      <c r="T1027" s="412">
        <f>MIN(T1025:T1026)</f>
        <v>1410</v>
      </c>
      <c r="U1027" s="412">
        <f>MIN(U1025:U1026)</f>
        <v>0</v>
      </c>
      <c r="V1027" s="131" t="s">
        <v>378</v>
      </c>
    </row>
    <row r="1028" spans="1:22">
      <c r="A1028" s="414"/>
      <c r="B1028" s="25" t="s">
        <v>55</v>
      </c>
      <c r="C1028" s="384"/>
      <c r="D1028" s="379" t="s">
        <v>3</v>
      </c>
      <c r="E1028" s="29">
        <v>471830031651</v>
      </c>
      <c r="F1028" s="389"/>
      <c r="G1028" s="10">
        <v>10</v>
      </c>
      <c r="H1028" s="11">
        <v>54.222000000000001</v>
      </c>
      <c r="I1028" s="11">
        <f t="shared" si="32"/>
        <v>200</v>
      </c>
      <c r="J1028" s="12">
        <v>1250</v>
      </c>
      <c r="K1028" s="46">
        <f t="shared" si="33"/>
        <v>6250</v>
      </c>
      <c r="L1028" s="46"/>
      <c r="M1028" s="13" t="s">
        <v>71</v>
      </c>
      <c r="N1028" s="412">
        <f>AVERAGE(K1028:K1029)</f>
        <v>4725</v>
      </c>
      <c r="O1028" s="412" t="e">
        <f>AVERAGE(#REF!)</f>
        <v>#REF!</v>
      </c>
      <c r="P1028" s="412">
        <f>STDEV(K1028:K1029)</f>
        <v>2156.6756826189699</v>
      </c>
      <c r="Q1028" s="412" t="e">
        <f>STDEV(#REF!)</f>
        <v>#REF!</v>
      </c>
      <c r="R1028" s="412">
        <f>MAX(K1028:K1029)</f>
        <v>6250</v>
      </c>
      <c r="S1028" s="412" t="e">
        <f>MIN(#REF!)</f>
        <v>#REF!</v>
      </c>
      <c r="T1028" s="412">
        <f>MIN(K1028:K1029)</f>
        <v>3200</v>
      </c>
      <c r="U1028" s="412">
        <f>MIN(M1028:M1029)</f>
        <v>0</v>
      </c>
      <c r="V1028" s="131" t="s">
        <v>378</v>
      </c>
    </row>
    <row r="1029" spans="1:22">
      <c r="A1029" s="414"/>
      <c r="B1029" s="25" t="s">
        <v>56</v>
      </c>
      <c r="C1029" s="385"/>
      <c r="D1029" s="380"/>
      <c r="E1029" s="29">
        <v>471830031755</v>
      </c>
      <c r="F1029" s="389"/>
      <c r="G1029" s="10">
        <v>10</v>
      </c>
      <c r="H1029" s="11">
        <v>57.494</v>
      </c>
      <c r="I1029" s="11">
        <f t="shared" ref="I1029:I1075" si="34">IF(H1029&gt;=40, 200, H1029*5)</f>
        <v>200</v>
      </c>
      <c r="J1029" s="12">
        <v>640</v>
      </c>
      <c r="K1029" s="46">
        <f t="shared" ref="K1029:K1075" si="35">(J1029/(I1029/1000))</f>
        <v>3200</v>
      </c>
      <c r="L1029" s="46"/>
      <c r="M1029" s="13" t="s">
        <v>71</v>
      </c>
      <c r="N1029" s="412">
        <f>AVERAGE(N1028:N1028)</f>
        <v>4725</v>
      </c>
      <c r="O1029" s="412" t="e">
        <f>AVERAGE(O1028:O1028)</f>
        <v>#REF!</v>
      </c>
      <c r="P1029" s="412" t="e">
        <f>STDEV(#REF!)</f>
        <v>#REF!</v>
      </c>
      <c r="Q1029" s="412" t="e">
        <f>STDEV(#REF!)</f>
        <v>#REF!</v>
      </c>
      <c r="R1029" s="412">
        <f>MIN(R1028:R1028)</f>
        <v>6250</v>
      </c>
      <c r="S1029" s="412" t="e">
        <f>MIN(S1028:S1028)</f>
        <v>#REF!</v>
      </c>
      <c r="T1029" s="412">
        <f>MIN(T1028:T1028)</f>
        <v>3200</v>
      </c>
      <c r="U1029" s="412">
        <f>MIN(U1028:U1028)</f>
        <v>0</v>
      </c>
      <c r="V1029" s="131" t="s">
        <v>378</v>
      </c>
    </row>
    <row r="1030" spans="1:22">
      <c r="A1030" s="414"/>
      <c r="B1030" s="25" t="s">
        <v>57</v>
      </c>
      <c r="C1030" s="383">
        <v>5</v>
      </c>
      <c r="D1030" s="379" t="s">
        <v>4</v>
      </c>
      <c r="E1030" s="29">
        <v>471830032067</v>
      </c>
      <c r="F1030" s="389"/>
      <c r="G1030" s="10">
        <v>10</v>
      </c>
      <c r="H1030" s="11">
        <v>29.073</v>
      </c>
      <c r="I1030" s="11">
        <f t="shared" si="34"/>
        <v>145.36500000000001</v>
      </c>
      <c r="J1030" s="12">
        <v>1139</v>
      </c>
      <c r="K1030" s="46">
        <f t="shared" si="35"/>
        <v>7835.4486981047694</v>
      </c>
      <c r="L1030" s="46"/>
      <c r="M1030" s="13" t="s">
        <v>71</v>
      </c>
      <c r="N1030" s="412">
        <f>AVERAGE(K1030:K1031)</f>
        <v>8151.1939078913238</v>
      </c>
      <c r="O1030" s="412">
        <f>AVERAGE(K1030:K1033)</f>
        <v>10044.163243929233</v>
      </c>
      <c r="P1030" s="412">
        <f>STDEV(K1030:K1031)</f>
        <v>446.53115793448268</v>
      </c>
      <c r="Q1030" s="412">
        <f>STDEV(K1030:K1033)</f>
        <v>2761.724535497829</v>
      </c>
      <c r="R1030" s="412">
        <f>MAX(K1030:K1031)</f>
        <v>8466.9391176778772</v>
      </c>
      <c r="S1030" s="412">
        <f>MAX(K1030:K1033)</f>
        <v>13980.248524570718</v>
      </c>
      <c r="T1030" s="412">
        <f>MIN(K1030:K1031)</f>
        <v>7835.4486981047694</v>
      </c>
      <c r="U1030" s="412">
        <f>MIN(K1030:K1033)</f>
        <v>7835.4486981047694</v>
      </c>
      <c r="V1030" s="131" t="s">
        <v>378</v>
      </c>
    </row>
    <row r="1031" spans="1:22">
      <c r="A1031" s="414"/>
      <c r="B1031" s="25" t="s">
        <v>58</v>
      </c>
      <c r="C1031" s="384"/>
      <c r="D1031" s="380"/>
      <c r="E1031" s="29">
        <v>471830032171</v>
      </c>
      <c r="F1031" s="389"/>
      <c r="G1031" s="10">
        <v>10</v>
      </c>
      <c r="H1031" s="11">
        <v>28.629000000000001</v>
      </c>
      <c r="I1031" s="11">
        <f t="shared" si="34"/>
        <v>143.14500000000001</v>
      </c>
      <c r="J1031" s="12">
        <v>1212</v>
      </c>
      <c r="K1031" s="46">
        <f t="shared" si="35"/>
        <v>8466.9391176778772</v>
      </c>
      <c r="L1031" s="46"/>
      <c r="M1031" s="13" t="s">
        <v>71</v>
      </c>
      <c r="N1031" s="412">
        <f>AVERAGE(N1029:N1030)</f>
        <v>6438.0969539456619</v>
      </c>
      <c r="O1031" s="412" t="e">
        <f>AVERAGE(O1029:O1030)</f>
        <v>#REF!</v>
      </c>
      <c r="P1031" s="412" t="e">
        <f>STDEV(P1027:P1029)</f>
        <v>#DIV/0!</v>
      </c>
      <c r="Q1031" s="412" t="e">
        <f>STDEV(Q1027:Q1029)</f>
        <v>#REF!</v>
      </c>
      <c r="R1031" s="412">
        <f>MIN(R1029:R1030)</f>
        <v>6250</v>
      </c>
      <c r="S1031" s="412" t="e">
        <f>MIN(S1029:S1030)</f>
        <v>#REF!</v>
      </c>
      <c r="T1031" s="412">
        <f>MIN(T1029:T1030)</f>
        <v>3200</v>
      </c>
      <c r="U1031" s="412">
        <f>MIN(U1029:U1030)</f>
        <v>0</v>
      </c>
      <c r="V1031" s="131" t="s">
        <v>378</v>
      </c>
    </row>
    <row r="1032" spans="1:22">
      <c r="A1032" s="414"/>
      <c r="B1032" s="25" t="s">
        <v>59</v>
      </c>
      <c r="C1032" s="384"/>
      <c r="D1032" s="379" t="s">
        <v>3</v>
      </c>
      <c r="E1032" s="29">
        <v>471830032483</v>
      </c>
      <c r="F1032" s="389"/>
      <c r="G1032" s="10">
        <v>10</v>
      </c>
      <c r="H1032" s="11">
        <v>29.815999999999999</v>
      </c>
      <c r="I1032" s="11">
        <f t="shared" si="34"/>
        <v>149.07999999999998</v>
      </c>
      <c r="J1032" s="12">
        <v>1475</v>
      </c>
      <c r="K1032" s="46">
        <f t="shared" si="35"/>
        <v>9894.0166353635632</v>
      </c>
      <c r="L1032" s="46"/>
      <c r="M1032" s="13" t="s">
        <v>71</v>
      </c>
      <c r="N1032" s="412">
        <f>AVERAGE(K1032:K1033)</f>
        <v>11937.132579967139</v>
      </c>
      <c r="O1032" s="412" t="e">
        <f>AVERAGE(#REF!)</f>
        <v>#REF!</v>
      </c>
      <c r="P1032" s="412">
        <f>STDEV(K1032:K1033)</f>
        <v>2889.4022783591013</v>
      </c>
      <c r="Q1032" s="412" t="e">
        <f>STDEV(#REF!)</f>
        <v>#REF!</v>
      </c>
      <c r="R1032" s="412">
        <f>MAX(K1032:K1033)</f>
        <v>13980.248524570718</v>
      </c>
      <c r="S1032" s="412" t="e">
        <f>MIN(#REF!)</f>
        <v>#REF!</v>
      </c>
      <c r="T1032" s="412">
        <f>MIN(K1032:K1033)</f>
        <v>9894.0166353635632</v>
      </c>
      <c r="U1032" s="412">
        <f>MIN(M1032:M1033)</f>
        <v>0</v>
      </c>
      <c r="V1032" s="131" t="s">
        <v>378</v>
      </c>
    </row>
    <row r="1033" spans="1:22">
      <c r="A1033" s="414"/>
      <c r="B1033" s="25" t="s">
        <v>60</v>
      </c>
      <c r="C1033" s="385"/>
      <c r="D1033" s="380"/>
      <c r="E1033" s="29">
        <v>471830032587</v>
      </c>
      <c r="F1033" s="389"/>
      <c r="G1033" s="10">
        <v>10</v>
      </c>
      <c r="H1033" s="11">
        <v>33.719000000000001</v>
      </c>
      <c r="I1033" s="11">
        <f t="shared" si="34"/>
        <v>168.595</v>
      </c>
      <c r="J1033" s="12">
        <v>2357</v>
      </c>
      <c r="K1033" s="46">
        <f t="shared" si="35"/>
        <v>13980.248524570718</v>
      </c>
      <c r="L1033" s="46"/>
      <c r="M1033" s="13" t="s">
        <v>71</v>
      </c>
      <c r="N1033" s="412">
        <f>AVERAGE(N1032:N1032)</f>
        <v>11937.132579967139</v>
      </c>
      <c r="O1033" s="412" t="e">
        <f>AVERAGE(O1032:O1032)</f>
        <v>#REF!</v>
      </c>
      <c r="P1033" s="412" t="e">
        <f>STDEV(#REF!)</f>
        <v>#REF!</v>
      </c>
      <c r="Q1033" s="412" t="e">
        <f>STDEV(#REF!)</f>
        <v>#REF!</v>
      </c>
      <c r="R1033" s="412">
        <f>MIN(R1032:R1032)</f>
        <v>13980.248524570718</v>
      </c>
      <c r="S1033" s="412" t="e">
        <f>MIN(S1032:S1032)</f>
        <v>#REF!</v>
      </c>
      <c r="T1033" s="412">
        <f>MIN(T1032:T1032)</f>
        <v>9894.0166353635632</v>
      </c>
      <c r="U1033" s="412">
        <f>MIN(U1032:U1032)</f>
        <v>0</v>
      </c>
      <c r="V1033" s="131" t="s">
        <v>378</v>
      </c>
    </row>
    <row r="1034" spans="1:22">
      <c r="A1034" s="414"/>
      <c r="B1034" s="25" t="s">
        <v>61</v>
      </c>
      <c r="C1034" s="383">
        <v>6</v>
      </c>
      <c r="D1034" s="379" t="s">
        <v>4</v>
      </c>
      <c r="E1034" s="29">
        <v>471830032899</v>
      </c>
      <c r="F1034" s="389"/>
      <c r="G1034" s="10">
        <v>10</v>
      </c>
      <c r="H1034" s="11">
        <v>52.505000000000003</v>
      </c>
      <c r="I1034" s="11">
        <f t="shared" si="34"/>
        <v>200</v>
      </c>
      <c r="J1034" s="12">
        <v>421</v>
      </c>
      <c r="K1034" s="46">
        <f t="shared" si="35"/>
        <v>2105</v>
      </c>
      <c r="L1034" s="46"/>
      <c r="M1034" s="13" t="s">
        <v>71</v>
      </c>
      <c r="N1034" s="412">
        <f>AVERAGE(K1034:K1035)</f>
        <v>4135</v>
      </c>
      <c r="O1034" s="412">
        <f>AVERAGE(K1034:K1037)</f>
        <v>8772.2547924412447</v>
      </c>
      <c r="P1034" s="412">
        <f>STDEV(K1034:K1035)</f>
        <v>2870.8535316173829</v>
      </c>
      <c r="Q1034" s="412">
        <f>STDEV(K1034:K1037)</f>
        <v>6330.9637690506661</v>
      </c>
      <c r="R1034" s="412">
        <f>MAX(K1034:K1035)</f>
        <v>6165</v>
      </c>
      <c r="S1034" s="412">
        <f>MAX(K1034:K1037)</f>
        <v>17014.019169764979</v>
      </c>
      <c r="T1034" s="412">
        <f>MIN(K1034:K1035)</f>
        <v>2105</v>
      </c>
      <c r="U1034" s="412">
        <f>MIN(K1034:K1037)</f>
        <v>2105</v>
      </c>
      <c r="V1034" s="131" t="s">
        <v>378</v>
      </c>
    </row>
    <row r="1035" spans="1:22">
      <c r="A1035" s="414"/>
      <c r="B1035" s="25" t="s">
        <v>62</v>
      </c>
      <c r="C1035" s="384"/>
      <c r="D1035" s="380"/>
      <c r="E1035" s="29">
        <v>471830032795</v>
      </c>
      <c r="F1035" s="389"/>
      <c r="G1035" s="10">
        <v>10</v>
      </c>
      <c r="H1035" s="11">
        <v>52.465000000000003</v>
      </c>
      <c r="I1035" s="11">
        <f t="shared" si="34"/>
        <v>200</v>
      </c>
      <c r="J1035" s="12">
        <v>1233</v>
      </c>
      <c r="K1035" s="46">
        <f t="shared" si="35"/>
        <v>6165</v>
      </c>
      <c r="L1035" s="46"/>
      <c r="M1035" s="13" t="s">
        <v>71</v>
      </c>
      <c r="N1035" s="412">
        <f>AVERAGE(N1033:N1034)</f>
        <v>8036.0662899835697</v>
      </c>
      <c r="O1035" s="412" t="e">
        <f>AVERAGE(O1033:O1034)</f>
        <v>#REF!</v>
      </c>
      <c r="P1035" s="412" t="e">
        <f>STDEV(P1031:P1033)</f>
        <v>#DIV/0!</v>
      </c>
      <c r="Q1035" s="412" t="e">
        <f>STDEV(Q1031:Q1033)</f>
        <v>#REF!</v>
      </c>
      <c r="R1035" s="412">
        <f>MIN(R1033:R1034)</f>
        <v>6165</v>
      </c>
      <c r="S1035" s="412" t="e">
        <f>MIN(S1033:S1034)</f>
        <v>#REF!</v>
      </c>
      <c r="T1035" s="412">
        <f>MIN(T1033:T1034)</f>
        <v>2105</v>
      </c>
      <c r="U1035" s="412">
        <f>MIN(U1033:U1034)</f>
        <v>0</v>
      </c>
      <c r="V1035" s="131" t="s">
        <v>378</v>
      </c>
    </row>
    <row r="1036" spans="1:22">
      <c r="A1036" s="414"/>
      <c r="B1036" s="25" t="s">
        <v>63</v>
      </c>
      <c r="C1036" s="384"/>
      <c r="D1036" s="379" t="s">
        <v>3</v>
      </c>
      <c r="E1036" s="29">
        <v>471830033211</v>
      </c>
      <c r="F1036" s="389"/>
      <c r="G1036" s="10">
        <v>10</v>
      </c>
      <c r="H1036" s="11">
        <v>29.317</v>
      </c>
      <c r="I1036" s="11">
        <f t="shared" si="34"/>
        <v>146.58500000000001</v>
      </c>
      <c r="J1036" s="12">
        <v>2494</v>
      </c>
      <c r="K1036" s="46">
        <f t="shared" si="35"/>
        <v>17014.019169764979</v>
      </c>
      <c r="L1036" s="46"/>
      <c r="M1036" s="13" t="s">
        <v>71</v>
      </c>
      <c r="N1036" s="412">
        <f>AVERAGE(K1036:K1037)</f>
        <v>13409.509584882489</v>
      </c>
      <c r="O1036" s="412" t="e">
        <f>AVERAGE(#REF!)</f>
        <v>#REF!</v>
      </c>
      <c r="P1036" s="412">
        <f>STDEV(K1036:K1037)</f>
        <v>5097.5463406446324</v>
      </c>
      <c r="Q1036" s="412" t="e">
        <f>STDEV(#REF!)</f>
        <v>#REF!</v>
      </c>
      <c r="R1036" s="412">
        <f>MAX(K1036:K1037)</f>
        <v>17014.019169764979</v>
      </c>
      <c r="S1036" s="412" t="e">
        <f>MIN(#REF!)</f>
        <v>#REF!</v>
      </c>
      <c r="T1036" s="412">
        <f>MIN(K1036:K1037)</f>
        <v>9805</v>
      </c>
      <c r="U1036" s="412">
        <f>MIN(M1036:M1037)</f>
        <v>0</v>
      </c>
      <c r="V1036" s="131" t="s">
        <v>378</v>
      </c>
    </row>
    <row r="1037" spans="1:22">
      <c r="A1037" s="414"/>
      <c r="B1037" s="25" t="s">
        <v>64</v>
      </c>
      <c r="C1037" s="385"/>
      <c r="D1037" s="380"/>
      <c r="E1037" s="29">
        <v>471830033316</v>
      </c>
      <c r="F1037" s="390"/>
      <c r="G1037" s="10">
        <v>10</v>
      </c>
      <c r="H1037" s="11">
        <v>40.353999999999999</v>
      </c>
      <c r="I1037" s="11">
        <f t="shared" si="34"/>
        <v>200</v>
      </c>
      <c r="J1037" s="12">
        <v>1961</v>
      </c>
      <c r="K1037" s="46">
        <f t="shared" si="35"/>
        <v>9805</v>
      </c>
      <c r="L1037" s="46"/>
      <c r="M1037" s="13" t="s">
        <v>71</v>
      </c>
      <c r="N1037" s="412">
        <f>AVERAGE(N1036:N1036)</f>
        <v>13409.509584882489</v>
      </c>
      <c r="O1037" s="412" t="e">
        <f>AVERAGE(O1036:O1036)</f>
        <v>#REF!</v>
      </c>
      <c r="P1037" s="412" t="e">
        <f>STDEV(#REF!)</f>
        <v>#REF!</v>
      </c>
      <c r="Q1037" s="412" t="e">
        <f>STDEV(#REF!)</f>
        <v>#REF!</v>
      </c>
      <c r="R1037" s="412">
        <f>MIN(R1036:R1036)</f>
        <v>17014.019169764979</v>
      </c>
      <c r="S1037" s="412" t="e">
        <f>MIN(S1036:S1036)</f>
        <v>#REF!</v>
      </c>
      <c r="T1037" s="412">
        <f>MIN(T1036:T1036)</f>
        <v>9805</v>
      </c>
      <c r="U1037" s="412">
        <f>MIN(U1036:U1036)</f>
        <v>0</v>
      </c>
      <c r="V1037" s="131" t="s">
        <v>378</v>
      </c>
    </row>
    <row r="1038" spans="1:22">
      <c r="A1038" s="414" t="s">
        <v>935</v>
      </c>
      <c r="B1038" s="25" t="s">
        <v>18</v>
      </c>
      <c r="C1038" s="383">
        <v>1</v>
      </c>
      <c r="D1038" s="379" t="s">
        <v>4</v>
      </c>
      <c r="E1038" s="29">
        <v>471830028542</v>
      </c>
      <c r="F1038" s="408" t="s">
        <v>1844</v>
      </c>
      <c r="G1038" s="10">
        <v>10</v>
      </c>
      <c r="H1038" s="11">
        <v>36.082000000000001</v>
      </c>
      <c r="I1038" s="11">
        <f t="shared" si="34"/>
        <v>180.41</v>
      </c>
      <c r="J1038" s="12" t="s">
        <v>355</v>
      </c>
      <c r="K1038" s="46" t="s">
        <v>355</v>
      </c>
      <c r="L1038" s="46"/>
      <c r="M1038" s="13" t="s">
        <v>71</v>
      </c>
      <c r="N1038" s="381" t="s">
        <v>355</v>
      </c>
      <c r="O1038" s="381" t="s">
        <v>355</v>
      </c>
      <c r="P1038" s="381" t="s">
        <v>354</v>
      </c>
      <c r="Q1038" s="381" t="s">
        <v>354</v>
      </c>
      <c r="R1038" s="381" t="s">
        <v>355</v>
      </c>
      <c r="S1038" s="381" t="s">
        <v>355</v>
      </c>
      <c r="T1038" s="381" t="s">
        <v>355</v>
      </c>
      <c r="U1038" s="381" t="s">
        <v>355</v>
      </c>
      <c r="V1038" s="131" t="s">
        <v>378</v>
      </c>
    </row>
    <row r="1039" spans="1:22">
      <c r="A1039" s="414"/>
      <c r="B1039" s="25" t="s">
        <v>19</v>
      </c>
      <c r="C1039" s="384"/>
      <c r="D1039" s="380"/>
      <c r="E1039" s="29">
        <v>471830028646</v>
      </c>
      <c r="F1039" s="409"/>
      <c r="G1039" s="10">
        <v>10</v>
      </c>
      <c r="H1039" s="11">
        <v>40.902999999999999</v>
      </c>
      <c r="I1039" s="11">
        <f t="shared" si="34"/>
        <v>200</v>
      </c>
      <c r="J1039" s="12" t="s">
        <v>355</v>
      </c>
      <c r="K1039" s="46" t="s">
        <v>355</v>
      </c>
      <c r="L1039" s="46"/>
      <c r="M1039" s="13" t="s">
        <v>71</v>
      </c>
      <c r="N1039" s="382">
        <f>MIN(N1037:N1038)</f>
        <v>13409.509584882489</v>
      </c>
      <c r="O1039" s="382" t="e">
        <f>MIN(O1037:O1038)</f>
        <v>#REF!</v>
      </c>
      <c r="P1039" s="382" t="e">
        <f>AVERAGE(P1037:P1038)</f>
        <v>#REF!</v>
      </c>
      <c r="Q1039" s="382" t="e">
        <f>AVERAGE(Q1037:Q1038)</f>
        <v>#REF!</v>
      </c>
      <c r="R1039" s="382">
        <f>MIN(R1037:R1038)</f>
        <v>17014.019169764979</v>
      </c>
      <c r="S1039" s="382" t="e">
        <f>MIN(S1037:S1038)</f>
        <v>#REF!</v>
      </c>
      <c r="T1039" s="382">
        <f>MIN(T1037:T1038)</f>
        <v>9805</v>
      </c>
      <c r="U1039" s="382">
        <f>MIN(U1037:U1038)</f>
        <v>0</v>
      </c>
      <c r="V1039" s="131" t="s">
        <v>378</v>
      </c>
    </row>
    <row r="1040" spans="1:22">
      <c r="A1040" s="414"/>
      <c r="B1040" s="25" t="s">
        <v>20</v>
      </c>
      <c r="C1040" s="384"/>
      <c r="D1040" s="379" t="s">
        <v>3</v>
      </c>
      <c r="E1040" s="29">
        <v>471830028958</v>
      </c>
      <c r="F1040" s="409"/>
      <c r="G1040" s="10">
        <v>10</v>
      </c>
      <c r="H1040" s="11">
        <v>51.529000000000003</v>
      </c>
      <c r="I1040" s="11">
        <f t="shared" si="34"/>
        <v>200</v>
      </c>
      <c r="J1040" s="12" t="s">
        <v>355</v>
      </c>
      <c r="K1040" s="46" t="s">
        <v>355</v>
      </c>
      <c r="L1040" s="46"/>
      <c r="M1040" s="13" t="s">
        <v>71</v>
      </c>
      <c r="N1040" s="381" t="s">
        <v>355</v>
      </c>
      <c r="O1040" s="382" t="e">
        <f>MIN(#REF!)</f>
        <v>#REF!</v>
      </c>
      <c r="P1040" s="381" t="s">
        <v>354</v>
      </c>
      <c r="Q1040" s="382" t="e">
        <f>AVERAGE(#REF!)</f>
        <v>#REF!</v>
      </c>
      <c r="R1040" s="381" t="s">
        <v>355</v>
      </c>
      <c r="S1040" s="382" t="e">
        <f>MIN(#REF!)</f>
        <v>#REF!</v>
      </c>
      <c r="T1040" s="381" t="s">
        <v>355</v>
      </c>
      <c r="U1040" s="382" t="e">
        <f>MIN(#REF!)</f>
        <v>#REF!</v>
      </c>
      <c r="V1040" s="131" t="s">
        <v>378</v>
      </c>
    </row>
    <row r="1041" spans="1:22">
      <c r="A1041" s="414"/>
      <c r="B1041" s="25" t="s">
        <v>21</v>
      </c>
      <c r="C1041" s="385"/>
      <c r="D1041" s="380"/>
      <c r="E1041" s="29">
        <v>471830029062</v>
      </c>
      <c r="F1041" s="409"/>
      <c r="G1041" s="10">
        <v>10</v>
      </c>
      <c r="H1041" s="11">
        <v>48.646000000000001</v>
      </c>
      <c r="I1041" s="11">
        <f t="shared" si="34"/>
        <v>200</v>
      </c>
      <c r="J1041" s="12" t="s">
        <v>355</v>
      </c>
      <c r="K1041" s="46" t="s">
        <v>355</v>
      </c>
      <c r="L1041" s="46"/>
      <c r="M1041" s="13" t="s">
        <v>71</v>
      </c>
      <c r="N1041" s="382">
        <f>MIN(N1039:N1040)</f>
        <v>13409.509584882489</v>
      </c>
      <c r="O1041" s="382" t="e">
        <f>MIN(O1040:O1040)</f>
        <v>#REF!</v>
      </c>
      <c r="P1041" s="382" t="e">
        <f>AVERAGE(P1039:P1040)</f>
        <v>#REF!</v>
      </c>
      <c r="Q1041" s="382" t="e">
        <f>AVERAGE(Q1040:Q1040)</f>
        <v>#REF!</v>
      </c>
      <c r="R1041" s="382">
        <f>MIN(R1039:R1040)</f>
        <v>17014.019169764979</v>
      </c>
      <c r="S1041" s="382" t="e">
        <f>MIN(S1040:S1040)</f>
        <v>#REF!</v>
      </c>
      <c r="T1041" s="382">
        <f>MIN(T1039:T1040)</f>
        <v>9805</v>
      </c>
      <c r="U1041" s="382" t="e">
        <f>MIN(U1040:U1040)</f>
        <v>#REF!</v>
      </c>
      <c r="V1041" s="131" t="s">
        <v>378</v>
      </c>
    </row>
    <row r="1042" spans="1:22">
      <c r="A1042" s="414"/>
      <c r="B1042" s="25" t="s">
        <v>22</v>
      </c>
      <c r="C1042" s="383">
        <v>2</v>
      </c>
      <c r="D1042" s="379" t="s">
        <v>4</v>
      </c>
      <c r="E1042" s="29">
        <v>471830029374</v>
      </c>
      <c r="F1042" s="409"/>
      <c r="G1042" s="10">
        <v>10</v>
      </c>
      <c r="H1042" s="11">
        <v>17.911000000000001</v>
      </c>
      <c r="I1042" s="11">
        <f t="shared" si="34"/>
        <v>89.555000000000007</v>
      </c>
      <c r="J1042" s="12" t="s">
        <v>355</v>
      </c>
      <c r="K1042" s="46" t="s">
        <v>355</v>
      </c>
      <c r="L1042" s="46"/>
      <c r="M1042" s="13" t="s">
        <v>71</v>
      </c>
      <c r="N1042" s="381" t="s">
        <v>355</v>
      </c>
      <c r="O1042" s="381" t="s">
        <v>355</v>
      </c>
      <c r="P1042" s="381" t="s">
        <v>354</v>
      </c>
      <c r="Q1042" s="381" t="s">
        <v>354</v>
      </c>
      <c r="R1042" s="381" t="s">
        <v>355</v>
      </c>
      <c r="S1042" s="381" t="s">
        <v>355</v>
      </c>
      <c r="T1042" s="381" t="s">
        <v>355</v>
      </c>
      <c r="U1042" s="381" t="s">
        <v>355</v>
      </c>
      <c r="V1042" s="131" t="s">
        <v>378</v>
      </c>
    </row>
    <row r="1043" spans="1:22">
      <c r="A1043" s="414"/>
      <c r="B1043" s="25" t="s">
        <v>23</v>
      </c>
      <c r="C1043" s="384"/>
      <c r="D1043" s="380"/>
      <c r="E1043" s="29">
        <v>471830029478</v>
      </c>
      <c r="F1043" s="409"/>
      <c r="G1043" s="10">
        <v>10</v>
      </c>
      <c r="H1043" s="11">
        <v>27.285</v>
      </c>
      <c r="I1043" s="11">
        <f t="shared" si="34"/>
        <v>136.42500000000001</v>
      </c>
      <c r="J1043" s="12" t="s">
        <v>355</v>
      </c>
      <c r="K1043" s="46" t="s">
        <v>355</v>
      </c>
      <c r="L1043" s="46"/>
      <c r="M1043" s="13" t="s">
        <v>71</v>
      </c>
      <c r="N1043" s="382">
        <f>MIN(N1041:N1042)</f>
        <v>13409.509584882489</v>
      </c>
      <c r="O1043" s="382" t="e">
        <f>MIN(O1041:O1042)</f>
        <v>#REF!</v>
      </c>
      <c r="P1043" s="382" t="e">
        <f>AVERAGE(P1041:P1042)</f>
        <v>#REF!</v>
      </c>
      <c r="Q1043" s="382" t="e">
        <f>AVERAGE(Q1041:Q1042)</f>
        <v>#REF!</v>
      </c>
      <c r="R1043" s="382">
        <f>MIN(R1041:R1042)</f>
        <v>17014.019169764979</v>
      </c>
      <c r="S1043" s="382" t="e">
        <f>MIN(S1041:S1042)</f>
        <v>#REF!</v>
      </c>
      <c r="T1043" s="382">
        <f>MIN(T1041:T1042)</f>
        <v>9805</v>
      </c>
      <c r="U1043" s="382" t="e">
        <f>MIN(U1041:U1042)</f>
        <v>#REF!</v>
      </c>
      <c r="V1043" s="131" t="s">
        <v>378</v>
      </c>
    </row>
    <row r="1044" spans="1:22">
      <c r="A1044" s="414"/>
      <c r="B1044" s="25" t="s">
        <v>24</v>
      </c>
      <c r="C1044" s="384"/>
      <c r="D1044" s="379" t="s">
        <v>3</v>
      </c>
      <c r="E1044" s="29">
        <v>471830029790</v>
      </c>
      <c r="F1044" s="409"/>
      <c r="G1044" s="10">
        <v>10</v>
      </c>
      <c r="H1044" s="11">
        <v>44.164000000000001</v>
      </c>
      <c r="I1044" s="11">
        <f t="shared" si="34"/>
        <v>200</v>
      </c>
      <c r="J1044" s="12" t="s">
        <v>355</v>
      </c>
      <c r="K1044" s="46" t="s">
        <v>355</v>
      </c>
      <c r="L1044" s="46"/>
      <c r="M1044" s="13" t="s">
        <v>71</v>
      </c>
      <c r="N1044" s="381" t="s">
        <v>355</v>
      </c>
      <c r="O1044" s="382" t="e">
        <f>MIN(#REF!)</f>
        <v>#REF!</v>
      </c>
      <c r="P1044" s="381" t="s">
        <v>354</v>
      </c>
      <c r="Q1044" s="382" t="e">
        <f>AVERAGE(#REF!)</f>
        <v>#REF!</v>
      </c>
      <c r="R1044" s="381" t="s">
        <v>355</v>
      </c>
      <c r="S1044" s="382" t="e">
        <f>MIN(#REF!)</f>
        <v>#REF!</v>
      </c>
      <c r="T1044" s="381" t="s">
        <v>355</v>
      </c>
      <c r="U1044" s="382" t="e">
        <f>MIN(#REF!)</f>
        <v>#REF!</v>
      </c>
      <c r="V1044" s="131" t="s">
        <v>378</v>
      </c>
    </row>
    <row r="1045" spans="1:22">
      <c r="A1045" s="414"/>
      <c r="B1045" s="25" t="s">
        <v>25</v>
      </c>
      <c r="C1045" s="385"/>
      <c r="D1045" s="380"/>
      <c r="E1045" s="29">
        <v>471830029894</v>
      </c>
      <c r="F1045" s="409"/>
      <c r="G1045" s="10">
        <v>10</v>
      </c>
      <c r="H1045" s="11">
        <v>44.158999999999999</v>
      </c>
      <c r="I1045" s="11">
        <f t="shared" si="34"/>
        <v>200</v>
      </c>
      <c r="J1045" s="12" t="s">
        <v>355</v>
      </c>
      <c r="K1045" s="46" t="s">
        <v>355</v>
      </c>
      <c r="L1045" s="46"/>
      <c r="M1045" s="13" t="s">
        <v>71</v>
      </c>
      <c r="N1045" s="382">
        <f>MIN(N1043:N1044)</f>
        <v>13409.509584882489</v>
      </c>
      <c r="O1045" s="382" t="e">
        <f>MIN(O1044:O1044)</f>
        <v>#REF!</v>
      </c>
      <c r="P1045" s="382" t="e">
        <f>AVERAGE(P1043:P1044)</f>
        <v>#REF!</v>
      </c>
      <c r="Q1045" s="382" t="e">
        <f>AVERAGE(Q1044:Q1044)</f>
        <v>#REF!</v>
      </c>
      <c r="R1045" s="382">
        <f>MIN(R1043:R1044)</f>
        <v>17014.019169764979</v>
      </c>
      <c r="S1045" s="382" t="e">
        <f>MIN(S1044:S1044)</f>
        <v>#REF!</v>
      </c>
      <c r="T1045" s="382">
        <f>MIN(T1043:T1044)</f>
        <v>9805</v>
      </c>
      <c r="U1045" s="382" t="e">
        <f>MIN(U1044:U1044)</f>
        <v>#REF!</v>
      </c>
      <c r="V1045" s="131" t="s">
        <v>378</v>
      </c>
    </row>
    <row r="1046" spans="1:22">
      <c r="A1046" s="414"/>
      <c r="B1046" s="25" t="s">
        <v>26</v>
      </c>
      <c r="C1046" s="383">
        <v>3</v>
      </c>
      <c r="D1046" s="379" t="s">
        <v>4</v>
      </c>
      <c r="E1046" s="29">
        <v>471830030206</v>
      </c>
      <c r="F1046" s="409"/>
      <c r="G1046" s="10">
        <v>10</v>
      </c>
      <c r="H1046" s="11">
        <v>51.031999999999996</v>
      </c>
      <c r="I1046" s="11">
        <f t="shared" si="34"/>
        <v>200</v>
      </c>
      <c r="J1046" s="12">
        <v>500580</v>
      </c>
      <c r="K1046" s="46">
        <f t="shared" si="35"/>
        <v>2502900</v>
      </c>
      <c r="L1046" s="46"/>
      <c r="M1046" s="13" t="s">
        <v>71</v>
      </c>
      <c r="N1046" s="412">
        <f>AVERAGE(K1046:K1047)</f>
        <v>2279660</v>
      </c>
      <c r="O1046" s="412">
        <f>AVERAGE(K1046:K1049)</f>
        <v>2215881.0152293369</v>
      </c>
      <c r="P1046" s="412">
        <f>STDEV(K1046:K1047)</f>
        <v>315709.03566416976</v>
      </c>
      <c r="Q1046" s="412">
        <f>STDEV(K1046:K1049)</f>
        <v>203233.28514195193</v>
      </c>
      <c r="R1046" s="412">
        <f>MAX(K1046:K1047)</f>
        <v>2502900</v>
      </c>
      <c r="S1046" s="412">
        <f>MAX(K1046:K1049)</f>
        <v>2502900</v>
      </c>
      <c r="T1046" s="412">
        <f>MIN(K1046:K1047)</f>
        <v>2056420</v>
      </c>
      <c r="U1046" s="412">
        <f>MIN(K1046:K1049)</f>
        <v>2056420</v>
      </c>
      <c r="V1046" s="131" t="s">
        <v>378</v>
      </c>
    </row>
    <row r="1047" spans="1:22">
      <c r="A1047" s="414"/>
      <c r="B1047" s="25" t="s">
        <v>27</v>
      </c>
      <c r="C1047" s="384"/>
      <c r="D1047" s="380"/>
      <c r="E1047" s="29">
        <v>471830030310</v>
      </c>
      <c r="F1047" s="409"/>
      <c r="G1047" s="10">
        <v>10</v>
      </c>
      <c r="H1047" s="11">
        <v>59.975000000000001</v>
      </c>
      <c r="I1047" s="11">
        <f t="shared" si="34"/>
        <v>200</v>
      </c>
      <c r="J1047" s="12">
        <v>411284</v>
      </c>
      <c r="K1047" s="46">
        <f t="shared" si="35"/>
        <v>2056420</v>
      </c>
      <c r="L1047" s="46"/>
      <c r="M1047" s="13" t="s">
        <v>71</v>
      </c>
      <c r="N1047" s="412">
        <f>AVERAGE(N1045:N1046)</f>
        <v>1146534.7547924411</v>
      </c>
      <c r="O1047" s="412" t="e">
        <f>AVERAGE(O1045:O1046)</f>
        <v>#REF!</v>
      </c>
      <c r="P1047" s="412" t="e">
        <f>STDEV(P1043:P1045)</f>
        <v>#REF!</v>
      </c>
      <c r="Q1047" s="412" t="e">
        <f>STDEV(Q1043:Q1045)</f>
        <v>#REF!</v>
      </c>
      <c r="R1047" s="412">
        <f>MIN(R1045:R1046)</f>
        <v>17014.019169764979</v>
      </c>
      <c r="S1047" s="412" t="e">
        <f>MIN(S1045:S1046)</f>
        <v>#REF!</v>
      </c>
      <c r="T1047" s="412">
        <f>MIN(T1045:T1046)</f>
        <v>9805</v>
      </c>
      <c r="U1047" s="412" t="e">
        <f>MIN(U1045:U1046)</f>
        <v>#REF!</v>
      </c>
      <c r="V1047" s="131" t="s">
        <v>378</v>
      </c>
    </row>
    <row r="1048" spans="1:22">
      <c r="A1048" s="414"/>
      <c r="B1048" s="25" t="s">
        <v>28</v>
      </c>
      <c r="C1048" s="384"/>
      <c r="D1048" s="379" t="s">
        <v>3</v>
      </c>
      <c r="E1048" s="29">
        <v>471830030622</v>
      </c>
      <c r="F1048" s="409"/>
      <c r="G1048" s="10">
        <v>10</v>
      </c>
      <c r="H1048" s="11">
        <v>30.760999999999999</v>
      </c>
      <c r="I1048" s="11">
        <f t="shared" si="34"/>
        <v>153.80500000000001</v>
      </c>
      <c r="J1048" s="12">
        <v>321296</v>
      </c>
      <c r="K1048" s="46">
        <f t="shared" si="35"/>
        <v>2088982.8028997758</v>
      </c>
      <c r="L1048" s="46"/>
      <c r="M1048" s="13" t="s">
        <v>71</v>
      </c>
      <c r="N1048" s="412">
        <f>AVERAGE(K1048:K1049)</f>
        <v>2152102.0304586734</v>
      </c>
      <c r="O1048" s="412" t="e">
        <f>AVERAGE(#REF!)</f>
        <v>#REF!</v>
      </c>
      <c r="P1048" s="412">
        <f>STDEV(K1048:K1049)</f>
        <v>89264.06766030674</v>
      </c>
      <c r="Q1048" s="412" t="e">
        <f>STDEV(#REF!)</f>
        <v>#REF!</v>
      </c>
      <c r="R1048" s="412">
        <f>MAX(K1048:K1049)</f>
        <v>2215221.2580175712</v>
      </c>
      <c r="S1048" s="412" t="e">
        <f>MIN(#REF!)</f>
        <v>#REF!</v>
      </c>
      <c r="T1048" s="412">
        <f>MIN(K1048:K1049)</f>
        <v>2088982.8028997758</v>
      </c>
      <c r="U1048" s="412">
        <f>MIN(M1048:M1049)</f>
        <v>0</v>
      </c>
      <c r="V1048" s="131" t="s">
        <v>378</v>
      </c>
    </row>
    <row r="1049" spans="1:22">
      <c r="A1049" s="414"/>
      <c r="B1049" s="25" t="s">
        <v>29</v>
      </c>
      <c r="C1049" s="385"/>
      <c r="D1049" s="380"/>
      <c r="E1049" s="29">
        <v>471830030726</v>
      </c>
      <c r="F1049" s="409"/>
      <c r="G1049" s="10">
        <v>10</v>
      </c>
      <c r="H1049" s="11">
        <v>37.106000000000002</v>
      </c>
      <c r="I1049" s="11">
        <f t="shared" si="34"/>
        <v>185.53</v>
      </c>
      <c r="J1049" s="12">
        <v>410990</v>
      </c>
      <c r="K1049" s="46">
        <f t="shared" si="35"/>
        <v>2215221.2580175712</v>
      </c>
      <c r="L1049" s="46"/>
      <c r="M1049" s="13" t="s">
        <v>71</v>
      </c>
      <c r="N1049" s="412">
        <f>AVERAGE(N1048:N1048)</f>
        <v>2152102.0304586734</v>
      </c>
      <c r="O1049" s="412" t="e">
        <f>AVERAGE(O1048:O1048)</f>
        <v>#REF!</v>
      </c>
      <c r="P1049" s="412" t="e">
        <f>STDEV(#REF!)</f>
        <v>#REF!</v>
      </c>
      <c r="Q1049" s="412" t="e">
        <f>STDEV(#REF!)</f>
        <v>#REF!</v>
      </c>
      <c r="R1049" s="412">
        <f>MIN(R1048:R1048)</f>
        <v>2215221.2580175712</v>
      </c>
      <c r="S1049" s="412" t="e">
        <f>MIN(S1048:S1048)</f>
        <v>#REF!</v>
      </c>
      <c r="T1049" s="412">
        <f>MIN(T1048:T1048)</f>
        <v>2088982.8028997758</v>
      </c>
      <c r="U1049" s="412">
        <f>MIN(U1048:U1048)</f>
        <v>0</v>
      </c>
      <c r="V1049" s="131" t="s">
        <v>378</v>
      </c>
    </row>
    <row r="1050" spans="1:22">
      <c r="A1050" s="414"/>
      <c r="B1050" s="25" t="s">
        <v>30</v>
      </c>
      <c r="C1050" s="383">
        <v>4</v>
      </c>
      <c r="D1050" s="379" t="s">
        <v>4</v>
      </c>
      <c r="E1050" s="29">
        <v>471830031038</v>
      </c>
      <c r="F1050" s="409"/>
      <c r="G1050" s="10">
        <v>10</v>
      </c>
      <c r="H1050" s="11">
        <v>56.372</v>
      </c>
      <c r="I1050" s="11">
        <f t="shared" si="34"/>
        <v>200</v>
      </c>
      <c r="J1050" s="12">
        <v>1427271</v>
      </c>
      <c r="K1050" s="46">
        <f t="shared" si="35"/>
        <v>7136355</v>
      </c>
      <c r="L1050" s="46"/>
      <c r="M1050" s="13" t="s">
        <v>71</v>
      </c>
      <c r="N1050" s="412">
        <f>AVERAGE(K1050:K1051)</f>
        <v>16775657.5</v>
      </c>
      <c r="O1050" s="412">
        <f>AVERAGE(K1050:K1053)</f>
        <v>12669037.5</v>
      </c>
      <c r="P1050" s="412">
        <f>STDEV(K1050:K1051)</f>
        <v>13632032.32731688</v>
      </c>
      <c r="Q1050" s="412">
        <f>STDEV(K1050:K1053)</f>
        <v>9629755.2337555122</v>
      </c>
      <c r="R1050" s="412">
        <f>MAX(K1050:K1051)</f>
        <v>26414960</v>
      </c>
      <c r="S1050" s="412">
        <f>MAX(K1050:K1053)</f>
        <v>26414960</v>
      </c>
      <c r="T1050" s="412">
        <f>MIN(K1050:K1051)</f>
        <v>7136355</v>
      </c>
      <c r="U1050" s="412">
        <f>MIN(K1050:K1053)</f>
        <v>5033470</v>
      </c>
      <c r="V1050" s="131" t="s">
        <v>378</v>
      </c>
    </row>
    <row r="1051" spans="1:22">
      <c r="A1051" s="414"/>
      <c r="B1051" s="25" t="s">
        <v>31</v>
      </c>
      <c r="C1051" s="384"/>
      <c r="D1051" s="380"/>
      <c r="E1051" s="29">
        <v>471830031142</v>
      </c>
      <c r="F1051" s="409"/>
      <c r="G1051" s="10">
        <v>10</v>
      </c>
      <c r="H1051" s="11">
        <v>57.768000000000001</v>
      </c>
      <c r="I1051" s="11">
        <f t="shared" si="34"/>
        <v>200</v>
      </c>
      <c r="J1051" s="12">
        <v>5282992</v>
      </c>
      <c r="K1051" s="46">
        <f t="shared" si="35"/>
        <v>26414960</v>
      </c>
      <c r="L1051" s="46"/>
      <c r="M1051" s="13" t="s">
        <v>71</v>
      </c>
      <c r="N1051" s="412">
        <f>AVERAGE(N1049:N1050)</f>
        <v>9463879.7652293369</v>
      </c>
      <c r="O1051" s="412" t="e">
        <f>AVERAGE(O1049:O1050)</f>
        <v>#REF!</v>
      </c>
      <c r="P1051" s="412" t="e">
        <f>STDEV(P1047:P1049)</f>
        <v>#REF!</v>
      </c>
      <c r="Q1051" s="412" t="e">
        <f>STDEV(Q1047:Q1049)</f>
        <v>#REF!</v>
      </c>
      <c r="R1051" s="412">
        <f>MIN(R1049:R1050)</f>
        <v>2215221.2580175712</v>
      </c>
      <c r="S1051" s="412" t="e">
        <f>MIN(S1049:S1050)</f>
        <v>#REF!</v>
      </c>
      <c r="T1051" s="412">
        <f>MIN(T1049:T1050)</f>
        <v>2088982.8028997758</v>
      </c>
      <c r="U1051" s="412">
        <f>MIN(U1049:U1050)</f>
        <v>0</v>
      </c>
      <c r="V1051" s="131" t="s">
        <v>378</v>
      </c>
    </row>
    <row r="1052" spans="1:22">
      <c r="A1052" s="414"/>
      <c r="B1052" s="25" t="s">
        <v>32</v>
      </c>
      <c r="C1052" s="384"/>
      <c r="D1052" s="379" t="s">
        <v>3</v>
      </c>
      <c r="E1052" s="29">
        <v>471830031454</v>
      </c>
      <c r="F1052" s="409"/>
      <c r="G1052" s="10">
        <v>10</v>
      </c>
      <c r="H1052" s="11">
        <v>63.993000000000002</v>
      </c>
      <c r="I1052" s="11">
        <f t="shared" si="34"/>
        <v>200</v>
      </c>
      <c r="J1052" s="12">
        <v>1006694</v>
      </c>
      <c r="K1052" s="46">
        <f t="shared" si="35"/>
        <v>5033470</v>
      </c>
      <c r="L1052" s="46"/>
      <c r="M1052" s="13" t="s">
        <v>71</v>
      </c>
      <c r="N1052" s="412">
        <f>AVERAGE(K1052:K1053)</f>
        <v>8562417.5</v>
      </c>
      <c r="O1052" s="412" t="e">
        <f>AVERAGE(#REF!)</f>
        <v>#REF!</v>
      </c>
      <c r="P1052" s="412">
        <f>STDEV(K1052:K1053)</f>
        <v>4990685.4154026276</v>
      </c>
      <c r="Q1052" s="412" t="e">
        <f>STDEV(#REF!)</f>
        <v>#REF!</v>
      </c>
      <c r="R1052" s="412">
        <f>MAX(K1052:K1053)</f>
        <v>12091365</v>
      </c>
      <c r="S1052" s="412" t="e">
        <f>MIN(#REF!)</f>
        <v>#REF!</v>
      </c>
      <c r="T1052" s="412">
        <f>MIN(K1052:K1053)</f>
        <v>5033470</v>
      </c>
      <c r="U1052" s="412">
        <f>MIN(M1052:M1053)</f>
        <v>0</v>
      </c>
      <c r="V1052" s="131" t="s">
        <v>378</v>
      </c>
    </row>
    <row r="1053" spans="1:22">
      <c r="A1053" s="414"/>
      <c r="B1053" s="25" t="s">
        <v>33</v>
      </c>
      <c r="C1053" s="385"/>
      <c r="D1053" s="380"/>
      <c r="E1053" s="29">
        <v>471830031558</v>
      </c>
      <c r="F1053" s="409"/>
      <c r="G1053" s="10">
        <v>10</v>
      </c>
      <c r="H1053" s="11">
        <v>65.200999999999993</v>
      </c>
      <c r="I1053" s="11">
        <f t="shared" si="34"/>
        <v>200</v>
      </c>
      <c r="J1053" s="12">
        <v>2418273</v>
      </c>
      <c r="K1053" s="46">
        <f t="shared" si="35"/>
        <v>12091365</v>
      </c>
      <c r="L1053" s="46"/>
      <c r="M1053" s="13" t="s">
        <v>71</v>
      </c>
      <c r="N1053" s="412">
        <f>AVERAGE(N1052:N1052)</f>
        <v>8562417.5</v>
      </c>
      <c r="O1053" s="412" t="e">
        <f>AVERAGE(O1052:O1052)</f>
        <v>#REF!</v>
      </c>
      <c r="P1053" s="412" t="e">
        <f>STDEV(#REF!)</f>
        <v>#REF!</v>
      </c>
      <c r="Q1053" s="412" t="e">
        <f>STDEV(#REF!)</f>
        <v>#REF!</v>
      </c>
      <c r="R1053" s="412">
        <f>MIN(R1052:R1052)</f>
        <v>12091365</v>
      </c>
      <c r="S1053" s="412" t="e">
        <f>MIN(S1052:S1052)</f>
        <v>#REF!</v>
      </c>
      <c r="T1053" s="412">
        <f>MIN(T1052:T1052)</f>
        <v>5033470</v>
      </c>
      <c r="U1053" s="412">
        <f>MIN(U1052:U1052)</f>
        <v>0</v>
      </c>
      <c r="V1053" s="131" t="s">
        <v>378</v>
      </c>
    </row>
    <row r="1054" spans="1:22">
      <c r="A1054" s="414"/>
      <c r="B1054" s="25" t="s">
        <v>34</v>
      </c>
      <c r="C1054" s="383">
        <v>5</v>
      </c>
      <c r="D1054" s="379" t="s">
        <v>4</v>
      </c>
      <c r="E1054" s="29">
        <v>471830031870</v>
      </c>
      <c r="F1054" s="409"/>
      <c r="G1054" s="10">
        <v>10</v>
      </c>
      <c r="H1054" s="11">
        <v>23.797000000000001</v>
      </c>
      <c r="I1054" s="11">
        <f t="shared" si="34"/>
        <v>118.985</v>
      </c>
      <c r="J1054" s="12">
        <v>234979</v>
      </c>
      <c r="K1054" s="46">
        <f t="shared" si="35"/>
        <v>1974862.3776106234</v>
      </c>
      <c r="L1054" s="46"/>
      <c r="M1054" s="13" t="s">
        <v>71</v>
      </c>
      <c r="N1054" s="412">
        <f>AVERAGE(K1054:K1055)</f>
        <v>1818861.5217276299</v>
      </c>
      <c r="O1054" s="412">
        <f>AVERAGE(K1054:K1057)</f>
        <v>1934786.7434960958</v>
      </c>
      <c r="P1054" s="412">
        <f>STDEV(K1054:K1055)</f>
        <v>220618.52613153995</v>
      </c>
      <c r="Q1054" s="412">
        <f>STDEV(K1054:K1057)</f>
        <v>254268.04392693681</v>
      </c>
      <c r="R1054" s="412">
        <f>MAX(K1054:K1055)</f>
        <v>1974862.3776106234</v>
      </c>
      <c r="S1054" s="412">
        <f>MAX(K1054:K1057)</f>
        <v>2166637.1870330274</v>
      </c>
      <c r="T1054" s="412">
        <f>MIN(K1054:K1055)</f>
        <v>1662860.6658446365</v>
      </c>
      <c r="U1054" s="412" t="s">
        <v>355</v>
      </c>
      <c r="V1054" s="131" t="s">
        <v>378</v>
      </c>
    </row>
    <row r="1055" spans="1:22">
      <c r="A1055" s="414"/>
      <c r="B1055" s="25" t="s">
        <v>35</v>
      </c>
      <c r="C1055" s="384"/>
      <c r="D1055" s="380"/>
      <c r="E1055" s="29">
        <v>471830031974</v>
      </c>
      <c r="F1055" s="409"/>
      <c r="G1055" s="10">
        <v>10</v>
      </c>
      <c r="H1055" s="11">
        <v>32.44</v>
      </c>
      <c r="I1055" s="11">
        <f t="shared" si="34"/>
        <v>162.19999999999999</v>
      </c>
      <c r="J1055" s="12">
        <v>269716</v>
      </c>
      <c r="K1055" s="46">
        <f t="shared" si="35"/>
        <v>1662860.6658446365</v>
      </c>
      <c r="L1055" s="46"/>
      <c r="M1055" s="13" t="s">
        <v>71</v>
      </c>
      <c r="N1055" s="412">
        <f>AVERAGE(N1053:N1054)</f>
        <v>5190639.5108638145</v>
      </c>
      <c r="O1055" s="412" t="e">
        <f>AVERAGE(O1053:O1054)</f>
        <v>#REF!</v>
      </c>
      <c r="P1055" s="412" t="e">
        <f>STDEV(P1051:P1053)</f>
        <v>#REF!</v>
      </c>
      <c r="Q1055" s="412" t="e">
        <f>STDEV(Q1051:Q1053)</f>
        <v>#REF!</v>
      </c>
      <c r="R1055" s="412">
        <f>MIN(R1053:R1054)</f>
        <v>1974862.3776106234</v>
      </c>
      <c r="S1055" s="412" t="e">
        <f>MIN(S1053:S1054)</f>
        <v>#REF!</v>
      </c>
      <c r="T1055" s="412">
        <f>MIN(T1053:T1054)</f>
        <v>1662860.6658446365</v>
      </c>
      <c r="U1055" s="412">
        <f>MIN(U1053:U1054)</f>
        <v>0</v>
      </c>
      <c r="V1055" s="131" t="s">
        <v>378</v>
      </c>
    </row>
    <row r="1056" spans="1:22">
      <c r="A1056" s="414"/>
      <c r="B1056" s="25" t="s">
        <v>36</v>
      </c>
      <c r="C1056" s="384"/>
      <c r="D1056" s="379" t="s">
        <v>3</v>
      </c>
      <c r="E1056" s="29">
        <v>471830032286</v>
      </c>
      <c r="F1056" s="409"/>
      <c r="G1056" s="10">
        <v>10</v>
      </c>
      <c r="H1056" s="11">
        <v>36.173999999999999</v>
      </c>
      <c r="I1056" s="11">
        <f t="shared" si="34"/>
        <v>180.87</v>
      </c>
      <c r="J1056" s="12" t="s">
        <v>355</v>
      </c>
      <c r="K1056" s="46" t="s">
        <v>355</v>
      </c>
      <c r="L1056" s="46"/>
      <c r="M1056" s="13" t="s">
        <v>71</v>
      </c>
      <c r="N1056" s="412">
        <f>AVERAGE(K1056:K1057)</f>
        <v>2166637.1870330274</v>
      </c>
      <c r="O1056" s="412" t="e">
        <f>AVERAGE(#REF!)</f>
        <v>#REF!</v>
      </c>
      <c r="P1056" s="381" t="s">
        <v>354</v>
      </c>
      <c r="Q1056" s="412" t="e">
        <f>STDEV(#REF!)</f>
        <v>#REF!</v>
      </c>
      <c r="R1056" s="412">
        <f>MAX(K1056:K1057)</f>
        <v>2166637.1870330274</v>
      </c>
      <c r="S1056" s="412" t="e">
        <f>MIN(#REF!)</f>
        <v>#REF!</v>
      </c>
      <c r="T1056" s="381" t="s">
        <v>355</v>
      </c>
      <c r="U1056" s="412">
        <f>MIN(M1056:M1057)</f>
        <v>0</v>
      </c>
      <c r="V1056" s="131" t="s">
        <v>379</v>
      </c>
    </row>
    <row r="1057" spans="1:22">
      <c r="A1057" s="414"/>
      <c r="B1057" s="25" t="s">
        <v>37</v>
      </c>
      <c r="C1057" s="385"/>
      <c r="D1057" s="380"/>
      <c r="E1057" s="29">
        <v>471830032390</v>
      </c>
      <c r="F1057" s="409"/>
      <c r="G1057" s="10">
        <v>10</v>
      </c>
      <c r="H1057" s="11">
        <v>32.790999999999997</v>
      </c>
      <c r="I1057" s="11">
        <f t="shared" si="34"/>
        <v>163.95499999999998</v>
      </c>
      <c r="J1057" s="12">
        <v>355231</v>
      </c>
      <c r="K1057" s="46">
        <f t="shared" si="35"/>
        <v>2166637.1870330274</v>
      </c>
      <c r="L1057" s="46"/>
      <c r="M1057" s="13" t="s">
        <v>71</v>
      </c>
      <c r="N1057" s="412">
        <f>AVERAGE(N1056:N1056)</f>
        <v>2166637.1870330274</v>
      </c>
      <c r="O1057" s="412" t="e">
        <f>AVERAGE(O1056:O1056)</f>
        <v>#REF!</v>
      </c>
      <c r="P1057" s="382" t="e">
        <f>AVERAGE(P1055:P1056)</f>
        <v>#REF!</v>
      </c>
      <c r="Q1057" s="412" t="e">
        <f>STDEV(#REF!)</f>
        <v>#REF!</v>
      </c>
      <c r="R1057" s="412">
        <f>MIN(R1056:R1056)</f>
        <v>2166637.1870330274</v>
      </c>
      <c r="S1057" s="412" t="e">
        <f>MIN(S1056:S1056)</f>
        <v>#REF!</v>
      </c>
      <c r="T1057" s="382">
        <f>MIN(T1055:T1056)</f>
        <v>1662860.6658446365</v>
      </c>
      <c r="U1057" s="412">
        <f>MIN(U1056:U1056)</f>
        <v>0</v>
      </c>
      <c r="V1057" s="131" t="s">
        <v>379</v>
      </c>
    </row>
    <row r="1058" spans="1:22">
      <c r="A1058" s="414"/>
      <c r="B1058" s="25" t="s">
        <v>38</v>
      </c>
      <c r="C1058" s="383">
        <v>6</v>
      </c>
      <c r="D1058" s="23" t="s">
        <v>4</v>
      </c>
      <c r="E1058" s="29">
        <v>471830032702</v>
      </c>
      <c r="F1058" s="409"/>
      <c r="G1058" s="10">
        <v>10</v>
      </c>
      <c r="H1058" s="11">
        <v>53.957999999999998</v>
      </c>
      <c r="I1058" s="11">
        <f t="shared" si="34"/>
        <v>200</v>
      </c>
      <c r="J1058" s="12">
        <v>102435</v>
      </c>
      <c r="K1058" s="46">
        <f t="shared" si="35"/>
        <v>512175</v>
      </c>
      <c r="L1058" s="46"/>
      <c r="M1058" s="13" t="s">
        <v>71</v>
      </c>
      <c r="N1058" s="130">
        <f>AVERAGE(K1058)</f>
        <v>512175</v>
      </c>
      <c r="O1058" s="412">
        <f>AVERAGE(K1058:K1061)</f>
        <v>14202705</v>
      </c>
      <c r="P1058" s="129" t="s">
        <v>354</v>
      </c>
      <c r="Q1058" s="412">
        <f>STDEV(K1058:K1061)</f>
        <v>13677443.260328908</v>
      </c>
      <c r="R1058" s="130">
        <f>MAX(K1058)</f>
        <v>512175</v>
      </c>
      <c r="S1058" s="412">
        <f>MAX(K1058:K1061)</f>
        <v>32789305</v>
      </c>
      <c r="T1058" s="130">
        <f>MIN(K1058)</f>
        <v>512175</v>
      </c>
      <c r="U1058" s="412">
        <f>MIN(K1058:K1061)</f>
        <v>512175</v>
      </c>
      <c r="V1058" s="131" t="s">
        <v>379</v>
      </c>
    </row>
    <row r="1059" spans="1:22">
      <c r="A1059" s="414"/>
      <c r="B1059" s="25" t="s">
        <v>39</v>
      </c>
      <c r="C1059" s="384"/>
      <c r="D1059" s="379" t="s">
        <v>3</v>
      </c>
      <c r="E1059" s="29">
        <v>471830033014</v>
      </c>
      <c r="F1059" s="409"/>
      <c r="G1059" s="10">
        <v>10</v>
      </c>
      <c r="H1059" s="11">
        <v>74.652000000000001</v>
      </c>
      <c r="I1059" s="11">
        <f t="shared" si="34"/>
        <v>200</v>
      </c>
      <c r="J1059" s="12">
        <v>1779282</v>
      </c>
      <c r="K1059" s="46">
        <f t="shared" si="35"/>
        <v>8896410</v>
      </c>
      <c r="L1059" s="46"/>
      <c r="M1059" s="13" t="s">
        <v>71</v>
      </c>
      <c r="N1059" s="412">
        <f>AVERAGE(K1059:K1061)</f>
        <v>18766215</v>
      </c>
      <c r="O1059" s="412">
        <f>AVERAGE(O1058:O1058)</f>
        <v>14202705</v>
      </c>
      <c r="P1059" s="412">
        <f>STDEV(K1059:K1061)</f>
        <v>12476174.898127832</v>
      </c>
      <c r="Q1059" s="412" t="e">
        <f>STDEV(#REF!)</f>
        <v>#REF!</v>
      </c>
      <c r="R1059" s="412">
        <f>MAX(K1059:K1061)</f>
        <v>32789305</v>
      </c>
      <c r="S1059" s="412">
        <f>MIN(S1058:S1058)</f>
        <v>32789305</v>
      </c>
      <c r="T1059" s="412">
        <f>MIN(K1059:K1061)</f>
        <v>8896410</v>
      </c>
      <c r="U1059" s="412">
        <f>MIN(U1058:U1058)</f>
        <v>512175</v>
      </c>
      <c r="V1059" s="131" t="s">
        <v>379</v>
      </c>
    </row>
    <row r="1060" spans="1:22">
      <c r="A1060" s="414"/>
      <c r="B1060" s="25" t="s">
        <v>40</v>
      </c>
      <c r="C1060" s="384"/>
      <c r="D1060" s="407"/>
      <c r="E1060" s="29">
        <v>471830033430</v>
      </c>
      <c r="F1060" s="409"/>
      <c r="G1060" s="10">
        <v>10</v>
      </c>
      <c r="H1060" s="11">
        <v>63.637</v>
      </c>
      <c r="I1060" s="11">
        <f t="shared" si="34"/>
        <v>200</v>
      </c>
      <c r="J1060" s="12">
        <v>2922586</v>
      </c>
      <c r="K1060" s="46">
        <f t="shared" si="35"/>
        <v>14612930</v>
      </c>
      <c r="L1060" s="46"/>
      <c r="M1060" s="13" t="s">
        <v>71</v>
      </c>
      <c r="N1060" s="412"/>
      <c r="O1060" s="412" t="e">
        <f>AVERAGE(#REF!)</f>
        <v>#REF!</v>
      </c>
      <c r="P1060" s="412"/>
      <c r="Q1060" s="412" t="e">
        <f>STDEV(#REF!)</f>
        <v>#REF!</v>
      </c>
      <c r="R1060" s="412"/>
      <c r="S1060" s="412" t="e">
        <f>MIN(#REF!)</f>
        <v>#REF!</v>
      </c>
      <c r="T1060" s="412"/>
      <c r="U1060" s="412">
        <f>MIN(M1060:M1061)</f>
        <v>0</v>
      </c>
      <c r="V1060" s="131" t="s">
        <v>379</v>
      </c>
    </row>
    <row r="1061" spans="1:22">
      <c r="A1061" s="414"/>
      <c r="B1061" s="25" t="s">
        <v>41</v>
      </c>
      <c r="C1061" s="385"/>
      <c r="D1061" s="380"/>
      <c r="E1061" s="29">
        <v>471830033118</v>
      </c>
      <c r="F1061" s="410"/>
      <c r="G1061" s="10">
        <v>10</v>
      </c>
      <c r="H1061" s="45">
        <v>52.167999999999999</v>
      </c>
      <c r="I1061" s="11">
        <f t="shared" si="34"/>
        <v>200</v>
      </c>
      <c r="J1061" s="12">
        <v>6557861</v>
      </c>
      <c r="K1061" s="46">
        <f t="shared" si="35"/>
        <v>32789305</v>
      </c>
      <c r="L1061" s="46"/>
      <c r="M1061" s="13" t="s">
        <v>71</v>
      </c>
      <c r="N1061" s="412"/>
      <c r="O1061" s="412" t="e">
        <f>AVERAGE(O1060:O1060)</f>
        <v>#REF!</v>
      </c>
      <c r="P1061" s="412"/>
      <c r="Q1061" s="412" t="e">
        <f>STDEV(#REF!)</f>
        <v>#REF!</v>
      </c>
      <c r="R1061" s="412"/>
      <c r="S1061" s="412" t="e">
        <f>MIN(S1060:S1060)</f>
        <v>#REF!</v>
      </c>
      <c r="T1061" s="412"/>
      <c r="U1061" s="412">
        <f>MIN(U1060:U1060)</f>
        <v>0</v>
      </c>
      <c r="V1061" s="131" t="s">
        <v>379</v>
      </c>
    </row>
    <row r="1062" spans="1:22">
      <c r="A1062" s="414"/>
      <c r="B1062" s="25" t="s">
        <v>42</v>
      </c>
      <c r="C1062" s="383">
        <v>1</v>
      </c>
      <c r="D1062" s="23" t="s">
        <v>4</v>
      </c>
      <c r="E1062" s="29">
        <v>471830028751</v>
      </c>
      <c r="F1062" s="388" t="s">
        <v>1846</v>
      </c>
      <c r="G1062" s="10">
        <v>10</v>
      </c>
      <c r="H1062" s="11">
        <v>38.409999999999997</v>
      </c>
      <c r="I1062" s="11">
        <f t="shared" si="34"/>
        <v>192.04999999999998</v>
      </c>
      <c r="J1062" s="12" t="s">
        <v>355</v>
      </c>
      <c r="K1062" s="46" t="s">
        <v>355</v>
      </c>
      <c r="L1062" s="46"/>
      <c r="M1062" s="13" t="s">
        <v>71</v>
      </c>
      <c r="N1062" s="129" t="s">
        <v>355</v>
      </c>
      <c r="O1062" s="381" t="s">
        <v>355</v>
      </c>
      <c r="P1062" s="129" t="s">
        <v>354</v>
      </c>
      <c r="Q1062" s="381" t="s">
        <v>354</v>
      </c>
      <c r="R1062" s="129" t="s">
        <v>355</v>
      </c>
      <c r="S1062" s="381" t="s">
        <v>355</v>
      </c>
      <c r="T1062" s="129" t="s">
        <v>355</v>
      </c>
      <c r="U1062" s="418" t="s">
        <v>355</v>
      </c>
      <c r="V1062" s="131" t="s">
        <v>379</v>
      </c>
    </row>
    <row r="1063" spans="1:22">
      <c r="A1063" s="414"/>
      <c r="B1063" s="25" t="s">
        <v>43</v>
      </c>
      <c r="C1063" s="384"/>
      <c r="D1063" s="379" t="s">
        <v>3</v>
      </c>
      <c r="E1063" s="29">
        <v>471830029167</v>
      </c>
      <c r="F1063" s="389"/>
      <c r="G1063" s="10">
        <v>10</v>
      </c>
      <c r="H1063" s="11">
        <v>63.338000000000001</v>
      </c>
      <c r="I1063" s="11">
        <f t="shared" si="34"/>
        <v>200</v>
      </c>
      <c r="J1063" s="12" t="s">
        <v>355</v>
      </c>
      <c r="K1063" s="46" t="s">
        <v>355</v>
      </c>
      <c r="L1063" s="46"/>
      <c r="M1063" s="13" t="s">
        <v>71</v>
      </c>
      <c r="N1063" s="381" t="s">
        <v>355</v>
      </c>
      <c r="O1063" s="382" t="e">
        <f>MIN(#REF!)</f>
        <v>#REF!</v>
      </c>
      <c r="P1063" s="381" t="s">
        <v>354</v>
      </c>
      <c r="Q1063" s="382" t="e">
        <f>STDEV(#REF!)</f>
        <v>#REF!</v>
      </c>
      <c r="R1063" s="381" t="s">
        <v>355</v>
      </c>
      <c r="S1063" s="382" t="e">
        <f>MIN(#REF!)</f>
        <v>#REF!</v>
      </c>
      <c r="T1063" s="381" t="s">
        <v>355</v>
      </c>
      <c r="U1063" s="419">
        <f>MIN(M1063:M1064)</f>
        <v>0</v>
      </c>
      <c r="V1063" s="131" t="s">
        <v>379</v>
      </c>
    </row>
    <row r="1064" spans="1:22">
      <c r="A1064" s="414"/>
      <c r="B1064" s="25" t="s">
        <v>44</v>
      </c>
      <c r="C1064" s="385"/>
      <c r="D1064" s="380"/>
      <c r="E1064" s="29">
        <v>471830029271</v>
      </c>
      <c r="F1064" s="389"/>
      <c r="G1064" s="10">
        <v>10</v>
      </c>
      <c r="H1064" s="11">
        <v>43.466000000000001</v>
      </c>
      <c r="I1064" s="11">
        <f t="shared" si="34"/>
        <v>200</v>
      </c>
      <c r="J1064" s="12" t="s">
        <v>355</v>
      </c>
      <c r="K1064" s="46" t="s">
        <v>355</v>
      </c>
      <c r="L1064" s="46"/>
      <c r="M1064" s="13" t="s">
        <v>71</v>
      </c>
      <c r="N1064" s="382">
        <f>MIN(N1062:N1063)</f>
        <v>0</v>
      </c>
      <c r="O1064" s="382" t="e">
        <f>MIN(O1063:O1063)</f>
        <v>#REF!</v>
      </c>
      <c r="P1064" s="382" t="e">
        <f>AVERAGE(P1062:P1063)</f>
        <v>#DIV/0!</v>
      </c>
      <c r="Q1064" s="382" t="e">
        <f>STDEV(#REF!)</f>
        <v>#REF!</v>
      </c>
      <c r="R1064" s="382">
        <f>MIN(R1062:R1063)</f>
        <v>0</v>
      </c>
      <c r="S1064" s="382" t="e">
        <f>MIN(S1063:S1063)</f>
        <v>#REF!</v>
      </c>
      <c r="T1064" s="382">
        <f>MIN(T1062:T1063)</f>
        <v>0</v>
      </c>
      <c r="U1064" s="419">
        <f>MIN(U1063:U1063)</f>
        <v>0</v>
      </c>
      <c r="V1064" s="131" t="s">
        <v>379</v>
      </c>
    </row>
    <row r="1065" spans="1:22">
      <c r="A1065" s="414"/>
      <c r="B1065" s="25" t="s">
        <v>45</v>
      </c>
      <c r="C1065" s="383">
        <v>2</v>
      </c>
      <c r="D1065" s="379" t="s">
        <v>4</v>
      </c>
      <c r="E1065" s="29">
        <v>471830029583</v>
      </c>
      <c r="F1065" s="389"/>
      <c r="G1065" s="10">
        <v>10</v>
      </c>
      <c r="H1065" s="11">
        <v>43.759</v>
      </c>
      <c r="I1065" s="11">
        <f t="shared" si="34"/>
        <v>200</v>
      </c>
      <c r="J1065" s="12" t="s">
        <v>355</v>
      </c>
      <c r="K1065" s="46" t="s">
        <v>355</v>
      </c>
      <c r="L1065" s="46"/>
      <c r="M1065" s="13" t="s">
        <v>71</v>
      </c>
      <c r="N1065" s="381" t="s">
        <v>355</v>
      </c>
      <c r="O1065" s="381" t="s">
        <v>355</v>
      </c>
      <c r="P1065" s="381" t="s">
        <v>354</v>
      </c>
      <c r="Q1065" s="381" t="s">
        <v>354</v>
      </c>
      <c r="R1065" s="381" t="s">
        <v>355</v>
      </c>
      <c r="S1065" s="381" t="s">
        <v>355</v>
      </c>
      <c r="T1065" s="381" t="s">
        <v>355</v>
      </c>
      <c r="U1065" s="418" t="s">
        <v>355</v>
      </c>
      <c r="V1065" s="131" t="s">
        <v>379</v>
      </c>
    </row>
    <row r="1066" spans="1:22">
      <c r="A1066" s="414"/>
      <c r="B1066" s="25" t="s">
        <v>46</v>
      </c>
      <c r="C1066" s="384"/>
      <c r="D1066" s="380"/>
      <c r="E1066" s="29">
        <v>471830029687</v>
      </c>
      <c r="F1066" s="389"/>
      <c r="G1066" s="10">
        <v>10</v>
      </c>
      <c r="H1066" s="11">
        <v>26.800999999999998</v>
      </c>
      <c r="I1066" s="11">
        <f t="shared" si="34"/>
        <v>134.005</v>
      </c>
      <c r="J1066" s="12" t="s">
        <v>355</v>
      </c>
      <c r="K1066" s="46" t="s">
        <v>355</v>
      </c>
      <c r="L1066" s="46"/>
      <c r="M1066" s="13" t="s">
        <v>71</v>
      </c>
      <c r="N1066" s="382">
        <f>MIN(N1064:N1065)</f>
        <v>0</v>
      </c>
      <c r="O1066" s="382" t="e">
        <f>MIN(O1064:O1065)</f>
        <v>#REF!</v>
      </c>
      <c r="P1066" s="382" t="e">
        <f>AVERAGE(P1064:P1065)</f>
        <v>#DIV/0!</v>
      </c>
      <c r="Q1066" s="382" t="e">
        <f>STDEV(Q1062:Q1064)</f>
        <v>#REF!</v>
      </c>
      <c r="R1066" s="382">
        <f>MIN(R1064:R1065)</f>
        <v>0</v>
      </c>
      <c r="S1066" s="382" t="e">
        <f>MIN(S1064:S1065)</f>
        <v>#REF!</v>
      </c>
      <c r="T1066" s="382">
        <f>MIN(T1064:T1065)</f>
        <v>0</v>
      </c>
      <c r="U1066" s="419">
        <f>MIN(U1064:U1065)</f>
        <v>0</v>
      </c>
      <c r="V1066" s="131" t="s">
        <v>379</v>
      </c>
    </row>
    <row r="1067" spans="1:22">
      <c r="A1067" s="414"/>
      <c r="B1067" s="25" t="s">
        <v>47</v>
      </c>
      <c r="C1067" s="384"/>
      <c r="D1067" s="379" t="s">
        <v>3</v>
      </c>
      <c r="E1067" s="29">
        <v>471830029999</v>
      </c>
      <c r="F1067" s="389"/>
      <c r="G1067" s="10">
        <v>10</v>
      </c>
      <c r="H1067" s="11">
        <v>49.298999999999999</v>
      </c>
      <c r="I1067" s="11">
        <f t="shared" si="34"/>
        <v>200</v>
      </c>
      <c r="J1067" s="12" t="s">
        <v>355</v>
      </c>
      <c r="K1067" s="46" t="s">
        <v>355</v>
      </c>
      <c r="L1067" s="46"/>
      <c r="M1067" s="13" t="s">
        <v>71</v>
      </c>
      <c r="N1067" s="381" t="s">
        <v>355</v>
      </c>
      <c r="O1067" s="382" t="e">
        <f>MIN(#REF!)</f>
        <v>#REF!</v>
      </c>
      <c r="P1067" s="381" t="s">
        <v>354</v>
      </c>
      <c r="Q1067" s="382" t="e">
        <f>STDEV(#REF!)</f>
        <v>#REF!</v>
      </c>
      <c r="R1067" s="381" t="s">
        <v>355</v>
      </c>
      <c r="S1067" s="382" t="e">
        <f>MIN(#REF!)</f>
        <v>#REF!</v>
      </c>
      <c r="T1067" s="381" t="s">
        <v>355</v>
      </c>
      <c r="U1067" s="419">
        <f>MIN(M1067:M1068)</f>
        <v>0</v>
      </c>
      <c r="V1067" s="131" t="s">
        <v>379</v>
      </c>
    </row>
    <row r="1068" spans="1:22">
      <c r="A1068" s="414"/>
      <c r="B1068" s="25" t="s">
        <v>48</v>
      </c>
      <c r="C1068" s="385"/>
      <c r="D1068" s="380"/>
      <c r="E1068" s="29">
        <v>471830030103</v>
      </c>
      <c r="F1068" s="389"/>
      <c r="G1068" s="10">
        <v>10</v>
      </c>
      <c r="H1068" s="11">
        <v>41.825000000000003</v>
      </c>
      <c r="I1068" s="11">
        <f t="shared" si="34"/>
        <v>200</v>
      </c>
      <c r="J1068" s="12" t="s">
        <v>355</v>
      </c>
      <c r="K1068" s="46" t="s">
        <v>355</v>
      </c>
      <c r="L1068" s="46"/>
      <c r="M1068" s="13" t="s">
        <v>71</v>
      </c>
      <c r="N1068" s="382">
        <f>MIN(N1066:N1067)</f>
        <v>0</v>
      </c>
      <c r="O1068" s="382" t="e">
        <f>MIN(O1067:O1067)</f>
        <v>#REF!</v>
      </c>
      <c r="P1068" s="382" t="e">
        <f>AVERAGE(P1066:P1067)</f>
        <v>#DIV/0!</v>
      </c>
      <c r="Q1068" s="382" t="e">
        <f>STDEV(#REF!)</f>
        <v>#REF!</v>
      </c>
      <c r="R1068" s="382">
        <f>MIN(R1066:R1067)</f>
        <v>0</v>
      </c>
      <c r="S1068" s="382" t="e">
        <f>MIN(S1067:S1067)</f>
        <v>#REF!</v>
      </c>
      <c r="T1068" s="382">
        <f>MIN(T1066:T1067)</f>
        <v>0</v>
      </c>
      <c r="U1068" s="419">
        <f>MIN(U1067:U1067)</f>
        <v>0</v>
      </c>
      <c r="V1068" s="131" t="s">
        <v>379</v>
      </c>
    </row>
    <row r="1069" spans="1:22">
      <c r="A1069" s="414"/>
      <c r="B1069" s="25" t="s">
        <v>49</v>
      </c>
      <c r="C1069" s="383">
        <v>3</v>
      </c>
      <c r="D1069" s="379" t="s">
        <v>4</v>
      </c>
      <c r="E1069" s="29">
        <v>471830030415</v>
      </c>
      <c r="F1069" s="389"/>
      <c r="G1069" s="10">
        <v>10</v>
      </c>
      <c r="H1069" s="11">
        <v>54.999000000000002</v>
      </c>
      <c r="I1069" s="11">
        <f t="shared" si="34"/>
        <v>200</v>
      </c>
      <c r="J1069" s="12">
        <v>425610</v>
      </c>
      <c r="K1069" s="46">
        <f t="shared" si="35"/>
        <v>2128050</v>
      </c>
      <c r="L1069" s="46"/>
      <c r="M1069" s="13" t="s">
        <v>71</v>
      </c>
      <c r="N1069" s="412">
        <f>AVERAGE(K1069:K1070)</f>
        <v>1498300</v>
      </c>
      <c r="O1069" s="412">
        <f>AVERAGE(K1069:K1072)</f>
        <v>1932293.2814189363</v>
      </c>
      <c r="P1069" s="412">
        <f>STDEV(K1069:K1070)</f>
        <v>890600.99090445659</v>
      </c>
      <c r="Q1069" s="412">
        <f>STDEV(K1069:K1072)</f>
        <v>788097.65300501918</v>
      </c>
      <c r="R1069" s="412">
        <f>MAX(K1069:K1070)</f>
        <v>2128050</v>
      </c>
      <c r="S1069" s="412">
        <f>MAX(K1069:K1072)</f>
        <v>2764233.1256757453</v>
      </c>
      <c r="T1069" s="412">
        <f>MIN(K1069:K1070)</f>
        <v>868550</v>
      </c>
      <c r="U1069" s="412">
        <f>MIN(K1069:K1072)</f>
        <v>868550</v>
      </c>
      <c r="V1069" s="131" t="s">
        <v>379</v>
      </c>
    </row>
    <row r="1070" spans="1:22">
      <c r="A1070" s="414"/>
      <c r="B1070" s="25" t="s">
        <v>50</v>
      </c>
      <c r="C1070" s="384"/>
      <c r="D1070" s="380"/>
      <c r="E1070" s="29">
        <v>471830030519</v>
      </c>
      <c r="F1070" s="389"/>
      <c r="G1070" s="10">
        <v>10</v>
      </c>
      <c r="H1070" s="11">
        <v>43.174999999999997</v>
      </c>
      <c r="I1070" s="11">
        <f t="shared" si="34"/>
        <v>200</v>
      </c>
      <c r="J1070" s="12">
        <v>173710</v>
      </c>
      <c r="K1070" s="46">
        <f t="shared" si="35"/>
        <v>868550</v>
      </c>
      <c r="L1070" s="46"/>
      <c r="M1070" s="13" t="s">
        <v>71</v>
      </c>
      <c r="N1070" s="412">
        <f>AVERAGE(N1068:N1069)</f>
        <v>749150</v>
      </c>
      <c r="O1070" s="412" t="e">
        <f>AVERAGE(O1068:O1069)</f>
        <v>#REF!</v>
      </c>
      <c r="P1070" s="412" t="e">
        <f>STDEV(P1066:P1068)</f>
        <v>#DIV/0!</v>
      </c>
      <c r="Q1070" s="412" t="e">
        <f>STDEV(Q1066:Q1068)</f>
        <v>#REF!</v>
      </c>
      <c r="R1070" s="412">
        <f>MIN(R1068:R1069)</f>
        <v>0</v>
      </c>
      <c r="S1070" s="412" t="e">
        <f>MIN(S1068:S1069)</f>
        <v>#REF!</v>
      </c>
      <c r="T1070" s="412">
        <f>MIN(T1068:T1069)</f>
        <v>0</v>
      </c>
      <c r="U1070" s="412">
        <f>MIN(U1068:U1069)</f>
        <v>0</v>
      </c>
      <c r="V1070" s="131" t="s">
        <v>379</v>
      </c>
    </row>
    <row r="1071" spans="1:22">
      <c r="A1071" s="414"/>
      <c r="B1071" s="25" t="s">
        <v>51</v>
      </c>
      <c r="C1071" s="384"/>
      <c r="D1071" s="379" t="s">
        <v>3</v>
      </c>
      <c r="E1071" s="29">
        <v>471830030831</v>
      </c>
      <c r="F1071" s="389"/>
      <c r="G1071" s="10">
        <v>10</v>
      </c>
      <c r="H1071" s="11">
        <v>38.845999999999997</v>
      </c>
      <c r="I1071" s="11">
        <f t="shared" si="34"/>
        <v>194.23</v>
      </c>
      <c r="J1071" s="12">
        <v>536897</v>
      </c>
      <c r="K1071" s="46">
        <f t="shared" si="35"/>
        <v>2764233.1256757453</v>
      </c>
      <c r="L1071" s="46"/>
      <c r="M1071" s="13" t="s">
        <v>71</v>
      </c>
      <c r="N1071" s="412">
        <f>AVERAGE(K1071:K1072)</f>
        <v>2366286.5628378727</v>
      </c>
      <c r="O1071" s="412" t="e">
        <f>AVERAGE(#REF!)</f>
        <v>#REF!</v>
      </c>
      <c r="P1071" s="412">
        <f>STDEV(K1071:K1072)</f>
        <v>562781.42626507767</v>
      </c>
      <c r="Q1071" s="412" t="e">
        <f>STDEV(#REF!)</f>
        <v>#REF!</v>
      </c>
      <c r="R1071" s="412">
        <f>MAX(K1071:K1072)</f>
        <v>2764233.1256757453</v>
      </c>
      <c r="S1071" s="412" t="e">
        <f>MIN(#REF!)</f>
        <v>#REF!</v>
      </c>
      <c r="T1071" s="412">
        <f>MIN(K1071:K1072)</f>
        <v>1968340</v>
      </c>
      <c r="U1071" s="412">
        <f>MIN(M1071:M1072)</f>
        <v>0</v>
      </c>
      <c r="V1071" s="131" t="s">
        <v>379</v>
      </c>
    </row>
    <row r="1072" spans="1:22">
      <c r="A1072" s="414"/>
      <c r="B1072" s="25" t="s">
        <v>52</v>
      </c>
      <c r="C1072" s="385"/>
      <c r="D1072" s="380"/>
      <c r="E1072" s="29">
        <v>471830030936</v>
      </c>
      <c r="F1072" s="389"/>
      <c r="G1072" s="10">
        <v>10</v>
      </c>
      <c r="H1072" s="11">
        <v>56.814</v>
      </c>
      <c r="I1072" s="11">
        <f t="shared" si="34"/>
        <v>200</v>
      </c>
      <c r="J1072" s="12">
        <v>393668</v>
      </c>
      <c r="K1072" s="46">
        <f t="shared" si="35"/>
        <v>1968340</v>
      </c>
      <c r="L1072" s="46"/>
      <c r="M1072" s="13" t="s">
        <v>71</v>
      </c>
      <c r="N1072" s="412">
        <f>AVERAGE(N1071:N1071)</f>
        <v>2366286.5628378727</v>
      </c>
      <c r="O1072" s="412" t="e">
        <f>AVERAGE(O1071:O1071)</f>
        <v>#REF!</v>
      </c>
      <c r="P1072" s="412" t="e">
        <f>STDEV(#REF!)</f>
        <v>#REF!</v>
      </c>
      <c r="Q1072" s="412" t="e">
        <f>STDEV(#REF!)</f>
        <v>#REF!</v>
      </c>
      <c r="R1072" s="412">
        <f>MIN(R1071:R1071)</f>
        <v>2764233.1256757453</v>
      </c>
      <c r="S1072" s="412" t="e">
        <f>MIN(S1071:S1071)</f>
        <v>#REF!</v>
      </c>
      <c r="T1072" s="412">
        <f>MIN(T1071:T1071)</f>
        <v>1968340</v>
      </c>
      <c r="U1072" s="412">
        <f>MIN(U1071:U1071)</f>
        <v>0</v>
      </c>
      <c r="V1072" s="131" t="s">
        <v>379</v>
      </c>
    </row>
    <row r="1073" spans="1:22">
      <c r="A1073" s="414"/>
      <c r="B1073" s="25" t="s">
        <v>53</v>
      </c>
      <c r="C1073" s="383">
        <v>4</v>
      </c>
      <c r="D1073" s="379" t="s">
        <v>4</v>
      </c>
      <c r="E1073" s="29">
        <v>471830031247</v>
      </c>
      <c r="F1073" s="389"/>
      <c r="G1073" s="10">
        <v>10</v>
      </c>
      <c r="H1073" s="11">
        <v>37.953000000000003</v>
      </c>
      <c r="I1073" s="11">
        <f t="shared" si="34"/>
        <v>189.76500000000001</v>
      </c>
      <c r="J1073" s="12">
        <v>168099</v>
      </c>
      <c r="K1073" s="46">
        <f t="shared" si="35"/>
        <v>885827.2073353884</v>
      </c>
      <c r="L1073" s="46"/>
      <c r="M1073" s="13" t="s">
        <v>71</v>
      </c>
      <c r="N1073" s="412">
        <f>AVERAGE(K1073:K1074)</f>
        <v>954293.60366769414</v>
      </c>
      <c r="O1073" s="412">
        <f>AVERAGE(K1073:K1076)</f>
        <v>2927343.0518338471</v>
      </c>
      <c r="P1073" s="412">
        <f>STDEV(K1073:K1074)</f>
        <v>96826.106259958382</v>
      </c>
      <c r="Q1073" s="412">
        <f>STDEV(K1073:K1076)</f>
        <v>2300313.2698323941</v>
      </c>
      <c r="R1073" s="412">
        <f>MAX(K1073:K1074)</f>
        <v>1022760</v>
      </c>
      <c r="S1073" s="412">
        <f>MAX(K1073:K1076)</f>
        <v>5283310</v>
      </c>
      <c r="T1073" s="412">
        <f>MIN(K1073:K1074)</f>
        <v>885827.2073353884</v>
      </c>
      <c r="U1073" s="412">
        <f>MIN(K1073:K1076)</f>
        <v>885827.2073353884</v>
      </c>
      <c r="V1073" s="131" t="s">
        <v>379</v>
      </c>
    </row>
    <row r="1074" spans="1:22">
      <c r="A1074" s="414"/>
      <c r="B1074" s="25" t="s">
        <v>54</v>
      </c>
      <c r="C1074" s="384"/>
      <c r="D1074" s="380"/>
      <c r="E1074" s="29">
        <v>471830031351</v>
      </c>
      <c r="F1074" s="389"/>
      <c r="G1074" s="10">
        <v>10</v>
      </c>
      <c r="H1074" s="11">
        <v>54.392000000000003</v>
      </c>
      <c r="I1074" s="11">
        <f t="shared" si="34"/>
        <v>200</v>
      </c>
      <c r="J1074" s="12">
        <v>204552</v>
      </c>
      <c r="K1074" s="46">
        <f t="shared" si="35"/>
        <v>1022760</v>
      </c>
      <c r="L1074" s="46"/>
      <c r="M1074" s="13" t="s">
        <v>71</v>
      </c>
      <c r="N1074" s="412">
        <f>AVERAGE(N1072:N1073)</f>
        <v>1660290.0832527834</v>
      </c>
      <c r="O1074" s="412" t="e">
        <f>AVERAGE(O1072:O1073)</f>
        <v>#REF!</v>
      </c>
      <c r="P1074" s="412" t="e">
        <f>STDEV(P1070:P1072)</f>
        <v>#DIV/0!</v>
      </c>
      <c r="Q1074" s="412" t="e">
        <f>STDEV(Q1070:Q1072)</f>
        <v>#REF!</v>
      </c>
      <c r="R1074" s="412">
        <f>MIN(R1072:R1073)</f>
        <v>1022760</v>
      </c>
      <c r="S1074" s="412" t="e">
        <f>MIN(S1072:S1073)</f>
        <v>#REF!</v>
      </c>
      <c r="T1074" s="412">
        <f>MIN(T1072:T1073)</f>
        <v>885827.2073353884</v>
      </c>
      <c r="U1074" s="412">
        <f>MIN(U1072:U1073)</f>
        <v>0</v>
      </c>
      <c r="V1074" s="131" t="s">
        <v>379</v>
      </c>
    </row>
    <row r="1075" spans="1:22">
      <c r="A1075" s="414"/>
      <c r="B1075" s="25" t="s">
        <v>55</v>
      </c>
      <c r="C1075" s="384"/>
      <c r="D1075" s="379" t="s">
        <v>3</v>
      </c>
      <c r="E1075" s="29">
        <v>471830031663</v>
      </c>
      <c r="F1075" s="389"/>
      <c r="G1075" s="10">
        <v>10</v>
      </c>
      <c r="H1075" s="11">
        <v>41.71</v>
      </c>
      <c r="I1075" s="11">
        <f t="shared" si="34"/>
        <v>200</v>
      </c>
      <c r="J1075" s="12">
        <v>903495</v>
      </c>
      <c r="K1075" s="46">
        <f t="shared" si="35"/>
        <v>4517475</v>
      </c>
      <c r="L1075" s="46"/>
      <c r="M1075" s="13" t="s">
        <v>71</v>
      </c>
      <c r="N1075" s="412">
        <f>AVERAGE(K1075:K1076)</f>
        <v>4900392.5</v>
      </c>
      <c r="O1075" s="412" t="e">
        <f>AVERAGE(#REF!)</f>
        <v>#REF!</v>
      </c>
      <c r="P1075" s="412">
        <f>STDEV(K1075:K1076)</f>
        <v>541527.12176999962</v>
      </c>
      <c r="Q1075" s="412" t="e">
        <f>STDEV(#REF!)</f>
        <v>#REF!</v>
      </c>
      <c r="R1075" s="412">
        <f>MAX(K1075:K1076)</f>
        <v>5283310</v>
      </c>
      <c r="S1075" s="412" t="e">
        <f>MIN(#REF!)</f>
        <v>#REF!</v>
      </c>
      <c r="T1075" s="412">
        <f>MIN(K1075:K1076)</f>
        <v>4517475</v>
      </c>
      <c r="U1075" s="412">
        <f>MIN(M1075:M1076)</f>
        <v>0</v>
      </c>
      <c r="V1075" s="131" t="s">
        <v>379</v>
      </c>
    </row>
    <row r="1076" spans="1:22">
      <c r="A1076" s="414"/>
      <c r="B1076" s="25" t="s">
        <v>56</v>
      </c>
      <c r="C1076" s="385"/>
      <c r="D1076" s="380"/>
      <c r="E1076" s="29">
        <v>471830031767</v>
      </c>
      <c r="F1076" s="389"/>
      <c r="G1076" s="10">
        <v>10</v>
      </c>
      <c r="H1076" s="11">
        <v>57.29</v>
      </c>
      <c r="I1076" s="11">
        <f t="shared" ref="I1076:I1139" si="36">IF(H1076&gt;=40, 200, H1076*5)</f>
        <v>200</v>
      </c>
      <c r="J1076" s="12">
        <v>1056662</v>
      </c>
      <c r="K1076" s="46">
        <f t="shared" ref="K1076:K1131" si="37">(J1076/(I1076/1000))</f>
        <v>5283310</v>
      </c>
      <c r="L1076" s="46"/>
      <c r="M1076" s="13" t="s">
        <v>71</v>
      </c>
      <c r="N1076" s="412">
        <f>AVERAGE(N1075:N1075)</f>
        <v>4900392.5</v>
      </c>
      <c r="O1076" s="412" t="e">
        <f>AVERAGE(O1075:O1075)</f>
        <v>#REF!</v>
      </c>
      <c r="P1076" s="412" t="e">
        <f>STDEV(#REF!)</f>
        <v>#REF!</v>
      </c>
      <c r="Q1076" s="412" t="e">
        <f>STDEV(#REF!)</f>
        <v>#REF!</v>
      </c>
      <c r="R1076" s="412">
        <f>MIN(R1075:R1075)</f>
        <v>5283310</v>
      </c>
      <c r="S1076" s="412" t="e">
        <f>MIN(S1075:S1075)</f>
        <v>#REF!</v>
      </c>
      <c r="T1076" s="412">
        <f>MIN(T1075:T1075)</f>
        <v>4517475</v>
      </c>
      <c r="U1076" s="412">
        <f>MIN(U1075:U1075)</f>
        <v>0</v>
      </c>
      <c r="V1076" s="131" t="s">
        <v>379</v>
      </c>
    </row>
    <row r="1077" spans="1:22">
      <c r="A1077" s="414"/>
      <c r="B1077" s="25" t="s">
        <v>57</v>
      </c>
      <c r="C1077" s="383">
        <v>5</v>
      </c>
      <c r="D1077" s="379" t="s">
        <v>4</v>
      </c>
      <c r="E1077" s="29">
        <v>471830032079</v>
      </c>
      <c r="F1077" s="389"/>
      <c r="G1077" s="10">
        <v>10</v>
      </c>
      <c r="H1077" s="11">
        <v>49.920999999999999</v>
      </c>
      <c r="I1077" s="11">
        <f t="shared" si="36"/>
        <v>200</v>
      </c>
      <c r="J1077" s="12">
        <v>674845</v>
      </c>
      <c r="K1077" s="46">
        <f t="shared" si="37"/>
        <v>3374225</v>
      </c>
      <c r="L1077" s="46"/>
      <c r="M1077" s="13" t="s">
        <v>71</v>
      </c>
      <c r="N1077" s="412">
        <f>AVERAGE(K1077:K1078)</f>
        <v>4335137.5</v>
      </c>
      <c r="O1077" s="412">
        <f>AVERAGE(K1077:K1080)</f>
        <v>5083627.5</v>
      </c>
      <c r="P1077" s="412">
        <f>STDEV(K1077:K1078)</f>
        <v>1358935.4897538368</v>
      </c>
      <c r="Q1077" s="412">
        <f>STDEV(K1077:K1080)</f>
        <v>2480241.0151922065</v>
      </c>
      <c r="R1077" s="412">
        <f>MAX(K1077:K1078)</f>
        <v>5296050</v>
      </c>
      <c r="S1077" s="412">
        <f>MAX(K1077:K1080)</f>
        <v>8512335</v>
      </c>
      <c r="T1077" s="412">
        <f>MIN(K1077:K1078)</f>
        <v>3374225</v>
      </c>
      <c r="U1077" s="412">
        <f>MIN(K1077:K1080)</f>
        <v>3151900</v>
      </c>
      <c r="V1077" s="131" t="s">
        <v>379</v>
      </c>
    </row>
    <row r="1078" spans="1:22">
      <c r="A1078" s="414"/>
      <c r="B1078" s="25" t="s">
        <v>58</v>
      </c>
      <c r="C1078" s="384"/>
      <c r="D1078" s="380"/>
      <c r="E1078" s="29">
        <v>471830032183</v>
      </c>
      <c r="F1078" s="389"/>
      <c r="G1078" s="10">
        <v>10</v>
      </c>
      <c r="H1078" s="11">
        <v>41.533000000000001</v>
      </c>
      <c r="I1078" s="11">
        <f t="shared" si="36"/>
        <v>200</v>
      </c>
      <c r="J1078" s="12">
        <v>1059210</v>
      </c>
      <c r="K1078" s="46">
        <f t="shared" si="37"/>
        <v>5296050</v>
      </c>
      <c r="L1078" s="46"/>
      <c r="M1078" s="13" t="s">
        <v>71</v>
      </c>
      <c r="N1078" s="412">
        <f>AVERAGE(N1076:N1077)</f>
        <v>4617765</v>
      </c>
      <c r="O1078" s="412" t="e">
        <f>AVERAGE(O1076:O1077)</f>
        <v>#REF!</v>
      </c>
      <c r="P1078" s="412" t="e">
        <f>STDEV(P1074:P1076)</f>
        <v>#DIV/0!</v>
      </c>
      <c r="Q1078" s="412" t="e">
        <f>STDEV(Q1074:Q1076)</f>
        <v>#REF!</v>
      </c>
      <c r="R1078" s="412">
        <f>MIN(R1076:R1077)</f>
        <v>5283310</v>
      </c>
      <c r="S1078" s="412" t="e">
        <f>MIN(S1076:S1077)</f>
        <v>#REF!</v>
      </c>
      <c r="T1078" s="412">
        <f>MIN(T1076:T1077)</f>
        <v>3374225</v>
      </c>
      <c r="U1078" s="412">
        <f>MIN(U1076:U1077)</f>
        <v>0</v>
      </c>
      <c r="V1078" s="131" t="s">
        <v>379</v>
      </c>
    </row>
    <row r="1079" spans="1:22">
      <c r="A1079" s="414"/>
      <c r="B1079" s="25" t="s">
        <v>59</v>
      </c>
      <c r="C1079" s="384"/>
      <c r="D1079" s="379" t="s">
        <v>3</v>
      </c>
      <c r="E1079" s="29">
        <v>471830032495</v>
      </c>
      <c r="F1079" s="389"/>
      <c r="G1079" s="10">
        <v>10</v>
      </c>
      <c r="H1079" s="11">
        <v>45.908000000000001</v>
      </c>
      <c r="I1079" s="11">
        <f t="shared" si="36"/>
        <v>200</v>
      </c>
      <c r="J1079" s="12">
        <v>1702467</v>
      </c>
      <c r="K1079" s="46">
        <f t="shared" si="37"/>
        <v>8512335</v>
      </c>
      <c r="L1079" s="46"/>
      <c r="M1079" s="13" t="s">
        <v>71</v>
      </c>
      <c r="N1079" s="412">
        <f>AVERAGE(K1079:K1080)</f>
        <v>5832117.5</v>
      </c>
      <c r="O1079" s="412" t="e">
        <f>AVERAGE(#REF!)</f>
        <v>#REF!</v>
      </c>
      <c r="P1079" s="412">
        <f>STDEV(K1079:K1080)</f>
        <v>3790399.9386097109</v>
      </c>
      <c r="Q1079" s="412" t="e">
        <f>STDEV(#REF!)</f>
        <v>#REF!</v>
      </c>
      <c r="R1079" s="412">
        <f>MAX(K1079:K1080)</f>
        <v>8512335</v>
      </c>
      <c r="S1079" s="412" t="e">
        <f>MIN(#REF!)</f>
        <v>#REF!</v>
      </c>
      <c r="T1079" s="412">
        <f>MIN(K1079:K1080)</f>
        <v>3151900</v>
      </c>
      <c r="U1079" s="412">
        <f>MIN(M1079:M1080)</f>
        <v>0</v>
      </c>
      <c r="V1079" s="131" t="s">
        <v>379</v>
      </c>
    </row>
    <row r="1080" spans="1:22">
      <c r="A1080" s="414"/>
      <c r="B1080" s="25" t="s">
        <v>60</v>
      </c>
      <c r="C1080" s="385"/>
      <c r="D1080" s="380"/>
      <c r="E1080" s="29">
        <v>471830032599</v>
      </c>
      <c r="F1080" s="389"/>
      <c r="G1080" s="10">
        <v>10</v>
      </c>
      <c r="H1080" s="11">
        <v>52.561</v>
      </c>
      <c r="I1080" s="11">
        <f t="shared" si="36"/>
        <v>200</v>
      </c>
      <c r="J1080" s="12">
        <v>630380</v>
      </c>
      <c r="K1080" s="46">
        <f t="shared" si="37"/>
        <v>3151900</v>
      </c>
      <c r="L1080" s="46"/>
      <c r="M1080" s="13" t="s">
        <v>71</v>
      </c>
      <c r="N1080" s="412">
        <f>AVERAGE(N1079:N1079)</f>
        <v>5832117.5</v>
      </c>
      <c r="O1080" s="412" t="e">
        <f>AVERAGE(O1079:O1079)</f>
        <v>#REF!</v>
      </c>
      <c r="P1080" s="412" t="e">
        <f>STDEV(#REF!)</f>
        <v>#REF!</v>
      </c>
      <c r="Q1080" s="412" t="e">
        <f>STDEV(#REF!)</f>
        <v>#REF!</v>
      </c>
      <c r="R1080" s="412">
        <f>MIN(R1079:R1079)</f>
        <v>8512335</v>
      </c>
      <c r="S1080" s="412" t="e">
        <f>MIN(S1079:S1079)</f>
        <v>#REF!</v>
      </c>
      <c r="T1080" s="412">
        <f>MIN(T1079:T1079)</f>
        <v>3151900</v>
      </c>
      <c r="U1080" s="412">
        <f>MIN(U1079:U1079)</f>
        <v>0</v>
      </c>
      <c r="V1080" s="131" t="s">
        <v>379</v>
      </c>
    </row>
    <row r="1081" spans="1:22">
      <c r="A1081" s="414"/>
      <c r="B1081" s="25" t="s">
        <v>61</v>
      </c>
      <c r="C1081" s="383">
        <v>6</v>
      </c>
      <c r="D1081" s="379" t="s">
        <v>4</v>
      </c>
      <c r="E1081" s="29">
        <v>471830032911</v>
      </c>
      <c r="F1081" s="389"/>
      <c r="G1081" s="10">
        <v>10</v>
      </c>
      <c r="H1081" s="11">
        <v>61.595999999999997</v>
      </c>
      <c r="I1081" s="11">
        <f t="shared" si="36"/>
        <v>200</v>
      </c>
      <c r="J1081" s="12">
        <v>2608933</v>
      </c>
      <c r="K1081" s="46">
        <f t="shared" si="37"/>
        <v>13044665</v>
      </c>
      <c r="L1081" s="46"/>
      <c r="M1081" s="13" t="s">
        <v>71</v>
      </c>
      <c r="N1081" s="412">
        <f>AVERAGE(K1081:K1082)</f>
        <v>18151202.5</v>
      </c>
      <c r="O1081" s="412">
        <f>AVERAGE(K1081:K1084)</f>
        <v>14345714.680051772</v>
      </c>
      <c r="P1081" s="412">
        <f>STDEV(K1081:K1082)</f>
        <v>7221734.5892667985</v>
      </c>
      <c r="Q1081" s="412">
        <f>STDEV(K1081:K1084)</f>
        <v>6223904.051952159</v>
      </c>
      <c r="R1081" s="412">
        <f>MAX(K1081:K1082)</f>
        <v>23257740</v>
      </c>
      <c r="S1081" s="412">
        <f>MAX(K1081:K1084)</f>
        <v>23257740</v>
      </c>
      <c r="T1081" s="412">
        <f>MIN(K1081:K1082)</f>
        <v>13044665</v>
      </c>
      <c r="U1081" s="412">
        <f>MIN(K1081:K1084)</f>
        <v>8789435</v>
      </c>
      <c r="V1081" s="131" t="s">
        <v>379</v>
      </c>
    </row>
    <row r="1082" spans="1:22">
      <c r="A1082" s="414"/>
      <c r="B1082" s="25" t="s">
        <v>62</v>
      </c>
      <c r="C1082" s="384"/>
      <c r="D1082" s="380"/>
      <c r="E1082" s="29">
        <v>471830032807</v>
      </c>
      <c r="F1082" s="389"/>
      <c r="G1082" s="10">
        <v>10</v>
      </c>
      <c r="H1082" s="11">
        <v>77.786000000000001</v>
      </c>
      <c r="I1082" s="11">
        <f t="shared" si="36"/>
        <v>200</v>
      </c>
      <c r="J1082" s="12">
        <v>4651548</v>
      </c>
      <c r="K1082" s="46">
        <f t="shared" si="37"/>
        <v>23257740</v>
      </c>
      <c r="L1082" s="46"/>
      <c r="M1082" s="13" t="s">
        <v>71</v>
      </c>
      <c r="N1082" s="412">
        <f>AVERAGE(N1080:N1081)</f>
        <v>11991660</v>
      </c>
      <c r="O1082" s="412" t="e">
        <f>AVERAGE(O1080:O1081)</f>
        <v>#REF!</v>
      </c>
      <c r="P1082" s="412" t="e">
        <f>STDEV(P1078:P1080)</f>
        <v>#DIV/0!</v>
      </c>
      <c r="Q1082" s="412" t="e">
        <f>STDEV(Q1078:Q1080)</f>
        <v>#REF!</v>
      </c>
      <c r="R1082" s="412">
        <f>MIN(R1080:R1081)</f>
        <v>8512335</v>
      </c>
      <c r="S1082" s="412" t="e">
        <f>MIN(S1080:S1081)</f>
        <v>#REF!</v>
      </c>
      <c r="T1082" s="412">
        <f>MIN(T1080:T1081)</f>
        <v>3151900</v>
      </c>
      <c r="U1082" s="412">
        <f>MIN(U1080:U1081)</f>
        <v>0</v>
      </c>
      <c r="V1082" s="131" t="s">
        <v>379</v>
      </c>
    </row>
    <row r="1083" spans="1:22">
      <c r="A1083" s="414"/>
      <c r="B1083" s="25" t="s">
        <v>63</v>
      </c>
      <c r="C1083" s="384"/>
      <c r="D1083" s="379" t="s">
        <v>3</v>
      </c>
      <c r="E1083" s="29">
        <v>471830033223</v>
      </c>
      <c r="F1083" s="389"/>
      <c r="G1083" s="10">
        <v>10</v>
      </c>
      <c r="H1083" s="11">
        <v>46.790999999999997</v>
      </c>
      <c r="I1083" s="11">
        <f t="shared" si="36"/>
        <v>200</v>
      </c>
      <c r="J1083" s="12">
        <v>1757887</v>
      </c>
      <c r="K1083" s="46">
        <f t="shared" si="37"/>
        <v>8789435</v>
      </c>
      <c r="L1083" s="46"/>
      <c r="M1083" s="13" t="s">
        <v>71</v>
      </c>
      <c r="N1083" s="412">
        <f>AVERAGE(K1083:K1084)</f>
        <v>10540226.860103544</v>
      </c>
      <c r="O1083" s="412" t="e">
        <f>AVERAGE(#REF!)</f>
        <v>#REF!</v>
      </c>
      <c r="P1083" s="412">
        <f>STDEV(K1083:K1084)</f>
        <v>2475993.5934508634</v>
      </c>
      <c r="Q1083" s="412" t="e">
        <f>STDEV(#REF!)</f>
        <v>#REF!</v>
      </c>
      <c r="R1083" s="412">
        <f>MAX(K1083:K1084)</f>
        <v>12291018.72020709</v>
      </c>
      <c r="S1083" s="412" t="e">
        <f>MIN(#REF!)</f>
        <v>#REF!</v>
      </c>
      <c r="T1083" s="412">
        <f>MIN(K1083:K1084)</f>
        <v>8789435</v>
      </c>
      <c r="U1083" s="412">
        <f>MIN(M1083:M1084)</f>
        <v>0</v>
      </c>
      <c r="V1083" s="131" t="s">
        <v>379</v>
      </c>
    </row>
    <row r="1084" spans="1:22">
      <c r="A1084" s="414"/>
      <c r="B1084" s="25" t="s">
        <v>64</v>
      </c>
      <c r="C1084" s="385"/>
      <c r="D1084" s="380"/>
      <c r="E1084" s="29">
        <v>471830033328</v>
      </c>
      <c r="F1084" s="390"/>
      <c r="G1084" s="10">
        <v>10</v>
      </c>
      <c r="H1084" s="11">
        <v>31.677</v>
      </c>
      <c r="I1084" s="11">
        <f t="shared" si="36"/>
        <v>158.38499999999999</v>
      </c>
      <c r="J1084" s="12">
        <v>1946713</v>
      </c>
      <c r="K1084" s="46">
        <f t="shared" si="37"/>
        <v>12291018.72020709</v>
      </c>
      <c r="L1084" s="46"/>
      <c r="M1084" s="13" t="s">
        <v>71</v>
      </c>
      <c r="N1084" s="412">
        <f>AVERAGE(N1083:N1083)</f>
        <v>10540226.860103544</v>
      </c>
      <c r="O1084" s="412" t="e">
        <f>AVERAGE(O1083:O1083)</f>
        <v>#REF!</v>
      </c>
      <c r="P1084" s="412" t="e">
        <f>STDEV(#REF!)</f>
        <v>#REF!</v>
      </c>
      <c r="Q1084" s="412" t="e">
        <f>STDEV(#REF!)</f>
        <v>#REF!</v>
      </c>
      <c r="R1084" s="412">
        <f>MIN(R1083:R1083)</f>
        <v>12291018.72020709</v>
      </c>
      <c r="S1084" s="412" t="e">
        <f>MIN(S1083:S1083)</f>
        <v>#REF!</v>
      </c>
      <c r="T1084" s="412">
        <f>MIN(T1083:T1083)</f>
        <v>8789435</v>
      </c>
      <c r="U1084" s="412">
        <f>MIN(U1083:U1083)</f>
        <v>0</v>
      </c>
      <c r="V1084" s="131" t="s">
        <v>379</v>
      </c>
    </row>
    <row r="1085" spans="1:22">
      <c r="A1085" s="414" t="s">
        <v>936</v>
      </c>
      <c r="B1085" s="25" t="s">
        <v>18</v>
      </c>
      <c r="C1085" s="383">
        <v>1</v>
      </c>
      <c r="D1085" s="379" t="s">
        <v>4</v>
      </c>
      <c r="E1085" s="29">
        <v>471830028546</v>
      </c>
      <c r="F1085" s="408" t="s">
        <v>1844</v>
      </c>
      <c r="G1085" s="10">
        <v>10</v>
      </c>
      <c r="H1085" s="11">
        <v>97.126000000000005</v>
      </c>
      <c r="I1085" s="11">
        <f t="shared" si="36"/>
        <v>200</v>
      </c>
      <c r="J1085" s="12" t="s">
        <v>355</v>
      </c>
      <c r="K1085" s="46" t="s">
        <v>355</v>
      </c>
      <c r="L1085" s="46"/>
      <c r="M1085" s="13" t="s">
        <v>71</v>
      </c>
      <c r="N1085" s="381" t="s">
        <v>355</v>
      </c>
      <c r="O1085" s="381" t="s">
        <v>355</v>
      </c>
      <c r="P1085" s="381" t="s">
        <v>354</v>
      </c>
      <c r="Q1085" s="381" t="s">
        <v>354</v>
      </c>
      <c r="R1085" s="381" t="s">
        <v>355</v>
      </c>
      <c r="S1085" s="381" t="s">
        <v>355</v>
      </c>
      <c r="T1085" s="381" t="s">
        <v>355</v>
      </c>
      <c r="U1085" s="381" t="s">
        <v>355</v>
      </c>
      <c r="V1085" s="131" t="s">
        <v>379</v>
      </c>
    </row>
    <row r="1086" spans="1:22">
      <c r="A1086" s="414"/>
      <c r="B1086" s="25" t="s">
        <v>19</v>
      </c>
      <c r="C1086" s="384"/>
      <c r="D1086" s="380"/>
      <c r="E1086" s="29">
        <v>471830028650</v>
      </c>
      <c r="F1086" s="409"/>
      <c r="G1086" s="10">
        <v>10</v>
      </c>
      <c r="H1086" s="11">
        <v>59.875999999999998</v>
      </c>
      <c r="I1086" s="11">
        <f t="shared" si="36"/>
        <v>200</v>
      </c>
      <c r="J1086" s="12" t="s">
        <v>355</v>
      </c>
      <c r="K1086" s="46" t="s">
        <v>355</v>
      </c>
      <c r="L1086" s="46"/>
      <c r="M1086" s="13" t="s">
        <v>71</v>
      </c>
      <c r="N1086" s="382">
        <f>MIN(N1084:N1085)</f>
        <v>10540226.860103544</v>
      </c>
      <c r="O1086" s="382" t="e">
        <f>MIN(O1084:O1085)</f>
        <v>#REF!</v>
      </c>
      <c r="P1086" s="382" t="e">
        <f>AVERAGE(P1084:P1085)</f>
        <v>#REF!</v>
      </c>
      <c r="Q1086" s="382" t="e">
        <f>AVERAGE(Q1084:Q1085)</f>
        <v>#REF!</v>
      </c>
      <c r="R1086" s="382">
        <f>MIN(R1084:R1085)</f>
        <v>12291018.72020709</v>
      </c>
      <c r="S1086" s="382" t="e">
        <f>MIN(S1084:S1085)</f>
        <v>#REF!</v>
      </c>
      <c r="T1086" s="382">
        <f>MIN(T1084:T1085)</f>
        <v>8789435</v>
      </c>
      <c r="U1086" s="382">
        <f>MIN(U1084:U1085)</f>
        <v>0</v>
      </c>
      <c r="V1086" s="131" t="s">
        <v>379</v>
      </c>
    </row>
    <row r="1087" spans="1:22">
      <c r="A1087" s="414"/>
      <c r="B1087" s="25" t="s">
        <v>20</v>
      </c>
      <c r="C1087" s="384"/>
      <c r="D1087" s="379" t="s">
        <v>3</v>
      </c>
      <c r="E1087" s="29">
        <v>471830028962</v>
      </c>
      <c r="F1087" s="409"/>
      <c r="G1087" s="10">
        <v>10</v>
      </c>
      <c r="H1087" s="11">
        <v>33.79</v>
      </c>
      <c r="I1087" s="11">
        <f t="shared" si="36"/>
        <v>168.95</v>
      </c>
      <c r="J1087" s="12" t="s">
        <v>355</v>
      </c>
      <c r="K1087" s="46" t="s">
        <v>355</v>
      </c>
      <c r="L1087" s="46"/>
      <c r="M1087" s="13" t="s">
        <v>71</v>
      </c>
      <c r="N1087" s="381" t="s">
        <v>355</v>
      </c>
      <c r="O1087" s="382" t="e">
        <f>MIN(#REF!)</f>
        <v>#REF!</v>
      </c>
      <c r="P1087" s="381" t="s">
        <v>354</v>
      </c>
      <c r="Q1087" s="382" t="e">
        <f>AVERAGE(#REF!)</f>
        <v>#REF!</v>
      </c>
      <c r="R1087" s="381" t="s">
        <v>355</v>
      </c>
      <c r="S1087" s="382" t="e">
        <f>MIN(#REF!)</f>
        <v>#REF!</v>
      </c>
      <c r="T1087" s="381" t="s">
        <v>355</v>
      </c>
      <c r="U1087" s="382" t="e">
        <f>MIN(#REF!)</f>
        <v>#REF!</v>
      </c>
      <c r="V1087" s="131" t="s">
        <v>379</v>
      </c>
    </row>
    <row r="1088" spans="1:22">
      <c r="A1088" s="414"/>
      <c r="B1088" s="25" t="s">
        <v>21</v>
      </c>
      <c r="C1088" s="385"/>
      <c r="D1088" s="380"/>
      <c r="E1088" s="29">
        <v>471830029066</v>
      </c>
      <c r="F1088" s="409"/>
      <c r="G1088" s="10">
        <v>10</v>
      </c>
      <c r="H1088" s="11">
        <v>59.046999999999997</v>
      </c>
      <c r="I1088" s="11">
        <f t="shared" si="36"/>
        <v>200</v>
      </c>
      <c r="J1088" s="12" t="s">
        <v>355</v>
      </c>
      <c r="K1088" s="46" t="s">
        <v>355</v>
      </c>
      <c r="L1088" s="46"/>
      <c r="M1088" s="13" t="s">
        <v>71</v>
      </c>
      <c r="N1088" s="382">
        <f>MIN(N1086:N1087)</f>
        <v>10540226.860103544</v>
      </c>
      <c r="O1088" s="382" t="e">
        <f>MIN(O1087:O1087)</f>
        <v>#REF!</v>
      </c>
      <c r="P1088" s="382" t="e">
        <f>AVERAGE(P1086:P1087)</f>
        <v>#REF!</v>
      </c>
      <c r="Q1088" s="382" t="e">
        <f>AVERAGE(Q1087:Q1087)</f>
        <v>#REF!</v>
      </c>
      <c r="R1088" s="382">
        <f>MIN(R1086:R1087)</f>
        <v>12291018.72020709</v>
      </c>
      <c r="S1088" s="382" t="e">
        <f>MIN(S1087:S1087)</f>
        <v>#REF!</v>
      </c>
      <c r="T1088" s="382">
        <f>MIN(T1086:T1087)</f>
        <v>8789435</v>
      </c>
      <c r="U1088" s="382" t="e">
        <f>MIN(U1087:U1087)</f>
        <v>#REF!</v>
      </c>
      <c r="V1088" s="131" t="s">
        <v>379</v>
      </c>
    </row>
    <row r="1089" spans="1:22">
      <c r="A1089" s="414"/>
      <c r="B1089" s="25" t="s">
        <v>22</v>
      </c>
      <c r="C1089" s="383">
        <v>2</v>
      </c>
      <c r="D1089" s="379" t="s">
        <v>4</v>
      </c>
      <c r="E1089" s="29">
        <v>471830029378</v>
      </c>
      <c r="F1089" s="409"/>
      <c r="G1089" s="10">
        <v>10</v>
      </c>
      <c r="H1089" s="11">
        <v>198.536</v>
      </c>
      <c r="I1089" s="11">
        <f t="shared" si="36"/>
        <v>200</v>
      </c>
      <c r="J1089" s="12" t="s">
        <v>355</v>
      </c>
      <c r="K1089" s="46" t="s">
        <v>355</v>
      </c>
      <c r="L1089" s="46"/>
      <c r="M1089" s="13" t="s">
        <v>71</v>
      </c>
      <c r="N1089" s="381" t="s">
        <v>355</v>
      </c>
      <c r="O1089" s="381" t="s">
        <v>355</v>
      </c>
      <c r="P1089" s="381" t="s">
        <v>354</v>
      </c>
      <c r="Q1089" s="381" t="s">
        <v>354</v>
      </c>
      <c r="R1089" s="381" t="s">
        <v>355</v>
      </c>
      <c r="S1089" s="381" t="s">
        <v>355</v>
      </c>
      <c r="T1089" s="381" t="s">
        <v>355</v>
      </c>
      <c r="U1089" s="381" t="s">
        <v>355</v>
      </c>
      <c r="V1089" s="131" t="s">
        <v>379</v>
      </c>
    </row>
    <row r="1090" spans="1:22">
      <c r="A1090" s="414"/>
      <c r="B1090" s="25" t="s">
        <v>23</v>
      </c>
      <c r="C1090" s="384"/>
      <c r="D1090" s="380"/>
      <c r="E1090" s="29">
        <v>471830029482</v>
      </c>
      <c r="F1090" s="409"/>
      <c r="G1090" s="10">
        <v>10</v>
      </c>
      <c r="H1090" s="11">
        <v>109.54</v>
      </c>
      <c r="I1090" s="11">
        <f t="shared" si="36"/>
        <v>200</v>
      </c>
      <c r="J1090" s="12" t="s">
        <v>355</v>
      </c>
      <c r="K1090" s="46" t="s">
        <v>355</v>
      </c>
      <c r="L1090" s="46"/>
      <c r="M1090" s="13" t="s">
        <v>71</v>
      </c>
      <c r="N1090" s="382">
        <f>MIN(N1088:N1089)</f>
        <v>10540226.860103544</v>
      </c>
      <c r="O1090" s="382" t="e">
        <f>MIN(O1088:O1089)</f>
        <v>#REF!</v>
      </c>
      <c r="P1090" s="382" t="e">
        <f>AVERAGE(P1088:P1089)</f>
        <v>#REF!</v>
      </c>
      <c r="Q1090" s="382" t="e">
        <f>AVERAGE(Q1088:Q1089)</f>
        <v>#REF!</v>
      </c>
      <c r="R1090" s="382">
        <f>MIN(R1088:R1089)</f>
        <v>12291018.72020709</v>
      </c>
      <c r="S1090" s="382" t="e">
        <f>MIN(S1088:S1089)</f>
        <v>#REF!</v>
      </c>
      <c r="T1090" s="382">
        <f>MIN(T1088:T1089)</f>
        <v>8789435</v>
      </c>
      <c r="U1090" s="382" t="e">
        <f>MIN(U1088:U1089)</f>
        <v>#REF!</v>
      </c>
      <c r="V1090" s="131" t="s">
        <v>379</v>
      </c>
    </row>
    <row r="1091" spans="1:22">
      <c r="A1091" s="414"/>
      <c r="B1091" s="25" t="s">
        <v>24</v>
      </c>
      <c r="C1091" s="384"/>
      <c r="D1091" s="379" t="s">
        <v>3</v>
      </c>
      <c r="E1091" s="29">
        <v>471830029794</v>
      </c>
      <c r="F1091" s="409"/>
      <c r="G1091" s="10">
        <v>10</v>
      </c>
      <c r="H1091" s="11">
        <v>197.733</v>
      </c>
      <c r="I1091" s="11">
        <f t="shared" si="36"/>
        <v>200</v>
      </c>
      <c r="J1091" s="12" t="s">
        <v>355</v>
      </c>
      <c r="K1091" s="46" t="s">
        <v>355</v>
      </c>
      <c r="L1091" s="46"/>
      <c r="M1091" s="13" t="s">
        <v>71</v>
      </c>
      <c r="N1091" s="381" t="s">
        <v>355</v>
      </c>
      <c r="O1091" s="382" t="e">
        <f>MIN(#REF!)</f>
        <v>#REF!</v>
      </c>
      <c r="P1091" s="381" t="s">
        <v>354</v>
      </c>
      <c r="Q1091" s="382" t="e">
        <f>AVERAGE(#REF!)</f>
        <v>#REF!</v>
      </c>
      <c r="R1091" s="381" t="s">
        <v>355</v>
      </c>
      <c r="S1091" s="382" t="e">
        <f>MIN(#REF!)</f>
        <v>#REF!</v>
      </c>
      <c r="T1091" s="381" t="s">
        <v>355</v>
      </c>
      <c r="U1091" s="382" t="e">
        <f>MIN(#REF!)</f>
        <v>#REF!</v>
      </c>
      <c r="V1091" s="131" t="s">
        <v>379</v>
      </c>
    </row>
    <row r="1092" spans="1:22">
      <c r="A1092" s="414"/>
      <c r="B1092" s="25" t="s">
        <v>25</v>
      </c>
      <c r="C1092" s="385"/>
      <c r="D1092" s="380"/>
      <c r="E1092" s="29">
        <v>471830029898</v>
      </c>
      <c r="F1092" s="409"/>
      <c r="G1092" s="10">
        <v>10</v>
      </c>
      <c r="H1092" s="11">
        <v>8.0310000000000006</v>
      </c>
      <c r="I1092" s="11">
        <f t="shared" si="36"/>
        <v>40.155000000000001</v>
      </c>
      <c r="J1092" s="12" t="s">
        <v>355</v>
      </c>
      <c r="K1092" s="46" t="s">
        <v>355</v>
      </c>
      <c r="L1092" s="46"/>
      <c r="M1092" s="13" t="s">
        <v>71</v>
      </c>
      <c r="N1092" s="382">
        <f>MIN(N1090:N1091)</f>
        <v>10540226.860103544</v>
      </c>
      <c r="O1092" s="382" t="e">
        <f>MIN(O1091:O1091)</f>
        <v>#REF!</v>
      </c>
      <c r="P1092" s="382" t="e">
        <f>AVERAGE(P1090:P1091)</f>
        <v>#REF!</v>
      </c>
      <c r="Q1092" s="382" t="e">
        <f>AVERAGE(Q1091:Q1091)</f>
        <v>#REF!</v>
      </c>
      <c r="R1092" s="382">
        <f>MIN(R1090:R1091)</f>
        <v>12291018.72020709</v>
      </c>
      <c r="S1092" s="382" t="e">
        <f>MIN(S1091:S1091)</f>
        <v>#REF!</v>
      </c>
      <c r="T1092" s="382">
        <f>MIN(T1090:T1091)</f>
        <v>8789435</v>
      </c>
      <c r="U1092" s="382" t="e">
        <f>MIN(U1091:U1091)</f>
        <v>#REF!</v>
      </c>
      <c r="V1092" s="131" t="s">
        <v>379</v>
      </c>
    </row>
    <row r="1093" spans="1:22">
      <c r="A1093" s="414"/>
      <c r="B1093" s="25" t="s">
        <v>26</v>
      </c>
      <c r="C1093" s="383">
        <v>3</v>
      </c>
      <c r="D1093" s="379" t="s">
        <v>4</v>
      </c>
      <c r="E1093" s="29">
        <v>471830030210</v>
      </c>
      <c r="F1093" s="409"/>
      <c r="G1093" s="10">
        <v>10</v>
      </c>
      <c r="H1093" s="11">
        <v>115.247</v>
      </c>
      <c r="I1093" s="11">
        <f t="shared" si="36"/>
        <v>200</v>
      </c>
      <c r="J1093" s="12">
        <v>431</v>
      </c>
      <c r="K1093" s="46">
        <f t="shared" si="37"/>
        <v>2155</v>
      </c>
      <c r="L1093" s="46"/>
      <c r="M1093" s="13" t="s">
        <v>71</v>
      </c>
      <c r="N1093" s="412">
        <f>AVERAGE(K1093:K1094)</f>
        <v>2017.5</v>
      </c>
      <c r="O1093" s="412">
        <f>AVERAGE(K1093:K1096)</f>
        <v>1456.25</v>
      </c>
      <c r="P1093" s="412">
        <f>STDEV(K1093:K1094)</f>
        <v>194.45436482630058</v>
      </c>
      <c r="Q1093" s="412">
        <f>STDEV(K1093:K1096)</f>
        <v>670.57655541083955</v>
      </c>
      <c r="R1093" s="412">
        <f>MAX(K1093:K1094)</f>
        <v>2155</v>
      </c>
      <c r="S1093" s="412">
        <f>MAX(K1093:K1096)</f>
        <v>2155</v>
      </c>
      <c r="T1093" s="412">
        <f>MIN(K1093:K1094)</f>
        <v>1880</v>
      </c>
      <c r="U1093" s="412">
        <f>MIN(K1093:K1096)</f>
        <v>735</v>
      </c>
      <c r="V1093" s="131" t="s">
        <v>379</v>
      </c>
    </row>
    <row r="1094" spans="1:22">
      <c r="A1094" s="414"/>
      <c r="B1094" s="25" t="s">
        <v>27</v>
      </c>
      <c r="C1094" s="384"/>
      <c r="D1094" s="380"/>
      <c r="E1094" s="29">
        <v>471830030314</v>
      </c>
      <c r="F1094" s="409"/>
      <c r="G1094" s="10">
        <v>10</v>
      </c>
      <c r="H1094" s="11">
        <v>127.92700000000001</v>
      </c>
      <c r="I1094" s="11">
        <f t="shared" si="36"/>
        <v>200</v>
      </c>
      <c r="J1094" s="12">
        <v>376</v>
      </c>
      <c r="K1094" s="46">
        <f t="shared" si="37"/>
        <v>1880</v>
      </c>
      <c r="L1094" s="46"/>
      <c r="M1094" s="13" t="s">
        <v>71</v>
      </c>
      <c r="N1094" s="412">
        <f>AVERAGE(N1092:N1093)</f>
        <v>5271122.1800517719</v>
      </c>
      <c r="O1094" s="412" t="e">
        <f>AVERAGE(O1092:O1093)</f>
        <v>#REF!</v>
      </c>
      <c r="P1094" s="412" t="e">
        <f>STDEV(P1090:P1092)</f>
        <v>#REF!</v>
      </c>
      <c r="Q1094" s="412" t="e">
        <f>STDEV(Q1090:Q1092)</f>
        <v>#REF!</v>
      </c>
      <c r="R1094" s="412">
        <f>MIN(R1092:R1093)</f>
        <v>2155</v>
      </c>
      <c r="S1094" s="412" t="e">
        <f>MIN(S1092:S1093)</f>
        <v>#REF!</v>
      </c>
      <c r="T1094" s="412">
        <f>MIN(T1092:T1093)</f>
        <v>1880</v>
      </c>
      <c r="U1094" s="412" t="e">
        <f>MIN(U1092:U1093)</f>
        <v>#REF!</v>
      </c>
      <c r="V1094" s="131" t="s">
        <v>379</v>
      </c>
    </row>
    <row r="1095" spans="1:22">
      <c r="A1095" s="414"/>
      <c r="B1095" s="25" t="s">
        <v>28</v>
      </c>
      <c r="C1095" s="384"/>
      <c r="D1095" s="379" t="s">
        <v>3</v>
      </c>
      <c r="E1095" s="29">
        <v>471830030626</v>
      </c>
      <c r="F1095" s="409"/>
      <c r="G1095" s="10">
        <v>10</v>
      </c>
      <c r="H1095" s="11">
        <v>127.116</v>
      </c>
      <c r="I1095" s="11">
        <f t="shared" si="36"/>
        <v>200</v>
      </c>
      <c r="J1095" s="12">
        <v>211</v>
      </c>
      <c r="K1095" s="46">
        <f t="shared" si="37"/>
        <v>1055</v>
      </c>
      <c r="L1095" s="46"/>
      <c r="M1095" s="13" t="s">
        <v>71</v>
      </c>
      <c r="N1095" s="412">
        <f>AVERAGE(K1095:K1096)</f>
        <v>895</v>
      </c>
      <c r="O1095" s="412" t="e">
        <f>AVERAGE(#REF!)</f>
        <v>#REF!</v>
      </c>
      <c r="P1095" s="412">
        <f>STDEV(K1095:K1096)</f>
        <v>226.27416997969522</v>
      </c>
      <c r="Q1095" s="412" t="e">
        <f>STDEV(#REF!)</f>
        <v>#REF!</v>
      </c>
      <c r="R1095" s="412">
        <f>MAX(K1095:K1096)</f>
        <v>1055</v>
      </c>
      <c r="S1095" s="412" t="e">
        <f>MIN(#REF!)</f>
        <v>#REF!</v>
      </c>
      <c r="T1095" s="412">
        <f>MIN(K1095:K1096)</f>
        <v>735</v>
      </c>
      <c r="U1095" s="412">
        <f>MIN(M1095:M1096)</f>
        <v>0</v>
      </c>
      <c r="V1095" s="131" t="s">
        <v>379</v>
      </c>
    </row>
    <row r="1096" spans="1:22">
      <c r="A1096" s="414"/>
      <c r="B1096" s="25" t="s">
        <v>29</v>
      </c>
      <c r="C1096" s="385"/>
      <c r="D1096" s="380"/>
      <c r="E1096" s="29">
        <v>471830030730</v>
      </c>
      <c r="F1096" s="409"/>
      <c r="G1096" s="10">
        <v>10</v>
      </c>
      <c r="H1096" s="11">
        <v>76.236999999999995</v>
      </c>
      <c r="I1096" s="11">
        <f t="shared" si="36"/>
        <v>200</v>
      </c>
      <c r="J1096" s="12">
        <v>147</v>
      </c>
      <c r="K1096" s="46">
        <f t="shared" si="37"/>
        <v>735</v>
      </c>
      <c r="L1096" s="46"/>
      <c r="M1096" s="13" t="s">
        <v>71</v>
      </c>
      <c r="N1096" s="412">
        <f>AVERAGE(N1095:N1095)</f>
        <v>895</v>
      </c>
      <c r="O1096" s="412" t="e">
        <f>AVERAGE(O1095:O1095)</f>
        <v>#REF!</v>
      </c>
      <c r="P1096" s="412" t="e">
        <f>STDEV(#REF!)</f>
        <v>#REF!</v>
      </c>
      <c r="Q1096" s="412" t="e">
        <f>STDEV(#REF!)</f>
        <v>#REF!</v>
      </c>
      <c r="R1096" s="412">
        <f>MIN(R1095:R1095)</f>
        <v>1055</v>
      </c>
      <c r="S1096" s="412" t="e">
        <f>MIN(S1095:S1095)</f>
        <v>#REF!</v>
      </c>
      <c r="T1096" s="412">
        <f>MIN(T1095:T1095)</f>
        <v>735</v>
      </c>
      <c r="U1096" s="412">
        <f>MIN(U1095:U1095)</f>
        <v>0</v>
      </c>
      <c r="V1096" s="131" t="s">
        <v>379</v>
      </c>
    </row>
    <row r="1097" spans="1:22">
      <c r="A1097" s="414"/>
      <c r="B1097" s="25" t="s">
        <v>30</v>
      </c>
      <c r="C1097" s="383">
        <v>4</v>
      </c>
      <c r="D1097" s="379" t="s">
        <v>4</v>
      </c>
      <c r="E1097" s="29">
        <v>471830031042</v>
      </c>
      <c r="F1097" s="409"/>
      <c r="G1097" s="10">
        <v>10</v>
      </c>
      <c r="H1097" s="11">
        <v>77.484999999999999</v>
      </c>
      <c r="I1097" s="11">
        <f t="shared" si="36"/>
        <v>200</v>
      </c>
      <c r="J1097" s="12">
        <v>4744</v>
      </c>
      <c r="K1097" s="46">
        <f t="shared" si="37"/>
        <v>23720</v>
      </c>
      <c r="L1097" s="46"/>
      <c r="M1097" s="13" t="s">
        <v>71</v>
      </c>
      <c r="N1097" s="412">
        <f>AVERAGE(K1097:K1098)</f>
        <v>55812.5</v>
      </c>
      <c r="O1097" s="412">
        <f>AVERAGE(K1097:K1100)</f>
        <v>48738.75</v>
      </c>
      <c r="P1097" s="412">
        <f>STDEV(K1097:K1098)</f>
        <v>45385.648750458553</v>
      </c>
      <c r="Q1097" s="412">
        <f>STDEV(K1097:K1100)</f>
        <v>27473.381776730726</v>
      </c>
      <c r="R1097" s="412">
        <f>MAX(K1097:K1098)</f>
        <v>87905</v>
      </c>
      <c r="S1097" s="412">
        <f>MAX(K1097:K1100)</f>
        <v>87905</v>
      </c>
      <c r="T1097" s="412">
        <f>MIN(K1097:K1098)</f>
        <v>23720</v>
      </c>
      <c r="U1097" s="412">
        <f>MIN(K1097:K1100)</f>
        <v>23720</v>
      </c>
      <c r="V1097" s="131" t="s">
        <v>379</v>
      </c>
    </row>
    <row r="1098" spans="1:22">
      <c r="A1098" s="414"/>
      <c r="B1098" s="25" t="s">
        <v>31</v>
      </c>
      <c r="C1098" s="384"/>
      <c r="D1098" s="380"/>
      <c r="E1098" s="29">
        <v>471830031146</v>
      </c>
      <c r="F1098" s="409"/>
      <c r="G1098" s="10">
        <v>10</v>
      </c>
      <c r="H1098" s="11">
        <v>125.858</v>
      </c>
      <c r="I1098" s="11">
        <f t="shared" si="36"/>
        <v>200</v>
      </c>
      <c r="J1098" s="12">
        <v>17581</v>
      </c>
      <c r="K1098" s="46">
        <f t="shared" si="37"/>
        <v>87905</v>
      </c>
      <c r="L1098" s="46"/>
      <c r="M1098" s="13" t="s">
        <v>71</v>
      </c>
      <c r="N1098" s="412">
        <f>AVERAGE(N1096:N1097)</f>
        <v>28353.75</v>
      </c>
      <c r="O1098" s="412" t="e">
        <f>AVERAGE(O1096:O1097)</f>
        <v>#REF!</v>
      </c>
      <c r="P1098" s="412" t="e">
        <f>STDEV(P1094:P1096)</f>
        <v>#REF!</v>
      </c>
      <c r="Q1098" s="412" t="e">
        <f>STDEV(Q1094:Q1096)</f>
        <v>#REF!</v>
      </c>
      <c r="R1098" s="412">
        <f>MIN(R1096:R1097)</f>
        <v>1055</v>
      </c>
      <c r="S1098" s="412" t="e">
        <f>MIN(S1096:S1097)</f>
        <v>#REF!</v>
      </c>
      <c r="T1098" s="412">
        <f>MIN(T1096:T1097)</f>
        <v>735</v>
      </c>
      <c r="U1098" s="412">
        <f>MIN(U1096:U1097)</f>
        <v>0</v>
      </c>
      <c r="V1098" s="131" t="s">
        <v>379</v>
      </c>
    </row>
    <row r="1099" spans="1:22">
      <c r="A1099" s="414"/>
      <c r="B1099" s="25" t="s">
        <v>32</v>
      </c>
      <c r="C1099" s="384"/>
      <c r="D1099" s="379" t="s">
        <v>3</v>
      </c>
      <c r="E1099" s="29">
        <v>471830031458</v>
      </c>
      <c r="F1099" s="409"/>
      <c r="G1099" s="10">
        <v>10</v>
      </c>
      <c r="H1099" s="11">
        <v>113.432</v>
      </c>
      <c r="I1099" s="11">
        <f t="shared" si="36"/>
        <v>200</v>
      </c>
      <c r="J1099" s="12">
        <v>8038</v>
      </c>
      <c r="K1099" s="46">
        <f t="shared" si="37"/>
        <v>40190</v>
      </c>
      <c r="L1099" s="46"/>
      <c r="M1099" s="13" t="s">
        <v>71</v>
      </c>
      <c r="N1099" s="412">
        <f>AVERAGE(K1099:K1100)</f>
        <v>41665</v>
      </c>
      <c r="O1099" s="412" t="e">
        <f>AVERAGE(#REF!)</f>
        <v>#REF!</v>
      </c>
      <c r="P1099" s="412">
        <f>STDEV(K1099:K1100)</f>
        <v>2085.965004500315</v>
      </c>
      <c r="Q1099" s="412" t="e">
        <f>STDEV(#REF!)</f>
        <v>#REF!</v>
      </c>
      <c r="R1099" s="412">
        <f>MAX(K1099:K1100)</f>
        <v>43140</v>
      </c>
      <c r="S1099" s="412" t="e">
        <f>MIN(#REF!)</f>
        <v>#REF!</v>
      </c>
      <c r="T1099" s="412">
        <f>MIN(K1099:K1100)</f>
        <v>40190</v>
      </c>
      <c r="U1099" s="412">
        <f>MIN(M1099:M1100)</f>
        <v>0</v>
      </c>
      <c r="V1099" s="131" t="s">
        <v>379</v>
      </c>
    </row>
    <row r="1100" spans="1:22">
      <c r="A1100" s="414"/>
      <c r="B1100" s="25" t="s">
        <v>33</v>
      </c>
      <c r="C1100" s="385"/>
      <c r="D1100" s="380"/>
      <c r="E1100" s="29">
        <v>471830031562</v>
      </c>
      <c r="F1100" s="409"/>
      <c r="G1100" s="10">
        <v>10</v>
      </c>
      <c r="H1100" s="11">
        <v>177.464</v>
      </c>
      <c r="I1100" s="11">
        <f t="shared" si="36"/>
        <v>200</v>
      </c>
      <c r="J1100" s="12">
        <v>8628</v>
      </c>
      <c r="K1100" s="46">
        <f t="shared" si="37"/>
        <v>43140</v>
      </c>
      <c r="L1100" s="46"/>
      <c r="M1100" s="13" t="s">
        <v>71</v>
      </c>
      <c r="N1100" s="412">
        <f>AVERAGE(N1099:N1099)</f>
        <v>41665</v>
      </c>
      <c r="O1100" s="412" t="e">
        <f>AVERAGE(O1099:O1099)</f>
        <v>#REF!</v>
      </c>
      <c r="P1100" s="412" t="e">
        <f>STDEV(#REF!)</f>
        <v>#REF!</v>
      </c>
      <c r="Q1100" s="412" t="e">
        <f>STDEV(#REF!)</f>
        <v>#REF!</v>
      </c>
      <c r="R1100" s="412">
        <f>MIN(R1099:R1099)</f>
        <v>43140</v>
      </c>
      <c r="S1100" s="412" t="e">
        <f>MIN(S1099:S1099)</f>
        <v>#REF!</v>
      </c>
      <c r="T1100" s="412">
        <f>MIN(T1099:T1099)</f>
        <v>40190</v>
      </c>
      <c r="U1100" s="412">
        <f>MIN(U1099:U1099)</f>
        <v>0</v>
      </c>
      <c r="V1100" s="131" t="s">
        <v>379</v>
      </c>
    </row>
    <row r="1101" spans="1:22">
      <c r="A1101" s="414"/>
      <c r="B1101" s="25" t="s">
        <v>34</v>
      </c>
      <c r="C1101" s="383">
        <v>5</v>
      </c>
      <c r="D1101" s="379" t="s">
        <v>4</v>
      </c>
      <c r="E1101" s="29">
        <v>471830031874</v>
      </c>
      <c r="F1101" s="409"/>
      <c r="G1101" s="10">
        <v>10</v>
      </c>
      <c r="H1101" s="11">
        <v>156.32599999999999</v>
      </c>
      <c r="I1101" s="11">
        <f t="shared" si="36"/>
        <v>200</v>
      </c>
      <c r="J1101" s="12">
        <v>213</v>
      </c>
      <c r="K1101" s="46">
        <f t="shared" si="37"/>
        <v>1065</v>
      </c>
      <c r="L1101" s="46"/>
      <c r="M1101" s="13" t="s">
        <v>71</v>
      </c>
      <c r="N1101" s="412">
        <f>AVERAGE(K1101:K1102)</f>
        <v>890</v>
      </c>
      <c r="O1101" s="412">
        <f>AVERAGE(K1101:K1104)</f>
        <v>13045</v>
      </c>
      <c r="P1101" s="412">
        <f>STDEV(K1101:K1102)</f>
        <v>247.48737341529164</v>
      </c>
      <c r="Q1101" s="412">
        <f>STDEV(K1101:K1104)</f>
        <v>18125.133562726282</v>
      </c>
      <c r="R1101" s="412">
        <f>MAX(K1101:K1102)</f>
        <v>1065</v>
      </c>
      <c r="S1101" s="412">
        <f>MAX(K1101:K1104)</f>
        <v>39245</v>
      </c>
      <c r="T1101" s="412">
        <f>MIN(K1101:K1102)</f>
        <v>715</v>
      </c>
      <c r="U1101" s="412">
        <f>MIN(K1101:K1104)</f>
        <v>715</v>
      </c>
      <c r="V1101" s="131" t="s">
        <v>379</v>
      </c>
    </row>
    <row r="1102" spans="1:22">
      <c r="A1102" s="414"/>
      <c r="B1102" s="25" t="s">
        <v>35</v>
      </c>
      <c r="C1102" s="384"/>
      <c r="D1102" s="380"/>
      <c r="E1102" s="29">
        <v>471830031978</v>
      </c>
      <c r="F1102" s="409"/>
      <c r="G1102" s="10">
        <v>10</v>
      </c>
      <c r="H1102" s="11">
        <v>222.13900000000001</v>
      </c>
      <c r="I1102" s="11">
        <f t="shared" si="36"/>
        <v>200</v>
      </c>
      <c r="J1102" s="12">
        <v>143</v>
      </c>
      <c r="K1102" s="46">
        <f t="shared" si="37"/>
        <v>715</v>
      </c>
      <c r="L1102" s="46"/>
      <c r="M1102" s="13" t="s">
        <v>71</v>
      </c>
      <c r="N1102" s="412">
        <f>AVERAGE(N1100:N1101)</f>
        <v>21277.5</v>
      </c>
      <c r="O1102" s="412" t="e">
        <f>AVERAGE(O1100:O1101)</f>
        <v>#REF!</v>
      </c>
      <c r="P1102" s="412" t="e">
        <f>STDEV(P1098:P1100)</f>
        <v>#REF!</v>
      </c>
      <c r="Q1102" s="412" t="e">
        <f>STDEV(Q1098:Q1100)</f>
        <v>#REF!</v>
      </c>
      <c r="R1102" s="412">
        <f>MIN(R1100:R1101)</f>
        <v>1065</v>
      </c>
      <c r="S1102" s="412" t="e">
        <f>MIN(S1100:S1101)</f>
        <v>#REF!</v>
      </c>
      <c r="T1102" s="412">
        <f>MIN(T1100:T1101)</f>
        <v>715</v>
      </c>
      <c r="U1102" s="412">
        <f>MIN(U1100:U1101)</f>
        <v>0</v>
      </c>
      <c r="V1102" s="131" t="s">
        <v>404</v>
      </c>
    </row>
    <row r="1103" spans="1:22">
      <c r="A1103" s="414"/>
      <c r="B1103" s="25" t="s">
        <v>36</v>
      </c>
      <c r="C1103" s="384"/>
      <c r="D1103" s="379" t="s">
        <v>3</v>
      </c>
      <c r="E1103" s="29">
        <v>471830032290</v>
      </c>
      <c r="F1103" s="409"/>
      <c r="G1103" s="10">
        <v>10</v>
      </c>
      <c r="H1103" s="11">
        <v>66.343000000000004</v>
      </c>
      <c r="I1103" s="11">
        <f t="shared" si="36"/>
        <v>200</v>
      </c>
      <c r="J1103" s="12">
        <v>2231</v>
      </c>
      <c r="K1103" s="46">
        <f t="shared" si="37"/>
        <v>11155</v>
      </c>
      <c r="L1103" s="46"/>
      <c r="M1103" s="13" t="s">
        <v>71</v>
      </c>
      <c r="N1103" s="412">
        <f>AVERAGE(K1103:K1104)</f>
        <v>25200</v>
      </c>
      <c r="O1103" s="412" t="e">
        <f>AVERAGE(#REF!)</f>
        <v>#REF!</v>
      </c>
      <c r="P1103" s="412">
        <f>STDEV(K1103:K1104)</f>
        <v>19862.62948353012</v>
      </c>
      <c r="Q1103" s="412" t="e">
        <f>STDEV(#REF!)</f>
        <v>#REF!</v>
      </c>
      <c r="R1103" s="412">
        <f>MAX(K1103:K1104)</f>
        <v>39245</v>
      </c>
      <c r="S1103" s="412" t="e">
        <f>MIN(#REF!)</f>
        <v>#REF!</v>
      </c>
      <c r="T1103" s="412">
        <f>MIN(K1103:K1104)</f>
        <v>11155</v>
      </c>
      <c r="U1103" s="412">
        <f>MIN(M1103:M1104)</f>
        <v>0</v>
      </c>
      <c r="V1103" s="131" t="s">
        <v>379</v>
      </c>
    </row>
    <row r="1104" spans="1:22">
      <c r="A1104" s="414"/>
      <c r="B1104" s="25" t="s">
        <v>37</v>
      </c>
      <c r="C1104" s="385"/>
      <c r="D1104" s="380"/>
      <c r="E1104" s="29">
        <v>471830032394</v>
      </c>
      <c r="F1104" s="409"/>
      <c r="G1104" s="10">
        <v>10</v>
      </c>
      <c r="H1104" s="11">
        <v>107.56399999999999</v>
      </c>
      <c r="I1104" s="11">
        <f t="shared" si="36"/>
        <v>200</v>
      </c>
      <c r="J1104" s="12">
        <v>7849</v>
      </c>
      <c r="K1104" s="46">
        <f t="shared" si="37"/>
        <v>39245</v>
      </c>
      <c r="L1104" s="46"/>
      <c r="M1104" s="13" t="s">
        <v>71</v>
      </c>
      <c r="N1104" s="412">
        <f>AVERAGE(N1103:N1103)</f>
        <v>25200</v>
      </c>
      <c r="O1104" s="412" t="e">
        <f>AVERAGE(O1103:O1103)</f>
        <v>#REF!</v>
      </c>
      <c r="P1104" s="412" t="e">
        <f>STDEV(#REF!)</f>
        <v>#REF!</v>
      </c>
      <c r="Q1104" s="412" t="e">
        <f>STDEV(#REF!)</f>
        <v>#REF!</v>
      </c>
      <c r="R1104" s="412">
        <f>MIN(R1103:R1103)</f>
        <v>39245</v>
      </c>
      <c r="S1104" s="412" t="e">
        <f>MIN(S1103:S1103)</f>
        <v>#REF!</v>
      </c>
      <c r="T1104" s="412">
        <f>MIN(T1103:T1103)</f>
        <v>11155</v>
      </c>
      <c r="U1104" s="412">
        <f>MIN(U1103:U1103)</f>
        <v>0</v>
      </c>
      <c r="V1104" s="131" t="s">
        <v>380</v>
      </c>
    </row>
    <row r="1105" spans="1:22">
      <c r="A1105" s="414"/>
      <c r="B1105" s="25" t="s">
        <v>38</v>
      </c>
      <c r="C1105" s="383">
        <v>6</v>
      </c>
      <c r="D1105" s="23" t="s">
        <v>4</v>
      </c>
      <c r="E1105" s="29">
        <v>471830032706</v>
      </c>
      <c r="F1105" s="409"/>
      <c r="G1105" s="10">
        <v>10</v>
      </c>
      <c r="H1105" s="11">
        <v>196.559</v>
      </c>
      <c r="I1105" s="11">
        <f t="shared" si="36"/>
        <v>200</v>
      </c>
      <c r="J1105" s="12">
        <v>231</v>
      </c>
      <c r="K1105" s="46">
        <f t="shared" si="37"/>
        <v>1155</v>
      </c>
      <c r="L1105" s="46"/>
      <c r="M1105" s="13" t="s">
        <v>71</v>
      </c>
      <c r="N1105" s="130">
        <f>AVERAGE(K1105)</f>
        <v>1155</v>
      </c>
      <c r="O1105" s="412">
        <f>AVERAGE(K1105:K1108)</f>
        <v>35305</v>
      </c>
      <c r="P1105" s="129" t="s">
        <v>354</v>
      </c>
      <c r="Q1105" s="412">
        <f>STDEV(K1105:K1108)</f>
        <v>27651.589767437723</v>
      </c>
      <c r="R1105" s="130">
        <f>MAX(K1105)</f>
        <v>1155</v>
      </c>
      <c r="S1105" s="412">
        <f>MAX(K1105:K1108)</f>
        <v>67580</v>
      </c>
      <c r="T1105" s="130">
        <f>MIN(K1105)</f>
        <v>1155</v>
      </c>
      <c r="U1105" s="412">
        <f>MIN(K1105:K1108)</f>
        <v>1155</v>
      </c>
      <c r="V1105" s="131" t="s">
        <v>380</v>
      </c>
    </row>
    <row r="1106" spans="1:22">
      <c r="A1106" s="414"/>
      <c r="B1106" s="25" t="s">
        <v>39</v>
      </c>
      <c r="C1106" s="384"/>
      <c r="D1106" s="379" t="s">
        <v>3</v>
      </c>
      <c r="E1106" s="29">
        <v>471830033018</v>
      </c>
      <c r="F1106" s="409"/>
      <c r="G1106" s="10">
        <v>10</v>
      </c>
      <c r="H1106" s="11">
        <v>89.731999999999999</v>
      </c>
      <c r="I1106" s="11">
        <f t="shared" si="36"/>
        <v>200</v>
      </c>
      <c r="J1106" s="12">
        <v>13516</v>
      </c>
      <c r="K1106" s="46">
        <f t="shared" si="37"/>
        <v>67580</v>
      </c>
      <c r="L1106" s="46"/>
      <c r="M1106" s="13" t="s">
        <v>71</v>
      </c>
      <c r="N1106" s="412">
        <f>AVERAGE(K1106:K1108)</f>
        <v>46688.333333333336</v>
      </c>
      <c r="O1106" s="412">
        <f>AVERAGE(O1105:O1105)</f>
        <v>35305</v>
      </c>
      <c r="P1106" s="412">
        <f>STDEV(K1106:K1108)</f>
        <v>19220.66487750446</v>
      </c>
      <c r="Q1106" s="412" t="e">
        <f>STDEV(#REF!)</f>
        <v>#REF!</v>
      </c>
      <c r="R1106" s="412">
        <f>MAX(K1106:K1108)</f>
        <v>67580</v>
      </c>
      <c r="S1106" s="412">
        <f>MIN(S1105:S1105)</f>
        <v>67580</v>
      </c>
      <c r="T1106" s="412">
        <f>MIN(K1106:K1108)</f>
        <v>29755</v>
      </c>
      <c r="U1106" s="412">
        <f>MIN(U1105:U1105)</f>
        <v>1155</v>
      </c>
      <c r="V1106" s="131" t="s">
        <v>380</v>
      </c>
    </row>
    <row r="1107" spans="1:22">
      <c r="A1107" s="414"/>
      <c r="B1107" s="25" t="s">
        <v>40</v>
      </c>
      <c r="C1107" s="384"/>
      <c r="D1107" s="407"/>
      <c r="E1107" s="29">
        <v>471830033434</v>
      </c>
      <c r="F1107" s="409"/>
      <c r="G1107" s="10">
        <v>10</v>
      </c>
      <c r="H1107" s="11">
        <v>141.36000000000001</v>
      </c>
      <c r="I1107" s="11">
        <f t="shared" si="36"/>
        <v>200</v>
      </c>
      <c r="J1107" s="12">
        <v>5951</v>
      </c>
      <c r="K1107" s="46">
        <f t="shared" si="37"/>
        <v>29755</v>
      </c>
      <c r="L1107" s="46"/>
      <c r="M1107" s="13" t="s">
        <v>71</v>
      </c>
      <c r="N1107" s="412"/>
      <c r="O1107" s="412" t="e">
        <f>AVERAGE(#REF!)</f>
        <v>#REF!</v>
      </c>
      <c r="P1107" s="412"/>
      <c r="Q1107" s="412" t="e">
        <f>STDEV(#REF!)</f>
        <v>#REF!</v>
      </c>
      <c r="R1107" s="412"/>
      <c r="S1107" s="412" t="e">
        <f>MIN(#REF!)</f>
        <v>#REF!</v>
      </c>
      <c r="T1107" s="412"/>
      <c r="U1107" s="412">
        <f>MIN(M1107:M1108)</f>
        <v>0</v>
      </c>
      <c r="V1107" s="131" t="s">
        <v>380</v>
      </c>
    </row>
    <row r="1108" spans="1:22">
      <c r="A1108" s="414"/>
      <c r="B1108" s="25" t="s">
        <v>41</v>
      </c>
      <c r="C1108" s="385"/>
      <c r="D1108" s="380"/>
      <c r="E1108" s="29">
        <v>471830033122</v>
      </c>
      <c r="F1108" s="410"/>
      <c r="G1108" s="10">
        <v>10</v>
      </c>
      <c r="H1108" s="11">
        <v>126.11799999999999</v>
      </c>
      <c r="I1108" s="11">
        <f t="shared" si="36"/>
        <v>200</v>
      </c>
      <c r="J1108" s="12">
        <v>8546</v>
      </c>
      <c r="K1108" s="46">
        <f t="shared" si="37"/>
        <v>42730</v>
      </c>
      <c r="L1108" s="46"/>
      <c r="M1108" s="13" t="s">
        <v>71</v>
      </c>
      <c r="N1108" s="412"/>
      <c r="O1108" s="412" t="e">
        <f>AVERAGE(O1107:O1107)</f>
        <v>#REF!</v>
      </c>
      <c r="P1108" s="412"/>
      <c r="Q1108" s="412" t="e">
        <f>STDEV(#REF!)</f>
        <v>#REF!</v>
      </c>
      <c r="R1108" s="412"/>
      <c r="S1108" s="412" t="e">
        <f>MIN(S1107:S1107)</f>
        <v>#REF!</v>
      </c>
      <c r="T1108" s="412"/>
      <c r="U1108" s="412">
        <f>MIN(U1107:U1107)</f>
        <v>0</v>
      </c>
      <c r="V1108" s="131" t="s">
        <v>380</v>
      </c>
    </row>
    <row r="1109" spans="1:22">
      <c r="A1109" s="414"/>
      <c r="B1109" s="25" t="s">
        <v>42</v>
      </c>
      <c r="C1109" s="383">
        <v>1</v>
      </c>
      <c r="D1109" s="23" t="s">
        <v>4</v>
      </c>
      <c r="E1109" s="29">
        <v>471830028755</v>
      </c>
      <c r="F1109" s="388" t="s">
        <v>1846</v>
      </c>
      <c r="G1109" s="10">
        <v>10</v>
      </c>
      <c r="H1109" s="11">
        <v>147.714</v>
      </c>
      <c r="I1109" s="11">
        <f t="shared" si="36"/>
        <v>200</v>
      </c>
      <c r="J1109" s="12" t="s">
        <v>355</v>
      </c>
      <c r="K1109" s="46" t="s">
        <v>355</v>
      </c>
      <c r="L1109" s="46"/>
      <c r="M1109" s="13" t="s">
        <v>71</v>
      </c>
      <c r="N1109" s="129" t="s">
        <v>355</v>
      </c>
      <c r="O1109" s="381" t="s">
        <v>355</v>
      </c>
      <c r="P1109" s="129" t="s">
        <v>354</v>
      </c>
      <c r="Q1109" s="381" t="s">
        <v>354</v>
      </c>
      <c r="R1109" s="129" t="s">
        <v>355</v>
      </c>
      <c r="S1109" s="381" t="s">
        <v>355</v>
      </c>
      <c r="T1109" s="129" t="s">
        <v>355</v>
      </c>
      <c r="U1109" s="418" t="s">
        <v>355</v>
      </c>
      <c r="V1109" s="131" t="s">
        <v>380</v>
      </c>
    </row>
    <row r="1110" spans="1:22">
      <c r="A1110" s="414"/>
      <c r="B1110" s="25" t="s">
        <v>43</v>
      </c>
      <c r="C1110" s="384"/>
      <c r="D1110" s="379" t="s">
        <v>3</v>
      </c>
      <c r="E1110" s="29">
        <v>471830029171</v>
      </c>
      <c r="F1110" s="389"/>
      <c r="G1110" s="10">
        <v>10</v>
      </c>
      <c r="H1110" s="11">
        <v>211.26</v>
      </c>
      <c r="I1110" s="11">
        <f t="shared" si="36"/>
        <v>200</v>
      </c>
      <c r="J1110" s="12" t="s">
        <v>355</v>
      </c>
      <c r="K1110" s="46" t="s">
        <v>355</v>
      </c>
      <c r="L1110" s="46"/>
      <c r="M1110" s="13" t="s">
        <v>71</v>
      </c>
      <c r="N1110" s="381" t="s">
        <v>355</v>
      </c>
      <c r="O1110" s="382" t="e">
        <f>MIN(#REF!)</f>
        <v>#REF!</v>
      </c>
      <c r="P1110" s="381" t="s">
        <v>354</v>
      </c>
      <c r="Q1110" s="382" t="e">
        <f>STDEV(#REF!)</f>
        <v>#REF!</v>
      </c>
      <c r="R1110" s="381" t="s">
        <v>355</v>
      </c>
      <c r="S1110" s="382" t="e">
        <f>MIN(#REF!)</f>
        <v>#REF!</v>
      </c>
      <c r="T1110" s="381" t="s">
        <v>355</v>
      </c>
      <c r="U1110" s="419">
        <f>MIN(M1110:M1111)</f>
        <v>0</v>
      </c>
      <c r="V1110" s="131" t="s">
        <v>380</v>
      </c>
    </row>
    <row r="1111" spans="1:22">
      <c r="A1111" s="414"/>
      <c r="B1111" s="25" t="s">
        <v>44</v>
      </c>
      <c r="C1111" s="385"/>
      <c r="D1111" s="380"/>
      <c r="E1111" s="29">
        <v>471830029275</v>
      </c>
      <c r="F1111" s="389"/>
      <c r="G1111" s="10">
        <v>10</v>
      </c>
      <c r="H1111" s="11">
        <v>186.876</v>
      </c>
      <c r="I1111" s="11">
        <f t="shared" si="36"/>
        <v>200</v>
      </c>
      <c r="J1111" s="12" t="s">
        <v>355</v>
      </c>
      <c r="K1111" s="46" t="s">
        <v>355</v>
      </c>
      <c r="L1111" s="46"/>
      <c r="M1111" s="13" t="s">
        <v>71</v>
      </c>
      <c r="N1111" s="382">
        <f>MIN(N1109:N1110)</f>
        <v>0</v>
      </c>
      <c r="O1111" s="382" t="e">
        <f>MIN(O1110:O1110)</f>
        <v>#REF!</v>
      </c>
      <c r="P1111" s="382" t="e">
        <f>AVERAGE(P1109:P1110)</f>
        <v>#DIV/0!</v>
      </c>
      <c r="Q1111" s="382" t="e">
        <f>STDEV(#REF!)</f>
        <v>#REF!</v>
      </c>
      <c r="R1111" s="382">
        <f>MIN(R1109:R1110)</f>
        <v>0</v>
      </c>
      <c r="S1111" s="382" t="e">
        <f>MIN(S1110:S1110)</f>
        <v>#REF!</v>
      </c>
      <c r="T1111" s="382">
        <f>MIN(T1109:T1110)</f>
        <v>0</v>
      </c>
      <c r="U1111" s="419">
        <f>MIN(U1110:U1110)</f>
        <v>0</v>
      </c>
      <c r="V1111" s="131" t="s">
        <v>380</v>
      </c>
    </row>
    <row r="1112" spans="1:22">
      <c r="A1112" s="414"/>
      <c r="B1112" s="25" t="s">
        <v>45</v>
      </c>
      <c r="C1112" s="383">
        <v>2</v>
      </c>
      <c r="D1112" s="379" t="s">
        <v>4</v>
      </c>
      <c r="E1112" s="29">
        <v>471830029587</v>
      </c>
      <c r="F1112" s="389"/>
      <c r="G1112" s="10">
        <v>10</v>
      </c>
      <c r="H1112" s="11">
        <v>174.48599999999999</v>
      </c>
      <c r="I1112" s="11">
        <f t="shared" si="36"/>
        <v>200</v>
      </c>
      <c r="J1112" s="12" t="s">
        <v>355</v>
      </c>
      <c r="K1112" s="46" t="s">
        <v>355</v>
      </c>
      <c r="L1112" s="46"/>
      <c r="M1112" s="13" t="s">
        <v>71</v>
      </c>
      <c r="N1112" s="381" t="s">
        <v>355</v>
      </c>
      <c r="O1112" s="381" t="s">
        <v>355</v>
      </c>
      <c r="P1112" s="381" t="s">
        <v>354</v>
      </c>
      <c r="Q1112" s="381" t="s">
        <v>354</v>
      </c>
      <c r="R1112" s="381" t="s">
        <v>355</v>
      </c>
      <c r="S1112" s="381" t="s">
        <v>355</v>
      </c>
      <c r="T1112" s="381" t="s">
        <v>355</v>
      </c>
      <c r="U1112" s="418" t="s">
        <v>355</v>
      </c>
      <c r="V1112" s="131" t="s">
        <v>380</v>
      </c>
    </row>
    <row r="1113" spans="1:22">
      <c r="A1113" s="414"/>
      <c r="B1113" s="25" t="s">
        <v>46</v>
      </c>
      <c r="C1113" s="384"/>
      <c r="D1113" s="380"/>
      <c r="E1113" s="29">
        <v>471830029691</v>
      </c>
      <c r="F1113" s="389"/>
      <c r="G1113" s="10">
        <v>10</v>
      </c>
      <c r="H1113" s="11">
        <v>244.49799999999999</v>
      </c>
      <c r="I1113" s="11">
        <f t="shared" si="36"/>
        <v>200</v>
      </c>
      <c r="J1113" s="12" t="s">
        <v>355</v>
      </c>
      <c r="K1113" s="46" t="s">
        <v>355</v>
      </c>
      <c r="L1113" s="46"/>
      <c r="M1113" s="13" t="s">
        <v>71</v>
      </c>
      <c r="N1113" s="382">
        <f>MIN(N1111:N1112)</f>
        <v>0</v>
      </c>
      <c r="O1113" s="382" t="e">
        <f>MIN(O1111:O1112)</f>
        <v>#REF!</v>
      </c>
      <c r="P1113" s="382" t="e">
        <f>AVERAGE(P1111:P1112)</f>
        <v>#DIV/0!</v>
      </c>
      <c r="Q1113" s="382" t="e">
        <f>STDEV(Q1109:Q1111)</f>
        <v>#REF!</v>
      </c>
      <c r="R1113" s="382">
        <f>MIN(R1111:R1112)</f>
        <v>0</v>
      </c>
      <c r="S1113" s="382" t="e">
        <f>MIN(S1111:S1112)</f>
        <v>#REF!</v>
      </c>
      <c r="T1113" s="382">
        <f>MIN(T1111:T1112)</f>
        <v>0</v>
      </c>
      <c r="U1113" s="419">
        <f>MIN(U1111:U1112)</f>
        <v>0</v>
      </c>
      <c r="V1113" s="131" t="s">
        <v>380</v>
      </c>
    </row>
    <row r="1114" spans="1:22">
      <c r="A1114" s="414"/>
      <c r="B1114" s="25" t="s">
        <v>47</v>
      </c>
      <c r="C1114" s="384"/>
      <c r="D1114" s="379" t="s">
        <v>3</v>
      </c>
      <c r="E1114" s="29">
        <v>471830030003</v>
      </c>
      <c r="F1114" s="389"/>
      <c r="G1114" s="10">
        <v>10</v>
      </c>
      <c r="H1114" s="11">
        <v>117.32899999999999</v>
      </c>
      <c r="I1114" s="11">
        <f t="shared" si="36"/>
        <v>200</v>
      </c>
      <c r="J1114" s="12" t="s">
        <v>355</v>
      </c>
      <c r="K1114" s="46" t="s">
        <v>355</v>
      </c>
      <c r="L1114" s="46"/>
      <c r="M1114" s="13" t="s">
        <v>71</v>
      </c>
      <c r="N1114" s="381" t="s">
        <v>355</v>
      </c>
      <c r="O1114" s="382" t="e">
        <f>MIN(#REF!)</f>
        <v>#REF!</v>
      </c>
      <c r="P1114" s="381" t="s">
        <v>354</v>
      </c>
      <c r="Q1114" s="382" t="e">
        <f>STDEV(#REF!)</f>
        <v>#REF!</v>
      </c>
      <c r="R1114" s="381" t="s">
        <v>355</v>
      </c>
      <c r="S1114" s="382" t="e">
        <f>MIN(#REF!)</f>
        <v>#REF!</v>
      </c>
      <c r="T1114" s="381" t="s">
        <v>355</v>
      </c>
      <c r="U1114" s="419">
        <f>MIN(M1114:M1115)</f>
        <v>0</v>
      </c>
      <c r="V1114" s="131" t="s">
        <v>380</v>
      </c>
    </row>
    <row r="1115" spans="1:22">
      <c r="A1115" s="414"/>
      <c r="B1115" s="25" t="s">
        <v>48</v>
      </c>
      <c r="C1115" s="385"/>
      <c r="D1115" s="380"/>
      <c r="E1115" s="29">
        <v>471830030107</v>
      </c>
      <c r="F1115" s="389"/>
      <c r="G1115" s="10">
        <v>10</v>
      </c>
      <c r="H1115" s="11">
        <v>98.094999999999999</v>
      </c>
      <c r="I1115" s="11">
        <f t="shared" si="36"/>
        <v>200</v>
      </c>
      <c r="J1115" s="12" t="s">
        <v>355</v>
      </c>
      <c r="K1115" s="46" t="s">
        <v>355</v>
      </c>
      <c r="L1115" s="46"/>
      <c r="M1115" s="13" t="s">
        <v>71</v>
      </c>
      <c r="N1115" s="382">
        <f>MIN(N1113:N1114)</f>
        <v>0</v>
      </c>
      <c r="O1115" s="382" t="e">
        <f>MIN(O1114:O1114)</f>
        <v>#REF!</v>
      </c>
      <c r="P1115" s="382" t="e">
        <f>AVERAGE(P1113:P1114)</f>
        <v>#DIV/0!</v>
      </c>
      <c r="Q1115" s="382" t="e">
        <f>STDEV(#REF!)</f>
        <v>#REF!</v>
      </c>
      <c r="R1115" s="382">
        <f>MIN(R1113:R1114)</f>
        <v>0</v>
      </c>
      <c r="S1115" s="382" t="e">
        <f>MIN(S1114:S1114)</f>
        <v>#REF!</v>
      </c>
      <c r="T1115" s="382">
        <f>MIN(T1113:T1114)</f>
        <v>0</v>
      </c>
      <c r="U1115" s="419">
        <f>MIN(U1114:U1114)</f>
        <v>0</v>
      </c>
      <c r="V1115" s="131" t="s">
        <v>380</v>
      </c>
    </row>
    <row r="1116" spans="1:22">
      <c r="A1116" s="414"/>
      <c r="B1116" s="25" t="s">
        <v>49</v>
      </c>
      <c r="C1116" s="383">
        <v>3</v>
      </c>
      <c r="D1116" s="379" t="s">
        <v>4</v>
      </c>
      <c r="E1116" s="29">
        <v>471830030419</v>
      </c>
      <c r="F1116" s="389"/>
      <c r="G1116" s="10">
        <v>10</v>
      </c>
      <c r="H1116" s="11">
        <v>144.42599999999999</v>
      </c>
      <c r="I1116" s="11">
        <f t="shared" si="36"/>
        <v>200</v>
      </c>
      <c r="J1116" s="12">
        <v>131</v>
      </c>
      <c r="K1116" s="46">
        <f t="shared" si="37"/>
        <v>655</v>
      </c>
      <c r="L1116" s="46"/>
      <c r="M1116" s="13" t="s">
        <v>71</v>
      </c>
      <c r="N1116" s="412">
        <f>AVERAGE(K1116:K1117)</f>
        <v>495</v>
      </c>
      <c r="O1116" s="412">
        <f>AVERAGE(K1116:K1119)</f>
        <v>961.25</v>
      </c>
      <c r="P1116" s="412">
        <f>STDEV(K1116:K1117)</f>
        <v>226.27416997969522</v>
      </c>
      <c r="Q1116" s="412">
        <f>STDEV(K1116:K1119)</f>
        <v>554.45731726316558</v>
      </c>
      <c r="R1116" s="412">
        <f>MAX(K1116:K1117)</f>
        <v>655</v>
      </c>
      <c r="S1116" s="412">
        <f>MAX(K1116:K1119)</f>
        <v>1455</v>
      </c>
      <c r="T1116" s="412">
        <f>MIN(K1116:K1117)</f>
        <v>335</v>
      </c>
      <c r="U1116" s="412">
        <f>MIN(K1116:K1119)</f>
        <v>335</v>
      </c>
      <c r="V1116" s="131" t="s">
        <v>380</v>
      </c>
    </row>
    <row r="1117" spans="1:22">
      <c r="A1117" s="414"/>
      <c r="B1117" s="25" t="s">
        <v>50</v>
      </c>
      <c r="C1117" s="384"/>
      <c r="D1117" s="380"/>
      <c r="E1117" s="29">
        <v>471830030523</v>
      </c>
      <c r="F1117" s="389"/>
      <c r="G1117" s="10">
        <v>10</v>
      </c>
      <c r="H1117" s="11">
        <v>66.834999999999994</v>
      </c>
      <c r="I1117" s="11">
        <f t="shared" si="36"/>
        <v>200</v>
      </c>
      <c r="J1117" s="12">
        <v>67</v>
      </c>
      <c r="K1117" s="46">
        <f t="shared" si="37"/>
        <v>335</v>
      </c>
      <c r="L1117" s="46"/>
      <c r="M1117" s="13" t="s">
        <v>71</v>
      </c>
      <c r="N1117" s="412">
        <f>AVERAGE(N1115:N1116)</f>
        <v>247.5</v>
      </c>
      <c r="O1117" s="412" t="e">
        <f>AVERAGE(O1115:O1116)</f>
        <v>#REF!</v>
      </c>
      <c r="P1117" s="412" t="e">
        <f>STDEV(P1113:P1115)</f>
        <v>#DIV/0!</v>
      </c>
      <c r="Q1117" s="412" t="e">
        <f>STDEV(Q1113:Q1115)</f>
        <v>#REF!</v>
      </c>
      <c r="R1117" s="412">
        <f>MIN(R1115:R1116)</f>
        <v>0</v>
      </c>
      <c r="S1117" s="412" t="e">
        <f>MIN(S1115:S1116)</f>
        <v>#REF!</v>
      </c>
      <c r="T1117" s="412">
        <f>MIN(T1115:T1116)</f>
        <v>0</v>
      </c>
      <c r="U1117" s="412">
        <f>MIN(U1115:U1116)</f>
        <v>0</v>
      </c>
      <c r="V1117" s="131" t="s">
        <v>380</v>
      </c>
    </row>
    <row r="1118" spans="1:22">
      <c r="A1118" s="414"/>
      <c r="B1118" s="25" t="s">
        <v>51</v>
      </c>
      <c r="C1118" s="384"/>
      <c r="D1118" s="379" t="s">
        <v>3</v>
      </c>
      <c r="E1118" s="29">
        <v>471830030835</v>
      </c>
      <c r="F1118" s="389"/>
      <c r="G1118" s="10">
        <v>10</v>
      </c>
      <c r="H1118" s="11">
        <v>117.182</v>
      </c>
      <c r="I1118" s="11">
        <f t="shared" si="36"/>
        <v>200</v>
      </c>
      <c r="J1118" s="12">
        <v>280</v>
      </c>
      <c r="K1118" s="46">
        <f t="shared" si="37"/>
        <v>1400</v>
      </c>
      <c r="L1118" s="46"/>
      <c r="M1118" s="13" t="s">
        <v>71</v>
      </c>
      <c r="N1118" s="412">
        <f>AVERAGE(K1118:K1119)</f>
        <v>1427.5</v>
      </c>
      <c r="O1118" s="412" t="e">
        <f>AVERAGE(#REF!)</f>
        <v>#REF!</v>
      </c>
      <c r="P1118" s="412">
        <f>STDEV(K1118:K1119)</f>
        <v>38.890872965260115</v>
      </c>
      <c r="Q1118" s="412" t="e">
        <f>STDEV(#REF!)</f>
        <v>#REF!</v>
      </c>
      <c r="R1118" s="412">
        <f>MAX(K1118:K1119)</f>
        <v>1455</v>
      </c>
      <c r="S1118" s="412" t="e">
        <f>MIN(#REF!)</f>
        <v>#REF!</v>
      </c>
      <c r="T1118" s="412">
        <f>MIN(K1118:K1119)</f>
        <v>1400</v>
      </c>
      <c r="U1118" s="412">
        <f>MIN(M1118:M1119)</f>
        <v>0</v>
      </c>
      <c r="V1118" s="131" t="s">
        <v>380</v>
      </c>
    </row>
    <row r="1119" spans="1:22">
      <c r="A1119" s="414"/>
      <c r="B1119" s="25" t="s">
        <v>52</v>
      </c>
      <c r="C1119" s="385"/>
      <c r="D1119" s="380"/>
      <c r="E1119" s="29">
        <v>471830030940</v>
      </c>
      <c r="F1119" s="389"/>
      <c r="G1119" s="10">
        <v>10</v>
      </c>
      <c r="H1119" s="11">
        <v>107.062</v>
      </c>
      <c r="I1119" s="11">
        <f t="shared" si="36"/>
        <v>200</v>
      </c>
      <c r="J1119" s="12">
        <v>291</v>
      </c>
      <c r="K1119" s="46">
        <f t="shared" si="37"/>
        <v>1455</v>
      </c>
      <c r="L1119" s="46"/>
      <c r="M1119" s="13" t="s">
        <v>71</v>
      </c>
      <c r="N1119" s="412">
        <f>AVERAGE(N1118:N1118)</f>
        <v>1427.5</v>
      </c>
      <c r="O1119" s="412" t="e">
        <f>AVERAGE(O1118:O1118)</f>
        <v>#REF!</v>
      </c>
      <c r="P1119" s="412" t="e">
        <f>STDEV(#REF!)</f>
        <v>#REF!</v>
      </c>
      <c r="Q1119" s="412" t="e">
        <f>STDEV(#REF!)</f>
        <v>#REF!</v>
      </c>
      <c r="R1119" s="412">
        <f>MIN(R1118:R1118)</f>
        <v>1455</v>
      </c>
      <c r="S1119" s="412" t="e">
        <f>MIN(S1118:S1118)</f>
        <v>#REF!</v>
      </c>
      <c r="T1119" s="412">
        <f>MIN(T1118:T1118)</f>
        <v>1400</v>
      </c>
      <c r="U1119" s="412">
        <f>MIN(U1118:U1118)</f>
        <v>0</v>
      </c>
      <c r="V1119" s="131" t="s">
        <v>380</v>
      </c>
    </row>
    <row r="1120" spans="1:22">
      <c r="A1120" s="414"/>
      <c r="B1120" s="25" t="s">
        <v>53</v>
      </c>
      <c r="C1120" s="383">
        <v>4</v>
      </c>
      <c r="D1120" s="379" t="s">
        <v>4</v>
      </c>
      <c r="E1120" s="29">
        <v>471830031251</v>
      </c>
      <c r="F1120" s="389"/>
      <c r="G1120" s="10">
        <v>10</v>
      </c>
      <c r="H1120" s="11">
        <v>91.602999999999994</v>
      </c>
      <c r="I1120" s="11">
        <f t="shared" si="36"/>
        <v>200</v>
      </c>
      <c r="J1120" s="12">
        <v>205</v>
      </c>
      <c r="K1120" s="46">
        <f t="shared" si="37"/>
        <v>1025</v>
      </c>
      <c r="L1120" s="46"/>
      <c r="M1120" s="13" t="s">
        <v>71</v>
      </c>
      <c r="N1120" s="412">
        <f>AVERAGE(K1120:K1121)</f>
        <v>3985</v>
      </c>
      <c r="O1120" s="412">
        <f>AVERAGE(K1120:K1123)</f>
        <v>5333.75</v>
      </c>
      <c r="P1120" s="412">
        <f>STDEV(K1120:K1121)</f>
        <v>4186.0721446243615</v>
      </c>
      <c r="Q1120" s="412">
        <f>STDEV(K1120:K1123)</f>
        <v>4511.183095005862</v>
      </c>
      <c r="R1120" s="412">
        <f>MAX(K1120:K1121)</f>
        <v>6945</v>
      </c>
      <c r="S1120" s="412">
        <f>MAX(K1120:K1123)</f>
        <v>10940</v>
      </c>
      <c r="T1120" s="412">
        <f>MIN(K1120:K1121)</f>
        <v>1025</v>
      </c>
      <c r="U1120" s="412">
        <f>MIN(K1120:K1123)</f>
        <v>1025</v>
      </c>
      <c r="V1120" s="131" t="s">
        <v>380</v>
      </c>
    </row>
    <row r="1121" spans="1:22">
      <c r="A1121" s="414"/>
      <c r="B1121" s="25" t="s">
        <v>54</v>
      </c>
      <c r="C1121" s="384"/>
      <c r="D1121" s="380"/>
      <c r="E1121" s="29">
        <v>471830031355</v>
      </c>
      <c r="F1121" s="389"/>
      <c r="G1121" s="10">
        <v>10</v>
      </c>
      <c r="H1121" s="11">
        <v>88.777000000000001</v>
      </c>
      <c r="I1121" s="11">
        <f t="shared" si="36"/>
        <v>200</v>
      </c>
      <c r="J1121" s="12">
        <v>1389</v>
      </c>
      <c r="K1121" s="46">
        <f t="shared" si="37"/>
        <v>6945</v>
      </c>
      <c r="L1121" s="46"/>
      <c r="M1121" s="13" t="s">
        <v>71</v>
      </c>
      <c r="N1121" s="412">
        <f>AVERAGE(N1119:N1120)</f>
        <v>2706.25</v>
      </c>
      <c r="O1121" s="412" t="e">
        <f>AVERAGE(O1119:O1120)</f>
        <v>#REF!</v>
      </c>
      <c r="P1121" s="412" t="e">
        <f>STDEV(P1117:P1119)</f>
        <v>#DIV/0!</v>
      </c>
      <c r="Q1121" s="412" t="e">
        <f>STDEV(Q1117:Q1119)</f>
        <v>#REF!</v>
      </c>
      <c r="R1121" s="412">
        <f>MIN(R1119:R1120)</f>
        <v>1455</v>
      </c>
      <c r="S1121" s="412" t="e">
        <f>MIN(S1119:S1120)</f>
        <v>#REF!</v>
      </c>
      <c r="T1121" s="412">
        <f>MIN(T1119:T1120)</f>
        <v>1025</v>
      </c>
      <c r="U1121" s="412">
        <f>MIN(U1119:U1120)</f>
        <v>0</v>
      </c>
      <c r="V1121" s="131" t="s">
        <v>380</v>
      </c>
    </row>
    <row r="1122" spans="1:22">
      <c r="A1122" s="414"/>
      <c r="B1122" s="25" t="s">
        <v>55</v>
      </c>
      <c r="C1122" s="384"/>
      <c r="D1122" s="379" t="s">
        <v>3</v>
      </c>
      <c r="E1122" s="29">
        <v>471830031667</v>
      </c>
      <c r="F1122" s="389"/>
      <c r="G1122" s="10">
        <v>10</v>
      </c>
      <c r="H1122" s="11">
        <v>95.387</v>
      </c>
      <c r="I1122" s="11">
        <f t="shared" si="36"/>
        <v>200</v>
      </c>
      <c r="J1122" s="12">
        <v>2188</v>
      </c>
      <c r="K1122" s="46">
        <f t="shared" si="37"/>
        <v>10940</v>
      </c>
      <c r="L1122" s="46"/>
      <c r="M1122" s="13" t="s">
        <v>71</v>
      </c>
      <c r="N1122" s="412">
        <f>AVERAGE(K1122:K1123)</f>
        <v>6682.5</v>
      </c>
      <c r="O1122" s="412" t="e">
        <f>AVERAGE(#REF!)</f>
        <v>#REF!</v>
      </c>
      <c r="P1122" s="412">
        <f>STDEV(K1122:K1123)</f>
        <v>6021.014241803452</v>
      </c>
      <c r="Q1122" s="412" t="e">
        <f>STDEV(#REF!)</f>
        <v>#REF!</v>
      </c>
      <c r="R1122" s="412">
        <f>MAX(K1122:K1123)</f>
        <v>10940</v>
      </c>
      <c r="S1122" s="412" t="e">
        <f>MIN(#REF!)</f>
        <v>#REF!</v>
      </c>
      <c r="T1122" s="412">
        <f>MIN(K1122:K1123)</f>
        <v>2425</v>
      </c>
      <c r="U1122" s="412">
        <f>MIN(M1122:M1123)</f>
        <v>0</v>
      </c>
      <c r="V1122" s="131" t="s">
        <v>380</v>
      </c>
    </row>
    <row r="1123" spans="1:22">
      <c r="A1123" s="414"/>
      <c r="B1123" s="25" t="s">
        <v>56</v>
      </c>
      <c r="C1123" s="385"/>
      <c r="D1123" s="380"/>
      <c r="E1123" s="29">
        <v>471830031771</v>
      </c>
      <c r="F1123" s="389"/>
      <c r="G1123" s="10">
        <v>10</v>
      </c>
      <c r="H1123" s="11">
        <v>115.82</v>
      </c>
      <c r="I1123" s="11">
        <f t="shared" si="36"/>
        <v>200</v>
      </c>
      <c r="J1123" s="12">
        <v>485</v>
      </c>
      <c r="K1123" s="46">
        <f t="shared" si="37"/>
        <v>2425</v>
      </c>
      <c r="L1123" s="46"/>
      <c r="M1123" s="13" t="s">
        <v>71</v>
      </c>
      <c r="N1123" s="412">
        <f>AVERAGE(N1122:N1122)</f>
        <v>6682.5</v>
      </c>
      <c r="O1123" s="412" t="e">
        <f>AVERAGE(O1122:O1122)</f>
        <v>#REF!</v>
      </c>
      <c r="P1123" s="412" t="e">
        <f>STDEV(#REF!)</f>
        <v>#REF!</v>
      </c>
      <c r="Q1123" s="412" t="e">
        <f>STDEV(#REF!)</f>
        <v>#REF!</v>
      </c>
      <c r="R1123" s="412">
        <f>MIN(R1122:R1122)</f>
        <v>10940</v>
      </c>
      <c r="S1123" s="412" t="e">
        <f>MIN(S1122:S1122)</f>
        <v>#REF!</v>
      </c>
      <c r="T1123" s="412">
        <f>MIN(T1122:T1122)</f>
        <v>2425</v>
      </c>
      <c r="U1123" s="412">
        <f>MIN(U1122:U1122)</f>
        <v>0</v>
      </c>
      <c r="V1123" s="131" t="s">
        <v>380</v>
      </c>
    </row>
    <row r="1124" spans="1:22">
      <c r="A1124" s="414"/>
      <c r="B1124" s="25" t="s">
        <v>57</v>
      </c>
      <c r="C1124" s="383">
        <v>5</v>
      </c>
      <c r="D1124" s="379" t="s">
        <v>4</v>
      </c>
      <c r="E1124" s="29">
        <v>471830032083</v>
      </c>
      <c r="F1124" s="389"/>
      <c r="G1124" s="10">
        <v>10</v>
      </c>
      <c r="H1124" s="11">
        <v>204.33</v>
      </c>
      <c r="I1124" s="11">
        <f t="shared" si="36"/>
        <v>200</v>
      </c>
      <c r="J1124" s="12">
        <v>323</v>
      </c>
      <c r="K1124" s="46">
        <f t="shared" si="37"/>
        <v>1615</v>
      </c>
      <c r="L1124" s="46"/>
      <c r="M1124" s="13" t="s">
        <v>71</v>
      </c>
      <c r="N1124" s="412">
        <f>AVERAGE(K1124:K1125)</f>
        <v>2732.5</v>
      </c>
      <c r="O1124" s="412">
        <f>AVERAGE(K1124:K1127)</f>
        <v>3035</v>
      </c>
      <c r="P1124" s="412">
        <f>STDEV(K1124:K1125)</f>
        <v>1580.3836559519336</v>
      </c>
      <c r="Q1124" s="412">
        <f>STDEV(K1124:K1127)</f>
        <v>1331.2588027877975</v>
      </c>
      <c r="R1124" s="412">
        <f>MAX(K1124:K1125)</f>
        <v>3850</v>
      </c>
      <c r="S1124" s="412">
        <f>MAX(K1124:K1127)</f>
        <v>4445</v>
      </c>
      <c r="T1124" s="412">
        <f>MIN(K1124:K1125)</f>
        <v>1615</v>
      </c>
      <c r="U1124" s="412">
        <f>MIN(K1124:K1127)</f>
        <v>1615</v>
      </c>
      <c r="V1124" s="131" t="s">
        <v>380</v>
      </c>
    </row>
    <row r="1125" spans="1:22">
      <c r="A1125" s="414"/>
      <c r="B1125" s="25" t="s">
        <v>58</v>
      </c>
      <c r="C1125" s="384"/>
      <c r="D1125" s="380"/>
      <c r="E1125" s="29">
        <v>471830032187</v>
      </c>
      <c r="F1125" s="389"/>
      <c r="G1125" s="10">
        <v>10</v>
      </c>
      <c r="H1125" s="11">
        <v>98.495000000000005</v>
      </c>
      <c r="I1125" s="11">
        <f t="shared" si="36"/>
        <v>200</v>
      </c>
      <c r="J1125" s="12">
        <v>770</v>
      </c>
      <c r="K1125" s="46">
        <f t="shared" si="37"/>
        <v>3850</v>
      </c>
      <c r="L1125" s="46"/>
      <c r="M1125" s="13" t="s">
        <v>71</v>
      </c>
      <c r="N1125" s="412">
        <f>AVERAGE(N1123:N1124)</f>
        <v>4707.5</v>
      </c>
      <c r="O1125" s="412" t="e">
        <f>AVERAGE(O1123:O1124)</f>
        <v>#REF!</v>
      </c>
      <c r="P1125" s="412" t="e">
        <f>STDEV(P1121:P1123)</f>
        <v>#DIV/0!</v>
      </c>
      <c r="Q1125" s="412" t="e">
        <f>STDEV(Q1121:Q1123)</f>
        <v>#REF!</v>
      </c>
      <c r="R1125" s="412">
        <f>MIN(R1123:R1124)</f>
        <v>3850</v>
      </c>
      <c r="S1125" s="412" t="e">
        <f>MIN(S1123:S1124)</f>
        <v>#REF!</v>
      </c>
      <c r="T1125" s="412">
        <f>MIN(T1123:T1124)</f>
        <v>1615</v>
      </c>
      <c r="U1125" s="412">
        <f>MIN(U1123:U1124)</f>
        <v>0</v>
      </c>
      <c r="V1125" s="131" t="s">
        <v>380</v>
      </c>
    </row>
    <row r="1126" spans="1:22">
      <c r="A1126" s="414"/>
      <c r="B1126" s="25" t="s">
        <v>59</v>
      </c>
      <c r="C1126" s="384"/>
      <c r="D1126" s="379" t="s">
        <v>3</v>
      </c>
      <c r="E1126" s="29">
        <v>471830032499</v>
      </c>
      <c r="F1126" s="389"/>
      <c r="G1126" s="10">
        <v>10</v>
      </c>
      <c r="H1126" s="11">
        <v>77.837000000000003</v>
      </c>
      <c r="I1126" s="11">
        <f t="shared" si="36"/>
        <v>200</v>
      </c>
      <c r="J1126" s="12">
        <v>889</v>
      </c>
      <c r="K1126" s="46">
        <f t="shared" si="37"/>
        <v>4445</v>
      </c>
      <c r="L1126" s="46"/>
      <c r="M1126" s="13" t="s">
        <v>71</v>
      </c>
      <c r="N1126" s="412">
        <f>AVERAGE(K1126:K1127)</f>
        <v>3337.5</v>
      </c>
      <c r="O1126" s="412" t="e">
        <f>AVERAGE(#REF!)</f>
        <v>#REF!</v>
      </c>
      <c r="P1126" s="412">
        <f>STDEV(K1126:K1127)</f>
        <v>1566.2415203282028</v>
      </c>
      <c r="Q1126" s="412" t="e">
        <f>STDEV(#REF!)</f>
        <v>#REF!</v>
      </c>
      <c r="R1126" s="412">
        <f>MAX(K1126:K1127)</f>
        <v>4445</v>
      </c>
      <c r="S1126" s="412" t="e">
        <f>MIN(#REF!)</f>
        <v>#REF!</v>
      </c>
      <c r="T1126" s="412">
        <f>MIN(K1126:K1127)</f>
        <v>2230</v>
      </c>
      <c r="U1126" s="412">
        <f>MIN(M1126:M1127)</f>
        <v>0</v>
      </c>
      <c r="V1126" s="131" t="s">
        <v>380</v>
      </c>
    </row>
    <row r="1127" spans="1:22">
      <c r="A1127" s="414"/>
      <c r="B1127" s="25" t="s">
        <v>60</v>
      </c>
      <c r="C1127" s="385"/>
      <c r="D1127" s="380"/>
      <c r="E1127" s="29">
        <v>471830032603</v>
      </c>
      <c r="F1127" s="389"/>
      <c r="G1127" s="10">
        <v>10</v>
      </c>
      <c r="H1127" s="11">
        <v>98.067999999999998</v>
      </c>
      <c r="I1127" s="11">
        <f t="shared" si="36"/>
        <v>200</v>
      </c>
      <c r="J1127" s="12">
        <v>446</v>
      </c>
      <c r="K1127" s="46">
        <f t="shared" si="37"/>
        <v>2230</v>
      </c>
      <c r="L1127" s="46"/>
      <c r="M1127" s="13" t="s">
        <v>71</v>
      </c>
      <c r="N1127" s="412">
        <f>AVERAGE(N1126:N1126)</f>
        <v>3337.5</v>
      </c>
      <c r="O1127" s="412" t="e">
        <f>AVERAGE(O1126:O1126)</f>
        <v>#REF!</v>
      </c>
      <c r="P1127" s="412" t="e">
        <f>STDEV(#REF!)</f>
        <v>#REF!</v>
      </c>
      <c r="Q1127" s="412" t="e">
        <f>STDEV(#REF!)</f>
        <v>#REF!</v>
      </c>
      <c r="R1127" s="412">
        <f>MIN(R1126:R1126)</f>
        <v>4445</v>
      </c>
      <c r="S1127" s="412" t="e">
        <f>MIN(S1126:S1126)</f>
        <v>#REF!</v>
      </c>
      <c r="T1127" s="412">
        <f>MIN(T1126:T1126)</f>
        <v>2230</v>
      </c>
      <c r="U1127" s="412">
        <f>MIN(U1126:U1126)</f>
        <v>0</v>
      </c>
      <c r="V1127" s="131" t="s">
        <v>380</v>
      </c>
    </row>
    <row r="1128" spans="1:22">
      <c r="A1128" s="414"/>
      <c r="B1128" s="25" t="s">
        <v>61</v>
      </c>
      <c r="C1128" s="383">
        <v>6</v>
      </c>
      <c r="D1128" s="379" t="s">
        <v>4</v>
      </c>
      <c r="E1128" s="29">
        <v>471830032915</v>
      </c>
      <c r="F1128" s="389"/>
      <c r="G1128" s="10">
        <v>10</v>
      </c>
      <c r="H1128" s="11">
        <v>168.773</v>
      </c>
      <c r="I1128" s="11">
        <f t="shared" si="36"/>
        <v>200</v>
      </c>
      <c r="J1128" s="12">
        <v>2637</v>
      </c>
      <c r="K1128" s="46">
        <f t="shared" si="37"/>
        <v>13185</v>
      </c>
      <c r="L1128" s="46"/>
      <c r="M1128" s="13" t="s">
        <v>71</v>
      </c>
      <c r="N1128" s="412">
        <f>AVERAGE(K1128:K1129)</f>
        <v>11317.5</v>
      </c>
      <c r="O1128" s="412">
        <f>AVERAGE(K1128:K1131)</f>
        <v>13055</v>
      </c>
      <c r="P1128" s="412">
        <f>STDEV(K1128:K1129)</f>
        <v>2641.0438277317548</v>
      </c>
      <c r="Q1128" s="412">
        <f>STDEV(K1128:K1131)</f>
        <v>4440.2233427310084</v>
      </c>
      <c r="R1128" s="412">
        <f>MAX(K1128:K1129)</f>
        <v>13185</v>
      </c>
      <c r="S1128" s="412">
        <f>MAX(K1128:K1131)</f>
        <v>19270</v>
      </c>
      <c r="T1128" s="412">
        <f>MIN(K1128:K1129)</f>
        <v>9450</v>
      </c>
      <c r="U1128" s="412">
        <f>MIN(K1128:K1131)</f>
        <v>9450</v>
      </c>
      <c r="V1128" s="131" t="s">
        <v>380</v>
      </c>
    </row>
    <row r="1129" spans="1:22">
      <c r="A1129" s="414"/>
      <c r="B1129" s="25" t="s">
        <v>62</v>
      </c>
      <c r="C1129" s="384"/>
      <c r="D1129" s="380"/>
      <c r="E1129" s="29">
        <v>471830032811</v>
      </c>
      <c r="F1129" s="389"/>
      <c r="G1129" s="10">
        <v>10</v>
      </c>
      <c r="H1129" s="11">
        <v>229.934</v>
      </c>
      <c r="I1129" s="11">
        <f t="shared" si="36"/>
        <v>200</v>
      </c>
      <c r="J1129" s="12">
        <v>1890</v>
      </c>
      <c r="K1129" s="46">
        <f t="shared" si="37"/>
        <v>9450</v>
      </c>
      <c r="L1129" s="46"/>
      <c r="M1129" s="13" t="s">
        <v>71</v>
      </c>
      <c r="N1129" s="412">
        <f>AVERAGE(N1127:N1128)</f>
        <v>7327.5</v>
      </c>
      <c r="O1129" s="412" t="e">
        <f>AVERAGE(O1127:O1128)</f>
        <v>#REF!</v>
      </c>
      <c r="P1129" s="412" t="e">
        <f>STDEV(P1125:P1127)</f>
        <v>#DIV/0!</v>
      </c>
      <c r="Q1129" s="412" t="e">
        <f>STDEV(Q1125:Q1127)</f>
        <v>#REF!</v>
      </c>
      <c r="R1129" s="412">
        <f>MIN(R1127:R1128)</f>
        <v>4445</v>
      </c>
      <c r="S1129" s="412" t="e">
        <f>MIN(S1127:S1128)</f>
        <v>#REF!</v>
      </c>
      <c r="T1129" s="412">
        <f>MIN(T1127:T1128)</f>
        <v>2230</v>
      </c>
      <c r="U1129" s="412">
        <f>MIN(U1127:U1128)</f>
        <v>0</v>
      </c>
      <c r="V1129" s="131" t="s">
        <v>380</v>
      </c>
    </row>
    <row r="1130" spans="1:22">
      <c r="A1130" s="414"/>
      <c r="B1130" s="25" t="s">
        <v>63</v>
      </c>
      <c r="C1130" s="384"/>
      <c r="D1130" s="379" t="s">
        <v>3</v>
      </c>
      <c r="E1130" s="29">
        <v>471830033227</v>
      </c>
      <c r="F1130" s="389"/>
      <c r="G1130" s="10">
        <v>10</v>
      </c>
      <c r="H1130" s="11">
        <v>75.436999999999998</v>
      </c>
      <c r="I1130" s="11">
        <f t="shared" si="36"/>
        <v>200</v>
      </c>
      <c r="J1130" s="12">
        <v>3854</v>
      </c>
      <c r="K1130" s="46">
        <f t="shared" si="37"/>
        <v>19270</v>
      </c>
      <c r="L1130" s="46"/>
      <c r="M1130" s="13" t="s">
        <v>71</v>
      </c>
      <c r="N1130" s="412">
        <f>AVERAGE(K1130:K1131)</f>
        <v>14792.5</v>
      </c>
      <c r="O1130" s="412" t="e">
        <f>AVERAGE(#REF!)</f>
        <v>#REF!</v>
      </c>
      <c r="P1130" s="412">
        <f>STDEV(K1130:K1131)</f>
        <v>6332.1412255255327</v>
      </c>
      <c r="Q1130" s="412" t="e">
        <f>STDEV(#REF!)</f>
        <v>#REF!</v>
      </c>
      <c r="R1130" s="412">
        <f>MAX(K1130:K1131)</f>
        <v>19270</v>
      </c>
      <c r="S1130" s="412" t="e">
        <f>MIN(#REF!)</f>
        <v>#REF!</v>
      </c>
      <c r="T1130" s="412">
        <f>MIN(K1130:K1131)</f>
        <v>10315</v>
      </c>
      <c r="U1130" s="412">
        <f>MIN(M1130:M1131)</f>
        <v>0</v>
      </c>
      <c r="V1130" s="131" t="s">
        <v>380</v>
      </c>
    </row>
    <row r="1131" spans="1:22">
      <c r="A1131" s="414"/>
      <c r="B1131" s="25" t="s">
        <v>64</v>
      </c>
      <c r="C1131" s="385"/>
      <c r="D1131" s="380"/>
      <c r="E1131" s="29">
        <v>471830033332</v>
      </c>
      <c r="F1131" s="390"/>
      <c r="G1131" s="10">
        <v>10</v>
      </c>
      <c r="H1131" s="11">
        <v>95.888000000000005</v>
      </c>
      <c r="I1131" s="11">
        <f t="shared" si="36"/>
        <v>200</v>
      </c>
      <c r="J1131" s="12">
        <v>2063</v>
      </c>
      <c r="K1131" s="46">
        <f t="shared" si="37"/>
        <v>10315</v>
      </c>
      <c r="L1131" s="46"/>
      <c r="M1131" s="13" t="s">
        <v>71</v>
      </c>
      <c r="N1131" s="412">
        <f>AVERAGE(N1130:N1130)</f>
        <v>14792.5</v>
      </c>
      <c r="O1131" s="412" t="e">
        <f>AVERAGE(O1130:O1130)</f>
        <v>#REF!</v>
      </c>
      <c r="P1131" s="412" t="e">
        <f>STDEV(#REF!)</f>
        <v>#REF!</v>
      </c>
      <c r="Q1131" s="412" t="e">
        <f>STDEV(#REF!)</f>
        <v>#REF!</v>
      </c>
      <c r="R1131" s="412">
        <f>MIN(R1130:R1130)</f>
        <v>19270</v>
      </c>
      <c r="S1131" s="412" t="e">
        <f>MIN(S1130:S1130)</f>
        <v>#REF!</v>
      </c>
      <c r="T1131" s="412">
        <f>MIN(T1130:T1130)</f>
        <v>10315</v>
      </c>
      <c r="U1131" s="412">
        <f>MIN(U1130:U1130)</f>
        <v>0</v>
      </c>
      <c r="V1131" s="131" t="s">
        <v>380</v>
      </c>
    </row>
    <row r="1132" spans="1:22">
      <c r="A1132" s="414" t="s">
        <v>937</v>
      </c>
      <c r="B1132" s="25" t="s">
        <v>18</v>
      </c>
      <c r="C1132" s="383">
        <v>1</v>
      </c>
      <c r="D1132" s="379" t="s">
        <v>4</v>
      </c>
      <c r="E1132" s="29">
        <v>471830028554</v>
      </c>
      <c r="F1132" s="408" t="s">
        <v>1844</v>
      </c>
      <c r="G1132" s="10">
        <v>10</v>
      </c>
      <c r="H1132" s="11">
        <v>11.157999999999999</v>
      </c>
      <c r="I1132" s="11">
        <f t="shared" si="36"/>
        <v>55.79</v>
      </c>
      <c r="J1132" s="12" t="s">
        <v>355</v>
      </c>
      <c r="K1132" s="46" t="s">
        <v>355</v>
      </c>
      <c r="L1132" s="46"/>
      <c r="M1132" s="13" t="s">
        <v>71</v>
      </c>
      <c r="N1132" s="381" t="s">
        <v>355</v>
      </c>
      <c r="O1132" s="381" t="s">
        <v>355</v>
      </c>
      <c r="P1132" s="381" t="s">
        <v>354</v>
      </c>
      <c r="Q1132" s="381" t="s">
        <v>354</v>
      </c>
      <c r="R1132" s="381" t="s">
        <v>355</v>
      </c>
      <c r="S1132" s="381" t="s">
        <v>355</v>
      </c>
      <c r="T1132" s="381" t="s">
        <v>355</v>
      </c>
      <c r="U1132" s="381" t="s">
        <v>355</v>
      </c>
      <c r="V1132" s="131" t="s">
        <v>380</v>
      </c>
    </row>
    <row r="1133" spans="1:22">
      <c r="A1133" s="414"/>
      <c r="B1133" s="25" t="s">
        <v>19</v>
      </c>
      <c r="C1133" s="384"/>
      <c r="D1133" s="380"/>
      <c r="E1133" s="29">
        <v>471830028658</v>
      </c>
      <c r="F1133" s="409"/>
      <c r="G1133" s="10">
        <v>10</v>
      </c>
      <c r="H1133" s="11">
        <v>11.234</v>
      </c>
      <c r="I1133" s="11">
        <f t="shared" si="36"/>
        <v>56.17</v>
      </c>
      <c r="J1133" s="12" t="s">
        <v>355</v>
      </c>
      <c r="K1133" s="46" t="s">
        <v>355</v>
      </c>
      <c r="L1133" s="46"/>
      <c r="M1133" s="13" t="s">
        <v>71</v>
      </c>
      <c r="N1133" s="382">
        <f>MIN(N1131:N1132)</f>
        <v>14792.5</v>
      </c>
      <c r="O1133" s="382" t="e">
        <f>MIN(O1131:O1132)</f>
        <v>#REF!</v>
      </c>
      <c r="P1133" s="382" t="e">
        <f>AVERAGE(P1131:P1132)</f>
        <v>#REF!</v>
      </c>
      <c r="Q1133" s="382" t="e">
        <f>AVERAGE(Q1131:Q1132)</f>
        <v>#REF!</v>
      </c>
      <c r="R1133" s="382">
        <f>MIN(R1131:R1132)</f>
        <v>19270</v>
      </c>
      <c r="S1133" s="382" t="e">
        <f>MIN(S1131:S1132)</f>
        <v>#REF!</v>
      </c>
      <c r="T1133" s="382">
        <f>MIN(T1131:T1132)</f>
        <v>10315</v>
      </c>
      <c r="U1133" s="382">
        <f>MIN(U1131:U1132)</f>
        <v>0</v>
      </c>
      <c r="V1133" s="131" t="s">
        <v>380</v>
      </c>
    </row>
    <row r="1134" spans="1:22">
      <c r="A1134" s="414"/>
      <c r="B1134" s="25" t="s">
        <v>20</v>
      </c>
      <c r="C1134" s="384"/>
      <c r="D1134" s="379" t="s">
        <v>3</v>
      </c>
      <c r="E1134" s="29">
        <v>471830028970</v>
      </c>
      <c r="F1134" s="409"/>
      <c r="G1134" s="10">
        <v>10</v>
      </c>
      <c r="H1134" s="11">
        <v>6.3849999999999998</v>
      </c>
      <c r="I1134" s="11">
        <f t="shared" si="36"/>
        <v>31.924999999999997</v>
      </c>
      <c r="J1134" s="12" t="s">
        <v>355</v>
      </c>
      <c r="K1134" s="46" t="s">
        <v>355</v>
      </c>
      <c r="L1134" s="46"/>
      <c r="M1134" s="13" t="s">
        <v>71</v>
      </c>
      <c r="N1134" s="381" t="s">
        <v>355</v>
      </c>
      <c r="O1134" s="382" t="e">
        <f>MIN(#REF!)</f>
        <v>#REF!</v>
      </c>
      <c r="P1134" s="381" t="s">
        <v>354</v>
      </c>
      <c r="Q1134" s="382" t="e">
        <f>AVERAGE(#REF!)</f>
        <v>#REF!</v>
      </c>
      <c r="R1134" s="381" t="s">
        <v>355</v>
      </c>
      <c r="S1134" s="382" t="e">
        <f>MIN(#REF!)</f>
        <v>#REF!</v>
      </c>
      <c r="T1134" s="381" t="s">
        <v>355</v>
      </c>
      <c r="U1134" s="382" t="e">
        <f>MIN(#REF!)</f>
        <v>#REF!</v>
      </c>
      <c r="V1134" s="131" t="s">
        <v>380</v>
      </c>
    </row>
    <row r="1135" spans="1:22">
      <c r="A1135" s="414"/>
      <c r="B1135" s="25" t="s">
        <v>21</v>
      </c>
      <c r="C1135" s="385"/>
      <c r="D1135" s="380"/>
      <c r="E1135" s="29">
        <v>471830029074</v>
      </c>
      <c r="F1135" s="409"/>
      <c r="G1135" s="10">
        <v>10</v>
      </c>
      <c r="H1135" s="11">
        <v>13.526999999999999</v>
      </c>
      <c r="I1135" s="11">
        <f t="shared" si="36"/>
        <v>67.634999999999991</v>
      </c>
      <c r="J1135" s="12" t="s">
        <v>355</v>
      </c>
      <c r="K1135" s="46" t="s">
        <v>355</v>
      </c>
      <c r="L1135" s="46"/>
      <c r="M1135" s="13" t="s">
        <v>71</v>
      </c>
      <c r="N1135" s="382">
        <f>MIN(N1133:N1134)</f>
        <v>14792.5</v>
      </c>
      <c r="O1135" s="382" t="e">
        <f>MIN(O1134:O1134)</f>
        <v>#REF!</v>
      </c>
      <c r="P1135" s="382" t="e">
        <f>AVERAGE(P1133:P1134)</f>
        <v>#REF!</v>
      </c>
      <c r="Q1135" s="382" t="e">
        <f>AVERAGE(Q1134:Q1134)</f>
        <v>#REF!</v>
      </c>
      <c r="R1135" s="382">
        <f>MIN(R1133:R1134)</f>
        <v>19270</v>
      </c>
      <c r="S1135" s="382" t="e">
        <f>MIN(S1134:S1134)</f>
        <v>#REF!</v>
      </c>
      <c r="T1135" s="382">
        <f>MIN(T1133:T1134)</f>
        <v>10315</v>
      </c>
      <c r="U1135" s="382" t="e">
        <f>MIN(U1134:U1134)</f>
        <v>#REF!</v>
      </c>
      <c r="V1135" s="131" t="s">
        <v>380</v>
      </c>
    </row>
    <row r="1136" spans="1:22">
      <c r="A1136" s="414"/>
      <c r="B1136" s="25" t="s">
        <v>22</v>
      </c>
      <c r="C1136" s="383">
        <v>2</v>
      </c>
      <c r="D1136" s="379" t="s">
        <v>4</v>
      </c>
      <c r="E1136" s="29">
        <v>471830029386</v>
      </c>
      <c r="F1136" s="409"/>
      <c r="G1136" s="10">
        <v>10</v>
      </c>
      <c r="H1136" s="11">
        <v>12.896000000000001</v>
      </c>
      <c r="I1136" s="11">
        <f t="shared" si="36"/>
        <v>64.48</v>
      </c>
      <c r="J1136" s="12" t="s">
        <v>355</v>
      </c>
      <c r="K1136" s="46" t="s">
        <v>355</v>
      </c>
      <c r="L1136" s="46"/>
      <c r="M1136" s="13" t="s">
        <v>71</v>
      </c>
      <c r="N1136" s="381" t="s">
        <v>355</v>
      </c>
      <c r="O1136" s="381" t="s">
        <v>355</v>
      </c>
      <c r="P1136" s="381" t="s">
        <v>354</v>
      </c>
      <c r="Q1136" s="381" t="s">
        <v>354</v>
      </c>
      <c r="R1136" s="381" t="s">
        <v>355</v>
      </c>
      <c r="S1136" s="381" t="s">
        <v>355</v>
      </c>
      <c r="T1136" s="381" t="s">
        <v>355</v>
      </c>
      <c r="U1136" s="381" t="s">
        <v>355</v>
      </c>
      <c r="V1136" s="131" t="s">
        <v>380</v>
      </c>
    </row>
    <row r="1137" spans="1:22">
      <c r="A1137" s="414"/>
      <c r="B1137" s="25" t="s">
        <v>23</v>
      </c>
      <c r="C1137" s="384"/>
      <c r="D1137" s="380"/>
      <c r="E1137" s="29">
        <v>471830029490</v>
      </c>
      <c r="F1137" s="409"/>
      <c r="G1137" s="10">
        <v>10</v>
      </c>
      <c r="H1137" s="11">
        <v>5.34</v>
      </c>
      <c r="I1137" s="11">
        <f t="shared" si="36"/>
        <v>26.7</v>
      </c>
      <c r="J1137" s="12" t="s">
        <v>355</v>
      </c>
      <c r="K1137" s="46" t="s">
        <v>355</v>
      </c>
      <c r="L1137" s="46"/>
      <c r="M1137" s="13" t="s">
        <v>71</v>
      </c>
      <c r="N1137" s="382">
        <f>MIN(N1135:N1136)</f>
        <v>14792.5</v>
      </c>
      <c r="O1137" s="382" t="e">
        <f>MIN(O1135:O1136)</f>
        <v>#REF!</v>
      </c>
      <c r="P1137" s="382" t="e">
        <f>AVERAGE(P1135:P1136)</f>
        <v>#REF!</v>
      </c>
      <c r="Q1137" s="382" t="e">
        <f>AVERAGE(Q1135:Q1136)</f>
        <v>#REF!</v>
      </c>
      <c r="R1137" s="382">
        <f>MIN(R1135:R1136)</f>
        <v>19270</v>
      </c>
      <c r="S1137" s="382" t="e">
        <f>MIN(S1135:S1136)</f>
        <v>#REF!</v>
      </c>
      <c r="T1137" s="382">
        <f>MIN(T1135:T1136)</f>
        <v>10315</v>
      </c>
      <c r="U1137" s="382" t="e">
        <f>MIN(U1135:U1136)</f>
        <v>#REF!</v>
      </c>
      <c r="V1137" s="131" t="s">
        <v>380</v>
      </c>
    </row>
    <row r="1138" spans="1:22">
      <c r="A1138" s="414"/>
      <c r="B1138" s="25" t="s">
        <v>24</v>
      </c>
      <c r="C1138" s="384"/>
      <c r="D1138" s="379" t="s">
        <v>3</v>
      </c>
      <c r="E1138" s="29">
        <v>471830029802</v>
      </c>
      <c r="F1138" s="409"/>
      <c r="G1138" s="10">
        <v>10</v>
      </c>
      <c r="H1138" s="11">
        <v>8.1170000000000009</v>
      </c>
      <c r="I1138" s="11">
        <f t="shared" si="36"/>
        <v>40.585000000000008</v>
      </c>
      <c r="J1138" s="12" t="s">
        <v>355</v>
      </c>
      <c r="K1138" s="46" t="s">
        <v>355</v>
      </c>
      <c r="L1138" s="46"/>
      <c r="M1138" s="13" t="s">
        <v>71</v>
      </c>
      <c r="N1138" s="381" t="s">
        <v>355</v>
      </c>
      <c r="O1138" s="382" t="e">
        <f>MIN(#REF!)</f>
        <v>#REF!</v>
      </c>
      <c r="P1138" s="381" t="s">
        <v>354</v>
      </c>
      <c r="Q1138" s="382" t="e">
        <f>AVERAGE(#REF!)</f>
        <v>#REF!</v>
      </c>
      <c r="R1138" s="381" t="s">
        <v>355</v>
      </c>
      <c r="S1138" s="382" t="e">
        <f>MIN(#REF!)</f>
        <v>#REF!</v>
      </c>
      <c r="T1138" s="381" t="s">
        <v>355</v>
      </c>
      <c r="U1138" s="382" t="e">
        <f>MIN(#REF!)</f>
        <v>#REF!</v>
      </c>
      <c r="V1138" s="131" t="s">
        <v>380</v>
      </c>
    </row>
    <row r="1139" spans="1:22">
      <c r="A1139" s="414"/>
      <c r="B1139" s="25" t="s">
        <v>25</v>
      </c>
      <c r="C1139" s="385"/>
      <c r="D1139" s="380"/>
      <c r="E1139" s="29">
        <v>471830029906</v>
      </c>
      <c r="F1139" s="409"/>
      <c r="G1139" s="10">
        <v>10</v>
      </c>
      <c r="H1139" s="11">
        <v>8.0190000000000001</v>
      </c>
      <c r="I1139" s="11">
        <f t="shared" si="36"/>
        <v>40.094999999999999</v>
      </c>
      <c r="J1139" s="12" t="s">
        <v>355</v>
      </c>
      <c r="K1139" s="46" t="s">
        <v>355</v>
      </c>
      <c r="L1139" s="46"/>
      <c r="M1139" s="13" t="s">
        <v>71</v>
      </c>
      <c r="N1139" s="382">
        <f>MIN(N1137:N1138)</f>
        <v>14792.5</v>
      </c>
      <c r="O1139" s="382" t="e">
        <f>MIN(O1138:O1138)</f>
        <v>#REF!</v>
      </c>
      <c r="P1139" s="382" t="e">
        <f>AVERAGE(P1137:P1138)</f>
        <v>#REF!</v>
      </c>
      <c r="Q1139" s="382" t="e">
        <f>AVERAGE(Q1138:Q1138)</f>
        <v>#REF!</v>
      </c>
      <c r="R1139" s="382">
        <f>MIN(R1137:R1138)</f>
        <v>19270</v>
      </c>
      <c r="S1139" s="382" t="e">
        <f>MIN(S1138:S1138)</f>
        <v>#REF!</v>
      </c>
      <c r="T1139" s="382">
        <f>MIN(T1137:T1138)</f>
        <v>10315</v>
      </c>
      <c r="U1139" s="382" t="e">
        <f>MIN(U1138:U1138)</f>
        <v>#REF!</v>
      </c>
      <c r="V1139" s="131" t="s">
        <v>380</v>
      </c>
    </row>
    <row r="1140" spans="1:22">
      <c r="A1140" s="414"/>
      <c r="B1140" s="25" t="s">
        <v>26</v>
      </c>
      <c r="C1140" s="383">
        <v>3</v>
      </c>
      <c r="D1140" s="379" t="s">
        <v>4</v>
      </c>
      <c r="E1140" s="29">
        <v>471830030218</v>
      </c>
      <c r="F1140" s="409"/>
      <c r="G1140" s="10">
        <v>10</v>
      </c>
      <c r="H1140" s="11">
        <v>5.7409999999999997</v>
      </c>
      <c r="I1140" s="11">
        <f t="shared" ref="I1140:I1203" si="38">IF(H1140&gt;=40, 200, H1140*5)</f>
        <v>28.704999999999998</v>
      </c>
      <c r="J1140" s="12">
        <v>105</v>
      </c>
      <c r="K1140" s="46">
        <f t="shared" ref="K1140:K1202" si="39">(J1140/(I1140/1000))</f>
        <v>3657.8993206758405</v>
      </c>
      <c r="L1140" s="46"/>
      <c r="M1140" s="13" t="s">
        <v>71</v>
      </c>
      <c r="N1140" s="412">
        <f>AVERAGE(K1140:K1141)</f>
        <v>3769.650468963257</v>
      </c>
      <c r="O1140" s="412">
        <f>AVERAGE(K1140:K1143)</f>
        <v>3068.2944845889315</v>
      </c>
      <c r="P1140" s="412">
        <f>STDEV(K1140:K1141)</f>
        <v>158.03998951883133</v>
      </c>
      <c r="Q1140" s="412">
        <f>STDEV(K1140:K1143)</f>
        <v>1480.5899731865456</v>
      </c>
      <c r="R1140" s="412">
        <f>MAX(K1140:K1141)</f>
        <v>3881.4016172506736</v>
      </c>
      <c r="S1140" s="412">
        <f>MAX(K1140:K1143)</f>
        <v>3881.4016172506736</v>
      </c>
      <c r="T1140" s="412">
        <f>MIN(K1140:K1141)</f>
        <v>3657.8993206758405</v>
      </c>
      <c r="U1140" s="412">
        <f>MIN(K1140:K1143)</f>
        <v>853.02593659942374</v>
      </c>
      <c r="V1140" s="131" t="s">
        <v>380</v>
      </c>
    </row>
    <row r="1141" spans="1:22">
      <c r="A1141" s="414"/>
      <c r="B1141" s="25" t="s">
        <v>27</v>
      </c>
      <c r="C1141" s="384"/>
      <c r="D1141" s="380"/>
      <c r="E1141" s="29">
        <v>471830030322</v>
      </c>
      <c r="F1141" s="409"/>
      <c r="G1141" s="10">
        <v>10</v>
      </c>
      <c r="H1141" s="11">
        <v>5.5650000000000004</v>
      </c>
      <c r="I1141" s="11">
        <f t="shared" si="38"/>
        <v>27.825000000000003</v>
      </c>
      <c r="J1141" s="12">
        <v>108</v>
      </c>
      <c r="K1141" s="46">
        <f t="shared" si="39"/>
        <v>3881.4016172506736</v>
      </c>
      <c r="L1141" s="46"/>
      <c r="M1141" s="13" t="s">
        <v>71</v>
      </c>
      <c r="N1141" s="412">
        <f>AVERAGE(N1139:N1140)</f>
        <v>9281.0752344816283</v>
      </c>
      <c r="O1141" s="412" t="e">
        <f>AVERAGE(O1139:O1140)</f>
        <v>#REF!</v>
      </c>
      <c r="P1141" s="412" t="e">
        <f>STDEV(P1137:P1139)</f>
        <v>#REF!</v>
      </c>
      <c r="Q1141" s="412" t="e">
        <f>STDEV(Q1137:Q1139)</f>
        <v>#REF!</v>
      </c>
      <c r="R1141" s="412">
        <f>MIN(R1139:R1140)</f>
        <v>3881.4016172506736</v>
      </c>
      <c r="S1141" s="412" t="e">
        <f>MIN(S1139:S1140)</f>
        <v>#REF!</v>
      </c>
      <c r="T1141" s="412">
        <f>MIN(T1139:T1140)</f>
        <v>3657.8993206758405</v>
      </c>
      <c r="U1141" s="412" t="e">
        <f>MIN(U1139:U1140)</f>
        <v>#REF!</v>
      </c>
      <c r="V1141" s="131" t="s">
        <v>380</v>
      </c>
    </row>
    <row r="1142" spans="1:22">
      <c r="A1142" s="414"/>
      <c r="B1142" s="25" t="s">
        <v>28</v>
      </c>
      <c r="C1142" s="384"/>
      <c r="D1142" s="379" t="s">
        <v>3</v>
      </c>
      <c r="E1142" s="29">
        <v>471830030634</v>
      </c>
      <c r="F1142" s="409"/>
      <c r="G1142" s="10">
        <v>10</v>
      </c>
      <c r="H1142" s="11">
        <v>8.6750000000000007</v>
      </c>
      <c r="I1142" s="11">
        <f t="shared" si="38"/>
        <v>43.375</v>
      </c>
      <c r="J1142" s="12">
        <v>37</v>
      </c>
      <c r="K1142" s="46">
        <f t="shared" si="39"/>
        <v>853.02593659942374</v>
      </c>
      <c r="L1142" s="46"/>
      <c r="M1142" s="13" t="s">
        <v>71</v>
      </c>
      <c r="N1142" s="412">
        <f>AVERAGE(K1142:K1143)</f>
        <v>2366.9385002146055</v>
      </c>
      <c r="O1142" s="412" t="e">
        <f>AVERAGE(#REF!)</f>
        <v>#REF!</v>
      </c>
      <c r="P1142" s="412">
        <f>STDEV(K1142:K1143)</f>
        <v>2140.9956797116115</v>
      </c>
      <c r="Q1142" s="412" t="e">
        <f>STDEV(#REF!)</f>
        <v>#REF!</v>
      </c>
      <c r="R1142" s="412">
        <f>MAX(K1142:K1143)</f>
        <v>3880.8510638297876</v>
      </c>
      <c r="S1142" s="412" t="e">
        <f>MIN(#REF!)</f>
        <v>#REF!</v>
      </c>
      <c r="T1142" s="412">
        <f>MIN(K1142:K1143)</f>
        <v>853.02593659942374</v>
      </c>
      <c r="U1142" s="412">
        <f>MIN(M1142:M1143)</f>
        <v>0</v>
      </c>
      <c r="V1142" s="131" t="s">
        <v>380</v>
      </c>
    </row>
    <row r="1143" spans="1:22">
      <c r="A1143" s="414"/>
      <c r="B1143" s="25" t="s">
        <v>29</v>
      </c>
      <c r="C1143" s="385"/>
      <c r="D1143" s="380"/>
      <c r="E1143" s="29">
        <v>471830030738</v>
      </c>
      <c r="F1143" s="409"/>
      <c r="G1143" s="10">
        <v>10</v>
      </c>
      <c r="H1143" s="11">
        <v>5.875</v>
      </c>
      <c r="I1143" s="11">
        <f t="shared" si="38"/>
        <v>29.375</v>
      </c>
      <c r="J1143" s="12">
        <v>114</v>
      </c>
      <c r="K1143" s="46">
        <f t="shared" si="39"/>
        <v>3880.8510638297876</v>
      </c>
      <c r="L1143" s="46"/>
      <c r="M1143" s="13" t="s">
        <v>71</v>
      </c>
      <c r="N1143" s="412">
        <f>AVERAGE(N1142:N1142)</f>
        <v>2366.9385002146055</v>
      </c>
      <c r="O1143" s="412" t="e">
        <f>AVERAGE(O1142:O1142)</f>
        <v>#REF!</v>
      </c>
      <c r="P1143" s="412" t="e">
        <f>STDEV(#REF!)</f>
        <v>#REF!</v>
      </c>
      <c r="Q1143" s="412" t="e">
        <f>STDEV(#REF!)</f>
        <v>#REF!</v>
      </c>
      <c r="R1143" s="412">
        <f>MIN(R1142:R1142)</f>
        <v>3880.8510638297876</v>
      </c>
      <c r="S1143" s="412" t="e">
        <f>MIN(S1142:S1142)</f>
        <v>#REF!</v>
      </c>
      <c r="T1143" s="412">
        <f>MIN(T1142:T1142)</f>
        <v>853.02593659942374</v>
      </c>
      <c r="U1143" s="412">
        <f>MIN(U1142:U1142)</f>
        <v>0</v>
      </c>
      <c r="V1143" s="131" t="s">
        <v>380</v>
      </c>
    </row>
    <row r="1144" spans="1:22">
      <c r="A1144" s="414"/>
      <c r="B1144" s="25" t="s">
        <v>30</v>
      </c>
      <c r="C1144" s="383">
        <v>4</v>
      </c>
      <c r="D1144" s="379" t="s">
        <v>4</v>
      </c>
      <c r="E1144" s="29">
        <v>471830031050</v>
      </c>
      <c r="F1144" s="409"/>
      <c r="G1144" s="10">
        <v>10</v>
      </c>
      <c r="H1144" s="11">
        <v>4.6210000000000004</v>
      </c>
      <c r="I1144" s="11">
        <f t="shared" si="38"/>
        <v>23.105000000000004</v>
      </c>
      <c r="J1144" s="12">
        <v>508</v>
      </c>
      <c r="K1144" s="46">
        <f t="shared" si="39"/>
        <v>21986.582990694653</v>
      </c>
      <c r="L1144" s="46"/>
      <c r="M1144" s="13" t="s">
        <v>71</v>
      </c>
      <c r="N1144" s="412">
        <f>AVERAGE(K1144:K1145)</f>
        <v>20026.494620347326</v>
      </c>
      <c r="O1144" s="412">
        <f>AVERAGE(K1144:K1147)</f>
        <v>18095.818648415931</v>
      </c>
      <c r="P1144" s="412">
        <f>STDEV(K1144:K1145)</f>
        <v>2771.9835567949667</v>
      </c>
      <c r="Q1144" s="412">
        <f>STDEV(K1144:K1147)</f>
        <v>4004.6385886600424</v>
      </c>
      <c r="R1144" s="412">
        <f>MAX(K1144:K1145)</f>
        <v>21986.582990694653</v>
      </c>
      <c r="S1144" s="412">
        <f>MAX(K1144:K1147)</f>
        <v>21986.582990694653</v>
      </c>
      <c r="T1144" s="412">
        <f>MIN(K1144:K1145)</f>
        <v>18066.40625</v>
      </c>
      <c r="U1144" s="412">
        <f>MIN(K1144:K1147)</f>
        <v>12593.206296603148</v>
      </c>
      <c r="V1144" s="131" t="s">
        <v>380</v>
      </c>
    </row>
    <row r="1145" spans="1:22">
      <c r="A1145" s="414"/>
      <c r="B1145" s="25" t="s">
        <v>31</v>
      </c>
      <c r="C1145" s="384"/>
      <c r="D1145" s="380"/>
      <c r="E1145" s="29">
        <v>471830031154</v>
      </c>
      <c r="F1145" s="409"/>
      <c r="G1145" s="10">
        <v>10</v>
      </c>
      <c r="H1145" s="11">
        <v>6.1440000000000001</v>
      </c>
      <c r="I1145" s="11">
        <f t="shared" si="38"/>
        <v>30.72</v>
      </c>
      <c r="J1145" s="12">
        <v>555</v>
      </c>
      <c r="K1145" s="46">
        <f t="shared" si="39"/>
        <v>18066.40625</v>
      </c>
      <c r="L1145" s="46"/>
      <c r="M1145" s="13" t="s">
        <v>71</v>
      </c>
      <c r="N1145" s="412">
        <f>AVERAGE(N1143:N1144)</f>
        <v>11196.716560280965</v>
      </c>
      <c r="O1145" s="412" t="e">
        <f>AVERAGE(O1143:O1144)</f>
        <v>#REF!</v>
      </c>
      <c r="P1145" s="412" t="e">
        <f>STDEV(P1141:P1143)</f>
        <v>#REF!</v>
      </c>
      <c r="Q1145" s="412" t="e">
        <f>STDEV(Q1141:Q1143)</f>
        <v>#REF!</v>
      </c>
      <c r="R1145" s="412">
        <f>MIN(R1143:R1144)</f>
        <v>3880.8510638297876</v>
      </c>
      <c r="S1145" s="412" t="e">
        <f>MIN(S1143:S1144)</f>
        <v>#REF!</v>
      </c>
      <c r="T1145" s="412">
        <f>MIN(T1143:T1144)</f>
        <v>853.02593659942374</v>
      </c>
      <c r="U1145" s="412">
        <f>MIN(U1143:U1144)</f>
        <v>0</v>
      </c>
      <c r="V1145" s="131" t="s">
        <v>380</v>
      </c>
    </row>
    <row r="1146" spans="1:22">
      <c r="A1146" s="414"/>
      <c r="B1146" s="25" t="s">
        <v>32</v>
      </c>
      <c r="C1146" s="384"/>
      <c r="D1146" s="379" t="s">
        <v>3</v>
      </c>
      <c r="E1146" s="29">
        <v>471830031466</v>
      </c>
      <c r="F1146" s="409"/>
      <c r="G1146" s="10">
        <v>10</v>
      </c>
      <c r="H1146" s="11">
        <v>2.4140000000000001</v>
      </c>
      <c r="I1146" s="11">
        <f t="shared" si="38"/>
        <v>12.07</v>
      </c>
      <c r="J1146" s="12">
        <v>152</v>
      </c>
      <c r="K1146" s="46">
        <f t="shared" si="39"/>
        <v>12593.206296603148</v>
      </c>
      <c r="L1146" s="46"/>
      <c r="M1146" s="13" t="s">
        <v>71</v>
      </c>
      <c r="N1146" s="412">
        <f>AVERAGE(K1146:K1147)</f>
        <v>16165.142676484538</v>
      </c>
      <c r="O1146" s="412" t="e">
        <f>AVERAGE(#REF!)</f>
        <v>#REF!</v>
      </c>
      <c r="P1146" s="412">
        <f>STDEV(K1146:K1147)</f>
        <v>5051.4808723621218</v>
      </c>
      <c r="Q1146" s="412" t="e">
        <f>STDEV(#REF!)</f>
        <v>#REF!</v>
      </c>
      <c r="R1146" s="412">
        <f>MAX(K1146:K1147)</f>
        <v>19737.079056365928</v>
      </c>
      <c r="S1146" s="412" t="e">
        <f>MIN(#REF!)</f>
        <v>#REF!</v>
      </c>
      <c r="T1146" s="412">
        <f>MIN(K1146:K1147)</f>
        <v>12593.206296603148</v>
      </c>
      <c r="U1146" s="412">
        <f>MIN(M1146:M1147)</f>
        <v>0</v>
      </c>
      <c r="V1146" s="131" t="s">
        <v>380</v>
      </c>
    </row>
    <row r="1147" spans="1:22">
      <c r="A1147" s="414"/>
      <c r="B1147" s="25" t="s">
        <v>33</v>
      </c>
      <c r="C1147" s="385"/>
      <c r="D1147" s="380"/>
      <c r="E1147" s="29">
        <v>471830031570</v>
      </c>
      <c r="F1147" s="409"/>
      <c r="G1147" s="10">
        <v>10</v>
      </c>
      <c r="H1147" s="11">
        <v>11.106</v>
      </c>
      <c r="I1147" s="11">
        <f t="shared" si="38"/>
        <v>55.53</v>
      </c>
      <c r="J1147" s="12">
        <v>1096</v>
      </c>
      <c r="K1147" s="46">
        <f t="shared" si="39"/>
        <v>19737.079056365928</v>
      </c>
      <c r="L1147" s="46"/>
      <c r="M1147" s="13" t="s">
        <v>71</v>
      </c>
      <c r="N1147" s="412">
        <f>AVERAGE(N1146:N1146)</f>
        <v>16165.142676484538</v>
      </c>
      <c r="O1147" s="412" t="e">
        <f>AVERAGE(O1146:O1146)</f>
        <v>#REF!</v>
      </c>
      <c r="P1147" s="412" t="e">
        <f>STDEV(#REF!)</f>
        <v>#REF!</v>
      </c>
      <c r="Q1147" s="412" t="e">
        <f>STDEV(#REF!)</f>
        <v>#REF!</v>
      </c>
      <c r="R1147" s="412">
        <f>MIN(R1146:R1146)</f>
        <v>19737.079056365928</v>
      </c>
      <c r="S1147" s="412" t="e">
        <f>MIN(S1146:S1146)</f>
        <v>#REF!</v>
      </c>
      <c r="T1147" s="412">
        <f>MIN(T1146:T1146)</f>
        <v>12593.206296603148</v>
      </c>
      <c r="U1147" s="412">
        <f>MIN(U1146:U1146)</f>
        <v>0</v>
      </c>
      <c r="V1147" s="131" t="s">
        <v>380</v>
      </c>
    </row>
    <row r="1148" spans="1:22">
      <c r="A1148" s="414"/>
      <c r="B1148" s="25" t="s">
        <v>34</v>
      </c>
      <c r="C1148" s="383">
        <v>5</v>
      </c>
      <c r="D1148" s="379" t="s">
        <v>4</v>
      </c>
      <c r="E1148" s="29">
        <v>471830031882</v>
      </c>
      <c r="F1148" s="409"/>
      <c r="G1148" s="10">
        <v>10</v>
      </c>
      <c r="H1148" s="11">
        <v>9.2219999999999995</v>
      </c>
      <c r="I1148" s="11">
        <f t="shared" si="38"/>
        <v>46.11</v>
      </c>
      <c r="J1148" s="12">
        <v>94</v>
      </c>
      <c r="K1148" s="46">
        <f t="shared" si="39"/>
        <v>2038.6033398395143</v>
      </c>
      <c r="L1148" s="46"/>
      <c r="M1148" s="13" t="s">
        <v>71</v>
      </c>
      <c r="N1148" s="412">
        <f>AVERAGE(K1148:K1149)</f>
        <v>1727.1434464638237</v>
      </c>
      <c r="O1148" s="412">
        <f>AVERAGE(K1148:K1151)</f>
        <v>2124.4683860513214</v>
      </c>
      <c r="P1148" s="412">
        <f>STDEV(K1148:K1149)</f>
        <v>440.47080534717935</v>
      </c>
      <c r="Q1148" s="412">
        <f>STDEV(K1148:K1151)</f>
        <v>851.53657672676047</v>
      </c>
      <c r="R1148" s="412">
        <f>MAX(K1148:K1149)</f>
        <v>2038.6033398395143</v>
      </c>
      <c r="S1148" s="412">
        <f>MAX(K1148:K1151)</f>
        <v>3343.3347621088728</v>
      </c>
      <c r="T1148" s="412">
        <f>MIN(K1148:K1149)</f>
        <v>1415.6835530881333</v>
      </c>
      <c r="U1148" s="412">
        <f>MIN(K1148:K1151)</f>
        <v>1415.6835530881333</v>
      </c>
      <c r="V1148" s="131" t="s">
        <v>380</v>
      </c>
    </row>
    <row r="1149" spans="1:22">
      <c r="A1149" s="414"/>
      <c r="B1149" s="25" t="s">
        <v>35</v>
      </c>
      <c r="C1149" s="384"/>
      <c r="D1149" s="380"/>
      <c r="E1149" s="29">
        <v>471830031986</v>
      </c>
      <c r="F1149" s="409"/>
      <c r="G1149" s="10">
        <v>10</v>
      </c>
      <c r="H1149" s="11">
        <v>7.2050000000000001</v>
      </c>
      <c r="I1149" s="11">
        <f t="shared" si="38"/>
        <v>36.024999999999999</v>
      </c>
      <c r="J1149" s="12">
        <v>51</v>
      </c>
      <c r="K1149" s="46">
        <f t="shared" si="39"/>
        <v>1415.6835530881333</v>
      </c>
      <c r="L1149" s="46"/>
      <c r="M1149" s="13" t="s">
        <v>71</v>
      </c>
      <c r="N1149" s="412">
        <f>AVERAGE(N1147:N1148)</f>
        <v>8946.1430614741803</v>
      </c>
      <c r="O1149" s="412" t="e">
        <f>AVERAGE(O1147:O1148)</f>
        <v>#REF!</v>
      </c>
      <c r="P1149" s="412" t="e">
        <f>STDEV(P1145:P1147)</f>
        <v>#REF!</v>
      </c>
      <c r="Q1149" s="412" t="e">
        <f>STDEV(Q1145:Q1147)</f>
        <v>#REF!</v>
      </c>
      <c r="R1149" s="412">
        <f>MIN(R1147:R1148)</f>
        <v>2038.6033398395143</v>
      </c>
      <c r="S1149" s="412" t="e">
        <f>MIN(S1147:S1148)</f>
        <v>#REF!</v>
      </c>
      <c r="T1149" s="412">
        <f>MIN(T1147:T1148)</f>
        <v>1415.6835530881333</v>
      </c>
      <c r="U1149" s="412">
        <f>MIN(U1147:U1148)</f>
        <v>0</v>
      </c>
      <c r="V1149" s="131" t="s">
        <v>380</v>
      </c>
    </row>
    <row r="1150" spans="1:22">
      <c r="A1150" s="414"/>
      <c r="B1150" s="25" t="s">
        <v>36</v>
      </c>
      <c r="C1150" s="384"/>
      <c r="D1150" s="379" t="s">
        <v>3</v>
      </c>
      <c r="E1150" s="29">
        <v>471830032298</v>
      </c>
      <c r="F1150" s="409"/>
      <c r="G1150" s="10">
        <v>10</v>
      </c>
      <c r="H1150" s="11">
        <v>6.9989999999999997</v>
      </c>
      <c r="I1150" s="11">
        <f t="shared" si="38"/>
        <v>34.994999999999997</v>
      </c>
      <c r="J1150" s="12">
        <v>117</v>
      </c>
      <c r="K1150" s="46">
        <f t="shared" si="39"/>
        <v>3343.3347621088728</v>
      </c>
      <c r="L1150" s="46"/>
      <c r="M1150" s="13" t="s">
        <v>71</v>
      </c>
      <c r="N1150" s="412">
        <f>AVERAGE(K1150:K1151)</f>
        <v>2521.7933256388192</v>
      </c>
      <c r="O1150" s="412" t="e">
        <f>AVERAGE(#REF!)</f>
        <v>#REF!</v>
      </c>
      <c r="P1150" s="412">
        <f>STDEV(K1150:K1151)</f>
        <v>1161.835041507424</v>
      </c>
      <c r="Q1150" s="412" t="e">
        <f>STDEV(#REF!)</f>
        <v>#REF!</v>
      </c>
      <c r="R1150" s="412">
        <f>MAX(K1150:K1151)</f>
        <v>3343.3347621088728</v>
      </c>
      <c r="S1150" s="412" t="e">
        <f>MIN(#REF!)</f>
        <v>#REF!</v>
      </c>
      <c r="T1150" s="412">
        <f>MIN(K1150:K1151)</f>
        <v>1700.2518891687655</v>
      </c>
      <c r="U1150" s="412">
        <f>MIN(M1150:M1151)</f>
        <v>0</v>
      </c>
      <c r="V1150" s="131" t="s">
        <v>380</v>
      </c>
    </row>
    <row r="1151" spans="1:22">
      <c r="A1151" s="414"/>
      <c r="B1151" s="25" t="s">
        <v>37</v>
      </c>
      <c r="C1151" s="385"/>
      <c r="D1151" s="380"/>
      <c r="E1151" s="29">
        <v>471830032402</v>
      </c>
      <c r="F1151" s="409"/>
      <c r="G1151" s="10">
        <v>10</v>
      </c>
      <c r="H1151" s="11">
        <v>6.3520000000000003</v>
      </c>
      <c r="I1151" s="11">
        <f t="shared" si="38"/>
        <v>31.76</v>
      </c>
      <c r="J1151" s="12">
        <v>54</v>
      </c>
      <c r="K1151" s="46">
        <f t="shared" si="39"/>
        <v>1700.2518891687655</v>
      </c>
      <c r="L1151" s="46"/>
      <c r="M1151" s="13" t="s">
        <v>71</v>
      </c>
      <c r="N1151" s="412">
        <f>AVERAGE(N1150:N1150)</f>
        <v>2521.7933256388192</v>
      </c>
      <c r="O1151" s="412" t="e">
        <f>AVERAGE(O1150:O1150)</f>
        <v>#REF!</v>
      </c>
      <c r="P1151" s="412" t="e">
        <f>STDEV(#REF!)</f>
        <v>#REF!</v>
      </c>
      <c r="Q1151" s="412" t="e">
        <f>STDEV(#REF!)</f>
        <v>#REF!</v>
      </c>
      <c r="R1151" s="412">
        <f>MIN(R1150:R1150)</f>
        <v>3343.3347621088728</v>
      </c>
      <c r="S1151" s="412" t="e">
        <f>MIN(S1150:S1150)</f>
        <v>#REF!</v>
      </c>
      <c r="T1151" s="412">
        <f>MIN(T1150:T1150)</f>
        <v>1700.2518891687655</v>
      </c>
      <c r="U1151" s="412">
        <f>MIN(U1150:U1150)</f>
        <v>0</v>
      </c>
      <c r="V1151" s="131" t="s">
        <v>380</v>
      </c>
    </row>
    <row r="1152" spans="1:22">
      <c r="A1152" s="414"/>
      <c r="B1152" s="25" t="s">
        <v>38</v>
      </c>
      <c r="C1152" s="383">
        <v>6</v>
      </c>
      <c r="D1152" s="23" t="s">
        <v>4</v>
      </c>
      <c r="E1152" s="29">
        <v>471830032714</v>
      </c>
      <c r="F1152" s="409"/>
      <c r="G1152" s="10">
        <v>10</v>
      </c>
      <c r="H1152" s="11">
        <v>19.472000000000001</v>
      </c>
      <c r="I1152" s="11">
        <f t="shared" si="38"/>
        <v>97.360000000000014</v>
      </c>
      <c r="J1152" s="12">
        <v>124</v>
      </c>
      <c r="K1152" s="46">
        <f t="shared" si="39"/>
        <v>1273.6236647493836</v>
      </c>
      <c r="L1152" s="46"/>
      <c r="M1152" s="13" t="s">
        <v>71</v>
      </c>
      <c r="N1152" s="130">
        <f>AVERAGE(K1152)</f>
        <v>1273.6236647493836</v>
      </c>
      <c r="O1152" s="412">
        <f>AVERAGE(K1152:K1155)</f>
        <v>21433.138978333081</v>
      </c>
      <c r="P1152" s="129" t="s">
        <v>354</v>
      </c>
      <c r="Q1152" s="412">
        <f>STDEV(K1152:K1155)</f>
        <v>23355.805774534547</v>
      </c>
      <c r="R1152" s="130">
        <f>MAX(K1152)</f>
        <v>1273.6236647493836</v>
      </c>
      <c r="S1152" s="412">
        <f>MAX(K1152:K1155)</f>
        <v>53876.827647319449</v>
      </c>
      <c r="T1152" s="130">
        <f>MIN(K1152)</f>
        <v>1273.6236647493836</v>
      </c>
      <c r="U1152" s="412">
        <f>MIN(K1152:K1155)</f>
        <v>1273.6236647493836</v>
      </c>
      <c r="V1152" s="131" t="s">
        <v>381</v>
      </c>
    </row>
    <row r="1153" spans="1:22">
      <c r="A1153" s="414"/>
      <c r="B1153" s="25" t="s">
        <v>39</v>
      </c>
      <c r="C1153" s="384"/>
      <c r="D1153" s="379" t="s">
        <v>3</v>
      </c>
      <c r="E1153" s="29">
        <v>471830033026</v>
      </c>
      <c r="F1153" s="409"/>
      <c r="G1153" s="10">
        <v>10</v>
      </c>
      <c r="H1153" s="11">
        <v>9.9649999999999999</v>
      </c>
      <c r="I1153" s="11">
        <f t="shared" si="38"/>
        <v>49.825000000000003</v>
      </c>
      <c r="J1153" s="12">
        <v>406</v>
      </c>
      <c r="K1153" s="46">
        <f t="shared" si="39"/>
        <v>8148.519819367787</v>
      </c>
      <c r="L1153" s="46"/>
      <c r="M1153" s="13" t="s">
        <v>71</v>
      </c>
      <c r="N1153" s="412">
        <f>AVERAGE(K1153:K1155)</f>
        <v>28152.977416194317</v>
      </c>
      <c r="O1153" s="412">
        <f>AVERAGE(O1152:O1152)</f>
        <v>21433.138978333081</v>
      </c>
      <c r="P1153" s="412">
        <f>STDEV(K1153:K1155)</f>
        <v>23394.51053732324</v>
      </c>
      <c r="Q1153" s="412" t="e">
        <f>STDEV(#REF!)</f>
        <v>#REF!</v>
      </c>
      <c r="R1153" s="412">
        <f>MAX(K1153:K1155)</f>
        <v>53876.827647319449</v>
      </c>
      <c r="S1153" s="412">
        <f>MIN(S1152:S1152)</f>
        <v>53876.827647319449</v>
      </c>
      <c r="T1153" s="412">
        <f>MIN(K1153:K1155)</f>
        <v>8148.519819367787</v>
      </c>
      <c r="U1153" s="412">
        <f>MIN(U1152:U1152)</f>
        <v>1273.6236647493836</v>
      </c>
      <c r="V1153" s="131" t="s">
        <v>381</v>
      </c>
    </row>
    <row r="1154" spans="1:22">
      <c r="A1154" s="414"/>
      <c r="B1154" s="25" t="s">
        <v>40</v>
      </c>
      <c r="C1154" s="384"/>
      <c r="D1154" s="407"/>
      <c r="E1154" s="29">
        <v>471830033442</v>
      </c>
      <c r="F1154" s="409"/>
      <c r="G1154" s="10">
        <v>10</v>
      </c>
      <c r="H1154" s="11">
        <v>4.5140000000000002</v>
      </c>
      <c r="I1154" s="11">
        <f t="shared" si="38"/>
        <v>22.57</v>
      </c>
      <c r="J1154" s="12">
        <v>1216</v>
      </c>
      <c r="K1154" s="46">
        <f t="shared" si="39"/>
        <v>53876.827647319449</v>
      </c>
      <c r="L1154" s="46"/>
      <c r="M1154" s="13" t="s">
        <v>71</v>
      </c>
      <c r="N1154" s="412"/>
      <c r="O1154" s="412" t="e">
        <f>AVERAGE(#REF!)</f>
        <v>#REF!</v>
      </c>
      <c r="P1154" s="412"/>
      <c r="Q1154" s="412" t="e">
        <f>STDEV(#REF!)</f>
        <v>#REF!</v>
      </c>
      <c r="R1154" s="412"/>
      <c r="S1154" s="412" t="e">
        <f>MIN(#REF!)</f>
        <v>#REF!</v>
      </c>
      <c r="T1154" s="412"/>
      <c r="U1154" s="412">
        <f>MIN(M1154:M1155)</f>
        <v>0</v>
      </c>
      <c r="V1154" s="131" t="s">
        <v>381</v>
      </c>
    </row>
    <row r="1155" spans="1:22">
      <c r="A1155" s="414"/>
      <c r="B1155" s="25" t="s">
        <v>41</v>
      </c>
      <c r="C1155" s="385"/>
      <c r="D1155" s="380"/>
      <c r="E1155" s="29">
        <v>471830033130</v>
      </c>
      <c r="F1155" s="410"/>
      <c r="G1155" s="10">
        <v>10</v>
      </c>
      <c r="H1155" s="11">
        <v>9.1470000000000002</v>
      </c>
      <c r="I1155" s="11">
        <f t="shared" si="38"/>
        <v>45.734999999999999</v>
      </c>
      <c r="J1155" s="12">
        <v>1026</v>
      </c>
      <c r="K1155" s="46">
        <f t="shared" si="39"/>
        <v>22433.584781895705</v>
      </c>
      <c r="L1155" s="46"/>
      <c r="M1155" s="13" t="s">
        <v>71</v>
      </c>
      <c r="N1155" s="412"/>
      <c r="O1155" s="412" t="e">
        <f>AVERAGE(O1154:O1154)</f>
        <v>#REF!</v>
      </c>
      <c r="P1155" s="412"/>
      <c r="Q1155" s="412" t="e">
        <f>STDEV(#REF!)</f>
        <v>#REF!</v>
      </c>
      <c r="R1155" s="412"/>
      <c r="S1155" s="412" t="e">
        <f>MIN(S1154:S1154)</f>
        <v>#REF!</v>
      </c>
      <c r="T1155" s="412"/>
      <c r="U1155" s="412">
        <f>MIN(U1154:U1154)</f>
        <v>0</v>
      </c>
      <c r="V1155" s="131" t="s">
        <v>381</v>
      </c>
    </row>
    <row r="1156" spans="1:22">
      <c r="A1156" s="414"/>
      <c r="B1156" s="25" t="s">
        <v>42</v>
      </c>
      <c r="C1156" s="383">
        <v>1</v>
      </c>
      <c r="D1156" s="23" t="s">
        <v>4</v>
      </c>
      <c r="E1156" s="29">
        <v>471830028763</v>
      </c>
      <c r="F1156" s="388" t="s">
        <v>1846</v>
      </c>
      <c r="G1156" s="10">
        <v>10</v>
      </c>
      <c r="H1156" s="11">
        <v>10.807</v>
      </c>
      <c r="I1156" s="11">
        <f t="shared" si="38"/>
        <v>54.035000000000004</v>
      </c>
      <c r="J1156" s="12" t="s">
        <v>355</v>
      </c>
      <c r="K1156" s="46" t="s">
        <v>355</v>
      </c>
      <c r="L1156" s="46"/>
      <c r="M1156" s="13" t="s">
        <v>71</v>
      </c>
      <c r="N1156" s="129" t="s">
        <v>355</v>
      </c>
      <c r="O1156" s="381" t="s">
        <v>355</v>
      </c>
      <c r="P1156" s="129" t="s">
        <v>354</v>
      </c>
      <c r="Q1156" s="381" t="s">
        <v>354</v>
      </c>
      <c r="R1156" s="129" t="s">
        <v>355</v>
      </c>
      <c r="S1156" s="381" t="s">
        <v>355</v>
      </c>
      <c r="T1156" s="129" t="s">
        <v>355</v>
      </c>
      <c r="U1156" s="418" t="s">
        <v>355</v>
      </c>
      <c r="V1156" s="131" t="s">
        <v>381</v>
      </c>
    </row>
    <row r="1157" spans="1:22">
      <c r="A1157" s="414"/>
      <c r="B1157" s="25" t="s">
        <v>43</v>
      </c>
      <c r="C1157" s="384"/>
      <c r="D1157" s="379" t="s">
        <v>3</v>
      </c>
      <c r="E1157" s="29">
        <v>471830029179</v>
      </c>
      <c r="F1157" s="389"/>
      <c r="G1157" s="10">
        <v>10</v>
      </c>
      <c r="H1157" s="11">
        <v>11.785</v>
      </c>
      <c r="I1157" s="11">
        <f t="shared" si="38"/>
        <v>58.924999999999997</v>
      </c>
      <c r="J1157" s="12" t="s">
        <v>355</v>
      </c>
      <c r="K1157" s="46" t="s">
        <v>355</v>
      </c>
      <c r="L1157" s="46"/>
      <c r="M1157" s="13" t="s">
        <v>71</v>
      </c>
      <c r="N1157" s="381" t="s">
        <v>355</v>
      </c>
      <c r="O1157" s="382" t="e">
        <f>MIN(#REF!)</f>
        <v>#REF!</v>
      </c>
      <c r="P1157" s="381" t="s">
        <v>354</v>
      </c>
      <c r="Q1157" s="382" t="e">
        <f>STDEV(#REF!)</f>
        <v>#REF!</v>
      </c>
      <c r="R1157" s="381" t="s">
        <v>355</v>
      </c>
      <c r="S1157" s="382" t="e">
        <f>MIN(#REF!)</f>
        <v>#REF!</v>
      </c>
      <c r="T1157" s="381" t="s">
        <v>355</v>
      </c>
      <c r="U1157" s="419">
        <f>MIN(M1157:M1158)</f>
        <v>0</v>
      </c>
      <c r="V1157" s="131" t="s">
        <v>381</v>
      </c>
    </row>
    <row r="1158" spans="1:22">
      <c r="A1158" s="414"/>
      <c r="B1158" s="25" t="s">
        <v>44</v>
      </c>
      <c r="C1158" s="385"/>
      <c r="D1158" s="380"/>
      <c r="E1158" s="29">
        <v>471830029283</v>
      </c>
      <c r="F1158" s="389"/>
      <c r="G1158" s="10">
        <v>10</v>
      </c>
      <c r="H1158" s="11">
        <v>77.021000000000001</v>
      </c>
      <c r="I1158" s="11">
        <f t="shared" si="38"/>
        <v>200</v>
      </c>
      <c r="J1158" s="12" t="s">
        <v>355</v>
      </c>
      <c r="K1158" s="46" t="s">
        <v>355</v>
      </c>
      <c r="L1158" s="46"/>
      <c r="M1158" s="13" t="s">
        <v>71</v>
      </c>
      <c r="N1158" s="382">
        <f>MIN(N1156:N1157)</f>
        <v>0</v>
      </c>
      <c r="O1158" s="382" t="e">
        <f>MIN(O1157:O1157)</f>
        <v>#REF!</v>
      </c>
      <c r="P1158" s="382" t="e">
        <f>AVERAGE(P1156:P1157)</f>
        <v>#DIV/0!</v>
      </c>
      <c r="Q1158" s="382" t="e">
        <f>STDEV(#REF!)</f>
        <v>#REF!</v>
      </c>
      <c r="R1158" s="382">
        <f>MIN(R1156:R1157)</f>
        <v>0</v>
      </c>
      <c r="S1158" s="382" t="e">
        <f>MIN(S1157:S1157)</f>
        <v>#REF!</v>
      </c>
      <c r="T1158" s="382">
        <f>MIN(T1156:T1157)</f>
        <v>0</v>
      </c>
      <c r="U1158" s="419">
        <f>MIN(U1157:U1157)</f>
        <v>0</v>
      </c>
      <c r="V1158" s="131" t="s">
        <v>381</v>
      </c>
    </row>
    <row r="1159" spans="1:22">
      <c r="A1159" s="414"/>
      <c r="B1159" s="25" t="s">
        <v>45</v>
      </c>
      <c r="C1159" s="383">
        <v>2</v>
      </c>
      <c r="D1159" s="379" t="s">
        <v>4</v>
      </c>
      <c r="E1159" s="29">
        <v>471830029595</v>
      </c>
      <c r="F1159" s="389"/>
      <c r="G1159" s="10">
        <v>10</v>
      </c>
      <c r="H1159" s="11">
        <v>5.6950000000000003</v>
      </c>
      <c r="I1159" s="11">
        <f t="shared" si="38"/>
        <v>28.475000000000001</v>
      </c>
      <c r="J1159" s="12" t="s">
        <v>355</v>
      </c>
      <c r="K1159" s="46" t="s">
        <v>355</v>
      </c>
      <c r="L1159" s="46"/>
      <c r="M1159" s="13" t="s">
        <v>71</v>
      </c>
      <c r="N1159" s="381" t="s">
        <v>355</v>
      </c>
      <c r="O1159" s="381" t="s">
        <v>355</v>
      </c>
      <c r="P1159" s="381" t="s">
        <v>354</v>
      </c>
      <c r="Q1159" s="381" t="s">
        <v>354</v>
      </c>
      <c r="R1159" s="381" t="s">
        <v>355</v>
      </c>
      <c r="S1159" s="381" t="s">
        <v>355</v>
      </c>
      <c r="T1159" s="381" t="s">
        <v>355</v>
      </c>
      <c r="U1159" s="418" t="s">
        <v>355</v>
      </c>
      <c r="V1159" s="131" t="s">
        <v>381</v>
      </c>
    </row>
    <row r="1160" spans="1:22">
      <c r="A1160" s="414"/>
      <c r="B1160" s="25" t="s">
        <v>46</v>
      </c>
      <c r="C1160" s="384"/>
      <c r="D1160" s="380"/>
      <c r="E1160" s="29">
        <v>471830029699</v>
      </c>
      <c r="F1160" s="389"/>
      <c r="G1160" s="10">
        <v>10</v>
      </c>
      <c r="H1160" s="11">
        <v>2.3050000000000002</v>
      </c>
      <c r="I1160" s="11">
        <f t="shared" si="38"/>
        <v>11.525</v>
      </c>
      <c r="J1160" s="12" t="s">
        <v>355</v>
      </c>
      <c r="K1160" s="46" t="s">
        <v>355</v>
      </c>
      <c r="L1160" s="46"/>
      <c r="M1160" s="13" t="s">
        <v>71</v>
      </c>
      <c r="N1160" s="382">
        <f>MIN(N1158:N1159)</f>
        <v>0</v>
      </c>
      <c r="O1160" s="382" t="e">
        <f>MIN(O1158:O1159)</f>
        <v>#REF!</v>
      </c>
      <c r="P1160" s="382" t="e">
        <f>AVERAGE(P1158:P1159)</f>
        <v>#DIV/0!</v>
      </c>
      <c r="Q1160" s="382" t="e">
        <f>STDEV(Q1156:Q1158)</f>
        <v>#REF!</v>
      </c>
      <c r="R1160" s="382">
        <f>MIN(R1158:R1159)</f>
        <v>0</v>
      </c>
      <c r="S1160" s="382" t="e">
        <f>MIN(S1158:S1159)</f>
        <v>#REF!</v>
      </c>
      <c r="T1160" s="382">
        <f>MIN(T1158:T1159)</f>
        <v>0</v>
      </c>
      <c r="U1160" s="419">
        <f>MIN(U1158:U1159)</f>
        <v>0</v>
      </c>
      <c r="V1160" s="131" t="s">
        <v>381</v>
      </c>
    </row>
    <row r="1161" spans="1:22">
      <c r="A1161" s="414"/>
      <c r="B1161" s="25" t="s">
        <v>47</v>
      </c>
      <c r="C1161" s="384"/>
      <c r="D1161" s="379" t="s">
        <v>3</v>
      </c>
      <c r="E1161" s="29">
        <v>471830030011</v>
      </c>
      <c r="F1161" s="389"/>
      <c r="G1161" s="10">
        <v>10</v>
      </c>
      <c r="H1161" s="11">
        <v>4.0739999999999998</v>
      </c>
      <c r="I1161" s="11">
        <f t="shared" si="38"/>
        <v>20.369999999999997</v>
      </c>
      <c r="J1161" s="12" t="s">
        <v>355</v>
      </c>
      <c r="K1161" s="46" t="s">
        <v>355</v>
      </c>
      <c r="L1161" s="46"/>
      <c r="M1161" s="13" t="s">
        <v>71</v>
      </c>
      <c r="N1161" s="381" t="s">
        <v>355</v>
      </c>
      <c r="O1161" s="382" t="e">
        <f>MIN(#REF!)</f>
        <v>#REF!</v>
      </c>
      <c r="P1161" s="381" t="s">
        <v>354</v>
      </c>
      <c r="Q1161" s="382" t="e">
        <f>STDEV(#REF!)</f>
        <v>#REF!</v>
      </c>
      <c r="R1161" s="381" t="s">
        <v>355</v>
      </c>
      <c r="S1161" s="382" t="e">
        <f>MIN(#REF!)</f>
        <v>#REF!</v>
      </c>
      <c r="T1161" s="381" t="s">
        <v>355</v>
      </c>
      <c r="U1161" s="419">
        <f>MIN(M1161:M1162)</f>
        <v>0</v>
      </c>
      <c r="V1161" s="131" t="s">
        <v>381</v>
      </c>
    </row>
    <row r="1162" spans="1:22">
      <c r="A1162" s="414"/>
      <c r="B1162" s="25" t="s">
        <v>48</v>
      </c>
      <c r="C1162" s="385"/>
      <c r="D1162" s="380"/>
      <c r="E1162" s="29">
        <v>471830030115</v>
      </c>
      <c r="F1162" s="389"/>
      <c r="G1162" s="10">
        <v>10</v>
      </c>
      <c r="H1162" s="11">
        <v>4.9809999999999999</v>
      </c>
      <c r="I1162" s="11">
        <f t="shared" si="38"/>
        <v>24.905000000000001</v>
      </c>
      <c r="J1162" s="12" t="s">
        <v>355</v>
      </c>
      <c r="K1162" s="46" t="s">
        <v>355</v>
      </c>
      <c r="L1162" s="46"/>
      <c r="M1162" s="13" t="s">
        <v>71</v>
      </c>
      <c r="N1162" s="382">
        <f>MIN(N1160:N1161)</f>
        <v>0</v>
      </c>
      <c r="O1162" s="382" t="e">
        <f>MIN(O1161:O1161)</f>
        <v>#REF!</v>
      </c>
      <c r="P1162" s="382" t="e">
        <f>AVERAGE(P1160:P1161)</f>
        <v>#DIV/0!</v>
      </c>
      <c r="Q1162" s="382" t="e">
        <f>STDEV(#REF!)</f>
        <v>#REF!</v>
      </c>
      <c r="R1162" s="382">
        <f>MIN(R1160:R1161)</f>
        <v>0</v>
      </c>
      <c r="S1162" s="382" t="e">
        <f>MIN(S1161:S1161)</f>
        <v>#REF!</v>
      </c>
      <c r="T1162" s="382">
        <f>MIN(T1160:T1161)</f>
        <v>0</v>
      </c>
      <c r="U1162" s="419">
        <f>MIN(U1161:U1161)</f>
        <v>0</v>
      </c>
      <c r="V1162" s="131" t="s">
        <v>381</v>
      </c>
    </row>
    <row r="1163" spans="1:22">
      <c r="A1163" s="414"/>
      <c r="B1163" s="25" t="s">
        <v>49</v>
      </c>
      <c r="C1163" s="383">
        <v>3</v>
      </c>
      <c r="D1163" s="379" t="s">
        <v>4</v>
      </c>
      <c r="E1163" s="29">
        <v>471830030427</v>
      </c>
      <c r="F1163" s="389"/>
      <c r="G1163" s="10">
        <v>10</v>
      </c>
      <c r="H1163" s="11">
        <v>5.9829999999999997</v>
      </c>
      <c r="I1163" s="11">
        <f t="shared" si="38"/>
        <v>29.914999999999999</v>
      </c>
      <c r="J1163" s="12">
        <v>24</v>
      </c>
      <c r="K1163" s="46">
        <f t="shared" si="39"/>
        <v>802.2731071368878</v>
      </c>
      <c r="L1163" s="46"/>
      <c r="M1163" s="13" t="s">
        <v>71</v>
      </c>
      <c r="N1163" s="412">
        <f>AVERAGE(K1163:K1164)</f>
        <v>609.12324242035743</v>
      </c>
      <c r="O1163" s="412">
        <f>AVERAGE(K1163:K1166)</f>
        <v>1022.1043241401283</v>
      </c>
      <c r="P1163" s="412">
        <f>STDEV(K1163:K1164)</f>
        <v>273.15515825264561</v>
      </c>
      <c r="Q1163" s="412">
        <f>STDEV(K1163:K1166)</f>
        <v>532.13162677019841</v>
      </c>
      <c r="R1163" s="412">
        <f>MAX(K1163:K1164)</f>
        <v>802.2731071368878</v>
      </c>
      <c r="S1163" s="412">
        <f>MAX(K1163:K1166)</f>
        <v>1650.3352243424445</v>
      </c>
      <c r="T1163" s="412">
        <f>MIN(K1163:K1164)</f>
        <v>415.973377703827</v>
      </c>
      <c r="U1163" s="412">
        <f>MIN(K1163:K1166)</f>
        <v>415.973377703827</v>
      </c>
      <c r="V1163" s="131" t="s">
        <v>381</v>
      </c>
    </row>
    <row r="1164" spans="1:22">
      <c r="A1164" s="414"/>
      <c r="B1164" s="25" t="s">
        <v>50</v>
      </c>
      <c r="C1164" s="384"/>
      <c r="D1164" s="380"/>
      <c r="E1164" s="29">
        <v>471830030531</v>
      </c>
      <c r="F1164" s="389"/>
      <c r="G1164" s="10">
        <v>10</v>
      </c>
      <c r="H1164" s="11">
        <v>4.8079999999999998</v>
      </c>
      <c r="I1164" s="11">
        <f t="shared" si="38"/>
        <v>24.04</v>
      </c>
      <c r="J1164" s="12">
        <v>10</v>
      </c>
      <c r="K1164" s="46">
        <f t="shared" si="39"/>
        <v>415.973377703827</v>
      </c>
      <c r="L1164" s="46"/>
      <c r="M1164" s="13" t="s">
        <v>71</v>
      </c>
      <c r="N1164" s="412">
        <f>AVERAGE(N1162:N1163)</f>
        <v>304.56162121017871</v>
      </c>
      <c r="O1164" s="412" t="e">
        <f>AVERAGE(O1162:O1163)</f>
        <v>#REF!</v>
      </c>
      <c r="P1164" s="412" t="e">
        <f>STDEV(P1160:P1162)</f>
        <v>#DIV/0!</v>
      </c>
      <c r="Q1164" s="412" t="e">
        <f>STDEV(Q1160:Q1162)</f>
        <v>#REF!</v>
      </c>
      <c r="R1164" s="412">
        <f>MIN(R1162:R1163)</f>
        <v>0</v>
      </c>
      <c r="S1164" s="412" t="e">
        <f>MIN(S1162:S1163)</f>
        <v>#REF!</v>
      </c>
      <c r="T1164" s="412">
        <f>MIN(T1162:T1163)</f>
        <v>0</v>
      </c>
      <c r="U1164" s="412">
        <f>MIN(U1162:U1163)</f>
        <v>0</v>
      </c>
      <c r="V1164" s="131" t="s">
        <v>381</v>
      </c>
    </row>
    <row r="1165" spans="1:22">
      <c r="A1165" s="414"/>
      <c r="B1165" s="25" t="s">
        <v>51</v>
      </c>
      <c r="C1165" s="384"/>
      <c r="D1165" s="379" t="s">
        <v>3</v>
      </c>
      <c r="E1165" s="29">
        <v>471830030843</v>
      </c>
      <c r="F1165" s="389"/>
      <c r="G1165" s="10">
        <v>10</v>
      </c>
      <c r="H1165" s="11">
        <v>3.8780000000000001</v>
      </c>
      <c r="I1165" s="11">
        <f t="shared" si="38"/>
        <v>19.39</v>
      </c>
      <c r="J1165" s="12">
        <v>32</v>
      </c>
      <c r="K1165" s="46">
        <f t="shared" si="39"/>
        <v>1650.3352243424445</v>
      </c>
      <c r="L1165" s="46"/>
      <c r="M1165" s="13" t="s">
        <v>71</v>
      </c>
      <c r="N1165" s="412">
        <f>AVERAGE(K1165:K1166)</f>
        <v>1435.0854058598989</v>
      </c>
      <c r="O1165" s="412" t="e">
        <f>AVERAGE(#REF!)</f>
        <v>#REF!</v>
      </c>
      <c r="P1165" s="412">
        <f>STDEV(K1165:K1166)</f>
        <v>304.40921259636309</v>
      </c>
      <c r="Q1165" s="412" t="e">
        <f>STDEV(#REF!)</f>
        <v>#REF!</v>
      </c>
      <c r="R1165" s="412">
        <f>MAX(K1165:K1166)</f>
        <v>1650.3352243424445</v>
      </c>
      <c r="S1165" s="412" t="e">
        <f>MIN(#REF!)</f>
        <v>#REF!</v>
      </c>
      <c r="T1165" s="412">
        <f>MIN(K1165:K1166)</f>
        <v>1219.8355873773535</v>
      </c>
      <c r="U1165" s="412">
        <f>MIN(M1165:M1166)</f>
        <v>0</v>
      </c>
      <c r="V1165" s="131" t="s">
        <v>381</v>
      </c>
    </row>
    <row r="1166" spans="1:22">
      <c r="A1166" s="414"/>
      <c r="B1166" s="25" t="s">
        <v>52</v>
      </c>
      <c r="C1166" s="385"/>
      <c r="D1166" s="380"/>
      <c r="E1166" s="29">
        <v>471830030948</v>
      </c>
      <c r="F1166" s="389"/>
      <c r="G1166" s="10">
        <v>10</v>
      </c>
      <c r="H1166" s="11">
        <v>3.7709999999999999</v>
      </c>
      <c r="I1166" s="11">
        <f t="shared" si="38"/>
        <v>18.855</v>
      </c>
      <c r="J1166" s="12">
        <v>23</v>
      </c>
      <c r="K1166" s="46">
        <f t="shared" si="39"/>
        <v>1219.8355873773535</v>
      </c>
      <c r="L1166" s="46"/>
      <c r="M1166" s="13" t="s">
        <v>71</v>
      </c>
      <c r="N1166" s="412">
        <f>AVERAGE(N1165:N1165)</f>
        <v>1435.0854058598989</v>
      </c>
      <c r="O1166" s="412" t="e">
        <f>AVERAGE(O1165:O1165)</f>
        <v>#REF!</v>
      </c>
      <c r="P1166" s="412" t="e">
        <f>STDEV(#REF!)</f>
        <v>#REF!</v>
      </c>
      <c r="Q1166" s="412" t="e">
        <f>STDEV(#REF!)</f>
        <v>#REF!</v>
      </c>
      <c r="R1166" s="412">
        <f>MIN(R1165:R1165)</f>
        <v>1650.3352243424445</v>
      </c>
      <c r="S1166" s="412" t="e">
        <f>MIN(S1165:S1165)</f>
        <v>#REF!</v>
      </c>
      <c r="T1166" s="412">
        <f>MIN(T1165:T1165)</f>
        <v>1219.8355873773535</v>
      </c>
      <c r="U1166" s="412">
        <f>MIN(U1165:U1165)</f>
        <v>0</v>
      </c>
      <c r="V1166" s="131" t="s">
        <v>381</v>
      </c>
    </row>
    <row r="1167" spans="1:22">
      <c r="A1167" s="414"/>
      <c r="B1167" s="25" t="s">
        <v>53</v>
      </c>
      <c r="C1167" s="383">
        <v>4</v>
      </c>
      <c r="D1167" s="379" t="s">
        <v>4</v>
      </c>
      <c r="E1167" s="29">
        <v>471830031259</v>
      </c>
      <c r="F1167" s="389"/>
      <c r="G1167" s="10">
        <v>10</v>
      </c>
      <c r="H1167" s="11">
        <v>3.4660000000000002</v>
      </c>
      <c r="I1167" s="11">
        <f t="shared" si="38"/>
        <v>17.330000000000002</v>
      </c>
      <c r="J1167" s="12" t="s">
        <v>355</v>
      </c>
      <c r="K1167" s="46" t="s">
        <v>355</v>
      </c>
      <c r="L1167" s="46"/>
      <c r="M1167" s="13" t="s">
        <v>71</v>
      </c>
      <c r="N1167" s="412">
        <f>AVERAGE(K1167:K1168)</f>
        <v>3888.0581072420418</v>
      </c>
      <c r="O1167" s="412">
        <f>AVERAGE(K1167:K1170)</f>
        <v>4018.1060188155084</v>
      </c>
      <c r="P1167" s="381" t="s">
        <v>354</v>
      </c>
      <c r="Q1167" s="412">
        <f>STDEV(K1167:K1170)</f>
        <v>3034.2487410223625</v>
      </c>
      <c r="R1167" s="412">
        <f>MAX(K1167:K1168)</f>
        <v>3888.0581072420418</v>
      </c>
      <c r="S1167" s="412">
        <f>MAX(K1167:K1170)</f>
        <v>7115.2877999664379</v>
      </c>
      <c r="T1167" s="381" t="s">
        <v>355</v>
      </c>
      <c r="U1167" s="418" t="s">
        <v>355</v>
      </c>
      <c r="V1167" s="131" t="s">
        <v>381</v>
      </c>
    </row>
    <row r="1168" spans="1:22">
      <c r="A1168" s="414"/>
      <c r="B1168" s="25" t="s">
        <v>54</v>
      </c>
      <c r="C1168" s="384"/>
      <c r="D1168" s="380"/>
      <c r="E1168" s="29">
        <v>471830031363</v>
      </c>
      <c r="F1168" s="389"/>
      <c r="G1168" s="10">
        <v>10</v>
      </c>
      <c r="H1168" s="11">
        <v>4.681</v>
      </c>
      <c r="I1168" s="11">
        <f t="shared" si="38"/>
        <v>23.405000000000001</v>
      </c>
      <c r="J1168" s="12">
        <v>91</v>
      </c>
      <c r="K1168" s="46">
        <f t="shared" si="39"/>
        <v>3888.0581072420418</v>
      </c>
      <c r="L1168" s="46"/>
      <c r="M1168" s="13" t="s">
        <v>71</v>
      </c>
      <c r="N1168" s="412">
        <f>AVERAGE(N1166:N1167)</f>
        <v>2661.5717565509703</v>
      </c>
      <c r="O1168" s="412" t="e">
        <f>AVERAGE(O1166:O1167)</f>
        <v>#REF!</v>
      </c>
      <c r="P1168" s="382" t="e">
        <f>AVERAGE(P1166:P1167)</f>
        <v>#REF!</v>
      </c>
      <c r="Q1168" s="412" t="e">
        <f>STDEV(Q1164:Q1166)</f>
        <v>#REF!</v>
      </c>
      <c r="R1168" s="412">
        <f>MIN(R1166:R1167)</f>
        <v>1650.3352243424445</v>
      </c>
      <c r="S1168" s="412" t="e">
        <f>MIN(S1166:S1167)</f>
        <v>#REF!</v>
      </c>
      <c r="T1168" s="382">
        <f>MIN(T1166:T1167)</f>
        <v>1219.8355873773535</v>
      </c>
      <c r="U1168" s="419">
        <f>MIN(U1166:U1167)</f>
        <v>0</v>
      </c>
      <c r="V1168" s="131" t="s">
        <v>381</v>
      </c>
    </row>
    <row r="1169" spans="1:34">
      <c r="A1169" s="414"/>
      <c r="B1169" s="25" t="s">
        <v>55</v>
      </c>
      <c r="C1169" s="384"/>
      <c r="D1169" s="379" t="s">
        <v>3</v>
      </c>
      <c r="E1169" s="29">
        <v>471830031675</v>
      </c>
      <c r="F1169" s="389"/>
      <c r="G1169" s="10">
        <v>10</v>
      </c>
      <c r="H1169" s="11">
        <v>5.9589999999999996</v>
      </c>
      <c r="I1169" s="11">
        <f t="shared" si="38"/>
        <v>29.794999999999998</v>
      </c>
      <c r="J1169" s="12">
        <v>212</v>
      </c>
      <c r="K1169" s="46">
        <f t="shared" si="39"/>
        <v>7115.2877999664379</v>
      </c>
      <c r="L1169" s="46"/>
      <c r="M1169" s="13" t="s">
        <v>71</v>
      </c>
      <c r="N1169" s="412">
        <f>AVERAGE(K1169:K1170)</f>
        <v>4083.1299746022414</v>
      </c>
      <c r="O1169" s="412" t="e">
        <f>AVERAGE(#REF!)</f>
        <v>#REF!</v>
      </c>
      <c r="P1169" s="412">
        <f>STDEV(K1169:K1170)</f>
        <v>4288.1187198857569</v>
      </c>
      <c r="Q1169" s="412" t="e">
        <f>STDEV(#REF!)</f>
        <v>#REF!</v>
      </c>
      <c r="R1169" s="412">
        <f>MAX(K1169:K1170)</f>
        <v>7115.2877999664379</v>
      </c>
      <c r="S1169" s="412" t="e">
        <f>MIN(#REF!)</f>
        <v>#REF!</v>
      </c>
      <c r="T1169" s="412">
        <f>MIN(K1169:K1170)</f>
        <v>1050.9721492380452</v>
      </c>
      <c r="U1169" s="419">
        <f>MIN(M1169:M1170)</f>
        <v>0</v>
      </c>
      <c r="V1169" s="131" t="s">
        <v>381</v>
      </c>
    </row>
    <row r="1170" spans="1:34">
      <c r="A1170" s="414"/>
      <c r="B1170" s="25" t="s">
        <v>56</v>
      </c>
      <c r="C1170" s="385"/>
      <c r="D1170" s="380"/>
      <c r="E1170" s="29">
        <v>471830031779</v>
      </c>
      <c r="F1170" s="389"/>
      <c r="G1170" s="10">
        <v>10</v>
      </c>
      <c r="H1170" s="11">
        <v>3.806</v>
      </c>
      <c r="I1170" s="11">
        <f t="shared" si="38"/>
        <v>19.03</v>
      </c>
      <c r="J1170" s="12">
        <v>20</v>
      </c>
      <c r="K1170" s="46">
        <f t="shared" si="39"/>
        <v>1050.9721492380452</v>
      </c>
      <c r="L1170" s="46"/>
      <c r="M1170" s="13" t="s">
        <v>71</v>
      </c>
      <c r="N1170" s="412">
        <f>AVERAGE(N1169:N1169)</f>
        <v>4083.1299746022414</v>
      </c>
      <c r="O1170" s="412" t="e">
        <f>AVERAGE(O1169:O1169)</f>
        <v>#REF!</v>
      </c>
      <c r="P1170" s="412" t="e">
        <f>STDEV(#REF!)</f>
        <v>#REF!</v>
      </c>
      <c r="Q1170" s="412" t="e">
        <f>STDEV(#REF!)</f>
        <v>#REF!</v>
      </c>
      <c r="R1170" s="412">
        <f>MIN(R1169:R1169)</f>
        <v>7115.2877999664379</v>
      </c>
      <c r="S1170" s="412" t="e">
        <f>MIN(S1169:S1169)</f>
        <v>#REF!</v>
      </c>
      <c r="T1170" s="412">
        <f>MIN(T1169:T1169)</f>
        <v>1050.9721492380452</v>
      </c>
      <c r="U1170" s="419">
        <f>MIN(U1169:U1169)</f>
        <v>0</v>
      </c>
      <c r="V1170" s="131" t="s">
        <v>381</v>
      </c>
    </row>
    <row r="1171" spans="1:34">
      <c r="A1171" s="414"/>
      <c r="B1171" s="25" t="s">
        <v>57</v>
      </c>
      <c r="C1171" s="383">
        <v>5</v>
      </c>
      <c r="D1171" s="379" t="s">
        <v>4</v>
      </c>
      <c r="E1171" s="29">
        <v>471830032091</v>
      </c>
      <c r="F1171" s="389"/>
      <c r="G1171" s="10">
        <v>10</v>
      </c>
      <c r="H1171" s="11">
        <v>5.8630000000000004</v>
      </c>
      <c r="I1171" s="11">
        <f t="shared" si="38"/>
        <v>29.315000000000001</v>
      </c>
      <c r="J1171" s="12" t="s">
        <v>355</v>
      </c>
      <c r="K1171" s="46" t="s">
        <v>355</v>
      </c>
      <c r="L1171" s="46"/>
      <c r="M1171" s="13" t="s">
        <v>71</v>
      </c>
      <c r="N1171" s="412">
        <f>AVERAGE(K1171:K1172)</f>
        <v>2453.3856722276741</v>
      </c>
      <c r="O1171" s="412">
        <f>AVERAGE(K1171:K1174)</f>
        <v>1192.4791190096778</v>
      </c>
      <c r="P1171" s="381" t="s">
        <v>354</v>
      </c>
      <c r="Q1171" s="412">
        <f>STDEV(K1171:K1174)</f>
        <v>1095.2773526421711</v>
      </c>
      <c r="R1171" s="412">
        <f>MAX(K1171:K1172)</f>
        <v>2453.3856722276741</v>
      </c>
      <c r="S1171" s="412">
        <f>MAX(K1171:K1174)</f>
        <v>2453.3856722276741</v>
      </c>
      <c r="T1171" s="381" t="s">
        <v>355</v>
      </c>
      <c r="U1171" s="418" t="s">
        <v>355</v>
      </c>
      <c r="V1171" s="131" t="s">
        <v>381</v>
      </c>
    </row>
    <row r="1172" spans="1:34">
      <c r="A1172" s="414"/>
      <c r="B1172" s="25" t="s">
        <v>58</v>
      </c>
      <c r="C1172" s="384"/>
      <c r="D1172" s="380"/>
      <c r="E1172" s="29">
        <v>471830032195</v>
      </c>
      <c r="F1172" s="389"/>
      <c r="G1172" s="10">
        <v>10</v>
      </c>
      <c r="H1172" s="11">
        <v>6.1139999999999999</v>
      </c>
      <c r="I1172" s="11">
        <f t="shared" si="38"/>
        <v>30.57</v>
      </c>
      <c r="J1172" s="12">
        <v>75</v>
      </c>
      <c r="K1172" s="46">
        <f t="shared" si="39"/>
        <v>2453.3856722276741</v>
      </c>
      <c r="L1172" s="46"/>
      <c r="M1172" s="13" t="s">
        <v>71</v>
      </c>
      <c r="N1172" s="412">
        <f>AVERAGE(N1170:N1171)</f>
        <v>3268.2578234149578</v>
      </c>
      <c r="O1172" s="412" t="e">
        <f>AVERAGE(O1170:O1171)</f>
        <v>#REF!</v>
      </c>
      <c r="P1172" s="382" t="e">
        <f>AVERAGE(P1170:P1171)</f>
        <v>#REF!</v>
      </c>
      <c r="Q1172" s="412" t="e">
        <f>STDEV(Q1168:Q1170)</f>
        <v>#REF!</v>
      </c>
      <c r="R1172" s="412">
        <f>MIN(R1170:R1171)</f>
        <v>2453.3856722276741</v>
      </c>
      <c r="S1172" s="412" t="e">
        <f>MIN(S1170:S1171)</f>
        <v>#REF!</v>
      </c>
      <c r="T1172" s="382">
        <f>MIN(T1170:T1171)</f>
        <v>1050.9721492380452</v>
      </c>
      <c r="U1172" s="419">
        <f>MIN(U1170:U1171)</f>
        <v>0</v>
      </c>
      <c r="V1172" s="131" t="s">
        <v>381</v>
      </c>
    </row>
    <row r="1173" spans="1:34">
      <c r="A1173" s="414"/>
      <c r="B1173" s="25" t="s">
        <v>59</v>
      </c>
      <c r="C1173" s="384"/>
      <c r="D1173" s="379" t="s">
        <v>3</v>
      </c>
      <c r="E1173" s="29">
        <v>471830032507</v>
      </c>
      <c r="F1173" s="389"/>
      <c r="G1173" s="10">
        <v>10</v>
      </c>
      <c r="H1173" s="11">
        <v>4.9459999999999997</v>
      </c>
      <c r="I1173" s="11">
        <f t="shared" si="38"/>
        <v>24.729999999999997</v>
      </c>
      <c r="J1173" s="12">
        <v>16</v>
      </c>
      <c r="K1173" s="46">
        <f t="shared" si="39"/>
        <v>646.98746461787312</v>
      </c>
      <c r="L1173" s="46"/>
      <c r="M1173" s="13" t="s">
        <v>71</v>
      </c>
      <c r="N1173" s="412">
        <f>AVERAGE(K1173:K1174)</f>
        <v>562.02584240067972</v>
      </c>
      <c r="O1173" s="412" t="e">
        <f>AVERAGE(#REF!)</f>
        <v>#REF!</v>
      </c>
      <c r="P1173" s="412">
        <f>STDEV(K1173:K1174)</f>
        <v>120.15387842077392</v>
      </c>
      <c r="Q1173" s="412" t="e">
        <f>STDEV(#REF!)</f>
        <v>#REF!</v>
      </c>
      <c r="R1173" s="412">
        <f>MAX(K1173:K1174)</f>
        <v>646.98746461787312</v>
      </c>
      <c r="S1173" s="412" t="e">
        <f>MIN(#REF!)</f>
        <v>#REF!</v>
      </c>
      <c r="T1173" s="412">
        <f>MIN(K1173:K1174)</f>
        <v>477.06422018348621</v>
      </c>
      <c r="U1173" s="419">
        <f>MIN(M1173:M1174)</f>
        <v>0</v>
      </c>
      <c r="V1173" s="131" t="s">
        <v>381</v>
      </c>
    </row>
    <row r="1174" spans="1:34">
      <c r="A1174" s="414"/>
      <c r="B1174" s="25" t="s">
        <v>60</v>
      </c>
      <c r="C1174" s="385"/>
      <c r="D1174" s="380"/>
      <c r="E1174" s="29">
        <v>471830032611</v>
      </c>
      <c r="F1174" s="389"/>
      <c r="G1174" s="10">
        <v>10</v>
      </c>
      <c r="H1174" s="11">
        <v>5.45</v>
      </c>
      <c r="I1174" s="11">
        <f t="shared" si="38"/>
        <v>27.25</v>
      </c>
      <c r="J1174" s="12">
        <v>13</v>
      </c>
      <c r="K1174" s="46">
        <f t="shared" si="39"/>
        <v>477.06422018348621</v>
      </c>
      <c r="L1174" s="46"/>
      <c r="M1174" s="13" t="s">
        <v>71</v>
      </c>
      <c r="N1174" s="412">
        <f>AVERAGE(N1173:N1173)</f>
        <v>562.02584240067972</v>
      </c>
      <c r="O1174" s="412" t="e">
        <f>AVERAGE(O1173:O1173)</f>
        <v>#REF!</v>
      </c>
      <c r="P1174" s="412" t="e">
        <f>STDEV(#REF!)</f>
        <v>#REF!</v>
      </c>
      <c r="Q1174" s="412" t="e">
        <f>STDEV(#REF!)</f>
        <v>#REF!</v>
      </c>
      <c r="R1174" s="412">
        <f>MIN(R1173:R1173)</f>
        <v>646.98746461787312</v>
      </c>
      <c r="S1174" s="412" t="e">
        <f>MIN(S1173:S1173)</f>
        <v>#REF!</v>
      </c>
      <c r="T1174" s="412">
        <f>MIN(T1173:T1173)</f>
        <v>477.06422018348621</v>
      </c>
      <c r="U1174" s="419">
        <f>MIN(U1173:U1173)</f>
        <v>0</v>
      </c>
      <c r="V1174" s="131" t="s">
        <v>381</v>
      </c>
    </row>
    <row r="1175" spans="1:34">
      <c r="A1175" s="414"/>
      <c r="B1175" s="25" t="s">
        <v>61</v>
      </c>
      <c r="C1175" s="383">
        <v>6</v>
      </c>
      <c r="D1175" s="379" t="s">
        <v>4</v>
      </c>
      <c r="E1175" s="29">
        <v>471830032923</v>
      </c>
      <c r="F1175" s="389"/>
      <c r="G1175" s="10">
        <v>10</v>
      </c>
      <c r="H1175" s="11">
        <v>7.556</v>
      </c>
      <c r="I1175" s="11">
        <f t="shared" si="38"/>
        <v>37.78</v>
      </c>
      <c r="J1175" s="12">
        <v>133</v>
      </c>
      <c r="K1175" s="46">
        <f t="shared" si="39"/>
        <v>3520.3811540497618</v>
      </c>
      <c r="L1175" s="46"/>
      <c r="M1175" s="13" t="s">
        <v>71</v>
      </c>
      <c r="N1175" s="412">
        <f>AVERAGE(K1175:K1176)</f>
        <v>13766.376433906646</v>
      </c>
      <c r="O1175" s="412">
        <f>AVERAGE(K1175:K1178)</f>
        <v>9042.2508832475833</v>
      </c>
      <c r="P1175" s="412">
        <f>STDEV(K1175:K1176)</f>
        <v>14490.025484784323</v>
      </c>
      <c r="Q1175" s="412">
        <f>STDEV(K1175:K1178)</f>
        <v>10010.154677029392</v>
      </c>
      <c r="R1175" s="412">
        <f>MAX(K1175:K1176)</f>
        <v>24012.371713763529</v>
      </c>
      <c r="S1175" s="412">
        <f>MAX(K1175:K1178)</f>
        <v>24012.371713763529</v>
      </c>
      <c r="T1175" s="412">
        <f>MIN(K1175:K1176)</f>
        <v>3520.3811540497618</v>
      </c>
      <c r="U1175" s="412">
        <f>MIN(K1175:K1178)</f>
        <v>3487.6728803367405</v>
      </c>
      <c r="V1175" s="131" t="s">
        <v>381</v>
      </c>
    </row>
    <row r="1176" spans="1:34">
      <c r="A1176" s="414"/>
      <c r="B1176" s="25" t="s">
        <v>62</v>
      </c>
      <c r="C1176" s="384"/>
      <c r="D1176" s="380"/>
      <c r="E1176" s="29">
        <v>471830032819</v>
      </c>
      <c r="F1176" s="389"/>
      <c r="G1176" s="10">
        <v>10</v>
      </c>
      <c r="H1176" s="11">
        <v>7.1130000000000004</v>
      </c>
      <c r="I1176" s="11">
        <f t="shared" si="38"/>
        <v>35.565000000000005</v>
      </c>
      <c r="J1176" s="12">
        <v>854</v>
      </c>
      <c r="K1176" s="46">
        <f t="shared" si="39"/>
        <v>24012.371713763529</v>
      </c>
      <c r="L1176" s="46"/>
      <c r="M1176" s="13" t="s">
        <v>71</v>
      </c>
      <c r="N1176" s="412">
        <f>AVERAGE(N1174:N1175)</f>
        <v>7164.2011381536631</v>
      </c>
      <c r="O1176" s="412" t="e">
        <f>AVERAGE(O1174:O1175)</f>
        <v>#REF!</v>
      </c>
      <c r="P1176" s="412" t="e">
        <f>STDEV(P1172:P1174)</f>
        <v>#REF!</v>
      </c>
      <c r="Q1176" s="412" t="e">
        <f>STDEV(Q1172:Q1174)</f>
        <v>#REF!</v>
      </c>
      <c r="R1176" s="412">
        <f>MIN(R1174:R1175)</f>
        <v>646.98746461787312</v>
      </c>
      <c r="S1176" s="412" t="e">
        <f>MIN(S1174:S1175)</f>
        <v>#REF!</v>
      </c>
      <c r="T1176" s="412">
        <f>MIN(T1174:T1175)</f>
        <v>477.06422018348621</v>
      </c>
      <c r="U1176" s="412">
        <f>MIN(U1174:U1175)</f>
        <v>0</v>
      </c>
      <c r="V1176" s="131" t="s">
        <v>381</v>
      </c>
    </row>
    <row r="1177" spans="1:34">
      <c r="A1177" s="414"/>
      <c r="B1177" s="25" t="s">
        <v>63</v>
      </c>
      <c r="C1177" s="384"/>
      <c r="D1177" s="379" t="s">
        <v>3</v>
      </c>
      <c r="E1177" s="29">
        <v>471830033235</v>
      </c>
      <c r="F1177" s="389"/>
      <c r="G1177" s="10">
        <v>10</v>
      </c>
      <c r="H1177" s="11">
        <v>4.9889999999999999</v>
      </c>
      <c r="I1177" s="11">
        <f t="shared" si="38"/>
        <v>24.945</v>
      </c>
      <c r="J1177" s="12">
        <v>87</v>
      </c>
      <c r="K1177" s="46">
        <f t="shared" si="39"/>
        <v>3487.6728803367405</v>
      </c>
      <c r="L1177" s="46"/>
      <c r="M1177" s="13" t="s">
        <v>71</v>
      </c>
      <c r="N1177" s="412">
        <f>AVERAGE(K1177:K1178)</f>
        <v>4318.1253325885191</v>
      </c>
      <c r="O1177" s="412" t="e">
        <f>AVERAGE(#REF!)</f>
        <v>#REF!</v>
      </c>
      <c r="P1177" s="412">
        <f>STDEV(K1177:K1178)</f>
        <v>1174.4371208804641</v>
      </c>
      <c r="Q1177" s="412" t="e">
        <f>STDEV(#REF!)</f>
        <v>#REF!</v>
      </c>
      <c r="R1177" s="412">
        <f>MAX(K1177:K1178)</f>
        <v>5148.5777848402986</v>
      </c>
      <c r="S1177" s="412" t="e">
        <f>MIN(#REF!)</f>
        <v>#REF!</v>
      </c>
      <c r="T1177" s="412">
        <f>MIN(K1177:K1178)</f>
        <v>3487.6728803367405</v>
      </c>
      <c r="U1177" s="412">
        <f>MIN(M1177:M1178)</f>
        <v>0</v>
      </c>
      <c r="V1177" s="131" t="s">
        <v>381</v>
      </c>
    </row>
    <row r="1178" spans="1:34">
      <c r="A1178" s="414"/>
      <c r="B1178" s="25" t="s">
        <v>64</v>
      </c>
      <c r="C1178" s="385"/>
      <c r="D1178" s="380"/>
      <c r="E1178" s="29">
        <v>471830033340</v>
      </c>
      <c r="F1178" s="390"/>
      <c r="G1178" s="10">
        <v>10</v>
      </c>
      <c r="H1178" s="11">
        <v>6.2930000000000001</v>
      </c>
      <c r="I1178" s="11">
        <f t="shared" si="38"/>
        <v>31.465</v>
      </c>
      <c r="J1178" s="12">
        <v>162</v>
      </c>
      <c r="K1178" s="46">
        <f t="shared" si="39"/>
        <v>5148.5777848402986</v>
      </c>
      <c r="L1178" s="46"/>
      <c r="M1178" s="13" t="s">
        <v>71</v>
      </c>
      <c r="N1178" s="412">
        <f>AVERAGE(N1177:N1177)</f>
        <v>4318.1253325885191</v>
      </c>
      <c r="O1178" s="412" t="e">
        <f>AVERAGE(O1177:O1177)</f>
        <v>#REF!</v>
      </c>
      <c r="P1178" s="412" t="e">
        <f>STDEV(#REF!)</f>
        <v>#REF!</v>
      </c>
      <c r="Q1178" s="412" t="e">
        <f>STDEV(#REF!)</f>
        <v>#REF!</v>
      </c>
      <c r="R1178" s="412">
        <f>MIN(R1177:R1177)</f>
        <v>5148.5777848402986</v>
      </c>
      <c r="S1178" s="412" t="e">
        <f>MIN(S1177:S1177)</f>
        <v>#REF!</v>
      </c>
      <c r="T1178" s="412">
        <f>MIN(T1177:T1177)</f>
        <v>3487.6728803367405</v>
      </c>
      <c r="U1178" s="412">
        <f>MIN(U1177:U1177)</f>
        <v>0</v>
      </c>
      <c r="V1178" s="131" t="s">
        <v>381</v>
      </c>
    </row>
    <row r="1179" spans="1:34" s="20" customFormat="1">
      <c r="A1179" s="415" t="s">
        <v>1833</v>
      </c>
      <c r="B1179" s="25" t="s">
        <v>1855</v>
      </c>
      <c r="C1179" s="383">
        <v>1</v>
      </c>
      <c r="D1179" s="379" t="s">
        <v>4</v>
      </c>
      <c r="E1179" s="29">
        <v>471830034238</v>
      </c>
      <c r="F1179" s="388" t="s">
        <v>1844</v>
      </c>
      <c r="G1179" s="10">
        <v>10</v>
      </c>
      <c r="H1179" s="11">
        <v>8.0180000000000007</v>
      </c>
      <c r="I1179" s="11">
        <f t="shared" si="38"/>
        <v>40.090000000000003</v>
      </c>
      <c r="J1179" s="12" t="s">
        <v>355</v>
      </c>
      <c r="K1179" s="46" t="s">
        <v>355</v>
      </c>
      <c r="L1179" s="46"/>
      <c r="M1179" s="13" t="s">
        <v>71</v>
      </c>
      <c r="N1179" s="381" t="s">
        <v>355</v>
      </c>
      <c r="O1179" s="381" t="s">
        <v>355</v>
      </c>
      <c r="P1179" s="381" t="s">
        <v>354</v>
      </c>
      <c r="Q1179" s="381" t="s">
        <v>354</v>
      </c>
      <c r="R1179" s="381" t="s">
        <v>355</v>
      </c>
      <c r="S1179" s="381" t="s">
        <v>355</v>
      </c>
      <c r="T1179" s="381" t="s">
        <v>355</v>
      </c>
      <c r="U1179" s="381" t="s">
        <v>355</v>
      </c>
      <c r="V1179" s="131" t="s">
        <v>381</v>
      </c>
      <c r="W1179" s="331"/>
      <c r="X1179" s="331"/>
      <c r="Y1179" s="331"/>
      <c r="Z1179" s="331"/>
      <c r="AA1179" s="331"/>
      <c r="AB1179" s="331"/>
      <c r="AC1179" s="331"/>
      <c r="AD1179" s="331"/>
      <c r="AE1179" s="331"/>
      <c r="AF1179" s="331"/>
      <c r="AG1179" s="331"/>
      <c r="AH1179" s="331"/>
    </row>
    <row r="1180" spans="1:34" s="20" customFormat="1">
      <c r="A1180" s="416"/>
      <c r="B1180" s="25" t="s">
        <v>1856</v>
      </c>
      <c r="C1180" s="384"/>
      <c r="D1180" s="380"/>
      <c r="E1180" s="29">
        <v>471830034242</v>
      </c>
      <c r="F1180" s="389"/>
      <c r="G1180" s="10">
        <v>10</v>
      </c>
      <c r="H1180" s="11">
        <v>6.6760000000000002</v>
      </c>
      <c r="I1180" s="11">
        <f t="shared" si="38"/>
        <v>33.380000000000003</v>
      </c>
      <c r="J1180" s="12" t="s">
        <v>355</v>
      </c>
      <c r="K1180" s="46" t="s">
        <v>355</v>
      </c>
      <c r="L1180" s="46"/>
      <c r="M1180" s="13" t="s">
        <v>71</v>
      </c>
      <c r="N1180" s="382">
        <f>MIN(N1178:N1179)</f>
        <v>4318.1253325885191</v>
      </c>
      <c r="O1180" s="382" t="e">
        <f>MIN(O1178:O1179)</f>
        <v>#REF!</v>
      </c>
      <c r="P1180" s="382" t="e">
        <f>AVERAGE(P1178:P1179)</f>
        <v>#REF!</v>
      </c>
      <c r="Q1180" s="382" t="e">
        <f>AVERAGE(Q1178:Q1179)</f>
        <v>#REF!</v>
      </c>
      <c r="R1180" s="382">
        <f>MIN(R1178:R1179)</f>
        <v>5148.5777848402986</v>
      </c>
      <c r="S1180" s="382" t="e">
        <f>MIN(S1178:S1179)</f>
        <v>#REF!</v>
      </c>
      <c r="T1180" s="382">
        <f>MIN(T1178:T1179)</f>
        <v>3487.6728803367405</v>
      </c>
      <c r="U1180" s="382">
        <f>MIN(U1178:U1179)</f>
        <v>0</v>
      </c>
      <c r="V1180" s="131" t="s">
        <v>381</v>
      </c>
      <c r="W1180" s="331"/>
      <c r="X1180" s="331"/>
      <c r="Y1180" s="331"/>
      <c r="Z1180" s="331"/>
      <c r="AA1180" s="331"/>
      <c r="AB1180" s="331"/>
      <c r="AC1180" s="331"/>
      <c r="AD1180" s="331"/>
      <c r="AE1180" s="331"/>
      <c r="AF1180" s="331"/>
      <c r="AG1180" s="331"/>
      <c r="AH1180" s="331"/>
    </row>
    <row r="1181" spans="1:34">
      <c r="A1181" s="416"/>
      <c r="B1181" s="25" t="s">
        <v>20</v>
      </c>
      <c r="C1181" s="384"/>
      <c r="D1181" s="379" t="s">
        <v>3</v>
      </c>
      <c r="E1181" s="29">
        <v>471830028974</v>
      </c>
      <c r="F1181" s="389"/>
      <c r="G1181" s="10">
        <v>10</v>
      </c>
      <c r="H1181" s="11">
        <v>1.0569999999999999</v>
      </c>
      <c r="I1181" s="11">
        <f t="shared" si="38"/>
        <v>5.2850000000000001</v>
      </c>
      <c r="J1181" s="12" t="s">
        <v>355</v>
      </c>
      <c r="K1181" s="46" t="s">
        <v>355</v>
      </c>
      <c r="L1181" s="46"/>
      <c r="M1181" s="13" t="s">
        <v>71</v>
      </c>
      <c r="N1181" s="381" t="s">
        <v>355</v>
      </c>
      <c r="O1181" s="382" t="e">
        <f>MIN(#REF!)</f>
        <v>#REF!</v>
      </c>
      <c r="P1181" s="381" t="s">
        <v>354</v>
      </c>
      <c r="Q1181" s="382" t="e">
        <f>AVERAGE(#REF!)</f>
        <v>#REF!</v>
      </c>
      <c r="R1181" s="381" t="s">
        <v>355</v>
      </c>
      <c r="S1181" s="382" t="e">
        <f>MIN(#REF!)</f>
        <v>#REF!</v>
      </c>
      <c r="T1181" s="381" t="s">
        <v>355</v>
      </c>
      <c r="U1181" s="382" t="e">
        <f>MIN(#REF!)</f>
        <v>#REF!</v>
      </c>
      <c r="V1181" s="131" t="s">
        <v>381</v>
      </c>
    </row>
    <row r="1182" spans="1:34">
      <c r="A1182" s="416"/>
      <c r="B1182" s="25" t="s">
        <v>21</v>
      </c>
      <c r="C1182" s="385"/>
      <c r="D1182" s="380"/>
      <c r="E1182" s="29">
        <v>471830029078</v>
      </c>
      <c r="F1182" s="389"/>
      <c r="G1182" s="10">
        <v>10</v>
      </c>
      <c r="H1182" s="11">
        <v>12.329000000000001</v>
      </c>
      <c r="I1182" s="11">
        <f t="shared" si="38"/>
        <v>61.645000000000003</v>
      </c>
      <c r="J1182" s="12" t="s">
        <v>355</v>
      </c>
      <c r="K1182" s="46" t="s">
        <v>355</v>
      </c>
      <c r="L1182" s="46"/>
      <c r="M1182" s="13" t="s">
        <v>71</v>
      </c>
      <c r="N1182" s="382">
        <f>MIN(N1180:N1181)</f>
        <v>4318.1253325885191</v>
      </c>
      <c r="O1182" s="382" t="e">
        <f>MIN(O1181:O1181)</f>
        <v>#REF!</v>
      </c>
      <c r="P1182" s="382" t="e">
        <f>AVERAGE(P1180:P1181)</f>
        <v>#REF!</v>
      </c>
      <c r="Q1182" s="382" t="e">
        <f>AVERAGE(Q1181:Q1181)</f>
        <v>#REF!</v>
      </c>
      <c r="R1182" s="382">
        <f>MIN(R1180:R1181)</f>
        <v>5148.5777848402986</v>
      </c>
      <c r="S1182" s="382" t="e">
        <f>MIN(S1181:S1181)</f>
        <v>#REF!</v>
      </c>
      <c r="T1182" s="382">
        <f>MIN(T1180:T1181)</f>
        <v>3487.6728803367405</v>
      </c>
      <c r="U1182" s="382" t="e">
        <f>MIN(U1181:U1181)</f>
        <v>#REF!</v>
      </c>
      <c r="V1182" s="131" t="s">
        <v>381</v>
      </c>
    </row>
    <row r="1183" spans="1:34">
      <c r="A1183" s="416"/>
      <c r="B1183" s="25" t="s">
        <v>22</v>
      </c>
      <c r="C1183" s="383">
        <v>2</v>
      </c>
      <c r="D1183" s="379" t="s">
        <v>4</v>
      </c>
      <c r="E1183" s="29">
        <v>471830029390</v>
      </c>
      <c r="F1183" s="389"/>
      <c r="G1183" s="10">
        <v>10</v>
      </c>
      <c r="H1183" s="11">
        <v>8.1449999999999996</v>
      </c>
      <c r="I1183" s="11">
        <f t="shared" si="38"/>
        <v>40.724999999999994</v>
      </c>
      <c r="J1183" s="12" t="s">
        <v>355</v>
      </c>
      <c r="K1183" s="46" t="s">
        <v>355</v>
      </c>
      <c r="L1183" s="46"/>
      <c r="M1183" s="13" t="s">
        <v>71</v>
      </c>
      <c r="N1183" s="381" t="s">
        <v>355</v>
      </c>
      <c r="O1183" s="381" t="s">
        <v>355</v>
      </c>
      <c r="P1183" s="381" t="s">
        <v>354</v>
      </c>
      <c r="Q1183" s="381" t="s">
        <v>354</v>
      </c>
      <c r="R1183" s="381" t="s">
        <v>355</v>
      </c>
      <c r="S1183" s="381" t="s">
        <v>355</v>
      </c>
      <c r="T1183" s="381" t="s">
        <v>355</v>
      </c>
      <c r="U1183" s="381" t="s">
        <v>355</v>
      </c>
      <c r="V1183" s="131" t="s">
        <v>381</v>
      </c>
    </row>
    <row r="1184" spans="1:34">
      <c r="A1184" s="416"/>
      <c r="B1184" s="25" t="s">
        <v>23</v>
      </c>
      <c r="C1184" s="384"/>
      <c r="D1184" s="380"/>
      <c r="E1184" s="29">
        <v>471830029494</v>
      </c>
      <c r="F1184" s="389"/>
      <c r="G1184" s="10">
        <v>10</v>
      </c>
      <c r="H1184" s="11">
        <v>37.71</v>
      </c>
      <c r="I1184" s="11">
        <f t="shared" si="38"/>
        <v>188.55</v>
      </c>
      <c r="J1184" s="12" t="s">
        <v>355</v>
      </c>
      <c r="K1184" s="46" t="s">
        <v>355</v>
      </c>
      <c r="L1184" s="46"/>
      <c r="M1184" s="13" t="s">
        <v>71</v>
      </c>
      <c r="N1184" s="382">
        <f>MIN(N1182:N1183)</f>
        <v>4318.1253325885191</v>
      </c>
      <c r="O1184" s="382"/>
      <c r="P1184" s="382" t="e">
        <f>AVERAGE(P1182:P1183)</f>
        <v>#REF!</v>
      </c>
      <c r="Q1184" s="382"/>
      <c r="R1184" s="382">
        <f t="shared" ref="R1184" si="40">MIN(R1182:R1183)</f>
        <v>5148.5777848402986</v>
      </c>
      <c r="S1184" s="382"/>
      <c r="T1184" s="382">
        <f t="shared" ref="T1184" si="41">MIN(T1182:T1183)</f>
        <v>3487.6728803367405</v>
      </c>
      <c r="U1184" s="382"/>
      <c r="V1184" s="131" t="s">
        <v>381</v>
      </c>
    </row>
    <row r="1185" spans="1:22">
      <c r="A1185" s="416"/>
      <c r="B1185" s="25" t="s">
        <v>24</v>
      </c>
      <c r="C1185" s="384"/>
      <c r="D1185" s="379" t="s">
        <v>3</v>
      </c>
      <c r="E1185" s="29">
        <v>471830029806</v>
      </c>
      <c r="F1185" s="389"/>
      <c r="G1185" s="10">
        <v>10</v>
      </c>
      <c r="H1185" s="11">
        <v>6.1079999999999997</v>
      </c>
      <c r="I1185" s="11">
        <f t="shared" si="38"/>
        <v>30.54</v>
      </c>
      <c r="J1185" s="12" t="s">
        <v>355</v>
      </c>
      <c r="K1185" s="46" t="s">
        <v>355</v>
      </c>
      <c r="L1185" s="46"/>
      <c r="M1185" s="13" t="s">
        <v>71</v>
      </c>
      <c r="N1185" s="381" t="s">
        <v>355</v>
      </c>
      <c r="O1185" s="382"/>
      <c r="P1185" s="381" t="s">
        <v>354</v>
      </c>
      <c r="Q1185" s="382"/>
      <c r="R1185" s="381" t="s">
        <v>355</v>
      </c>
      <c r="S1185" s="382"/>
      <c r="T1185" s="381" t="s">
        <v>355</v>
      </c>
      <c r="U1185" s="382"/>
      <c r="V1185" s="131" t="s">
        <v>381</v>
      </c>
    </row>
    <row r="1186" spans="1:22">
      <c r="A1186" s="416"/>
      <c r="B1186" s="25" t="s">
        <v>25</v>
      </c>
      <c r="C1186" s="384"/>
      <c r="D1186" s="407"/>
      <c r="E1186" s="29">
        <v>471830029910</v>
      </c>
      <c r="F1186" s="389"/>
      <c r="G1186" s="10">
        <v>10</v>
      </c>
      <c r="H1186" s="11">
        <v>28.344999999999999</v>
      </c>
      <c r="I1186" s="11">
        <f t="shared" si="38"/>
        <v>141.72499999999999</v>
      </c>
      <c r="J1186" s="12" t="s">
        <v>355</v>
      </c>
      <c r="K1186" s="46" t="s">
        <v>355</v>
      </c>
      <c r="L1186" s="46"/>
      <c r="M1186" s="13" t="s">
        <v>71</v>
      </c>
      <c r="N1186" s="382"/>
      <c r="O1186" s="382"/>
      <c r="P1186" s="382"/>
      <c r="Q1186" s="382"/>
      <c r="R1186" s="382"/>
      <c r="S1186" s="382"/>
      <c r="T1186" s="382"/>
      <c r="U1186" s="382"/>
      <c r="V1186" s="131" t="s">
        <v>381</v>
      </c>
    </row>
    <row r="1187" spans="1:22">
      <c r="A1187" s="416"/>
      <c r="B1187" s="25" t="s">
        <v>26</v>
      </c>
      <c r="C1187" s="383">
        <v>3</v>
      </c>
      <c r="D1187" s="379" t="s">
        <v>4</v>
      </c>
      <c r="E1187" s="29">
        <v>471830030222</v>
      </c>
      <c r="F1187" s="389"/>
      <c r="G1187" s="10">
        <v>10</v>
      </c>
      <c r="H1187" s="11">
        <v>15.446</v>
      </c>
      <c r="I1187" s="11">
        <f t="shared" si="38"/>
        <v>77.23</v>
      </c>
      <c r="J1187" s="12">
        <v>165</v>
      </c>
      <c r="K1187" s="46">
        <f t="shared" si="39"/>
        <v>2136.4754629030167</v>
      </c>
      <c r="L1187" s="46"/>
      <c r="M1187" s="13" t="s">
        <v>71</v>
      </c>
      <c r="N1187" s="412">
        <f>AVERAGE(K1187:K1188)</f>
        <v>1981.5924586793533</v>
      </c>
      <c r="O1187" s="412">
        <f>AVERAGE(K1187:K1190)</f>
        <v>1208.4810655484009</v>
      </c>
      <c r="P1187" s="412">
        <f>STDEV(K1187:K1188)</f>
        <v>219.03764515419417</v>
      </c>
      <c r="Q1187" s="412">
        <f>STDEV(K1187:K1190)</f>
        <v>906.83763012436179</v>
      </c>
      <c r="R1187" s="412">
        <f>MAX(K1187:K1188)</f>
        <v>2136.4754629030167</v>
      </c>
      <c r="S1187" s="412">
        <f>MAX(K1187:K1190)</f>
        <v>2136.4754629030167</v>
      </c>
      <c r="T1187" s="412">
        <f>MIN(K1187:K1188)</f>
        <v>1826.7094544556899</v>
      </c>
      <c r="U1187" s="412">
        <f>MIN(K1187:K1190)</f>
        <v>316.45569620253161</v>
      </c>
      <c r="V1187" s="131" t="s">
        <v>381</v>
      </c>
    </row>
    <row r="1188" spans="1:22">
      <c r="A1188" s="416"/>
      <c r="B1188" s="25" t="s">
        <v>27</v>
      </c>
      <c r="C1188" s="384"/>
      <c r="D1188" s="380"/>
      <c r="E1188" s="29">
        <v>471830030326</v>
      </c>
      <c r="F1188" s="389"/>
      <c r="G1188" s="10">
        <v>10</v>
      </c>
      <c r="H1188" s="11">
        <v>4.0510000000000002</v>
      </c>
      <c r="I1188" s="11">
        <f t="shared" si="38"/>
        <v>20.255000000000003</v>
      </c>
      <c r="J1188" s="12">
        <v>37</v>
      </c>
      <c r="K1188" s="46">
        <f t="shared" si="39"/>
        <v>1826.7094544556899</v>
      </c>
      <c r="L1188" s="46"/>
      <c r="M1188" s="13" t="s">
        <v>71</v>
      </c>
      <c r="N1188" s="412">
        <f>AVERAGE(N1186:N1187)</f>
        <v>1981.5924586793533</v>
      </c>
      <c r="O1188" s="412">
        <f>AVERAGE(O1186:O1187)</f>
        <v>1208.4810655484009</v>
      </c>
      <c r="P1188" s="412" t="e">
        <f>STDEV(P1184:P1186)</f>
        <v>#REF!</v>
      </c>
      <c r="Q1188" s="412" t="e">
        <f>STDEV(Q1184:Q1186)</f>
        <v>#DIV/0!</v>
      </c>
      <c r="R1188" s="412">
        <f>MIN(R1186:R1187)</f>
        <v>2136.4754629030167</v>
      </c>
      <c r="S1188" s="412">
        <f>MIN(S1186:S1187)</f>
        <v>2136.4754629030167</v>
      </c>
      <c r="T1188" s="412">
        <f>MIN(T1186:T1187)</f>
        <v>1826.7094544556899</v>
      </c>
      <c r="U1188" s="412">
        <f>MIN(U1186:U1187)</f>
        <v>316.45569620253161</v>
      </c>
      <c r="V1188" s="131" t="s">
        <v>381</v>
      </c>
    </row>
    <row r="1189" spans="1:22">
      <c r="A1189" s="416"/>
      <c r="B1189" s="25" t="s">
        <v>28</v>
      </c>
      <c r="C1189" s="384"/>
      <c r="D1189" s="379" t="s">
        <v>3</v>
      </c>
      <c r="E1189" s="29">
        <v>471830030638</v>
      </c>
      <c r="F1189" s="389"/>
      <c r="G1189" s="10">
        <v>10</v>
      </c>
      <c r="H1189" s="11">
        <v>16.597999999999999</v>
      </c>
      <c r="I1189" s="11">
        <f t="shared" si="38"/>
        <v>82.99</v>
      </c>
      <c r="J1189" s="12">
        <v>46</v>
      </c>
      <c r="K1189" s="46">
        <f t="shared" si="39"/>
        <v>554.28364863236538</v>
      </c>
      <c r="L1189" s="46"/>
      <c r="M1189" s="13" t="s">
        <v>71</v>
      </c>
      <c r="N1189" s="412">
        <f>AVERAGE(K1189:K1190)</f>
        <v>435.3696724174485</v>
      </c>
      <c r="O1189" s="412" t="e">
        <f>AVERAGE(#REF!)</f>
        <v>#REF!</v>
      </c>
      <c r="P1189" s="412">
        <f>STDEV(K1189:K1190)</f>
        <v>168.16975791884715</v>
      </c>
      <c r="Q1189" s="412" t="e">
        <f>STDEV(#REF!)</f>
        <v>#REF!</v>
      </c>
      <c r="R1189" s="412">
        <f>MAX(K1189:K1190)</f>
        <v>554.28364863236538</v>
      </c>
      <c r="S1189" s="412" t="e">
        <f>MIN(#REF!)</f>
        <v>#REF!</v>
      </c>
      <c r="T1189" s="412">
        <f>MIN(K1189:K1190)</f>
        <v>316.45569620253161</v>
      </c>
      <c r="U1189" s="412">
        <f>MIN(M1189:M1190)</f>
        <v>0</v>
      </c>
      <c r="V1189" s="131" t="s">
        <v>381</v>
      </c>
    </row>
    <row r="1190" spans="1:22">
      <c r="A1190" s="416"/>
      <c r="B1190" s="25" t="s">
        <v>29</v>
      </c>
      <c r="C1190" s="385"/>
      <c r="D1190" s="380"/>
      <c r="E1190" s="29">
        <v>471830030742</v>
      </c>
      <c r="F1190" s="389"/>
      <c r="G1190" s="10">
        <v>10</v>
      </c>
      <c r="H1190" s="11">
        <v>9.48</v>
      </c>
      <c r="I1190" s="11">
        <f t="shared" si="38"/>
        <v>47.400000000000006</v>
      </c>
      <c r="J1190" s="12">
        <v>15</v>
      </c>
      <c r="K1190" s="46">
        <f t="shared" si="39"/>
        <v>316.45569620253161</v>
      </c>
      <c r="L1190" s="46"/>
      <c r="M1190" s="13" t="s">
        <v>71</v>
      </c>
      <c r="N1190" s="412">
        <f>AVERAGE(N1189:N1189)</f>
        <v>435.3696724174485</v>
      </c>
      <c r="O1190" s="412" t="e">
        <f>AVERAGE(O1189:O1189)</f>
        <v>#REF!</v>
      </c>
      <c r="P1190" s="412" t="e">
        <f>STDEV(#REF!)</f>
        <v>#REF!</v>
      </c>
      <c r="Q1190" s="412" t="e">
        <f>STDEV(#REF!)</f>
        <v>#REF!</v>
      </c>
      <c r="R1190" s="412">
        <f>MIN(R1189:R1189)</f>
        <v>554.28364863236538</v>
      </c>
      <c r="S1190" s="412" t="e">
        <f>MIN(S1189:S1189)</f>
        <v>#REF!</v>
      </c>
      <c r="T1190" s="412">
        <f>MIN(T1189:T1189)</f>
        <v>316.45569620253161</v>
      </c>
      <c r="U1190" s="412">
        <f>MIN(U1189:U1189)</f>
        <v>0</v>
      </c>
      <c r="V1190" s="131" t="s">
        <v>381</v>
      </c>
    </row>
    <row r="1191" spans="1:22">
      <c r="A1191" s="416"/>
      <c r="B1191" s="25" t="s">
        <v>30</v>
      </c>
      <c r="C1191" s="383">
        <v>4</v>
      </c>
      <c r="D1191" s="379" t="s">
        <v>4</v>
      </c>
      <c r="E1191" s="29">
        <v>471830031054</v>
      </c>
      <c r="F1191" s="389"/>
      <c r="G1191" s="10">
        <v>10</v>
      </c>
      <c r="H1191" s="11">
        <v>6.2690000000000001</v>
      </c>
      <c r="I1191" s="11">
        <f t="shared" si="38"/>
        <v>31.344999999999999</v>
      </c>
      <c r="J1191" s="12">
        <v>204</v>
      </c>
      <c r="K1191" s="46">
        <f t="shared" si="39"/>
        <v>6508.2150263199874</v>
      </c>
      <c r="L1191" s="46"/>
      <c r="M1191" s="13" t="s">
        <v>71</v>
      </c>
      <c r="N1191" s="412">
        <f>AVERAGE(K1191:K1192)</f>
        <v>5643.1576998045402</v>
      </c>
      <c r="O1191" s="412">
        <f>AVERAGE(K1191:K1194)</f>
        <v>5209.4247250353701</v>
      </c>
      <c r="P1191" s="412">
        <f>STDEV(K1191:K1192)</f>
        <v>1223.3758033883496</v>
      </c>
      <c r="Q1191" s="412">
        <f>STDEV(K1191:K1194)</f>
        <v>1821.7948325000668</v>
      </c>
      <c r="R1191" s="412">
        <f>MAX(K1191:K1192)</f>
        <v>6508.2150263199874</v>
      </c>
      <c r="S1191" s="412">
        <f>MAX(K1191:K1194)</f>
        <v>6738.8096409247428</v>
      </c>
      <c r="T1191" s="412">
        <f>MIN(K1191:K1192)</f>
        <v>4778.1003732890922</v>
      </c>
      <c r="U1191" s="412">
        <f>MIN(K1191:K1194)</f>
        <v>2812.5738596076576</v>
      </c>
      <c r="V1191" s="131" t="s">
        <v>381</v>
      </c>
    </row>
    <row r="1192" spans="1:22">
      <c r="A1192" s="416"/>
      <c r="B1192" s="25" t="s">
        <v>31</v>
      </c>
      <c r="C1192" s="384"/>
      <c r="D1192" s="380"/>
      <c r="E1192" s="29">
        <v>471830031158</v>
      </c>
      <c r="F1192" s="389"/>
      <c r="G1192" s="10">
        <v>10</v>
      </c>
      <c r="H1192" s="11">
        <v>12.055</v>
      </c>
      <c r="I1192" s="11">
        <f t="shared" si="38"/>
        <v>60.274999999999999</v>
      </c>
      <c r="J1192" s="12">
        <v>288</v>
      </c>
      <c r="K1192" s="46">
        <f t="shared" si="39"/>
        <v>4778.1003732890922</v>
      </c>
      <c r="L1192" s="46"/>
      <c r="M1192" s="13" t="s">
        <v>71</v>
      </c>
      <c r="N1192" s="412">
        <f>AVERAGE(N1190:N1191)</f>
        <v>3039.2636861109945</v>
      </c>
      <c r="O1192" s="412" t="e">
        <f>AVERAGE(O1190:O1191)</f>
        <v>#REF!</v>
      </c>
      <c r="P1192" s="412" t="e">
        <f>STDEV(P1188:P1190)</f>
        <v>#REF!</v>
      </c>
      <c r="Q1192" s="412" t="e">
        <f>STDEV(Q1188:Q1190)</f>
        <v>#DIV/0!</v>
      </c>
      <c r="R1192" s="412">
        <f>MIN(R1190:R1191)</f>
        <v>554.28364863236538</v>
      </c>
      <c r="S1192" s="412" t="e">
        <f>MIN(S1190:S1191)</f>
        <v>#REF!</v>
      </c>
      <c r="T1192" s="412">
        <f>MIN(T1190:T1191)</f>
        <v>316.45569620253161</v>
      </c>
      <c r="U1192" s="412">
        <f>MIN(U1190:U1191)</f>
        <v>0</v>
      </c>
      <c r="V1192" s="131" t="s">
        <v>381</v>
      </c>
    </row>
    <row r="1193" spans="1:22">
      <c r="A1193" s="416"/>
      <c r="B1193" s="25" t="s">
        <v>32</v>
      </c>
      <c r="C1193" s="384"/>
      <c r="D1193" s="379" t="s">
        <v>3</v>
      </c>
      <c r="E1193" s="29">
        <v>471830031470</v>
      </c>
      <c r="F1193" s="389"/>
      <c r="G1193" s="10">
        <v>10</v>
      </c>
      <c r="H1193" s="11">
        <v>8.4619999999999997</v>
      </c>
      <c r="I1193" s="11">
        <f t="shared" si="38"/>
        <v>42.31</v>
      </c>
      <c r="J1193" s="12">
        <v>119</v>
      </c>
      <c r="K1193" s="46">
        <f t="shared" si="39"/>
        <v>2812.5738596076576</v>
      </c>
      <c r="L1193" s="46"/>
      <c r="M1193" s="13" t="s">
        <v>71</v>
      </c>
      <c r="N1193" s="412">
        <f>AVERAGE(K1193:K1194)</f>
        <v>4775.6917502662</v>
      </c>
      <c r="O1193" s="412" t="e">
        <f>AVERAGE(#REF!)</f>
        <v>#REF!</v>
      </c>
      <c r="P1193" s="412">
        <f>STDEV(K1193:K1194)</f>
        <v>2776.267945506575</v>
      </c>
      <c r="Q1193" s="412" t="e">
        <f>STDEV(#REF!)</f>
        <v>#REF!</v>
      </c>
      <c r="R1193" s="412">
        <f>MAX(K1193:K1194)</f>
        <v>6738.8096409247428</v>
      </c>
      <c r="S1193" s="412" t="e">
        <f>MIN(#REF!)</f>
        <v>#REF!</v>
      </c>
      <c r="T1193" s="412">
        <f>MIN(K1193:K1194)</f>
        <v>2812.5738596076576</v>
      </c>
      <c r="U1193" s="412">
        <f>MIN(M1193:M1194)</f>
        <v>0</v>
      </c>
      <c r="V1193" s="131" t="s">
        <v>381</v>
      </c>
    </row>
    <row r="1194" spans="1:22">
      <c r="A1194" s="416"/>
      <c r="B1194" s="25" t="s">
        <v>33</v>
      </c>
      <c r="C1194" s="385"/>
      <c r="D1194" s="380"/>
      <c r="E1194" s="29">
        <v>471830031574</v>
      </c>
      <c r="F1194" s="389"/>
      <c r="G1194" s="10">
        <v>10</v>
      </c>
      <c r="H1194" s="11">
        <v>20.329999999999998</v>
      </c>
      <c r="I1194" s="11">
        <f t="shared" si="38"/>
        <v>101.64999999999999</v>
      </c>
      <c r="J1194" s="12">
        <v>685</v>
      </c>
      <c r="K1194" s="46">
        <f t="shared" si="39"/>
        <v>6738.8096409247428</v>
      </c>
      <c r="L1194" s="46"/>
      <c r="M1194" s="13" t="s">
        <v>71</v>
      </c>
      <c r="N1194" s="412">
        <f>AVERAGE(N1193:N1193)</f>
        <v>4775.6917502662</v>
      </c>
      <c r="O1194" s="412" t="e">
        <f>AVERAGE(O1193:O1193)</f>
        <v>#REF!</v>
      </c>
      <c r="P1194" s="412" t="e">
        <f>STDEV(#REF!)</f>
        <v>#REF!</v>
      </c>
      <c r="Q1194" s="412" t="e">
        <f>STDEV(#REF!)</f>
        <v>#REF!</v>
      </c>
      <c r="R1194" s="412">
        <f>MIN(R1193:R1193)</f>
        <v>6738.8096409247428</v>
      </c>
      <c r="S1194" s="412" t="e">
        <f>MIN(S1193:S1193)</f>
        <v>#REF!</v>
      </c>
      <c r="T1194" s="412">
        <f>MIN(T1193:T1193)</f>
        <v>2812.5738596076576</v>
      </c>
      <c r="U1194" s="412">
        <f>MIN(U1193:U1193)</f>
        <v>0</v>
      </c>
      <c r="V1194" s="131" t="s">
        <v>381</v>
      </c>
    </row>
    <row r="1195" spans="1:22">
      <c r="A1195" s="416"/>
      <c r="B1195" s="25" t="s">
        <v>34</v>
      </c>
      <c r="C1195" s="383">
        <v>5</v>
      </c>
      <c r="D1195" s="379" t="s">
        <v>4</v>
      </c>
      <c r="E1195" s="29">
        <v>471830031886</v>
      </c>
      <c r="F1195" s="389"/>
      <c r="G1195" s="10">
        <v>10</v>
      </c>
      <c r="H1195" s="11">
        <v>6.0359999999999996</v>
      </c>
      <c r="I1195" s="11">
        <f t="shared" si="38"/>
        <v>30.18</v>
      </c>
      <c r="J1195" s="12">
        <v>55</v>
      </c>
      <c r="K1195" s="46">
        <f t="shared" si="39"/>
        <v>1822.3989396951624</v>
      </c>
      <c r="L1195" s="46"/>
      <c r="M1195" s="13" t="s">
        <v>71</v>
      </c>
      <c r="N1195" s="412">
        <f>AVERAGE(K1195:K1196)</f>
        <v>1894.1670149708757</v>
      </c>
      <c r="O1195" s="412">
        <f>AVERAGE(K1195:K1198)</f>
        <v>2107.8912578662712</v>
      </c>
      <c r="P1195" s="412">
        <f>STDEV(K1195:K1196)</f>
        <v>101.49538540032708</v>
      </c>
      <c r="Q1195" s="412">
        <f>STDEV(K1195:K1198)</f>
        <v>360.71072228896884</v>
      </c>
      <c r="R1195" s="412">
        <f>MAX(K1195:K1196)</f>
        <v>1965.9350902465892</v>
      </c>
      <c r="S1195" s="412">
        <f>MAX(K1195:K1198)</f>
        <v>2635.7199055861529</v>
      </c>
      <c r="T1195" s="412">
        <f>MIN(K1195:K1196)</f>
        <v>1822.3989396951624</v>
      </c>
      <c r="U1195" s="412">
        <f>MIN(K1195:K1198)</f>
        <v>1822.3989396951624</v>
      </c>
      <c r="V1195" s="131" t="s">
        <v>381</v>
      </c>
    </row>
    <row r="1196" spans="1:22">
      <c r="A1196" s="416"/>
      <c r="B1196" s="25" t="s">
        <v>35</v>
      </c>
      <c r="C1196" s="384"/>
      <c r="D1196" s="380"/>
      <c r="E1196" s="29">
        <v>471830031990</v>
      </c>
      <c r="F1196" s="389"/>
      <c r="G1196" s="10">
        <v>10</v>
      </c>
      <c r="H1196" s="11">
        <v>11.801</v>
      </c>
      <c r="I1196" s="11">
        <f t="shared" si="38"/>
        <v>59.005000000000003</v>
      </c>
      <c r="J1196" s="12">
        <v>116</v>
      </c>
      <c r="K1196" s="46">
        <f t="shared" si="39"/>
        <v>1965.9350902465892</v>
      </c>
      <c r="L1196" s="46"/>
      <c r="M1196" s="13" t="s">
        <v>71</v>
      </c>
      <c r="N1196" s="412">
        <f>AVERAGE(N1194:N1195)</f>
        <v>3334.9293826185376</v>
      </c>
      <c r="O1196" s="412" t="e">
        <f>AVERAGE(O1194:O1195)</f>
        <v>#REF!</v>
      </c>
      <c r="P1196" s="412" t="e">
        <f>STDEV(P1192:P1194)</f>
        <v>#REF!</v>
      </c>
      <c r="Q1196" s="412" t="e">
        <f>STDEV(Q1192:Q1194)</f>
        <v>#DIV/0!</v>
      </c>
      <c r="R1196" s="412">
        <f>MIN(R1194:R1195)</f>
        <v>1965.9350902465892</v>
      </c>
      <c r="S1196" s="412" t="e">
        <f>MIN(S1194:S1195)</f>
        <v>#REF!</v>
      </c>
      <c r="T1196" s="412">
        <f>MIN(T1194:T1195)</f>
        <v>1822.3989396951624</v>
      </c>
      <c r="U1196" s="412">
        <f>MIN(U1194:U1195)</f>
        <v>0</v>
      </c>
      <c r="V1196" s="131" t="s">
        <v>381</v>
      </c>
    </row>
    <row r="1197" spans="1:22">
      <c r="A1197" s="416"/>
      <c r="B1197" s="25" t="s">
        <v>36</v>
      </c>
      <c r="C1197" s="384"/>
      <c r="D1197" s="379" t="s">
        <v>3</v>
      </c>
      <c r="E1197" s="29">
        <v>471830032302</v>
      </c>
      <c r="F1197" s="389"/>
      <c r="G1197" s="10">
        <v>10</v>
      </c>
      <c r="H1197" s="11">
        <v>10.167999999999999</v>
      </c>
      <c r="I1197" s="11">
        <f t="shared" si="38"/>
        <v>50.839999999999996</v>
      </c>
      <c r="J1197" s="12">
        <v>134</v>
      </c>
      <c r="K1197" s="46">
        <f t="shared" si="39"/>
        <v>2635.7199055861529</v>
      </c>
      <c r="L1197" s="46"/>
      <c r="M1197" s="13" t="s">
        <v>71</v>
      </c>
      <c r="N1197" s="412">
        <f>AVERAGE(K1197:K1198)</f>
        <v>2321.6155007616662</v>
      </c>
      <c r="O1197" s="412" t="e">
        <f>AVERAGE(#REF!)</f>
        <v>#REF!</v>
      </c>
      <c r="P1197" s="412">
        <f>STDEV(K1197:K1198)</f>
        <v>444.21070930392102</v>
      </c>
      <c r="Q1197" s="412" t="e">
        <f>STDEV(#REF!)</f>
        <v>#REF!</v>
      </c>
      <c r="R1197" s="412">
        <f>MAX(K1197:K1198)</f>
        <v>2635.7199055861529</v>
      </c>
      <c r="S1197" s="412" t="e">
        <f>MIN(#REF!)</f>
        <v>#REF!</v>
      </c>
      <c r="T1197" s="412">
        <f>MIN(K1197:K1198)</f>
        <v>2007.51109593718</v>
      </c>
      <c r="U1197" s="412">
        <f>MIN(M1197:M1198)</f>
        <v>0</v>
      </c>
      <c r="V1197" s="131" t="s">
        <v>381</v>
      </c>
    </row>
    <row r="1198" spans="1:22">
      <c r="A1198" s="416"/>
      <c r="B1198" s="25" t="s">
        <v>37</v>
      </c>
      <c r="C1198" s="385"/>
      <c r="D1198" s="380"/>
      <c r="E1198" s="29">
        <v>471830032406</v>
      </c>
      <c r="F1198" s="389"/>
      <c r="G1198" s="10">
        <v>10</v>
      </c>
      <c r="H1198" s="11">
        <v>14.645</v>
      </c>
      <c r="I1198" s="11">
        <f t="shared" si="38"/>
        <v>73.224999999999994</v>
      </c>
      <c r="J1198" s="12">
        <v>147</v>
      </c>
      <c r="K1198" s="46">
        <f t="shared" si="39"/>
        <v>2007.51109593718</v>
      </c>
      <c r="L1198" s="46"/>
      <c r="M1198" s="13" t="s">
        <v>71</v>
      </c>
      <c r="N1198" s="412">
        <f>AVERAGE(N1197:N1197)</f>
        <v>2321.6155007616662</v>
      </c>
      <c r="O1198" s="412" t="e">
        <f>AVERAGE(O1197:O1197)</f>
        <v>#REF!</v>
      </c>
      <c r="P1198" s="412" t="e">
        <f>STDEV(#REF!)</f>
        <v>#REF!</v>
      </c>
      <c r="Q1198" s="412" t="e">
        <f>STDEV(#REF!)</f>
        <v>#REF!</v>
      </c>
      <c r="R1198" s="412">
        <f>MIN(R1197:R1197)</f>
        <v>2635.7199055861529</v>
      </c>
      <c r="S1198" s="412" t="e">
        <f>MIN(S1197:S1197)</f>
        <v>#REF!</v>
      </c>
      <c r="T1198" s="412">
        <f>MIN(T1197:T1197)</f>
        <v>2007.51109593718</v>
      </c>
      <c r="U1198" s="412">
        <f>MIN(U1197:U1197)</f>
        <v>0</v>
      </c>
      <c r="V1198" s="131" t="s">
        <v>381</v>
      </c>
    </row>
    <row r="1199" spans="1:22" ht="15" customHeight="1">
      <c r="A1199" s="416"/>
      <c r="B1199" s="25" t="s">
        <v>38</v>
      </c>
      <c r="C1199" s="383">
        <v>6</v>
      </c>
      <c r="D1199" s="23" t="s">
        <v>4</v>
      </c>
      <c r="E1199" s="29">
        <v>471830032718</v>
      </c>
      <c r="F1199" s="389"/>
      <c r="G1199" s="10">
        <v>10</v>
      </c>
      <c r="H1199" s="11">
        <v>17.513000000000002</v>
      </c>
      <c r="I1199" s="11">
        <f t="shared" si="38"/>
        <v>87.565000000000012</v>
      </c>
      <c r="J1199" s="12">
        <v>10</v>
      </c>
      <c r="K1199" s="46">
        <f t="shared" si="39"/>
        <v>114.20087934677095</v>
      </c>
      <c r="L1199" s="46"/>
      <c r="M1199" s="13" t="s">
        <v>71</v>
      </c>
      <c r="N1199" s="130">
        <f>AVERAGE(K1199)</f>
        <v>114.20087934677095</v>
      </c>
      <c r="O1199" s="412">
        <f>AVERAGE(K1199:K1202)</f>
        <v>8859.1261226522765</v>
      </c>
      <c r="P1199" s="129" t="s">
        <v>354</v>
      </c>
      <c r="Q1199" s="412">
        <f>STDEV(K1199:K1202)</f>
        <v>12746.938600059259</v>
      </c>
      <c r="R1199" s="130">
        <f>MAX(K1199)</f>
        <v>114.20087934677095</v>
      </c>
      <c r="S1199" s="412">
        <f>MAX(K1199:K1202)</f>
        <v>27671.913835956915</v>
      </c>
      <c r="T1199" s="130">
        <f>MIN(K1199)</f>
        <v>114.20087934677095</v>
      </c>
      <c r="U1199" s="412">
        <f>MIN(K1199:K1202)</f>
        <v>114.20087934677095</v>
      </c>
      <c r="V1199" s="131" t="s">
        <v>381</v>
      </c>
    </row>
    <row r="1200" spans="1:22">
      <c r="A1200" s="416"/>
      <c r="B1200" s="25" t="s">
        <v>39</v>
      </c>
      <c r="C1200" s="384"/>
      <c r="D1200" s="379" t="s">
        <v>3</v>
      </c>
      <c r="E1200" s="29">
        <v>471830033030</v>
      </c>
      <c r="F1200" s="389"/>
      <c r="G1200" s="10">
        <v>10</v>
      </c>
      <c r="H1200" s="11">
        <v>17.858000000000001</v>
      </c>
      <c r="I1200" s="11">
        <f t="shared" si="38"/>
        <v>89.29</v>
      </c>
      <c r="J1200" s="12">
        <v>501</v>
      </c>
      <c r="K1200" s="46">
        <f t="shared" si="39"/>
        <v>5610.9306753275841</v>
      </c>
      <c r="L1200" s="46"/>
      <c r="M1200" s="13" t="s">
        <v>71</v>
      </c>
      <c r="N1200" s="412">
        <f>AVERAGE(K1200:K1202)</f>
        <v>11774.10120375411</v>
      </c>
      <c r="O1200" s="412">
        <f>AVERAGE(O1199:O1199)</f>
        <v>8859.1261226522765</v>
      </c>
      <c r="P1200" s="412">
        <f>STDEV(K1200:K1202)</f>
        <v>13883.234031372273</v>
      </c>
      <c r="Q1200" s="412" t="e">
        <f>STDEV(#REF!)</f>
        <v>#REF!</v>
      </c>
      <c r="R1200" s="412">
        <f>MAX(K1200:K1202)</f>
        <v>27671.913835956915</v>
      </c>
      <c r="S1200" s="412">
        <f>MIN(S1199:S1199)</f>
        <v>27671.913835956915</v>
      </c>
      <c r="T1200" s="412">
        <f>MIN(K1200:K1202)</f>
        <v>2039.459099977832</v>
      </c>
      <c r="U1200" s="412">
        <f>MIN(U1199:U1199)</f>
        <v>114.20087934677095</v>
      </c>
      <c r="V1200" s="131" t="s">
        <v>383</v>
      </c>
    </row>
    <row r="1201" spans="1:22">
      <c r="A1201" s="416"/>
      <c r="B1201" s="25" t="s">
        <v>40</v>
      </c>
      <c r="C1201" s="384"/>
      <c r="D1201" s="407"/>
      <c r="E1201" s="29">
        <v>471830033446</v>
      </c>
      <c r="F1201" s="389"/>
      <c r="G1201" s="10">
        <v>10</v>
      </c>
      <c r="H1201" s="11">
        <v>9.0220000000000002</v>
      </c>
      <c r="I1201" s="11">
        <f t="shared" si="38"/>
        <v>45.11</v>
      </c>
      <c r="J1201" s="12">
        <v>92</v>
      </c>
      <c r="K1201" s="46">
        <f t="shared" si="39"/>
        <v>2039.459099977832</v>
      </c>
      <c r="L1201" s="46"/>
      <c r="M1201" s="13" t="s">
        <v>71</v>
      </c>
      <c r="N1201" s="412"/>
      <c r="O1201" s="412" t="e">
        <f>AVERAGE(#REF!)</f>
        <v>#REF!</v>
      </c>
      <c r="P1201" s="412"/>
      <c r="Q1201" s="412" t="e">
        <f>STDEV(#REF!)</f>
        <v>#REF!</v>
      </c>
      <c r="R1201" s="412"/>
      <c r="S1201" s="412" t="e">
        <f>MIN(#REF!)</f>
        <v>#REF!</v>
      </c>
      <c r="T1201" s="412"/>
      <c r="U1201" s="412">
        <f>MIN(M1201:M1202)</f>
        <v>0</v>
      </c>
      <c r="V1201" s="131" t="s">
        <v>383</v>
      </c>
    </row>
    <row r="1202" spans="1:22">
      <c r="A1202" s="416"/>
      <c r="B1202" s="25" t="s">
        <v>41</v>
      </c>
      <c r="C1202" s="385"/>
      <c r="D1202" s="380"/>
      <c r="E1202" s="29">
        <v>471830033134</v>
      </c>
      <c r="F1202" s="390"/>
      <c r="G1202" s="10">
        <v>10</v>
      </c>
      <c r="H1202" s="11">
        <v>9.6560000000000006</v>
      </c>
      <c r="I1202" s="11">
        <f t="shared" si="38"/>
        <v>48.28</v>
      </c>
      <c r="J1202" s="12">
        <v>1336</v>
      </c>
      <c r="K1202" s="46">
        <f t="shared" si="39"/>
        <v>27671.913835956915</v>
      </c>
      <c r="L1202" s="46"/>
      <c r="M1202" s="13" t="s">
        <v>71</v>
      </c>
      <c r="N1202" s="412"/>
      <c r="O1202" s="412" t="e">
        <f>AVERAGE(O1201:O1201)</f>
        <v>#REF!</v>
      </c>
      <c r="P1202" s="412"/>
      <c r="Q1202" s="412" t="e">
        <f>STDEV(#REF!)</f>
        <v>#REF!</v>
      </c>
      <c r="R1202" s="412"/>
      <c r="S1202" s="412" t="e">
        <f>MIN(S1201:S1201)</f>
        <v>#REF!</v>
      </c>
      <c r="T1202" s="412"/>
      <c r="U1202" s="412">
        <f>MIN(U1201:U1201)</f>
        <v>0</v>
      </c>
      <c r="V1202" s="131" t="s">
        <v>383</v>
      </c>
    </row>
    <row r="1203" spans="1:22">
      <c r="A1203" s="416"/>
      <c r="B1203" s="25" t="s">
        <v>42</v>
      </c>
      <c r="C1203" s="383">
        <v>1</v>
      </c>
      <c r="D1203" s="23" t="s">
        <v>4</v>
      </c>
      <c r="E1203" s="29">
        <v>471830028767</v>
      </c>
      <c r="F1203" s="388" t="s">
        <v>1846</v>
      </c>
      <c r="G1203" s="10">
        <v>10</v>
      </c>
      <c r="H1203" s="11">
        <v>36.831000000000003</v>
      </c>
      <c r="I1203" s="11">
        <f t="shared" si="38"/>
        <v>184.15500000000003</v>
      </c>
      <c r="J1203" s="12" t="s">
        <v>355</v>
      </c>
      <c r="K1203" s="46" t="s">
        <v>355</v>
      </c>
      <c r="L1203" s="46"/>
      <c r="M1203" s="13" t="s">
        <v>71</v>
      </c>
      <c r="N1203" s="130" t="s">
        <v>355</v>
      </c>
      <c r="O1203" s="381" t="s">
        <v>355</v>
      </c>
      <c r="P1203" s="129" t="s">
        <v>354</v>
      </c>
      <c r="Q1203" s="381" t="s">
        <v>354</v>
      </c>
      <c r="R1203" s="130" t="s">
        <v>355</v>
      </c>
      <c r="S1203" s="381" t="s">
        <v>355</v>
      </c>
      <c r="T1203" s="130" t="s">
        <v>355</v>
      </c>
      <c r="U1203" s="381" t="s">
        <v>355</v>
      </c>
      <c r="V1203" s="131" t="s">
        <v>383</v>
      </c>
    </row>
    <row r="1204" spans="1:22">
      <c r="A1204" s="416"/>
      <c r="B1204" s="25" t="s">
        <v>43</v>
      </c>
      <c r="C1204" s="384"/>
      <c r="D1204" s="379" t="s">
        <v>3</v>
      </c>
      <c r="E1204" s="29">
        <v>471830029183</v>
      </c>
      <c r="F1204" s="389"/>
      <c r="G1204" s="10">
        <v>10</v>
      </c>
      <c r="H1204" s="11">
        <v>41.551000000000002</v>
      </c>
      <c r="I1204" s="11">
        <f t="shared" ref="I1204:I1247" si="42">IF(H1204&gt;=40, 200, H1204*5)</f>
        <v>200</v>
      </c>
      <c r="J1204" s="12" t="s">
        <v>355</v>
      </c>
      <c r="K1204" s="46" t="s">
        <v>355</v>
      </c>
      <c r="L1204" s="46"/>
      <c r="M1204" s="13" t="s">
        <v>71</v>
      </c>
      <c r="N1204" s="381" t="s">
        <v>355</v>
      </c>
      <c r="O1204" s="382"/>
      <c r="P1204" s="381" t="s">
        <v>354</v>
      </c>
      <c r="Q1204" s="382"/>
      <c r="R1204" s="381" t="s">
        <v>355</v>
      </c>
      <c r="S1204" s="382"/>
      <c r="T1204" s="381" t="s">
        <v>355</v>
      </c>
      <c r="U1204" s="382"/>
      <c r="V1204" s="131" t="s">
        <v>383</v>
      </c>
    </row>
    <row r="1205" spans="1:22">
      <c r="A1205" s="416"/>
      <c r="B1205" s="25" t="s">
        <v>44</v>
      </c>
      <c r="C1205" s="385"/>
      <c r="D1205" s="380"/>
      <c r="E1205" s="29">
        <v>471830029287</v>
      </c>
      <c r="F1205" s="389"/>
      <c r="G1205" s="10">
        <v>10</v>
      </c>
      <c r="H1205" s="11">
        <v>32.618000000000002</v>
      </c>
      <c r="I1205" s="11">
        <f t="shared" si="42"/>
        <v>163.09</v>
      </c>
      <c r="J1205" s="12" t="s">
        <v>355</v>
      </c>
      <c r="K1205" s="46" t="s">
        <v>355</v>
      </c>
      <c r="L1205" s="46"/>
      <c r="M1205" s="13" t="s">
        <v>71</v>
      </c>
      <c r="N1205" s="382">
        <f>MIN(N1203:N1204)</f>
        <v>0</v>
      </c>
      <c r="O1205" s="382"/>
      <c r="P1205" s="382" t="e">
        <f>AVERAGE(P1203:P1204)</f>
        <v>#DIV/0!</v>
      </c>
      <c r="Q1205" s="382"/>
      <c r="R1205" s="382">
        <f t="shared" ref="R1205" si="43">MIN(R1203:R1204)</f>
        <v>0</v>
      </c>
      <c r="S1205" s="382"/>
      <c r="T1205" s="382">
        <f t="shared" ref="T1205" si="44">MIN(T1203:T1204)</f>
        <v>0</v>
      </c>
      <c r="U1205" s="382"/>
      <c r="V1205" s="131" t="s">
        <v>383</v>
      </c>
    </row>
    <row r="1206" spans="1:22">
      <c r="A1206" s="416"/>
      <c r="B1206" s="25" t="s">
        <v>45</v>
      </c>
      <c r="C1206" s="383">
        <v>2</v>
      </c>
      <c r="D1206" s="379" t="s">
        <v>4</v>
      </c>
      <c r="E1206" s="29">
        <v>471830029599</v>
      </c>
      <c r="F1206" s="389"/>
      <c r="G1206" s="10">
        <v>10</v>
      </c>
      <c r="H1206" s="11">
        <v>15.545999999999999</v>
      </c>
      <c r="I1206" s="11">
        <f t="shared" si="42"/>
        <v>77.72999999999999</v>
      </c>
      <c r="J1206" s="12" t="s">
        <v>355</v>
      </c>
      <c r="K1206" s="46" t="s">
        <v>355</v>
      </c>
      <c r="L1206" s="46"/>
      <c r="M1206" s="13" t="s">
        <v>71</v>
      </c>
      <c r="N1206" s="381" t="s">
        <v>355</v>
      </c>
      <c r="O1206" s="381" t="s">
        <v>355</v>
      </c>
      <c r="P1206" s="381" t="s">
        <v>354</v>
      </c>
      <c r="Q1206" s="381" t="s">
        <v>354</v>
      </c>
      <c r="R1206" s="381" t="s">
        <v>355</v>
      </c>
      <c r="S1206" s="381" t="s">
        <v>355</v>
      </c>
      <c r="T1206" s="381" t="s">
        <v>355</v>
      </c>
      <c r="U1206" s="381" t="s">
        <v>355</v>
      </c>
      <c r="V1206" s="131" t="s">
        <v>383</v>
      </c>
    </row>
    <row r="1207" spans="1:22">
      <c r="A1207" s="416"/>
      <c r="B1207" s="25" t="s">
        <v>46</v>
      </c>
      <c r="C1207" s="384"/>
      <c r="D1207" s="380"/>
      <c r="E1207" s="29">
        <v>471830029703</v>
      </c>
      <c r="F1207" s="389"/>
      <c r="G1207" s="10">
        <v>10</v>
      </c>
      <c r="H1207" s="11">
        <v>9.9109999999999996</v>
      </c>
      <c r="I1207" s="11">
        <f t="shared" si="42"/>
        <v>49.555</v>
      </c>
      <c r="J1207" s="12" t="s">
        <v>355</v>
      </c>
      <c r="K1207" s="46" t="s">
        <v>355</v>
      </c>
      <c r="L1207" s="46"/>
      <c r="M1207" s="13" t="s">
        <v>71</v>
      </c>
      <c r="N1207" s="382">
        <f>MIN(N1205:N1206)</f>
        <v>0</v>
      </c>
      <c r="O1207" s="382"/>
      <c r="P1207" s="382" t="e">
        <f>AVERAGE(P1205:P1206)</f>
        <v>#DIV/0!</v>
      </c>
      <c r="Q1207" s="382"/>
      <c r="R1207" s="382">
        <f t="shared" ref="R1207" si="45">MIN(R1205:R1206)</f>
        <v>0</v>
      </c>
      <c r="S1207" s="382"/>
      <c r="T1207" s="382">
        <f t="shared" ref="T1207" si="46">MIN(T1205:T1206)</f>
        <v>0</v>
      </c>
      <c r="U1207" s="382"/>
      <c r="V1207" s="131" t="s">
        <v>383</v>
      </c>
    </row>
    <row r="1208" spans="1:22">
      <c r="A1208" s="416"/>
      <c r="B1208" s="25" t="s">
        <v>47</v>
      </c>
      <c r="C1208" s="384"/>
      <c r="D1208" s="379" t="s">
        <v>3</v>
      </c>
      <c r="E1208" s="29" t="s">
        <v>1848</v>
      </c>
      <c r="F1208" s="389"/>
      <c r="G1208" s="10">
        <v>10</v>
      </c>
      <c r="H1208" s="11" t="s">
        <v>1848</v>
      </c>
      <c r="I1208" s="11" t="s">
        <v>1848</v>
      </c>
      <c r="J1208" s="12" t="s">
        <v>355</v>
      </c>
      <c r="K1208" s="46" t="s">
        <v>355</v>
      </c>
      <c r="L1208" s="46"/>
      <c r="M1208" s="13" t="s">
        <v>71</v>
      </c>
      <c r="N1208" s="381" t="s">
        <v>355</v>
      </c>
      <c r="O1208" s="382"/>
      <c r="P1208" s="381" t="s">
        <v>354</v>
      </c>
      <c r="Q1208" s="382"/>
      <c r="R1208" s="381" t="s">
        <v>355</v>
      </c>
      <c r="S1208" s="382"/>
      <c r="T1208" s="381" t="s">
        <v>355</v>
      </c>
      <c r="U1208" s="382"/>
      <c r="V1208" s="131" t="s">
        <v>1848</v>
      </c>
    </row>
    <row r="1209" spans="1:22">
      <c r="A1209" s="416"/>
      <c r="B1209" s="25" t="s">
        <v>48</v>
      </c>
      <c r="C1209" s="385"/>
      <c r="D1209" s="380"/>
      <c r="E1209" s="29">
        <v>471830030119</v>
      </c>
      <c r="F1209" s="389"/>
      <c r="G1209" s="10">
        <v>10</v>
      </c>
      <c r="H1209" s="11">
        <v>4.8390000000000004</v>
      </c>
      <c r="I1209" s="11">
        <f t="shared" si="42"/>
        <v>24.195</v>
      </c>
      <c r="J1209" s="12" t="s">
        <v>355</v>
      </c>
      <c r="K1209" s="46" t="s">
        <v>355</v>
      </c>
      <c r="L1209" s="46"/>
      <c r="M1209" s="13" t="s">
        <v>71</v>
      </c>
      <c r="N1209" s="382"/>
      <c r="O1209" s="382"/>
      <c r="P1209" s="382"/>
      <c r="Q1209" s="382"/>
      <c r="R1209" s="382"/>
      <c r="S1209" s="382"/>
      <c r="T1209" s="382"/>
      <c r="U1209" s="382"/>
      <c r="V1209" s="131" t="s">
        <v>383</v>
      </c>
    </row>
    <row r="1210" spans="1:22">
      <c r="A1210" s="416"/>
      <c r="B1210" s="25" t="s">
        <v>49</v>
      </c>
      <c r="C1210" s="383">
        <v>3</v>
      </c>
      <c r="D1210" s="379" t="s">
        <v>4</v>
      </c>
      <c r="E1210" s="29">
        <v>471830030431</v>
      </c>
      <c r="F1210" s="389"/>
      <c r="G1210" s="10">
        <v>10</v>
      </c>
      <c r="H1210" s="11">
        <v>10.606999999999999</v>
      </c>
      <c r="I1210" s="11">
        <f t="shared" si="42"/>
        <v>53.034999999999997</v>
      </c>
      <c r="J1210" s="12">
        <v>27</v>
      </c>
      <c r="K1210" s="46">
        <f t="shared" ref="K1210:K1247" si="47">(J1210/(I1210/1000))</f>
        <v>509.09776562647312</v>
      </c>
      <c r="L1210" s="46"/>
      <c r="M1210" s="13" t="s">
        <v>71</v>
      </c>
      <c r="N1210" s="412">
        <f>AVERAGE(K1210:K1211)</f>
        <v>3479.2792286377662</v>
      </c>
      <c r="O1210" s="412">
        <f>AVERAGE(K1210:K1213)</f>
        <v>2007.3787044415612</v>
      </c>
      <c r="P1210" s="412">
        <f>STDEV(K1210:K1211)</f>
        <v>4200.4709076997315</v>
      </c>
      <c r="Q1210" s="412">
        <f>STDEV(K1210:K1213)</f>
        <v>2970.8764172940614</v>
      </c>
      <c r="R1210" s="412">
        <f>MAX(K1210:K1211)</f>
        <v>6449.4606916490593</v>
      </c>
      <c r="S1210" s="412">
        <f>MAX(K1210:K1213)</f>
        <v>6449.4606916490593</v>
      </c>
      <c r="T1210" s="412">
        <f>MIN(K1210:K1211)</f>
        <v>509.09776562647312</v>
      </c>
      <c r="U1210" s="412">
        <f>MIN(K1210:K1213)</f>
        <v>245.30616095858096</v>
      </c>
      <c r="V1210" s="131" t="s">
        <v>383</v>
      </c>
    </row>
    <row r="1211" spans="1:22">
      <c r="A1211" s="416"/>
      <c r="B1211" s="25" t="s">
        <v>50</v>
      </c>
      <c r="C1211" s="384"/>
      <c r="D1211" s="380"/>
      <c r="E1211" s="29">
        <v>471830030535</v>
      </c>
      <c r="F1211" s="389"/>
      <c r="G1211" s="10">
        <v>10</v>
      </c>
      <c r="H1211" s="11">
        <v>17.986000000000001</v>
      </c>
      <c r="I1211" s="11">
        <f t="shared" si="42"/>
        <v>89.93</v>
      </c>
      <c r="J1211" s="12">
        <v>580</v>
      </c>
      <c r="K1211" s="46">
        <f t="shared" si="47"/>
        <v>6449.4606916490593</v>
      </c>
      <c r="L1211" s="46"/>
      <c r="M1211" s="13" t="s">
        <v>71</v>
      </c>
      <c r="N1211" s="412">
        <f>AVERAGE(N1209:N1210)</f>
        <v>3479.2792286377662</v>
      </c>
      <c r="O1211" s="412">
        <f>AVERAGE(O1209:O1210)</f>
        <v>2007.3787044415612</v>
      </c>
      <c r="P1211" s="412" t="e">
        <f>STDEV(P1207:P1209)</f>
        <v>#DIV/0!</v>
      </c>
      <c r="Q1211" s="412" t="e">
        <f>STDEV(Q1207:Q1209)</f>
        <v>#DIV/0!</v>
      </c>
      <c r="R1211" s="412">
        <f>MIN(R1209:R1210)</f>
        <v>6449.4606916490593</v>
      </c>
      <c r="S1211" s="412">
        <f>MIN(S1209:S1210)</f>
        <v>6449.4606916490593</v>
      </c>
      <c r="T1211" s="412">
        <f>MIN(T1209:T1210)</f>
        <v>509.09776562647312</v>
      </c>
      <c r="U1211" s="412">
        <f>MIN(U1209:U1210)</f>
        <v>245.30616095858096</v>
      </c>
      <c r="V1211" s="131" t="s">
        <v>383</v>
      </c>
    </row>
    <row r="1212" spans="1:22">
      <c r="A1212" s="416"/>
      <c r="B1212" s="25" t="s">
        <v>51</v>
      </c>
      <c r="C1212" s="384"/>
      <c r="D1212" s="379" t="s">
        <v>3</v>
      </c>
      <c r="E1212" s="29">
        <v>471830030847</v>
      </c>
      <c r="F1212" s="389"/>
      <c r="G1212" s="10">
        <v>10</v>
      </c>
      <c r="H1212" s="11">
        <v>7.2670000000000003</v>
      </c>
      <c r="I1212" s="11">
        <f t="shared" si="42"/>
        <v>36.335000000000001</v>
      </c>
      <c r="J1212" s="12">
        <v>30</v>
      </c>
      <c r="K1212" s="46">
        <f t="shared" si="47"/>
        <v>825.65019953213152</v>
      </c>
      <c r="L1212" s="46"/>
      <c r="M1212" s="13" t="s">
        <v>71</v>
      </c>
      <c r="N1212" s="412">
        <f>AVERAGE(K1212:K1213)</f>
        <v>535.47818024535627</v>
      </c>
      <c r="O1212" s="412" t="e">
        <f>AVERAGE(#REF!)</f>
        <v>#REF!</v>
      </c>
      <c r="P1212" s="412">
        <f>STDEV(K1212:K1213)</f>
        <v>410.3652050965448</v>
      </c>
      <c r="Q1212" s="412" t="e">
        <f>STDEV(#REF!)</f>
        <v>#REF!</v>
      </c>
      <c r="R1212" s="412">
        <f>MAX(K1212:K1213)</f>
        <v>825.65019953213152</v>
      </c>
      <c r="S1212" s="412" t="e">
        <f>MIN(#REF!)</f>
        <v>#REF!</v>
      </c>
      <c r="T1212" s="412">
        <f>MIN(K1212:K1213)</f>
        <v>245.30616095858096</v>
      </c>
      <c r="U1212" s="412">
        <f>MIN(M1212:M1213)</f>
        <v>0</v>
      </c>
      <c r="V1212" s="131" t="s">
        <v>383</v>
      </c>
    </row>
    <row r="1213" spans="1:22">
      <c r="A1213" s="416"/>
      <c r="B1213" s="25" t="s">
        <v>52</v>
      </c>
      <c r="C1213" s="385"/>
      <c r="D1213" s="380"/>
      <c r="E1213" s="29">
        <v>471830030952</v>
      </c>
      <c r="F1213" s="389"/>
      <c r="G1213" s="10">
        <v>10</v>
      </c>
      <c r="H1213" s="11">
        <v>10.599</v>
      </c>
      <c r="I1213" s="11">
        <f t="shared" si="42"/>
        <v>52.995000000000005</v>
      </c>
      <c r="J1213" s="12">
        <v>13</v>
      </c>
      <c r="K1213" s="46">
        <f t="shared" si="47"/>
        <v>245.30616095858096</v>
      </c>
      <c r="L1213" s="46"/>
      <c r="M1213" s="13" t="s">
        <v>71</v>
      </c>
      <c r="N1213" s="412">
        <f>AVERAGE(N1212:N1212)</f>
        <v>535.47818024535627</v>
      </c>
      <c r="O1213" s="412" t="e">
        <f>AVERAGE(O1212:O1212)</f>
        <v>#REF!</v>
      </c>
      <c r="P1213" s="412" t="e">
        <f>STDEV(#REF!)</f>
        <v>#REF!</v>
      </c>
      <c r="Q1213" s="412" t="e">
        <f>STDEV(#REF!)</f>
        <v>#REF!</v>
      </c>
      <c r="R1213" s="412">
        <f>MIN(R1212:R1212)</f>
        <v>825.65019953213152</v>
      </c>
      <c r="S1213" s="412" t="e">
        <f>MIN(S1212:S1212)</f>
        <v>#REF!</v>
      </c>
      <c r="T1213" s="412">
        <f>MIN(T1212:T1212)</f>
        <v>245.30616095858096</v>
      </c>
      <c r="U1213" s="412">
        <f>MIN(U1212:U1212)</f>
        <v>0</v>
      </c>
      <c r="V1213" s="131" t="s">
        <v>383</v>
      </c>
    </row>
    <row r="1214" spans="1:22">
      <c r="A1214" s="416"/>
      <c r="B1214" s="25" t="s">
        <v>53</v>
      </c>
      <c r="C1214" s="383">
        <v>4</v>
      </c>
      <c r="D1214" s="379" t="s">
        <v>4</v>
      </c>
      <c r="E1214" s="29">
        <v>471830031263</v>
      </c>
      <c r="F1214" s="389"/>
      <c r="G1214" s="10">
        <v>10</v>
      </c>
      <c r="H1214" s="11">
        <v>7.6239999999999997</v>
      </c>
      <c r="I1214" s="11">
        <f t="shared" si="42"/>
        <v>38.119999999999997</v>
      </c>
      <c r="J1214" s="12">
        <v>51</v>
      </c>
      <c r="K1214" s="46">
        <f t="shared" si="47"/>
        <v>1337.8803777544599</v>
      </c>
      <c r="L1214" s="46"/>
      <c r="M1214" s="13" t="s">
        <v>71</v>
      </c>
      <c r="N1214" s="412">
        <f>AVERAGE(K1214:K1215)</f>
        <v>2760.2612066534584</v>
      </c>
      <c r="O1214" s="412">
        <f>AVERAGE(K1214:K1217)</f>
        <v>2657.6519133698248</v>
      </c>
      <c r="P1214" s="412">
        <f>STDEV(K1214:K1215)</f>
        <v>2011.5502590884487</v>
      </c>
      <c r="Q1214" s="412">
        <f>STDEV(K1214:K1217)</f>
        <v>1526.1491115815797</v>
      </c>
      <c r="R1214" s="412">
        <f>MAX(K1214:K1215)</f>
        <v>4182.6420355524569</v>
      </c>
      <c r="S1214" s="412">
        <f>MAX(K1214:K1217)</f>
        <v>4182.6420355524569</v>
      </c>
      <c r="T1214" s="412">
        <f>MIN(K1214:K1215)</f>
        <v>1337.8803777544599</v>
      </c>
      <c r="U1214" s="412">
        <f>MIN(K1214:K1217)</f>
        <v>1337.8803777544599</v>
      </c>
      <c r="V1214" s="131" t="s">
        <v>383</v>
      </c>
    </row>
    <row r="1215" spans="1:22">
      <c r="A1215" s="416"/>
      <c r="B1215" s="25" t="s">
        <v>54</v>
      </c>
      <c r="C1215" s="384"/>
      <c r="D1215" s="380"/>
      <c r="E1215" s="29">
        <v>471830031367</v>
      </c>
      <c r="F1215" s="389"/>
      <c r="G1215" s="10">
        <v>10</v>
      </c>
      <c r="H1215" s="11">
        <v>22.952000000000002</v>
      </c>
      <c r="I1215" s="11">
        <f t="shared" si="42"/>
        <v>114.76</v>
      </c>
      <c r="J1215" s="12">
        <v>480</v>
      </c>
      <c r="K1215" s="46">
        <f t="shared" si="47"/>
        <v>4182.6420355524569</v>
      </c>
      <c r="L1215" s="46"/>
      <c r="M1215" s="13" t="s">
        <v>71</v>
      </c>
      <c r="N1215" s="412">
        <f>AVERAGE(N1213:N1214)</f>
        <v>1647.8696934494074</v>
      </c>
      <c r="O1215" s="412" t="e">
        <f>AVERAGE(O1213:O1214)</f>
        <v>#REF!</v>
      </c>
      <c r="P1215" s="412" t="e">
        <f>STDEV(P1211:P1213)</f>
        <v>#DIV/0!</v>
      </c>
      <c r="Q1215" s="412" t="e">
        <f>STDEV(Q1211:Q1213)</f>
        <v>#DIV/0!</v>
      </c>
      <c r="R1215" s="412">
        <f>MIN(R1213:R1214)</f>
        <v>825.65019953213152</v>
      </c>
      <c r="S1215" s="412" t="e">
        <f>MIN(S1213:S1214)</f>
        <v>#REF!</v>
      </c>
      <c r="T1215" s="412">
        <f>MIN(T1213:T1214)</f>
        <v>245.30616095858096</v>
      </c>
      <c r="U1215" s="412">
        <f>MIN(U1213:U1214)</f>
        <v>0</v>
      </c>
      <c r="V1215" s="131" t="s">
        <v>383</v>
      </c>
    </row>
    <row r="1216" spans="1:22">
      <c r="A1216" s="416"/>
      <c r="B1216" s="25" t="s">
        <v>55</v>
      </c>
      <c r="C1216" s="384"/>
      <c r="D1216" s="379" t="s">
        <v>3</v>
      </c>
      <c r="E1216" s="29">
        <v>471830031679</v>
      </c>
      <c r="F1216" s="389"/>
      <c r="G1216" s="10">
        <v>10</v>
      </c>
      <c r="H1216" s="11">
        <v>12.663</v>
      </c>
      <c r="I1216" s="11">
        <f t="shared" si="42"/>
        <v>63.314999999999998</v>
      </c>
      <c r="J1216" s="12">
        <v>238</v>
      </c>
      <c r="K1216" s="46">
        <f t="shared" si="47"/>
        <v>3758.9828634604755</v>
      </c>
      <c r="L1216" s="46"/>
      <c r="M1216" s="13" t="s">
        <v>71</v>
      </c>
      <c r="N1216" s="412">
        <f>AVERAGE(K1216:K1217)</f>
        <v>2555.0426200861921</v>
      </c>
      <c r="O1216" s="412" t="e">
        <f>AVERAGE(#REF!)</f>
        <v>#REF!</v>
      </c>
      <c r="P1216" s="412">
        <f>STDEV(K1216:K1217)</f>
        <v>1702.6286204666758</v>
      </c>
      <c r="Q1216" s="412" t="e">
        <f>STDEV(#REF!)</f>
        <v>#REF!</v>
      </c>
      <c r="R1216" s="412">
        <f>MAX(K1216:K1217)</f>
        <v>3758.9828634604755</v>
      </c>
      <c r="S1216" s="412" t="e">
        <f>MIN(#REF!)</f>
        <v>#REF!</v>
      </c>
      <c r="T1216" s="412">
        <f>MIN(K1216:K1217)</f>
        <v>1351.1023767119082</v>
      </c>
      <c r="U1216" s="412">
        <f>MIN(M1216:M1217)</f>
        <v>0</v>
      </c>
      <c r="V1216" s="131" t="s">
        <v>383</v>
      </c>
    </row>
    <row r="1217" spans="1:22">
      <c r="A1217" s="416"/>
      <c r="B1217" s="25" t="s">
        <v>56</v>
      </c>
      <c r="C1217" s="385"/>
      <c r="D1217" s="380"/>
      <c r="E1217" s="29">
        <v>471830031783</v>
      </c>
      <c r="F1217" s="389"/>
      <c r="G1217" s="10">
        <v>10</v>
      </c>
      <c r="H1217" s="11">
        <v>16.283000000000001</v>
      </c>
      <c r="I1217" s="11">
        <f t="shared" si="42"/>
        <v>81.415000000000006</v>
      </c>
      <c r="J1217" s="12">
        <v>110</v>
      </c>
      <c r="K1217" s="46">
        <f t="shared" si="47"/>
        <v>1351.1023767119082</v>
      </c>
      <c r="L1217" s="46"/>
      <c r="M1217" s="13" t="s">
        <v>71</v>
      </c>
      <c r="N1217" s="412">
        <f>AVERAGE(N1216:N1216)</f>
        <v>2555.0426200861921</v>
      </c>
      <c r="O1217" s="412" t="e">
        <f>AVERAGE(O1216:O1216)</f>
        <v>#REF!</v>
      </c>
      <c r="P1217" s="412" t="e">
        <f>STDEV(#REF!)</f>
        <v>#REF!</v>
      </c>
      <c r="Q1217" s="412" t="e">
        <f>STDEV(#REF!)</f>
        <v>#REF!</v>
      </c>
      <c r="R1217" s="412">
        <f>MIN(R1216:R1216)</f>
        <v>3758.9828634604755</v>
      </c>
      <c r="S1217" s="412" t="e">
        <f>MIN(S1216:S1216)</f>
        <v>#REF!</v>
      </c>
      <c r="T1217" s="412">
        <f>MIN(T1216:T1216)</f>
        <v>1351.1023767119082</v>
      </c>
      <c r="U1217" s="412">
        <f>MIN(U1216:U1216)</f>
        <v>0</v>
      </c>
      <c r="V1217" s="131" t="s">
        <v>383</v>
      </c>
    </row>
    <row r="1218" spans="1:22">
      <c r="A1218" s="416"/>
      <c r="B1218" s="25" t="s">
        <v>57</v>
      </c>
      <c r="C1218" s="383">
        <v>5</v>
      </c>
      <c r="D1218" s="379" t="s">
        <v>4</v>
      </c>
      <c r="E1218" s="29">
        <v>471830032095</v>
      </c>
      <c r="F1218" s="389"/>
      <c r="G1218" s="10">
        <v>10</v>
      </c>
      <c r="H1218" s="11">
        <v>7.9509999999999996</v>
      </c>
      <c r="I1218" s="11">
        <f t="shared" si="42"/>
        <v>39.754999999999995</v>
      </c>
      <c r="J1218" s="12">
        <v>237</v>
      </c>
      <c r="K1218" s="46">
        <f t="shared" si="47"/>
        <v>5961.5142749339711</v>
      </c>
      <c r="L1218" s="46"/>
      <c r="M1218" s="13" t="s">
        <v>71</v>
      </c>
      <c r="N1218" s="412">
        <f>AVERAGE(K1218:K1219)</f>
        <v>5695.6892641638187</v>
      </c>
      <c r="O1218" s="412">
        <f>AVERAGE(K1218:K1221)</f>
        <v>4105.977145149157</v>
      </c>
      <c r="P1218" s="412">
        <f>STDEV(K1218:K1219)</f>
        <v>375.93333544912423</v>
      </c>
      <c r="Q1218" s="412">
        <f>STDEV(K1218:K1221)</f>
        <v>1859.9573845621703</v>
      </c>
      <c r="R1218" s="412">
        <f>MAX(K1218:K1219)</f>
        <v>5961.5142749339711</v>
      </c>
      <c r="S1218" s="412">
        <f>MAX(K1218:K1221)</f>
        <v>5961.5142749339711</v>
      </c>
      <c r="T1218" s="412">
        <f>MIN(K1218:K1219)</f>
        <v>5429.8642533936654</v>
      </c>
      <c r="U1218" s="412">
        <f>MIN(K1218:K1221)</f>
        <v>2263.0259502676331</v>
      </c>
      <c r="V1218" s="131" t="s">
        <v>383</v>
      </c>
    </row>
    <row r="1219" spans="1:22">
      <c r="A1219" s="416"/>
      <c r="B1219" s="25" t="s">
        <v>58</v>
      </c>
      <c r="C1219" s="384"/>
      <c r="D1219" s="380"/>
      <c r="E1219" s="29">
        <v>471830032199</v>
      </c>
      <c r="F1219" s="389"/>
      <c r="G1219" s="10">
        <v>10</v>
      </c>
      <c r="H1219" s="11">
        <v>7.5140000000000002</v>
      </c>
      <c r="I1219" s="11">
        <f t="shared" si="42"/>
        <v>37.57</v>
      </c>
      <c r="J1219" s="12">
        <v>204</v>
      </c>
      <c r="K1219" s="46">
        <f t="shared" si="47"/>
        <v>5429.8642533936654</v>
      </c>
      <c r="L1219" s="46"/>
      <c r="M1219" s="13" t="s">
        <v>71</v>
      </c>
      <c r="N1219" s="412">
        <f>AVERAGE(N1217:N1218)</f>
        <v>4125.3659421250049</v>
      </c>
      <c r="O1219" s="412" t="e">
        <f>AVERAGE(O1217:O1218)</f>
        <v>#REF!</v>
      </c>
      <c r="P1219" s="412" t="e">
        <f>STDEV(P1215:P1217)</f>
        <v>#DIV/0!</v>
      </c>
      <c r="Q1219" s="412" t="e">
        <f>STDEV(Q1215:Q1217)</f>
        <v>#DIV/0!</v>
      </c>
      <c r="R1219" s="412">
        <f>MIN(R1217:R1218)</f>
        <v>3758.9828634604755</v>
      </c>
      <c r="S1219" s="412" t="e">
        <f>MIN(S1217:S1218)</f>
        <v>#REF!</v>
      </c>
      <c r="T1219" s="412">
        <f>MIN(T1217:T1218)</f>
        <v>1351.1023767119082</v>
      </c>
      <c r="U1219" s="412">
        <f>MIN(U1217:U1218)</f>
        <v>0</v>
      </c>
      <c r="V1219" s="131" t="s">
        <v>383</v>
      </c>
    </row>
    <row r="1220" spans="1:22">
      <c r="A1220" s="416"/>
      <c r="B1220" s="25" t="s">
        <v>59</v>
      </c>
      <c r="C1220" s="384"/>
      <c r="D1220" s="379" t="s">
        <v>3</v>
      </c>
      <c r="E1220" s="29">
        <v>471830032511</v>
      </c>
      <c r="F1220" s="389"/>
      <c r="G1220" s="10">
        <v>10</v>
      </c>
      <c r="H1220" s="11">
        <v>14.759</v>
      </c>
      <c r="I1220" s="11">
        <f t="shared" si="42"/>
        <v>73.795000000000002</v>
      </c>
      <c r="J1220" s="12">
        <v>167</v>
      </c>
      <c r="K1220" s="46">
        <f t="shared" si="47"/>
        <v>2263.0259502676331</v>
      </c>
      <c r="L1220" s="46"/>
      <c r="M1220" s="13" t="s">
        <v>71</v>
      </c>
      <c r="N1220" s="412">
        <f>AVERAGE(K1220:K1221)</f>
        <v>2516.2650261344961</v>
      </c>
      <c r="O1220" s="412" t="e">
        <f>AVERAGE(#REF!)</f>
        <v>#REF!</v>
      </c>
      <c r="P1220" s="412">
        <f>STDEV(K1220:K1221)</f>
        <v>358.13413561374273</v>
      </c>
      <c r="Q1220" s="412" t="e">
        <f>STDEV(#REF!)</f>
        <v>#REF!</v>
      </c>
      <c r="R1220" s="412">
        <f>MAX(K1220:K1221)</f>
        <v>2769.5041020013587</v>
      </c>
      <c r="S1220" s="412" t="e">
        <f>MIN(#REF!)</f>
        <v>#REF!</v>
      </c>
      <c r="T1220" s="412">
        <f>MIN(K1220:K1221)</f>
        <v>2263.0259502676331</v>
      </c>
      <c r="U1220" s="412">
        <f>MIN(M1220:M1221)</f>
        <v>0</v>
      </c>
      <c r="V1220" s="131" t="s">
        <v>383</v>
      </c>
    </row>
    <row r="1221" spans="1:22">
      <c r="A1221" s="416"/>
      <c r="B1221" s="25" t="s">
        <v>60</v>
      </c>
      <c r="C1221" s="385"/>
      <c r="D1221" s="380"/>
      <c r="E1221" s="29">
        <v>471830032615</v>
      </c>
      <c r="F1221" s="389"/>
      <c r="G1221" s="10">
        <v>10</v>
      </c>
      <c r="H1221" s="11">
        <v>19.137</v>
      </c>
      <c r="I1221" s="11">
        <f t="shared" si="42"/>
        <v>95.685000000000002</v>
      </c>
      <c r="J1221" s="12">
        <v>265</v>
      </c>
      <c r="K1221" s="46">
        <f t="shared" si="47"/>
        <v>2769.5041020013587</v>
      </c>
      <c r="L1221" s="46"/>
      <c r="M1221" s="13" t="s">
        <v>71</v>
      </c>
      <c r="N1221" s="412">
        <f>AVERAGE(N1220:N1220)</f>
        <v>2516.2650261344961</v>
      </c>
      <c r="O1221" s="412" t="e">
        <f>AVERAGE(O1220:O1220)</f>
        <v>#REF!</v>
      </c>
      <c r="P1221" s="412" t="e">
        <f>STDEV(#REF!)</f>
        <v>#REF!</v>
      </c>
      <c r="Q1221" s="412" t="e">
        <f>STDEV(#REF!)</f>
        <v>#REF!</v>
      </c>
      <c r="R1221" s="412">
        <f>MIN(R1220:R1220)</f>
        <v>2769.5041020013587</v>
      </c>
      <c r="S1221" s="412" t="e">
        <f>MIN(S1220:S1220)</f>
        <v>#REF!</v>
      </c>
      <c r="T1221" s="412">
        <f>MIN(T1220:T1220)</f>
        <v>2263.0259502676331</v>
      </c>
      <c r="U1221" s="412">
        <f>MIN(U1220:U1220)</f>
        <v>0</v>
      </c>
      <c r="V1221" s="131" t="s">
        <v>383</v>
      </c>
    </row>
    <row r="1222" spans="1:22">
      <c r="A1222" s="416"/>
      <c r="B1222" s="25" t="s">
        <v>61</v>
      </c>
      <c r="C1222" s="383">
        <v>6</v>
      </c>
      <c r="D1222" s="379" t="s">
        <v>4</v>
      </c>
      <c r="E1222" s="29">
        <v>471830032927</v>
      </c>
      <c r="F1222" s="389"/>
      <c r="G1222" s="10">
        <v>10</v>
      </c>
      <c r="H1222" s="11">
        <v>11.228</v>
      </c>
      <c r="I1222" s="11">
        <f t="shared" si="42"/>
        <v>56.14</v>
      </c>
      <c r="J1222" s="12">
        <v>162</v>
      </c>
      <c r="K1222" s="46">
        <f t="shared" si="47"/>
        <v>2885.6430352689704</v>
      </c>
      <c r="L1222" s="46"/>
      <c r="M1222" s="13" t="s">
        <v>71</v>
      </c>
      <c r="N1222" s="412">
        <f>AVERAGE(K1222:K1223)</f>
        <v>4044.328933146277</v>
      </c>
      <c r="O1222" s="412">
        <f>AVERAGE(K1222:K1225)</f>
        <v>4110.0801418930923</v>
      </c>
      <c r="P1222" s="412">
        <f>STDEV(K1222:K1223)</f>
        <v>1638.6293113085346</v>
      </c>
      <c r="Q1222" s="412">
        <f>STDEV(K1222:K1225)</f>
        <v>1301.0554238903055</v>
      </c>
      <c r="R1222" s="412">
        <f>MAX(K1222:K1223)</f>
        <v>5203.0148310235836</v>
      </c>
      <c r="S1222" s="412">
        <f>MAX(K1222:K1225)</f>
        <v>5265.748031496063</v>
      </c>
      <c r="T1222" s="412">
        <f>MIN(K1222:K1223)</f>
        <v>2885.6430352689704</v>
      </c>
      <c r="U1222" s="412">
        <f>MIN(K1222:K1225)</f>
        <v>2885.6430352689704</v>
      </c>
      <c r="V1222" s="131" t="s">
        <v>383</v>
      </c>
    </row>
    <row r="1223" spans="1:22">
      <c r="A1223" s="416"/>
      <c r="B1223" s="25" t="s">
        <v>62</v>
      </c>
      <c r="C1223" s="384"/>
      <c r="D1223" s="380"/>
      <c r="E1223" s="29">
        <v>471830032823</v>
      </c>
      <c r="F1223" s="389"/>
      <c r="G1223" s="10">
        <v>10</v>
      </c>
      <c r="H1223" s="11">
        <v>8.2260000000000009</v>
      </c>
      <c r="I1223" s="11">
        <f t="shared" si="42"/>
        <v>41.13</v>
      </c>
      <c r="J1223" s="12">
        <v>214</v>
      </c>
      <c r="K1223" s="46">
        <f t="shared" si="47"/>
        <v>5203.0148310235836</v>
      </c>
      <c r="L1223" s="46"/>
      <c r="M1223" s="13" t="s">
        <v>71</v>
      </c>
      <c r="N1223" s="412">
        <f>AVERAGE(N1221:N1222)</f>
        <v>3280.2969796403868</v>
      </c>
      <c r="O1223" s="412" t="e">
        <f>AVERAGE(O1221:O1222)</f>
        <v>#REF!</v>
      </c>
      <c r="P1223" s="412" t="e">
        <f>STDEV(P1219:P1221)</f>
        <v>#DIV/0!</v>
      </c>
      <c r="Q1223" s="412" t="e">
        <f>STDEV(Q1219:Q1221)</f>
        <v>#DIV/0!</v>
      </c>
      <c r="R1223" s="412">
        <f>MIN(R1221:R1222)</f>
        <v>2769.5041020013587</v>
      </c>
      <c r="S1223" s="412" t="e">
        <f>MIN(S1221:S1222)</f>
        <v>#REF!</v>
      </c>
      <c r="T1223" s="412">
        <f>MIN(T1221:T1222)</f>
        <v>2263.0259502676331</v>
      </c>
      <c r="U1223" s="412">
        <f>MIN(U1221:U1222)</f>
        <v>0</v>
      </c>
      <c r="V1223" s="131" t="s">
        <v>383</v>
      </c>
    </row>
    <row r="1224" spans="1:22">
      <c r="A1224" s="416"/>
      <c r="B1224" s="25" t="s">
        <v>63</v>
      </c>
      <c r="C1224" s="384"/>
      <c r="D1224" s="379" t="s">
        <v>3</v>
      </c>
      <c r="E1224" s="29">
        <v>471830033239</v>
      </c>
      <c r="F1224" s="389"/>
      <c r="G1224" s="10">
        <v>10</v>
      </c>
      <c r="H1224" s="11">
        <v>8.1280000000000001</v>
      </c>
      <c r="I1224" s="11">
        <f t="shared" si="42"/>
        <v>40.64</v>
      </c>
      <c r="J1224" s="12">
        <v>214</v>
      </c>
      <c r="K1224" s="46">
        <f t="shared" si="47"/>
        <v>5265.748031496063</v>
      </c>
      <c r="L1224" s="46"/>
      <c r="M1224" s="13" t="s">
        <v>71</v>
      </c>
      <c r="N1224" s="412">
        <f>AVERAGE(K1224:K1225)</f>
        <v>4175.8313506399081</v>
      </c>
      <c r="O1224" s="412" t="e">
        <f>AVERAGE(#REF!)</f>
        <v>#REF!</v>
      </c>
      <c r="P1224" s="412">
        <f>STDEV(K1224:K1225)</f>
        <v>1541.3749519234418</v>
      </c>
      <c r="Q1224" s="412" t="e">
        <f>STDEV(#REF!)</f>
        <v>#REF!</v>
      </c>
      <c r="R1224" s="412">
        <f>MAX(K1224:K1225)</f>
        <v>5265.748031496063</v>
      </c>
      <c r="S1224" s="412" t="e">
        <f>MIN(#REF!)</f>
        <v>#REF!</v>
      </c>
      <c r="T1224" s="412">
        <f>MIN(K1224:K1225)</f>
        <v>3085.9146697837523</v>
      </c>
      <c r="U1224" s="412">
        <f>MIN(M1224:M1225)</f>
        <v>0</v>
      </c>
      <c r="V1224" s="131" t="s">
        <v>383</v>
      </c>
    </row>
    <row r="1225" spans="1:22">
      <c r="A1225" s="417"/>
      <c r="B1225" s="25" t="s">
        <v>64</v>
      </c>
      <c r="C1225" s="385"/>
      <c r="D1225" s="380"/>
      <c r="E1225" s="29">
        <v>471830033344</v>
      </c>
      <c r="F1225" s="390"/>
      <c r="G1225" s="10">
        <v>10</v>
      </c>
      <c r="H1225" s="11">
        <v>8.5549999999999997</v>
      </c>
      <c r="I1225" s="11">
        <f t="shared" si="42"/>
        <v>42.774999999999999</v>
      </c>
      <c r="J1225" s="12">
        <v>132</v>
      </c>
      <c r="K1225" s="46">
        <f t="shared" si="47"/>
        <v>3085.9146697837523</v>
      </c>
      <c r="L1225" s="46"/>
      <c r="M1225" s="13" t="s">
        <v>71</v>
      </c>
      <c r="N1225" s="412">
        <f>AVERAGE(N1224:N1224)</f>
        <v>4175.8313506399081</v>
      </c>
      <c r="O1225" s="412" t="e">
        <f>AVERAGE(O1224:O1224)</f>
        <v>#REF!</v>
      </c>
      <c r="P1225" s="412" t="e">
        <f>STDEV(#REF!)</f>
        <v>#REF!</v>
      </c>
      <c r="Q1225" s="412" t="e">
        <f>STDEV(#REF!)</f>
        <v>#REF!</v>
      </c>
      <c r="R1225" s="412">
        <f>MIN(R1224:R1224)</f>
        <v>5265.748031496063</v>
      </c>
      <c r="S1225" s="412" t="e">
        <f>MIN(S1224:S1224)</f>
        <v>#REF!</v>
      </c>
      <c r="T1225" s="412">
        <f>MIN(T1224:T1224)</f>
        <v>3085.9146697837523</v>
      </c>
      <c r="U1225" s="412">
        <f>MIN(U1224:U1224)</f>
        <v>0</v>
      </c>
      <c r="V1225" s="131" t="s">
        <v>383</v>
      </c>
    </row>
    <row r="1226" spans="1:22">
      <c r="A1226" s="414" t="s">
        <v>963</v>
      </c>
      <c r="B1226" s="25" t="s">
        <v>20</v>
      </c>
      <c r="C1226" s="383">
        <v>1</v>
      </c>
      <c r="D1226" s="379" t="s">
        <v>3</v>
      </c>
      <c r="E1226" s="29" t="s">
        <v>938</v>
      </c>
      <c r="F1226" s="408" t="s">
        <v>1844</v>
      </c>
      <c r="G1226" s="10">
        <v>10</v>
      </c>
      <c r="H1226" s="11">
        <v>217.601</v>
      </c>
      <c r="I1226" s="11">
        <f t="shared" si="42"/>
        <v>200</v>
      </c>
      <c r="J1226" s="12" t="s">
        <v>355</v>
      </c>
      <c r="K1226" s="46" t="s">
        <v>355</v>
      </c>
      <c r="L1226" s="46"/>
      <c r="M1226" s="13" t="s">
        <v>71</v>
      </c>
      <c r="N1226" s="381" t="s">
        <v>355</v>
      </c>
      <c r="O1226" s="381" t="s">
        <v>355</v>
      </c>
      <c r="P1226" s="381" t="s">
        <v>354</v>
      </c>
      <c r="Q1226" s="381" t="s">
        <v>354</v>
      </c>
      <c r="R1226" s="381" t="s">
        <v>355</v>
      </c>
      <c r="S1226" s="381" t="s">
        <v>355</v>
      </c>
      <c r="T1226" s="381" t="s">
        <v>355</v>
      </c>
      <c r="U1226" s="381" t="s">
        <v>355</v>
      </c>
      <c r="V1226" s="131" t="s">
        <v>383</v>
      </c>
    </row>
    <row r="1227" spans="1:22">
      <c r="A1227" s="414"/>
      <c r="B1227" s="25" t="s">
        <v>21</v>
      </c>
      <c r="C1227" s="385"/>
      <c r="D1227" s="380"/>
      <c r="E1227" s="29" t="s">
        <v>939</v>
      </c>
      <c r="F1227" s="409"/>
      <c r="G1227" s="10">
        <v>10</v>
      </c>
      <c r="H1227" s="11">
        <v>209.40899999999999</v>
      </c>
      <c r="I1227" s="11">
        <f t="shared" si="42"/>
        <v>200</v>
      </c>
      <c r="J1227" s="12" t="s">
        <v>355</v>
      </c>
      <c r="K1227" s="46" t="s">
        <v>355</v>
      </c>
      <c r="L1227" s="46"/>
      <c r="M1227" s="13" t="s">
        <v>71</v>
      </c>
      <c r="N1227" s="382">
        <f t="shared" ref="N1227:U1227" si="48">MIN(N1225:N1226)</f>
        <v>4175.8313506399081</v>
      </c>
      <c r="O1227" s="382" t="e">
        <f t="shared" si="48"/>
        <v>#REF!</v>
      </c>
      <c r="P1227" s="382" t="e">
        <f t="shared" ref="P1227:Q1227" si="49">AVERAGE(P1225:P1226)</f>
        <v>#REF!</v>
      </c>
      <c r="Q1227" s="382" t="e">
        <f t="shared" si="49"/>
        <v>#REF!</v>
      </c>
      <c r="R1227" s="382">
        <f t="shared" si="48"/>
        <v>5265.748031496063</v>
      </c>
      <c r="S1227" s="382" t="e">
        <f t="shared" si="48"/>
        <v>#REF!</v>
      </c>
      <c r="T1227" s="382">
        <f t="shared" si="48"/>
        <v>3085.9146697837523</v>
      </c>
      <c r="U1227" s="382">
        <f t="shared" si="48"/>
        <v>0</v>
      </c>
      <c r="V1227" s="131" t="s">
        <v>383</v>
      </c>
    </row>
    <row r="1228" spans="1:22">
      <c r="A1228" s="414"/>
      <c r="B1228" s="25" t="s">
        <v>24</v>
      </c>
      <c r="C1228" s="383">
        <v>2</v>
      </c>
      <c r="D1228" s="379" t="s">
        <v>3</v>
      </c>
      <c r="E1228" s="29" t="s">
        <v>940</v>
      </c>
      <c r="F1228" s="409"/>
      <c r="G1228" s="10">
        <v>10</v>
      </c>
      <c r="H1228" s="11">
        <v>142.542</v>
      </c>
      <c r="I1228" s="11">
        <f t="shared" si="42"/>
        <v>200</v>
      </c>
      <c r="J1228" s="12" t="s">
        <v>355</v>
      </c>
      <c r="K1228" s="46" t="s">
        <v>355</v>
      </c>
      <c r="L1228" s="46"/>
      <c r="M1228" s="13" t="s">
        <v>71</v>
      </c>
      <c r="N1228" s="381" t="s">
        <v>355</v>
      </c>
      <c r="O1228" s="381" t="s">
        <v>355</v>
      </c>
      <c r="P1228" s="381" t="s">
        <v>354</v>
      </c>
      <c r="Q1228" s="381" t="s">
        <v>354</v>
      </c>
      <c r="R1228" s="381" t="s">
        <v>355</v>
      </c>
      <c r="S1228" s="381" t="s">
        <v>355</v>
      </c>
      <c r="T1228" s="381" t="s">
        <v>355</v>
      </c>
      <c r="U1228" s="381" t="s">
        <v>355</v>
      </c>
      <c r="V1228" s="131" t="s">
        <v>383</v>
      </c>
    </row>
    <row r="1229" spans="1:22">
      <c r="A1229" s="414"/>
      <c r="B1229" s="25" t="s">
        <v>25</v>
      </c>
      <c r="C1229" s="385"/>
      <c r="D1229" s="380"/>
      <c r="E1229" s="29" t="s">
        <v>941</v>
      </c>
      <c r="F1229" s="409"/>
      <c r="G1229" s="10">
        <v>10</v>
      </c>
      <c r="H1229" s="11">
        <v>81.489999999999995</v>
      </c>
      <c r="I1229" s="11">
        <f t="shared" si="42"/>
        <v>200</v>
      </c>
      <c r="J1229" s="12" t="s">
        <v>355</v>
      </c>
      <c r="K1229" s="46" t="s">
        <v>355</v>
      </c>
      <c r="L1229" s="46"/>
      <c r="M1229" s="13" t="s">
        <v>71</v>
      </c>
      <c r="N1229" s="382">
        <f t="shared" ref="N1229:U1229" si="50">MIN(N1227:N1228)</f>
        <v>4175.8313506399081</v>
      </c>
      <c r="O1229" s="382" t="e">
        <f t="shared" si="50"/>
        <v>#REF!</v>
      </c>
      <c r="P1229" s="382" t="e">
        <f t="shared" ref="P1229:Q1229" si="51">AVERAGE(P1227:P1228)</f>
        <v>#REF!</v>
      </c>
      <c r="Q1229" s="382" t="e">
        <f t="shared" si="51"/>
        <v>#REF!</v>
      </c>
      <c r="R1229" s="382">
        <f t="shared" si="50"/>
        <v>5265.748031496063</v>
      </c>
      <c r="S1229" s="382" t="e">
        <f t="shared" si="50"/>
        <v>#REF!</v>
      </c>
      <c r="T1229" s="382">
        <f t="shared" si="50"/>
        <v>3085.9146697837523</v>
      </c>
      <c r="U1229" s="382">
        <f t="shared" si="50"/>
        <v>0</v>
      </c>
      <c r="V1229" s="131" t="s">
        <v>383</v>
      </c>
    </row>
    <row r="1230" spans="1:22">
      <c r="A1230" s="414"/>
      <c r="B1230" s="25" t="s">
        <v>28</v>
      </c>
      <c r="C1230" s="383">
        <v>3</v>
      </c>
      <c r="D1230" s="379" t="s">
        <v>3</v>
      </c>
      <c r="E1230" s="29" t="s">
        <v>942</v>
      </c>
      <c r="F1230" s="409"/>
      <c r="G1230" s="10">
        <v>10</v>
      </c>
      <c r="H1230" s="11">
        <v>56.682000000000002</v>
      </c>
      <c r="I1230" s="11">
        <f t="shared" si="42"/>
        <v>200</v>
      </c>
      <c r="J1230" s="12">
        <v>133</v>
      </c>
      <c r="K1230" s="46">
        <f t="shared" si="47"/>
        <v>665</v>
      </c>
      <c r="L1230" s="46"/>
      <c r="M1230" s="13" t="s">
        <v>71</v>
      </c>
      <c r="N1230" s="412">
        <f>AVERAGE(K1230:K1231)</f>
        <v>790</v>
      </c>
      <c r="O1230" s="412">
        <f>AVERAGE(K1230:K1231)</f>
        <v>790</v>
      </c>
      <c r="P1230" s="412">
        <f>STDEV(K1230:K1231)</f>
        <v>176.77669529663689</v>
      </c>
      <c r="Q1230" s="412">
        <f>STDEV(K1230:K1231)</f>
        <v>176.77669529663689</v>
      </c>
      <c r="R1230" s="412">
        <f>MAX(K1230:K1231)</f>
        <v>915</v>
      </c>
      <c r="S1230" s="412">
        <f>MAX(K1230:K1231)</f>
        <v>915</v>
      </c>
      <c r="T1230" s="412">
        <f>MIN(K1230:K1231)</f>
        <v>665</v>
      </c>
      <c r="U1230" s="412">
        <f>MIN(K1230:K1231)</f>
        <v>665</v>
      </c>
      <c r="V1230" s="131" t="s">
        <v>383</v>
      </c>
    </row>
    <row r="1231" spans="1:22">
      <c r="A1231" s="414"/>
      <c r="B1231" s="25" t="s">
        <v>29</v>
      </c>
      <c r="C1231" s="385"/>
      <c r="D1231" s="380"/>
      <c r="E1231" s="29" t="s">
        <v>943</v>
      </c>
      <c r="F1231" s="409"/>
      <c r="G1231" s="10">
        <v>10</v>
      </c>
      <c r="H1231" s="11">
        <v>73.524000000000001</v>
      </c>
      <c r="I1231" s="11">
        <f t="shared" si="42"/>
        <v>200</v>
      </c>
      <c r="J1231" s="12">
        <v>183</v>
      </c>
      <c r="K1231" s="46">
        <f t="shared" si="47"/>
        <v>915</v>
      </c>
      <c r="L1231" s="46"/>
      <c r="M1231" s="13" t="s">
        <v>71</v>
      </c>
      <c r="N1231" s="412">
        <f>AVERAGE(N1230:N1230)</f>
        <v>790</v>
      </c>
      <c r="O1231" s="412">
        <f t="shared" ref="O1231:O1235" si="52">AVERAGE(O1230:O1230)</f>
        <v>790</v>
      </c>
      <c r="P1231" s="412" t="e">
        <f>STDEV(#REF!)</f>
        <v>#REF!</v>
      </c>
      <c r="Q1231" s="412" t="e">
        <f>STDEV(#REF!)</f>
        <v>#REF!</v>
      </c>
      <c r="R1231" s="412">
        <f>MIN(R1230:R1230)</f>
        <v>915</v>
      </c>
      <c r="S1231" s="412">
        <f>MIN(S1230:S1230)</f>
        <v>915</v>
      </c>
      <c r="T1231" s="412">
        <f>MIN(T1230:T1230)</f>
        <v>665</v>
      </c>
      <c r="U1231" s="412">
        <f>MIN(U1230:U1230)</f>
        <v>665</v>
      </c>
      <c r="V1231" s="131" t="s">
        <v>383</v>
      </c>
    </row>
    <row r="1232" spans="1:22">
      <c r="A1232" s="414"/>
      <c r="B1232" s="25" t="s">
        <v>32</v>
      </c>
      <c r="C1232" s="383">
        <v>4</v>
      </c>
      <c r="D1232" s="379" t="s">
        <v>3</v>
      </c>
      <c r="E1232" s="29" t="s">
        <v>944</v>
      </c>
      <c r="F1232" s="409"/>
      <c r="G1232" s="10">
        <v>10</v>
      </c>
      <c r="H1232" s="11">
        <v>67.863</v>
      </c>
      <c r="I1232" s="11">
        <f t="shared" si="42"/>
        <v>200</v>
      </c>
      <c r="J1232" s="12">
        <v>3056</v>
      </c>
      <c r="K1232" s="46">
        <f t="shared" si="47"/>
        <v>15280</v>
      </c>
      <c r="L1232" s="46"/>
      <c r="M1232" s="13" t="s">
        <v>71</v>
      </c>
      <c r="N1232" s="412">
        <f>AVERAGE(K1232:K1233)</f>
        <v>9812.5</v>
      </c>
      <c r="O1232" s="412">
        <f>AVERAGE(K1232:K1233)</f>
        <v>9812.5</v>
      </c>
      <c r="P1232" s="412">
        <f>STDEV(K1232:K1233)</f>
        <v>7732.2126522748968</v>
      </c>
      <c r="Q1232" s="412">
        <f>STDEV(K1232:K1233)</f>
        <v>7732.2126522748968</v>
      </c>
      <c r="R1232" s="412">
        <f>MAX(K1232:K1233)</f>
        <v>15280</v>
      </c>
      <c r="S1232" s="412">
        <f>MAX(K1232:K1233)</f>
        <v>15280</v>
      </c>
      <c r="T1232" s="412">
        <f>MIN(K1232:K1233)</f>
        <v>4345</v>
      </c>
      <c r="U1232" s="412">
        <f>MIN(K1232:K1233)</f>
        <v>4345</v>
      </c>
      <c r="V1232" s="131" t="s">
        <v>383</v>
      </c>
    </row>
    <row r="1233" spans="1:22">
      <c r="A1233" s="414"/>
      <c r="B1233" s="25" t="s">
        <v>33</v>
      </c>
      <c r="C1233" s="385"/>
      <c r="D1233" s="380"/>
      <c r="E1233" s="29" t="s">
        <v>945</v>
      </c>
      <c r="F1233" s="409"/>
      <c r="G1233" s="10">
        <v>10</v>
      </c>
      <c r="H1233" s="11">
        <v>62.838000000000001</v>
      </c>
      <c r="I1233" s="11">
        <f t="shared" si="42"/>
        <v>200</v>
      </c>
      <c r="J1233" s="12">
        <v>869</v>
      </c>
      <c r="K1233" s="46">
        <f t="shared" si="47"/>
        <v>4345</v>
      </c>
      <c r="L1233" s="46"/>
      <c r="M1233" s="13" t="s">
        <v>71</v>
      </c>
      <c r="N1233" s="412">
        <f>AVERAGE(N1232:N1232)</f>
        <v>9812.5</v>
      </c>
      <c r="O1233" s="412">
        <f t="shared" si="52"/>
        <v>9812.5</v>
      </c>
      <c r="P1233" s="412" t="e">
        <f>STDEV(#REF!)</f>
        <v>#REF!</v>
      </c>
      <c r="Q1233" s="412" t="e">
        <f>STDEV(#REF!)</f>
        <v>#REF!</v>
      </c>
      <c r="R1233" s="412">
        <f>MIN(R1232:R1232)</f>
        <v>15280</v>
      </c>
      <c r="S1233" s="412">
        <f>MIN(S1232:S1232)</f>
        <v>15280</v>
      </c>
      <c r="T1233" s="412">
        <f>MIN(T1232:T1232)</f>
        <v>4345</v>
      </c>
      <c r="U1233" s="412">
        <f>MIN(U1232:U1232)</f>
        <v>4345</v>
      </c>
      <c r="V1233" s="131" t="s">
        <v>383</v>
      </c>
    </row>
    <row r="1234" spans="1:22">
      <c r="A1234" s="414"/>
      <c r="B1234" s="25" t="s">
        <v>36</v>
      </c>
      <c r="C1234" s="383">
        <v>5</v>
      </c>
      <c r="D1234" s="379" t="s">
        <v>3</v>
      </c>
      <c r="E1234" s="29" t="s">
        <v>946</v>
      </c>
      <c r="F1234" s="409"/>
      <c r="G1234" s="10">
        <v>10</v>
      </c>
      <c r="H1234" s="11">
        <v>114.568</v>
      </c>
      <c r="I1234" s="11">
        <f t="shared" si="42"/>
        <v>200</v>
      </c>
      <c r="J1234" s="12">
        <v>52</v>
      </c>
      <c r="K1234" s="46">
        <f t="shared" si="47"/>
        <v>260</v>
      </c>
      <c r="L1234" s="46"/>
      <c r="M1234" s="13" t="s">
        <v>71</v>
      </c>
      <c r="N1234" s="412">
        <f>AVERAGE(K1234:K1235)</f>
        <v>8092.5</v>
      </c>
      <c r="O1234" s="412">
        <f>AVERAGE(K1234:K1235)</f>
        <v>8092.5</v>
      </c>
      <c r="P1234" s="412">
        <f>STDEV(K1234:K1235)</f>
        <v>11076.827727287267</v>
      </c>
      <c r="Q1234" s="412">
        <f>STDEV(K1234:K1235)</f>
        <v>11076.827727287267</v>
      </c>
      <c r="R1234" s="412">
        <f>MAX(K1234:K1235)</f>
        <v>15925</v>
      </c>
      <c r="S1234" s="412">
        <f>MAX(K1234:K1235)</f>
        <v>15925</v>
      </c>
      <c r="T1234" s="412">
        <f>MIN(K1234:K1235)</f>
        <v>260</v>
      </c>
      <c r="U1234" s="412">
        <f>MIN(K1234:K1235)</f>
        <v>260</v>
      </c>
      <c r="V1234" s="131" t="s">
        <v>383</v>
      </c>
    </row>
    <row r="1235" spans="1:22">
      <c r="A1235" s="414"/>
      <c r="B1235" s="25" t="s">
        <v>37</v>
      </c>
      <c r="C1235" s="385"/>
      <c r="D1235" s="380"/>
      <c r="E1235" s="29" t="s">
        <v>947</v>
      </c>
      <c r="F1235" s="409"/>
      <c r="G1235" s="10">
        <v>10</v>
      </c>
      <c r="H1235" s="11">
        <v>40.247</v>
      </c>
      <c r="I1235" s="11">
        <f t="shared" si="42"/>
        <v>200</v>
      </c>
      <c r="J1235" s="12">
        <v>3185</v>
      </c>
      <c r="K1235" s="46">
        <f t="shared" si="47"/>
        <v>15925</v>
      </c>
      <c r="L1235" s="46"/>
      <c r="M1235" s="13" t="s">
        <v>71</v>
      </c>
      <c r="N1235" s="412">
        <f>AVERAGE(N1234:N1234)</f>
        <v>8092.5</v>
      </c>
      <c r="O1235" s="412">
        <f t="shared" si="52"/>
        <v>8092.5</v>
      </c>
      <c r="P1235" s="412" t="e">
        <f>STDEV(#REF!)</f>
        <v>#REF!</v>
      </c>
      <c r="Q1235" s="412" t="e">
        <f>STDEV(#REF!)</f>
        <v>#REF!</v>
      </c>
      <c r="R1235" s="412">
        <f>MIN(R1234:R1234)</f>
        <v>15925</v>
      </c>
      <c r="S1235" s="412">
        <f>MIN(S1234:S1234)</f>
        <v>15925</v>
      </c>
      <c r="T1235" s="412">
        <f>MIN(T1234:T1234)</f>
        <v>260</v>
      </c>
      <c r="U1235" s="412">
        <f>MIN(U1234:U1234)</f>
        <v>260</v>
      </c>
      <c r="V1235" s="131" t="s">
        <v>383</v>
      </c>
    </row>
    <row r="1236" spans="1:22">
      <c r="A1236" s="414"/>
      <c r="B1236" s="25" t="s">
        <v>39</v>
      </c>
      <c r="C1236" s="383">
        <v>6</v>
      </c>
      <c r="D1236" s="379" t="s">
        <v>3</v>
      </c>
      <c r="E1236" s="29" t="s">
        <v>948</v>
      </c>
      <c r="F1236" s="409"/>
      <c r="G1236" s="10">
        <v>10</v>
      </c>
      <c r="H1236" s="11">
        <v>60.006</v>
      </c>
      <c r="I1236" s="11">
        <f t="shared" si="42"/>
        <v>200</v>
      </c>
      <c r="J1236" s="12">
        <v>204</v>
      </c>
      <c r="K1236" s="46">
        <f t="shared" si="47"/>
        <v>1020</v>
      </c>
      <c r="L1236" s="46"/>
      <c r="M1236" s="13" t="s">
        <v>71</v>
      </c>
      <c r="N1236" s="412">
        <f>AVERAGE(K1236:K1238)</f>
        <v>1820</v>
      </c>
      <c r="O1236" s="412">
        <f>AVERAGE(K1236:K1238)</f>
        <v>1820</v>
      </c>
      <c r="P1236" s="412">
        <f>STDEV(K1236:K1238)</f>
        <v>714.58029639782262</v>
      </c>
      <c r="Q1236" s="412">
        <f>STDEV(K1236:K1238)</f>
        <v>714.58029639782262</v>
      </c>
      <c r="R1236" s="412">
        <f>MAX(K1236:K1238)</f>
        <v>2395</v>
      </c>
      <c r="S1236" s="412">
        <f>MAX(K1236:K1238)</f>
        <v>2395</v>
      </c>
      <c r="T1236" s="412">
        <f>MIN(K1236:K1238)</f>
        <v>1020</v>
      </c>
      <c r="U1236" s="412">
        <f>MIN(K1236:K1238)</f>
        <v>1020</v>
      </c>
      <c r="V1236" s="131" t="s">
        <v>383</v>
      </c>
    </row>
    <row r="1237" spans="1:22">
      <c r="A1237" s="414"/>
      <c r="B1237" s="25" t="s">
        <v>40</v>
      </c>
      <c r="C1237" s="384"/>
      <c r="D1237" s="407"/>
      <c r="E1237" s="29" t="s">
        <v>949</v>
      </c>
      <c r="F1237" s="409"/>
      <c r="G1237" s="10">
        <v>10</v>
      </c>
      <c r="H1237" s="11">
        <v>72.27</v>
      </c>
      <c r="I1237" s="11">
        <f t="shared" si="42"/>
        <v>200</v>
      </c>
      <c r="J1237" s="12">
        <v>479</v>
      </c>
      <c r="K1237" s="46">
        <f t="shared" si="47"/>
        <v>2395</v>
      </c>
      <c r="L1237" s="46"/>
      <c r="M1237" s="13" t="s">
        <v>71</v>
      </c>
      <c r="N1237" s="412"/>
      <c r="O1237" s="412"/>
      <c r="P1237" s="412"/>
      <c r="Q1237" s="412"/>
      <c r="R1237" s="412"/>
      <c r="S1237" s="412"/>
      <c r="T1237" s="412"/>
      <c r="U1237" s="412"/>
      <c r="V1237" s="131" t="s">
        <v>383</v>
      </c>
    </row>
    <row r="1238" spans="1:22">
      <c r="A1238" s="414"/>
      <c r="B1238" s="25" t="s">
        <v>41</v>
      </c>
      <c r="C1238" s="385"/>
      <c r="D1238" s="380"/>
      <c r="E1238" s="29" t="s">
        <v>950</v>
      </c>
      <c r="F1238" s="410"/>
      <c r="G1238" s="10">
        <v>10</v>
      </c>
      <c r="H1238" s="11">
        <v>86.204999999999998</v>
      </c>
      <c r="I1238" s="11">
        <f t="shared" si="42"/>
        <v>200</v>
      </c>
      <c r="J1238" s="12">
        <v>409</v>
      </c>
      <c r="K1238" s="46">
        <f t="shared" si="47"/>
        <v>2045</v>
      </c>
      <c r="L1238" s="46"/>
      <c r="M1238" s="13" t="s">
        <v>71</v>
      </c>
      <c r="N1238" s="412"/>
      <c r="O1238" s="412"/>
      <c r="P1238" s="412"/>
      <c r="Q1238" s="412"/>
      <c r="R1238" s="412"/>
      <c r="S1238" s="412"/>
      <c r="T1238" s="412"/>
      <c r="U1238" s="412"/>
      <c r="V1238" s="131" t="s">
        <v>383</v>
      </c>
    </row>
    <row r="1239" spans="1:22">
      <c r="A1239" s="414"/>
      <c r="B1239" s="25" t="s">
        <v>43</v>
      </c>
      <c r="C1239" s="383">
        <v>1</v>
      </c>
      <c r="D1239" s="379" t="s">
        <v>3</v>
      </c>
      <c r="E1239" s="29" t="s">
        <v>951</v>
      </c>
      <c r="F1239" s="388" t="s">
        <v>1846</v>
      </c>
      <c r="G1239" s="10">
        <v>10</v>
      </c>
      <c r="H1239" s="11">
        <v>151.733</v>
      </c>
      <c r="I1239" s="11">
        <f t="shared" si="42"/>
        <v>200</v>
      </c>
      <c r="J1239" s="12" t="s">
        <v>355</v>
      </c>
      <c r="K1239" s="46" t="s">
        <v>355</v>
      </c>
      <c r="L1239" s="46"/>
      <c r="M1239" s="13" t="s">
        <v>71</v>
      </c>
      <c r="N1239" s="381" t="s">
        <v>355</v>
      </c>
      <c r="O1239" s="381" t="s">
        <v>355</v>
      </c>
      <c r="P1239" s="381" t="s">
        <v>354</v>
      </c>
      <c r="Q1239" s="381" t="s">
        <v>354</v>
      </c>
      <c r="R1239" s="381" t="s">
        <v>355</v>
      </c>
      <c r="S1239" s="381" t="s">
        <v>355</v>
      </c>
      <c r="T1239" s="381" t="s">
        <v>355</v>
      </c>
      <c r="U1239" s="381" t="s">
        <v>355</v>
      </c>
      <c r="V1239" s="131" t="s">
        <v>383</v>
      </c>
    </row>
    <row r="1240" spans="1:22">
      <c r="A1240" s="414"/>
      <c r="B1240" s="25" t="s">
        <v>44</v>
      </c>
      <c r="C1240" s="385"/>
      <c r="D1240" s="380"/>
      <c r="E1240" s="29" t="s">
        <v>952</v>
      </c>
      <c r="F1240" s="389"/>
      <c r="G1240" s="10">
        <v>10</v>
      </c>
      <c r="H1240" s="11">
        <v>104.872</v>
      </c>
      <c r="I1240" s="11">
        <f t="shared" si="42"/>
        <v>200</v>
      </c>
      <c r="J1240" s="12" t="s">
        <v>355</v>
      </c>
      <c r="K1240" s="46" t="s">
        <v>355</v>
      </c>
      <c r="L1240" s="46"/>
      <c r="M1240" s="13" t="s">
        <v>71</v>
      </c>
      <c r="N1240" s="382">
        <f t="shared" ref="N1240" si="53">MIN(N1238:N1239)</f>
        <v>0</v>
      </c>
      <c r="O1240" s="382">
        <f t="shared" ref="O1240" si="54">MIN(O1238:O1239)</f>
        <v>0</v>
      </c>
      <c r="P1240" s="382" t="e">
        <f t="shared" ref="P1240" si="55">AVERAGE(P1238:P1239)</f>
        <v>#DIV/0!</v>
      </c>
      <c r="Q1240" s="382" t="e">
        <f t="shared" ref="Q1240" si="56">AVERAGE(Q1238:Q1239)</f>
        <v>#DIV/0!</v>
      </c>
      <c r="R1240" s="382">
        <f t="shared" ref="R1240" si="57">MIN(R1238:R1239)</f>
        <v>0</v>
      </c>
      <c r="S1240" s="382">
        <f t="shared" ref="S1240" si="58">MIN(S1238:S1239)</f>
        <v>0</v>
      </c>
      <c r="T1240" s="382">
        <f t="shared" ref="T1240" si="59">MIN(T1238:T1239)</f>
        <v>0</v>
      </c>
      <c r="U1240" s="382">
        <f t="shared" ref="U1240" si="60">MIN(U1238:U1239)</f>
        <v>0</v>
      </c>
      <c r="V1240" s="131" t="s">
        <v>383</v>
      </c>
    </row>
    <row r="1241" spans="1:22">
      <c r="A1241" s="414"/>
      <c r="B1241" s="25" t="s">
        <v>47</v>
      </c>
      <c r="C1241" s="383">
        <v>2</v>
      </c>
      <c r="D1241" s="379" t="s">
        <v>3</v>
      </c>
      <c r="E1241" s="29" t="s">
        <v>953</v>
      </c>
      <c r="F1241" s="389"/>
      <c r="G1241" s="10">
        <v>10</v>
      </c>
      <c r="H1241" s="11">
        <v>120.145</v>
      </c>
      <c r="I1241" s="11">
        <f t="shared" si="42"/>
        <v>200</v>
      </c>
      <c r="J1241" s="12" t="s">
        <v>355</v>
      </c>
      <c r="K1241" s="46" t="s">
        <v>355</v>
      </c>
      <c r="L1241" s="46"/>
      <c r="M1241" s="13" t="s">
        <v>71</v>
      </c>
      <c r="N1241" s="381" t="s">
        <v>355</v>
      </c>
      <c r="O1241" s="381" t="s">
        <v>355</v>
      </c>
      <c r="P1241" s="381" t="s">
        <v>354</v>
      </c>
      <c r="Q1241" s="381" t="s">
        <v>354</v>
      </c>
      <c r="R1241" s="381" t="s">
        <v>355</v>
      </c>
      <c r="S1241" s="381" t="s">
        <v>355</v>
      </c>
      <c r="T1241" s="381" t="s">
        <v>355</v>
      </c>
      <c r="U1241" s="381" t="s">
        <v>355</v>
      </c>
      <c r="V1241" s="131" t="s">
        <v>383</v>
      </c>
    </row>
    <row r="1242" spans="1:22">
      <c r="A1242" s="414"/>
      <c r="B1242" s="25" t="s">
        <v>48</v>
      </c>
      <c r="C1242" s="385"/>
      <c r="D1242" s="380"/>
      <c r="E1242" s="29" t="s">
        <v>954</v>
      </c>
      <c r="F1242" s="389"/>
      <c r="G1242" s="10">
        <v>10</v>
      </c>
      <c r="H1242" s="11">
        <v>115.901</v>
      </c>
      <c r="I1242" s="11">
        <f t="shared" si="42"/>
        <v>200</v>
      </c>
      <c r="J1242" s="12" t="s">
        <v>355</v>
      </c>
      <c r="K1242" s="46" t="s">
        <v>355</v>
      </c>
      <c r="L1242" s="46"/>
      <c r="M1242" s="13" t="s">
        <v>71</v>
      </c>
      <c r="N1242" s="382">
        <f t="shared" ref="N1242" si="61">MIN(N1240:N1241)</f>
        <v>0</v>
      </c>
      <c r="O1242" s="382">
        <f t="shared" ref="O1242" si="62">MIN(O1240:O1241)</f>
        <v>0</v>
      </c>
      <c r="P1242" s="382" t="e">
        <f t="shared" ref="P1242" si="63">AVERAGE(P1240:P1241)</f>
        <v>#DIV/0!</v>
      </c>
      <c r="Q1242" s="382" t="e">
        <f t="shared" ref="Q1242" si="64">AVERAGE(Q1240:Q1241)</f>
        <v>#DIV/0!</v>
      </c>
      <c r="R1242" s="382">
        <f t="shared" ref="R1242" si="65">MIN(R1240:R1241)</f>
        <v>0</v>
      </c>
      <c r="S1242" s="382">
        <f t="shared" ref="S1242" si="66">MIN(S1240:S1241)</f>
        <v>0</v>
      </c>
      <c r="T1242" s="382">
        <f t="shared" ref="T1242" si="67">MIN(T1240:T1241)</f>
        <v>0</v>
      </c>
      <c r="U1242" s="382">
        <f t="shared" ref="U1242" si="68">MIN(U1240:U1241)</f>
        <v>0</v>
      </c>
      <c r="V1242" s="131" t="s">
        <v>383</v>
      </c>
    </row>
    <row r="1243" spans="1:22">
      <c r="A1243" s="414"/>
      <c r="B1243" s="25" t="s">
        <v>51</v>
      </c>
      <c r="C1243" s="383">
        <v>3</v>
      </c>
      <c r="D1243" s="379" t="s">
        <v>3</v>
      </c>
      <c r="E1243" s="29" t="s">
        <v>955</v>
      </c>
      <c r="F1243" s="389"/>
      <c r="G1243" s="10">
        <v>10</v>
      </c>
      <c r="H1243" s="11">
        <v>175.768</v>
      </c>
      <c r="I1243" s="11">
        <f t="shared" si="42"/>
        <v>200</v>
      </c>
      <c r="J1243" s="12">
        <v>61</v>
      </c>
      <c r="K1243" s="46">
        <f t="shared" si="47"/>
        <v>305</v>
      </c>
      <c r="L1243" s="46"/>
      <c r="M1243" s="13" t="s">
        <v>71</v>
      </c>
      <c r="N1243" s="412">
        <f>AVERAGE(K1243:K1244)</f>
        <v>305</v>
      </c>
      <c r="O1243" s="412">
        <f>AVERAGE(K1243:K1244)</f>
        <v>305</v>
      </c>
      <c r="P1243" s="381" t="s">
        <v>354</v>
      </c>
      <c r="Q1243" s="381" t="s">
        <v>354</v>
      </c>
      <c r="R1243" s="412">
        <f>MAX(K1243:K1244)</f>
        <v>305</v>
      </c>
      <c r="S1243" s="412">
        <f>MAX(K1243:K1244)</f>
        <v>305</v>
      </c>
      <c r="T1243" s="381" t="s">
        <v>355</v>
      </c>
      <c r="U1243" s="381" t="s">
        <v>355</v>
      </c>
      <c r="V1243" s="131" t="s">
        <v>383</v>
      </c>
    </row>
    <row r="1244" spans="1:22">
      <c r="A1244" s="414"/>
      <c r="B1244" s="25" t="s">
        <v>52</v>
      </c>
      <c r="C1244" s="385"/>
      <c r="D1244" s="380"/>
      <c r="E1244" s="29" t="s">
        <v>956</v>
      </c>
      <c r="F1244" s="389"/>
      <c r="G1244" s="10">
        <v>10</v>
      </c>
      <c r="H1244" s="11">
        <v>38.651000000000003</v>
      </c>
      <c r="I1244" s="11">
        <f t="shared" si="42"/>
        <v>193.25500000000002</v>
      </c>
      <c r="J1244" s="12" t="s">
        <v>355</v>
      </c>
      <c r="K1244" s="46" t="s">
        <v>355</v>
      </c>
      <c r="L1244" s="46"/>
      <c r="M1244" s="13" t="s">
        <v>71</v>
      </c>
      <c r="N1244" s="412">
        <f>AVERAGE(N1243:N1243)</f>
        <v>305</v>
      </c>
      <c r="O1244" s="412">
        <f>AVERAGE(O1243:O1243)</f>
        <v>305</v>
      </c>
      <c r="P1244" s="382" t="e">
        <f t="shared" ref="P1244" si="69">AVERAGE(P1242:P1243)</f>
        <v>#DIV/0!</v>
      </c>
      <c r="Q1244" s="382" t="e">
        <f t="shared" ref="Q1244" si="70">AVERAGE(Q1242:Q1243)</f>
        <v>#DIV/0!</v>
      </c>
      <c r="R1244" s="412">
        <f>MIN(R1243:R1243)</f>
        <v>305</v>
      </c>
      <c r="S1244" s="412">
        <f>MIN(S1243:S1243)</f>
        <v>305</v>
      </c>
      <c r="T1244" s="382">
        <f t="shared" ref="T1244" si="71">MIN(T1242:T1243)</f>
        <v>0</v>
      </c>
      <c r="U1244" s="382">
        <f t="shared" ref="U1244" si="72">MIN(U1242:U1243)</f>
        <v>0</v>
      </c>
      <c r="V1244" s="131" t="s">
        <v>383</v>
      </c>
    </row>
    <row r="1245" spans="1:22">
      <c r="A1245" s="414"/>
      <c r="B1245" s="25" t="s">
        <v>55</v>
      </c>
      <c r="C1245" s="383">
        <v>4</v>
      </c>
      <c r="D1245" s="379" t="s">
        <v>3</v>
      </c>
      <c r="E1245" s="29" t="s">
        <v>957</v>
      </c>
      <c r="F1245" s="389"/>
      <c r="G1245" s="10">
        <v>10</v>
      </c>
      <c r="H1245" s="11">
        <v>113.375</v>
      </c>
      <c r="I1245" s="11">
        <f t="shared" si="42"/>
        <v>200</v>
      </c>
      <c r="J1245" s="12">
        <v>284</v>
      </c>
      <c r="K1245" s="46">
        <f t="shared" si="47"/>
        <v>1420</v>
      </c>
      <c r="L1245" s="46"/>
      <c r="M1245" s="13" t="s">
        <v>71</v>
      </c>
      <c r="N1245" s="412">
        <f>AVERAGE(K1245:K1246)</f>
        <v>765</v>
      </c>
      <c r="O1245" s="412">
        <f>AVERAGE(K1245:K1246)</f>
        <v>765</v>
      </c>
      <c r="P1245" s="412">
        <f>STDEV(K1245:K1246)</f>
        <v>926.30988335437723</v>
      </c>
      <c r="Q1245" s="412">
        <f>STDEV(K1245:K1246)</f>
        <v>926.30988335437723</v>
      </c>
      <c r="R1245" s="412">
        <f>MAX(K1245:K1246)</f>
        <v>1420</v>
      </c>
      <c r="S1245" s="412">
        <f>MAX(K1245:K1246)</f>
        <v>1420</v>
      </c>
      <c r="T1245" s="412">
        <f>MIN(K1245:K1246)</f>
        <v>110</v>
      </c>
      <c r="U1245" s="412">
        <f>MIN(K1245:K1246)</f>
        <v>110</v>
      </c>
      <c r="V1245" s="131" t="s">
        <v>383</v>
      </c>
    </row>
    <row r="1246" spans="1:22">
      <c r="A1246" s="414"/>
      <c r="B1246" s="25" t="s">
        <v>56</v>
      </c>
      <c r="C1246" s="385"/>
      <c r="D1246" s="380"/>
      <c r="E1246" s="29" t="s">
        <v>958</v>
      </c>
      <c r="F1246" s="389"/>
      <c r="G1246" s="10">
        <v>10</v>
      </c>
      <c r="H1246" s="11">
        <v>57.082999999999998</v>
      </c>
      <c r="I1246" s="11">
        <f t="shared" si="42"/>
        <v>200</v>
      </c>
      <c r="J1246" s="12">
        <v>22</v>
      </c>
      <c r="K1246" s="46">
        <f t="shared" si="47"/>
        <v>110</v>
      </c>
      <c r="L1246" s="46"/>
      <c r="M1246" s="13" t="s">
        <v>71</v>
      </c>
      <c r="N1246" s="412">
        <f>AVERAGE(N1245:N1245)</f>
        <v>765</v>
      </c>
      <c r="O1246" s="412">
        <f>AVERAGE(O1245:O1245)</f>
        <v>765</v>
      </c>
      <c r="P1246" s="412" t="e">
        <f>STDEV(#REF!)</f>
        <v>#REF!</v>
      </c>
      <c r="Q1246" s="412" t="e">
        <f>STDEV(#REF!)</f>
        <v>#REF!</v>
      </c>
      <c r="R1246" s="412">
        <f>MIN(R1245:R1245)</f>
        <v>1420</v>
      </c>
      <c r="S1246" s="412">
        <f>MIN(S1245:S1245)</f>
        <v>1420</v>
      </c>
      <c r="T1246" s="412">
        <f>MIN(T1245:T1245)</f>
        <v>110</v>
      </c>
      <c r="U1246" s="412">
        <f>MIN(U1245:U1245)</f>
        <v>110</v>
      </c>
      <c r="V1246" s="131" t="s">
        <v>383</v>
      </c>
    </row>
    <row r="1247" spans="1:22">
      <c r="A1247" s="414"/>
      <c r="B1247" s="25" t="s">
        <v>59</v>
      </c>
      <c r="C1247" s="383">
        <v>5</v>
      </c>
      <c r="D1247" s="379" t="s">
        <v>3</v>
      </c>
      <c r="E1247" s="29" t="s">
        <v>959</v>
      </c>
      <c r="F1247" s="389"/>
      <c r="G1247" s="10">
        <v>10</v>
      </c>
      <c r="H1247" s="11">
        <v>58.192999999999998</v>
      </c>
      <c r="I1247" s="11">
        <f t="shared" si="42"/>
        <v>200</v>
      </c>
      <c r="J1247" s="12">
        <v>318</v>
      </c>
      <c r="K1247" s="46">
        <f t="shared" si="47"/>
        <v>1590</v>
      </c>
      <c r="L1247" s="46"/>
      <c r="M1247" s="13" t="s">
        <v>71</v>
      </c>
      <c r="N1247" s="412">
        <f>AVERAGE(K1247:K1248)</f>
        <v>3527.5</v>
      </c>
      <c r="O1247" s="412">
        <f>AVERAGE(K1247:K1248)</f>
        <v>3527.5</v>
      </c>
      <c r="P1247" s="412">
        <f>STDEV(K1247:K1248)</f>
        <v>2740.0387770978718</v>
      </c>
      <c r="Q1247" s="412">
        <f>STDEV(K1247:K1248)</f>
        <v>2740.0387770978718</v>
      </c>
      <c r="R1247" s="412">
        <f>MAX(K1247:K1248)</f>
        <v>5465</v>
      </c>
      <c r="S1247" s="412">
        <f>MAX(K1247:K1248)</f>
        <v>5465</v>
      </c>
      <c r="T1247" s="412">
        <f>MIN(K1247:K1248)</f>
        <v>1590</v>
      </c>
      <c r="U1247" s="412">
        <f>MIN(K1247:K1248)</f>
        <v>1590</v>
      </c>
      <c r="V1247" s="131" t="s">
        <v>383</v>
      </c>
    </row>
    <row r="1248" spans="1:22">
      <c r="A1248" s="414"/>
      <c r="B1248" s="25" t="s">
        <v>60</v>
      </c>
      <c r="C1248" s="385"/>
      <c r="D1248" s="380"/>
      <c r="E1248" s="29" t="s">
        <v>960</v>
      </c>
      <c r="F1248" s="389"/>
      <c r="G1248" s="10">
        <v>10</v>
      </c>
      <c r="H1248" s="11">
        <v>79.378</v>
      </c>
      <c r="I1248" s="11">
        <f t="shared" ref="I1248:I1312" si="73">IF(H1248&gt;=40, 200, H1248*5)</f>
        <v>200</v>
      </c>
      <c r="J1248" s="12">
        <v>1093</v>
      </c>
      <c r="K1248" s="46">
        <f t="shared" ref="K1248:K1309" si="74">(J1248/(I1248/1000))</f>
        <v>5465</v>
      </c>
      <c r="L1248" s="46"/>
      <c r="M1248" s="13" t="s">
        <v>71</v>
      </c>
      <c r="N1248" s="412">
        <f>AVERAGE(N1247:N1247)</f>
        <v>3527.5</v>
      </c>
      <c r="O1248" s="412">
        <f>AVERAGE(O1247:O1247)</f>
        <v>3527.5</v>
      </c>
      <c r="P1248" s="412" t="e">
        <f>STDEV(#REF!)</f>
        <v>#REF!</v>
      </c>
      <c r="Q1248" s="412" t="e">
        <f>STDEV(#REF!)</f>
        <v>#REF!</v>
      </c>
      <c r="R1248" s="412">
        <f>MIN(R1247:R1247)</f>
        <v>5465</v>
      </c>
      <c r="S1248" s="412">
        <f>MIN(S1247:S1247)</f>
        <v>5465</v>
      </c>
      <c r="T1248" s="412">
        <f>MIN(T1247:T1247)</f>
        <v>1590</v>
      </c>
      <c r="U1248" s="412">
        <f>MIN(U1247:U1247)</f>
        <v>1590</v>
      </c>
      <c r="V1248" s="131" t="s">
        <v>384</v>
      </c>
    </row>
    <row r="1249" spans="1:34">
      <c r="A1249" s="414"/>
      <c r="B1249" s="25" t="s">
        <v>63</v>
      </c>
      <c r="C1249" s="383">
        <v>6</v>
      </c>
      <c r="D1249" s="379" t="s">
        <v>3</v>
      </c>
      <c r="E1249" s="29" t="s">
        <v>961</v>
      </c>
      <c r="F1249" s="389"/>
      <c r="G1249" s="10">
        <v>10</v>
      </c>
      <c r="H1249" s="11">
        <v>57.667000000000002</v>
      </c>
      <c r="I1249" s="11">
        <f t="shared" si="73"/>
        <v>200</v>
      </c>
      <c r="J1249" s="12">
        <v>220</v>
      </c>
      <c r="K1249" s="46">
        <f t="shared" si="74"/>
        <v>1100</v>
      </c>
      <c r="L1249" s="46"/>
      <c r="M1249" s="13" t="s">
        <v>71</v>
      </c>
      <c r="N1249" s="412">
        <f>AVERAGE(K1249:K1250)</f>
        <v>12537.5</v>
      </c>
      <c r="O1249" s="412">
        <f>AVERAGE(K1249:K1250)</f>
        <v>12537.5</v>
      </c>
      <c r="P1249" s="412">
        <f>STDEV(K1249:K1250)</f>
        <v>16175.067619642274</v>
      </c>
      <c r="Q1249" s="412">
        <f>STDEV(K1249:K1250)</f>
        <v>16175.067619642274</v>
      </c>
      <c r="R1249" s="412">
        <f>MAX(K1249:K1250)</f>
        <v>23975</v>
      </c>
      <c r="S1249" s="412">
        <f>MAX(K1249:K1250)</f>
        <v>23975</v>
      </c>
      <c r="T1249" s="412">
        <f>MIN(K1249:K1250)</f>
        <v>1100</v>
      </c>
      <c r="U1249" s="412">
        <f>MIN(K1249:K1250)</f>
        <v>1100</v>
      </c>
      <c r="V1249" s="131" t="s">
        <v>384</v>
      </c>
    </row>
    <row r="1250" spans="1:34">
      <c r="A1250" s="414"/>
      <c r="B1250" s="25" t="s">
        <v>64</v>
      </c>
      <c r="C1250" s="385"/>
      <c r="D1250" s="380"/>
      <c r="E1250" s="29" t="s">
        <v>962</v>
      </c>
      <c r="F1250" s="390"/>
      <c r="G1250" s="10">
        <v>10</v>
      </c>
      <c r="H1250" s="11">
        <v>245.24100000000001</v>
      </c>
      <c r="I1250" s="11">
        <f t="shared" si="73"/>
        <v>200</v>
      </c>
      <c r="J1250" s="12">
        <v>4795</v>
      </c>
      <c r="K1250" s="46">
        <f t="shared" si="74"/>
        <v>23975</v>
      </c>
      <c r="L1250" s="46"/>
      <c r="M1250" s="13" t="s">
        <v>71</v>
      </c>
      <c r="N1250" s="412">
        <f>AVERAGE(N1249:N1249)</f>
        <v>12537.5</v>
      </c>
      <c r="O1250" s="412">
        <f>AVERAGE(O1249:O1249)</f>
        <v>12537.5</v>
      </c>
      <c r="P1250" s="412" t="e">
        <f>STDEV(#REF!)</f>
        <v>#REF!</v>
      </c>
      <c r="Q1250" s="412" t="e">
        <f>STDEV(#REF!)</f>
        <v>#REF!</v>
      </c>
      <c r="R1250" s="412">
        <f>MIN(R1249:R1249)</f>
        <v>23975</v>
      </c>
      <c r="S1250" s="412">
        <f>MIN(S1249:S1249)</f>
        <v>23975</v>
      </c>
      <c r="T1250" s="412">
        <f>MIN(T1249:T1249)</f>
        <v>1100</v>
      </c>
      <c r="U1250" s="412">
        <f>MIN(U1249:U1249)</f>
        <v>1100</v>
      </c>
      <c r="V1250" s="131" t="s">
        <v>384</v>
      </c>
    </row>
    <row r="1251" spans="1:34">
      <c r="A1251" s="414" t="s">
        <v>964</v>
      </c>
      <c r="B1251" s="25" t="s">
        <v>18</v>
      </c>
      <c r="C1251" s="383">
        <v>1</v>
      </c>
      <c r="D1251" s="379" t="s">
        <v>4</v>
      </c>
      <c r="E1251" s="29" t="s">
        <v>965</v>
      </c>
      <c r="F1251" s="408" t="s">
        <v>1844</v>
      </c>
      <c r="G1251" s="10">
        <v>10</v>
      </c>
      <c r="H1251" s="11">
        <v>77.424000000000007</v>
      </c>
      <c r="I1251" s="11">
        <f t="shared" si="73"/>
        <v>200</v>
      </c>
      <c r="J1251" s="12" t="s">
        <v>355</v>
      </c>
      <c r="K1251" s="46" t="s">
        <v>355</v>
      </c>
      <c r="L1251" s="46"/>
      <c r="M1251" s="13" t="s">
        <v>71</v>
      </c>
      <c r="N1251" s="381" t="s">
        <v>355</v>
      </c>
      <c r="O1251" s="381" t="s">
        <v>355</v>
      </c>
      <c r="P1251" s="381" t="s">
        <v>354</v>
      </c>
      <c r="Q1251" s="381" t="s">
        <v>354</v>
      </c>
      <c r="R1251" s="381" t="s">
        <v>355</v>
      </c>
      <c r="S1251" s="381" t="s">
        <v>355</v>
      </c>
      <c r="T1251" s="381" t="s">
        <v>355</v>
      </c>
      <c r="U1251" s="381" t="s">
        <v>355</v>
      </c>
      <c r="V1251" s="131" t="s">
        <v>384</v>
      </c>
    </row>
    <row r="1252" spans="1:34" s="20" customFormat="1">
      <c r="A1252" s="414"/>
      <c r="B1252" s="34" t="s">
        <v>19</v>
      </c>
      <c r="C1252" s="384"/>
      <c r="D1252" s="380"/>
      <c r="E1252" s="29" t="s">
        <v>1849</v>
      </c>
      <c r="F1252" s="409"/>
      <c r="G1252" s="29" t="s">
        <v>1849</v>
      </c>
      <c r="H1252" s="29" t="s">
        <v>1849</v>
      </c>
      <c r="I1252" s="29" t="s">
        <v>1849</v>
      </c>
      <c r="J1252" s="29" t="s">
        <v>1849</v>
      </c>
      <c r="K1252" s="48" t="s">
        <v>1849</v>
      </c>
      <c r="L1252" s="48"/>
      <c r="M1252" s="29" t="s">
        <v>1849</v>
      </c>
      <c r="N1252" s="425"/>
      <c r="O1252" s="382"/>
      <c r="P1252" s="425"/>
      <c r="Q1252" s="382"/>
      <c r="R1252" s="425"/>
      <c r="S1252" s="382"/>
      <c r="T1252" s="425"/>
      <c r="U1252" s="382"/>
      <c r="V1252" s="132" t="s">
        <v>1849</v>
      </c>
      <c r="W1252" s="331"/>
      <c r="X1252" s="331"/>
      <c r="Y1252" s="331"/>
      <c r="Z1252" s="331"/>
      <c r="AA1252" s="331"/>
      <c r="AB1252" s="331"/>
      <c r="AC1252" s="331"/>
      <c r="AD1252" s="331"/>
      <c r="AE1252" s="331"/>
      <c r="AF1252" s="331"/>
      <c r="AG1252" s="331"/>
      <c r="AH1252" s="331"/>
    </row>
    <row r="1253" spans="1:34">
      <c r="A1253" s="414"/>
      <c r="B1253" s="25" t="s">
        <v>20</v>
      </c>
      <c r="C1253" s="384"/>
      <c r="D1253" s="379" t="s">
        <v>3</v>
      </c>
      <c r="E1253" s="29" t="s">
        <v>966</v>
      </c>
      <c r="F1253" s="409"/>
      <c r="G1253" s="10">
        <v>10</v>
      </c>
      <c r="H1253" s="11">
        <v>98.286000000000001</v>
      </c>
      <c r="I1253" s="11">
        <f t="shared" si="73"/>
        <v>200</v>
      </c>
      <c r="J1253" s="12" t="s">
        <v>355</v>
      </c>
      <c r="K1253" s="46" t="s">
        <v>355</v>
      </c>
      <c r="L1253" s="46"/>
      <c r="M1253" s="13" t="s">
        <v>71</v>
      </c>
      <c r="N1253" s="381" t="s">
        <v>355</v>
      </c>
      <c r="O1253" s="382"/>
      <c r="P1253" s="381" t="s">
        <v>354</v>
      </c>
      <c r="Q1253" s="382"/>
      <c r="R1253" s="381" t="s">
        <v>355</v>
      </c>
      <c r="S1253" s="382"/>
      <c r="T1253" s="381" t="s">
        <v>355</v>
      </c>
      <c r="U1253" s="382"/>
      <c r="V1253" s="131" t="s">
        <v>384</v>
      </c>
    </row>
    <row r="1254" spans="1:34">
      <c r="A1254" s="414"/>
      <c r="B1254" s="25" t="s">
        <v>21</v>
      </c>
      <c r="C1254" s="385"/>
      <c r="D1254" s="380"/>
      <c r="E1254" s="29" t="s">
        <v>967</v>
      </c>
      <c r="F1254" s="409"/>
      <c r="G1254" s="10">
        <v>10</v>
      </c>
      <c r="H1254" s="11">
        <v>116.38</v>
      </c>
      <c r="I1254" s="11">
        <f t="shared" si="73"/>
        <v>200</v>
      </c>
      <c r="J1254" s="12" t="s">
        <v>355</v>
      </c>
      <c r="K1254" s="46" t="s">
        <v>355</v>
      </c>
      <c r="L1254" s="46"/>
      <c r="M1254" s="13" t="s">
        <v>71</v>
      </c>
      <c r="N1254" s="382">
        <f>MIN(N1251:N1253)</f>
        <v>0</v>
      </c>
      <c r="O1254" s="382"/>
      <c r="P1254" s="382" t="e">
        <f>AVERAGE(P1251:P1253)</f>
        <v>#DIV/0!</v>
      </c>
      <c r="Q1254" s="382"/>
      <c r="R1254" s="382">
        <f t="shared" ref="R1254" si="75">MIN(R1251:R1253)</f>
        <v>0</v>
      </c>
      <c r="S1254" s="382"/>
      <c r="T1254" s="382">
        <f t="shared" ref="T1254" si="76">MIN(T1251:T1253)</f>
        <v>0</v>
      </c>
      <c r="U1254" s="382"/>
      <c r="V1254" s="131" t="s">
        <v>384</v>
      </c>
    </row>
    <row r="1255" spans="1:34">
      <c r="A1255" s="414"/>
      <c r="B1255" s="25" t="s">
        <v>22</v>
      </c>
      <c r="C1255" s="383">
        <v>2</v>
      </c>
      <c r="D1255" s="379" t="s">
        <v>4</v>
      </c>
      <c r="E1255" s="29" t="s">
        <v>968</v>
      </c>
      <c r="F1255" s="409"/>
      <c r="G1255" s="10">
        <v>10</v>
      </c>
      <c r="H1255" s="11">
        <v>73.593000000000004</v>
      </c>
      <c r="I1255" s="11">
        <f t="shared" si="73"/>
        <v>200</v>
      </c>
      <c r="J1255" s="12" t="s">
        <v>355</v>
      </c>
      <c r="K1255" s="46" t="s">
        <v>355</v>
      </c>
      <c r="L1255" s="46"/>
      <c r="M1255" s="13" t="s">
        <v>71</v>
      </c>
      <c r="N1255" s="381" t="s">
        <v>355</v>
      </c>
      <c r="O1255" s="381" t="s">
        <v>355</v>
      </c>
      <c r="P1255" s="381" t="s">
        <v>354</v>
      </c>
      <c r="Q1255" s="381" t="s">
        <v>354</v>
      </c>
      <c r="R1255" s="381" t="s">
        <v>355</v>
      </c>
      <c r="S1255" s="381" t="s">
        <v>355</v>
      </c>
      <c r="T1255" s="381" t="s">
        <v>355</v>
      </c>
      <c r="U1255" s="381" t="s">
        <v>355</v>
      </c>
      <c r="V1255" s="131" t="s">
        <v>384</v>
      </c>
    </row>
    <row r="1256" spans="1:34">
      <c r="A1256" s="414"/>
      <c r="B1256" s="25" t="s">
        <v>23</v>
      </c>
      <c r="C1256" s="384"/>
      <c r="D1256" s="380"/>
      <c r="E1256" s="29" t="s">
        <v>969</v>
      </c>
      <c r="F1256" s="409"/>
      <c r="G1256" s="10">
        <v>10</v>
      </c>
      <c r="H1256" s="11">
        <v>54.402000000000001</v>
      </c>
      <c r="I1256" s="11">
        <f t="shared" si="73"/>
        <v>200</v>
      </c>
      <c r="J1256" s="12" t="s">
        <v>355</v>
      </c>
      <c r="K1256" s="46" t="s">
        <v>355</v>
      </c>
      <c r="L1256" s="46"/>
      <c r="M1256" s="13" t="s">
        <v>71</v>
      </c>
      <c r="N1256" s="382">
        <f>MIN(N1254:N1255)</f>
        <v>0</v>
      </c>
      <c r="O1256" s="382">
        <f>MIN(O1254:O1255)</f>
        <v>0</v>
      </c>
      <c r="P1256" s="382" t="e">
        <f>AVERAGE(P1254:P1255)</f>
        <v>#DIV/0!</v>
      </c>
      <c r="Q1256" s="382" t="e">
        <f>AVERAGE(Q1254:Q1255)</f>
        <v>#DIV/0!</v>
      </c>
      <c r="R1256" s="382">
        <f t="shared" ref="R1256:R1258" si="77">MIN(R1254:R1255)</f>
        <v>0</v>
      </c>
      <c r="S1256" s="382">
        <f>MIN(S1254:S1255)</f>
        <v>0</v>
      </c>
      <c r="T1256" s="382">
        <f t="shared" ref="T1256" si="78">MIN(T1254:T1255)</f>
        <v>0</v>
      </c>
      <c r="U1256" s="382">
        <f>MIN(U1254:U1255)</f>
        <v>0</v>
      </c>
      <c r="V1256" s="131" t="s">
        <v>384</v>
      </c>
    </row>
    <row r="1257" spans="1:34">
      <c r="A1257" s="414"/>
      <c r="B1257" s="25" t="s">
        <v>24</v>
      </c>
      <c r="C1257" s="384"/>
      <c r="D1257" s="379" t="s">
        <v>3</v>
      </c>
      <c r="E1257" s="29" t="s">
        <v>970</v>
      </c>
      <c r="F1257" s="409"/>
      <c r="G1257" s="10">
        <v>10</v>
      </c>
      <c r="H1257" s="11">
        <v>53.015999999999998</v>
      </c>
      <c r="I1257" s="11">
        <f t="shared" si="73"/>
        <v>200</v>
      </c>
      <c r="J1257" s="12" t="s">
        <v>355</v>
      </c>
      <c r="K1257" s="46" t="s">
        <v>355</v>
      </c>
      <c r="L1257" s="46"/>
      <c r="M1257" s="13" t="s">
        <v>71</v>
      </c>
      <c r="N1257" s="381" t="s">
        <v>355</v>
      </c>
      <c r="O1257" s="382" t="e">
        <f>MIN(#REF!)</f>
        <v>#REF!</v>
      </c>
      <c r="P1257" s="381" t="s">
        <v>354</v>
      </c>
      <c r="Q1257" s="382" t="e">
        <f>AVERAGE(#REF!)</f>
        <v>#REF!</v>
      </c>
      <c r="R1257" s="381" t="s">
        <v>355</v>
      </c>
      <c r="S1257" s="382" t="e">
        <f>MIN(#REF!)</f>
        <v>#REF!</v>
      </c>
      <c r="T1257" s="381" t="s">
        <v>355</v>
      </c>
      <c r="U1257" s="382" t="e">
        <f>MIN(#REF!)</f>
        <v>#REF!</v>
      </c>
      <c r="V1257" s="131" t="s">
        <v>384</v>
      </c>
    </row>
    <row r="1258" spans="1:34">
      <c r="A1258" s="414"/>
      <c r="B1258" s="25" t="s">
        <v>25</v>
      </c>
      <c r="C1258" s="385"/>
      <c r="D1258" s="380"/>
      <c r="E1258" s="29" t="s">
        <v>971</v>
      </c>
      <c r="F1258" s="409"/>
      <c r="G1258" s="10">
        <v>10</v>
      </c>
      <c r="H1258" s="11">
        <v>28.026</v>
      </c>
      <c r="I1258" s="11">
        <f t="shared" si="73"/>
        <v>140.13</v>
      </c>
      <c r="J1258" s="12" t="s">
        <v>355</v>
      </c>
      <c r="K1258" s="46" t="s">
        <v>355</v>
      </c>
      <c r="L1258" s="46"/>
      <c r="M1258" s="13" t="s">
        <v>71</v>
      </c>
      <c r="N1258" s="382">
        <f>MIN(N1256:N1257)</f>
        <v>0</v>
      </c>
      <c r="O1258" s="382" t="e">
        <f>MIN(O1257:O1257)</f>
        <v>#REF!</v>
      </c>
      <c r="P1258" s="382" t="e">
        <f>AVERAGE(P1256:P1257)</f>
        <v>#DIV/0!</v>
      </c>
      <c r="Q1258" s="382" t="e">
        <f>AVERAGE(Q1257:Q1257)</f>
        <v>#REF!</v>
      </c>
      <c r="R1258" s="382">
        <f t="shared" si="77"/>
        <v>0</v>
      </c>
      <c r="S1258" s="382" t="e">
        <f>MIN(S1257:S1257)</f>
        <v>#REF!</v>
      </c>
      <c r="T1258" s="382">
        <f t="shared" ref="T1258" si="79">MIN(T1256:T1257)</f>
        <v>0</v>
      </c>
      <c r="U1258" s="382" t="e">
        <f>MIN(U1257:U1257)</f>
        <v>#REF!</v>
      </c>
      <c r="V1258" s="131" t="s">
        <v>384</v>
      </c>
    </row>
    <row r="1259" spans="1:34">
      <c r="A1259" s="414"/>
      <c r="B1259" s="25" t="s">
        <v>26</v>
      </c>
      <c r="C1259" s="383">
        <v>3</v>
      </c>
      <c r="D1259" s="379" t="s">
        <v>4</v>
      </c>
      <c r="E1259" s="29" t="s">
        <v>972</v>
      </c>
      <c r="F1259" s="409"/>
      <c r="G1259" s="10">
        <v>10</v>
      </c>
      <c r="H1259" s="11">
        <v>31.594999999999999</v>
      </c>
      <c r="I1259" s="11">
        <f t="shared" si="73"/>
        <v>157.97499999999999</v>
      </c>
      <c r="J1259" s="12">
        <v>3273</v>
      </c>
      <c r="K1259" s="46">
        <f t="shared" si="74"/>
        <v>20718.468112043043</v>
      </c>
      <c r="L1259" s="46"/>
      <c r="M1259" s="13" t="s">
        <v>71</v>
      </c>
      <c r="N1259" s="412">
        <f>AVERAGE(K1259:K1260)</f>
        <v>14211.734056021522</v>
      </c>
      <c r="O1259" s="412">
        <f>AVERAGE(K1259:K1262)</f>
        <v>8637.1170280107617</v>
      </c>
      <c r="P1259" s="412">
        <f>STDEV(K1259:K1260)</f>
        <v>9201.9115487805338</v>
      </c>
      <c r="Q1259" s="412">
        <f>STDEV(K1259:K1262)</f>
        <v>8395.1118453445015</v>
      </c>
      <c r="R1259" s="412">
        <f>MAX(K1259:K1260)</f>
        <v>20718.468112043043</v>
      </c>
      <c r="S1259" s="412">
        <f>MAX(K1259:K1262)</f>
        <v>20718.468112043043</v>
      </c>
      <c r="T1259" s="412">
        <f>MIN(K1259:K1260)</f>
        <v>7705</v>
      </c>
      <c r="U1259" s="412">
        <f>MIN(K1259:K1262)</f>
        <v>1955</v>
      </c>
      <c r="V1259" s="131" t="s">
        <v>384</v>
      </c>
    </row>
    <row r="1260" spans="1:34">
      <c r="A1260" s="414"/>
      <c r="B1260" s="25" t="s">
        <v>27</v>
      </c>
      <c r="C1260" s="384"/>
      <c r="D1260" s="380"/>
      <c r="E1260" s="29" t="s">
        <v>973</v>
      </c>
      <c r="F1260" s="409"/>
      <c r="G1260" s="10">
        <v>10</v>
      </c>
      <c r="H1260" s="11">
        <v>74.989000000000004</v>
      </c>
      <c r="I1260" s="11">
        <f t="shared" si="73"/>
        <v>200</v>
      </c>
      <c r="J1260" s="12">
        <v>1541</v>
      </c>
      <c r="K1260" s="46">
        <f t="shared" si="74"/>
        <v>7705</v>
      </c>
      <c r="L1260" s="46"/>
      <c r="M1260" s="13" t="s">
        <v>71</v>
      </c>
      <c r="N1260" s="412">
        <f>AVERAGE(N1258:N1259)</f>
        <v>7105.8670280107608</v>
      </c>
      <c r="O1260" s="412" t="e">
        <f>AVERAGE(O1258:O1259)</f>
        <v>#REF!</v>
      </c>
      <c r="P1260" s="412" t="e">
        <f>STDEV(P1256:P1258)</f>
        <v>#DIV/0!</v>
      </c>
      <c r="Q1260" s="412" t="e">
        <f>STDEV(Q1256:Q1258)</f>
        <v>#DIV/0!</v>
      </c>
      <c r="R1260" s="412">
        <f>MIN(R1258:R1259)</f>
        <v>0</v>
      </c>
      <c r="S1260" s="412" t="e">
        <f>MIN(S1258:S1259)</f>
        <v>#REF!</v>
      </c>
      <c r="T1260" s="412">
        <f>MIN(T1258:T1259)</f>
        <v>0</v>
      </c>
      <c r="U1260" s="412" t="e">
        <f>MIN(U1258:U1259)</f>
        <v>#REF!</v>
      </c>
      <c r="V1260" s="131" t="s">
        <v>384</v>
      </c>
    </row>
    <row r="1261" spans="1:34">
      <c r="A1261" s="414"/>
      <c r="B1261" s="25" t="s">
        <v>28</v>
      </c>
      <c r="C1261" s="384"/>
      <c r="D1261" s="379" t="s">
        <v>3</v>
      </c>
      <c r="E1261" s="29" t="s">
        <v>974</v>
      </c>
      <c r="F1261" s="409"/>
      <c r="G1261" s="10">
        <v>10</v>
      </c>
      <c r="H1261" s="11">
        <v>58.06</v>
      </c>
      <c r="I1261" s="11">
        <f t="shared" si="73"/>
        <v>200</v>
      </c>
      <c r="J1261" s="12">
        <v>391</v>
      </c>
      <c r="K1261" s="46">
        <f t="shared" si="74"/>
        <v>1955</v>
      </c>
      <c r="L1261" s="46"/>
      <c r="M1261" s="13" t="s">
        <v>71</v>
      </c>
      <c r="N1261" s="412">
        <f>AVERAGE(K1261:K1262)</f>
        <v>3062.5</v>
      </c>
      <c r="O1261" s="412" t="e">
        <f>AVERAGE(#REF!)</f>
        <v>#REF!</v>
      </c>
      <c r="P1261" s="412">
        <f>STDEV(K1261:K1262)</f>
        <v>1566.2415203282028</v>
      </c>
      <c r="Q1261" s="412" t="e">
        <f>STDEV(#REF!)</f>
        <v>#REF!</v>
      </c>
      <c r="R1261" s="412">
        <f>MAX(K1261:K1262)</f>
        <v>4170</v>
      </c>
      <c r="S1261" s="412" t="e">
        <f>MIN(#REF!)</f>
        <v>#REF!</v>
      </c>
      <c r="T1261" s="412">
        <f>MIN(K1261:K1262)</f>
        <v>1955</v>
      </c>
      <c r="U1261" s="412">
        <f>MIN(M1261:M1262)</f>
        <v>0</v>
      </c>
      <c r="V1261" s="131" t="s">
        <v>384</v>
      </c>
    </row>
    <row r="1262" spans="1:34">
      <c r="A1262" s="414"/>
      <c r="B1262" s="25" t="s">
        <v>29</v>
      </c>
      <c r="C1262" s="385"/>
      <c r="D1262" s="380"/>
      <c r="E1262" s="29" t="s">
        <v>975</v>
      </c>
      <c r="F1262" s="409"/>
      <c r="G1262" s="10">
        <v>10</v>
      </c>
      <c r="H1262" s="11">
        <v>45.719000000000001</v>
      </c>
      <c r="I1262" s="11">
        <f t="shared" si="73"/>
        <v>200</v>
      </c>
      <c r="J1262" s="12">
        <v>834</v>
      </c>
      <c r="K1262" s="46">
        <f t="shared" si="74"/>
        <v>4170</v>
      </c>
      <c r="L1262" s="46"/>
      <c r="M1262" s="13" t="s">
        <v>71</v>
      </c>
      <c r="N1262" s="412">
        <f>AVERAGE(N1261:N1261)</f>
        <v>3062.5</v>
      </c>
      <c r="O1262" s="412" t="e">
        <f>AVERAGE(O1261:O1261)</f>
        <v>#REF!</v>
      </c>
      <c r="P1262" s="412" t="e">
        <f>STDEV(#REF!)</f>
        <v>#REF!</v>
      </c>
      <c r="Q1262" s="412" t="e">
        <f>STDEV(#REF!)</f>
        <v>#REF!</v>
      </c>
      <c r="R1262" s="412">
        <f>MIN(R1261:R1261)</f>
        <v>4170</v>
      </c>
      <c r="S1262" s="412" t="e">
        <f>MIN(S1261:S1261)</f>
        <v>#REF!</v>
      </c>
      <c r="T1262" s="412">
        <f>MIN(T1261:T1261)</f>
        <v>1955</v>
      </c>
      <c r="U1262" s="412">
        <f>MIN(U1261:U1261)</f>
        <v>0</v>
      </c>
      <c r="V1262" s="131" t="s">
        <v>384</v>
      </c>
    </row>
    <row r="1263" spans="1:34">
      <c r="A1263" s="414"/>
      <c r="B1263" s="25" t="s">
        <v>30</v>
      </c>
      <c r="C1263" s="383">
        <v>4</v>
      </c>
      <c r="D1263" s="379" t="s">
        <v>4</v>
      </c>
      <c r="E1263" s="29" t="s">
        <v>976</v>
      </c>
      <c r="F1263" s="409"/>
      <c r="G1263" s="10">
        <v>10</v>
      </c>
      <c r="H1263" s="11">
        <v>92.665000000000006</v>
      </c>
      <c r="I1263" s="11">
        <f t="shared" si="73"/>
        <v>200</v>
      </c>
      <c r="J1263" s="12">
        <v>10594</v>
      </c>
      <c r="K1263" s="46">
        <f t="shared" si="74"/>
        <v>52970</v>
      </c>
      <c r="L1263" s="46"/>
      <c r="M1263" s="13" t="s">
        <v>71</v>
      </c>
      <c r="N1263" s="412">
        <f>AVERAGE(K1263:K1264)</f>
        <v>40275</v>
      </c>
      <c r="O1263" s="412">
        <f>AVERAGE(K1263:K1266)</f>
        <v>32168.806917820642</v>
      </c>
      <c r="P1263" s="412">
        <f>STDEV(K1263:K1264)</f>
        <v>17953.441174326443</v>
      </c>
      <c r="Q1263" s="412">
        <f>STDEV(K1263:K1266)</f>
        <v>18525.9083416434</v>
      </c>
      <c r="R1263" s="412">
        <f>MAX(K1263:K1264)</f>
        <v>52970</v>
      </c>
      <c r="S1263" s="412">
        <f>MAX(K1263:K1266)</f>
        <v>52970</v>
      </c>
      <c r="T1263" s="412">
        <f>MIN(K1263:K1264)</f>
        <v>27580</v>
      </c>
      <c r="U1263" s="412">
        <f>MIN(K1263:K1266)</f>
        <v>9155.2276712825769</v>
      </c>
      <c r="V1263" s="131" t="s">
        <v>384</v>
      </c>
    </row>
    <row r="1264" spans="1:34">
      <c r="A1264" s="414"/>
      <c r="B1264" s="25" t="s">
        <v>31</v>
      </c>
      <c r="C1264" s="384"/>
      <c r="D1264" s="380"/>
      <c r="E1264" s="29" t="s">
        <v>977</v>
      </c>
      <c r="F1264" s="409"/>
      <c r="G1264" s="10">
        <v>10</v>
      </c>
      <c r="H1264" s="11">
        <v>72.930000000000007</v>
      </c>
      <c r="I1264" s="11">
        <f t="shared" si="73"/>
        <v>200</v>
      </c>
      <c r="J1264" s="12">
        <v>5516</v>
      </c>
      <c r="K1264" s="46">
        <f t="shared" si="74"/>
        <v>27580</v>
      </c>
      <c r="L1264" s="46"/>
      <c r="M1264" s="13" t="s">
        <v>71</v>
      </c>
      <c r="N1264" s="412">
        <f>AVERAGE(N1262:N1263)</f>
        <v>21668.75</v>
      </c>
      <c r="O1264" s="412" t="e">
        <f>AVERAGE(O1262:O1263)</f>
        <v>#REF!</v>
      </c>
      <c r="P1264" s="412" t="e">
        <f>STDEV(P1260:P1262)</f>
        <v>#DIV/0!</v>
      </c>
      <c r="Q1264" s="412" t="e">
        <f>STDEV(Q1260:Q1262)</f>
        <v>#DIV/0!</v>
      </c>
      <c r="R1264" s="412">
        <f>MIN(R1262:R1263)</f>
        <v>4170</v>
      </c>
      <c r="S1264" s="412" t="e">
        <f>MIN(S1262:S1263)</f>
        <v>#REF!</v>
      </c>
      <c r="T1264" s="412">
        <f>MIN(T1262:T1263)</f>
        <v>1955</v>
      </c>
      <c r="U1264" s="412">
        <f>MIN(U1262:U1263)</f>
        <v>0</v>
      </c>
      <c r="V1264" s="131" t="s">
        <v>384</v>
      </c>
    </row>
    <row r="1265" spans="1:22">
      <c r="A1265" s="414"/>
      <c r="B1265" s="25" t="s">
        <v>32</v>
      </c>
      <c r="C1265" s="384"/>
      <c r="D1265" s="379" t="s">
        <v>3</v>
      </c>
      <c r="E1265" s="29" t="s">
        <v>978</v>
      </c>
      <c r="F1265" s="409"/>
      <c r="G1265" s="10">
        <v>10</v>
      </c>
      <c r="H1265" s="11">
        <v>33.073999999999998</v>
      </c>
      <c r="I1265" s="11">
        <f t="shared" si="73"/>
        <v>165.37</v>
      </c>
      <c r="J1265" s="12">
        <v>1514</v>
      </c>
      <c r="K1265" s="46">
        <f t="shared" si="74"/>
        <v>9155.2276712825769</v>
      </c>
      <c r="L1265" s="46"/>
      <c r="M1265" s="13" t="s">
        <v>71</v>
      </c>
      <c r="N1265" s="412">
        <f>AVERAGE(K1265:K1266)</f>
        <v>24062.613835641288</v>
      </c>
      <c r="O1265" s="412" t="e">
        <f>AVERAGE(#REF!)</f>
        <v>#REF!</v>
      </c>
      <c r="P1265" s="412">
        <f>STDEV(K1265:K1266)</f>
        <v>21082.227693169123</v>
      </c>
      <c r="Q1265" s="412" t="e">
        <f>STDEV(#REF!)</f>
        <v>#REF!</v>
      </c>
      <c r="R1265" s="412">
        <f>MAX(K1265:K1266)</f>
        <v>38970</v>
      </c>
      <c r="S1265" s="412" t="e">
        <f>MIN(#REF!)</f>
        <v>#REF!</v>
      </c>
      <c r="T1265" s="412">
        <f>MIN(K1265:K1266)</f>
        <v>9155.2276712825769</v>
      </c>
      <c r="U1265" s="412">
        <f>MIN(M1265:M1266)</f>
        <v>0</v>
      </c>
      <c r="V1265" s="131" t="s">
        <v>384</v>
      </c>
    </row>
    <row r="1266" spans="1:22">
      <c r="A1266" s="414"/>
      <c r="B1266" s="25" t="s">
        <v>33</v>
      </c>
      <c r="C1266" s="385"/>
      <c r="D1266" s="380"/>
      <c r="E1266" s="29" t="s">
        <v>979</v>
      </c>
      <c r="F1266" s="409"/>
      <c r="G1266" s="10">
        <v>10</v>
      </c>
      <c r="H1266" s="11">
        <v>67.653999999999996</v>
      </c>
      <c r="I1266" s="11">
        <f t="shared" si="73"/>
        <v>200</v>
      </c>
      <c r="J1266" s="12">
        <v>7794</v>
      </c>
      <c r="K1266" s="46">
        <f t="shared" si="74"/>
        <v>38970</v>
      </c>
      <c r="L1266" s="46"/>
      <c r="M1266" s="13" t="s">
        <v>71</v>
      </c>
      <c r="N1266" s="412">
        <f>AVERAGE(N1265:N1265)</f>
        <v>24062.613835641288</v>
      </c>
      <c r="O1266" s="412" t="e">
        <f>AVERAGE(O1265:O1265)</f>
        <v>#REF!</v>
      </c>
      <c r="P1266" s="412" t="e">
        <f>STDEV(#REF!)</f>
        <v>#REF!</v>
      </c>
      <c r="Q1266" s="412" t="e">
        <f>STDEV(#REF!)</f>
        <v>#REF!</v>
      </c>
      <c r="R1266" s="412">
        <f>MIN(R1265:R1265)</f>
        <v>38970</v>
      </c>
      <c r="S1266" s="412" t="e">
        <f>MIN(S1265:S1265)</f>
        <v>#REF!</v>
      </c>
      <c r="T1266" s="412">
        <f>MIN(T1265:T1265)</f>
        <v>9155.2276712825769</v>
      </c>
      <c r="U1266" s="412">
        <f>MIN(U1265:U1265)</f>
        <v>0</v>
      </c>
      <c r="V1266" s="131" t="s">
        <v>384</v>
      </c>
    </row>
    <row r="1267" spans="1:22">
      <c r="A1267" s="414"/>
      <c r="B1267" s="25" t="s">
        <v>34</v>
      </c>
      <c r="C1267" s="383">
        <v>5</v>
      </c>
      <c r="D1267" s="379" t="s">
        <v>4</v>
      </c>
      <c r="E1267" s="29" t="s">
        <v>980</v>
      </c>
      <c r="F1267" s="409"/>
      <c r="G1267" s="10">
        <v>10</v>
      </c>
      <c r="H1267" s="11">
        <v>20.890999999999998</v>
      </c>
      <c r="I1267" s="11">
        <f t="shared" si="73"/>
        <v>104.45499999999998</v>
      </c>
      <c r="J1267" s="12">
        <v>185</v>
      </c>
      <c r="K1267" s="46">
        <f t="shared" si="74"/>
        <v>1771.0976018381125</v>
      </c>
      <c r="L1267" s="46"/>
      <c r="M1267" s="13" t="s">
        <v>71</v>
      </c>
      <c r="N1267" s="412">
        <f>AVERAGE(K1267:K1268)</f>
        <v>3621.715110915999</v>
      </c>
      <c r="O1267" s="412">
        <f>AVERAGE(K1267:K1270)</f>
        <v>41194.607555458002</v>
      </c>
      <c r="P1267" s="412">
        <f>STDEV(K1267:K1268)</f>
        <v>2617.1683801030613</v>
      </c>
      <c r="Q1267" s="412">
        <f>STDEV(K1267:K1270)</f>
        <v>69874.065693041164</v>
      </c>
      <c r="R1267" s="412">
        <f>MAX(K1267:K1268)</f>
        <v>5472.3326199938856</v>
      </c>
      <c r="S1267" s="412">
        <f>MAX(K1267:K1270)</f>
        <v>145825</v>
      </c>
      <c r="T1267" s="412">
        <f>MIN(K1267:K1268)</f>
        <v>1771.0976018381125</v>
      </c>
      <c r="U1267" s="412">
        <f>MIN(K1267:K1270)</f>
        <v>1771.0976018381125</v>
      </c>
      <c r="V1267" s="131" t="s">
        <v>384</v>
      </c>
    </row>
    <row r="1268" spans="1:22">
      <c r="A1268" s="414"/>
      <c r="B1268" s="25" t="s">
        <v>35</v>
      </c>
      <c r="C1268" s="384"/>
      <c r="D1268" s="380"/>
      <c r="E1268" s="29" t="s">
        <v>981</v>
      </c>
      <c r="F1268" s="409"/>
      <c r="G1268" s="10">
        <v>10</v>
      </c>
      <c r="H1268" s="11">
        <v>19.626000000000001</v>
      </c>
      <c r="I1268" s="11">
        <f t="shared" si="73"/>
        <v>98.13000000000001</v>
      </c>
      <c r="J1268" s="12">
        <v>537</v>
      </c>
      <c r="K1268" s="46">
        <f t="shared" si="74"/>
        <v>5472.3326199938856</v>
      </c>
      <c r="L1268" s="46"/>
      <c r="M1268" s="13" t="s">
        <v>71</v>
      </c>
      <c r="N1268" s="412">
        <f>AVERAGE(N1266:N1267)</f>
        <v>13842.164473278644</v>
      </c>
      <c r="O1268" s="412" t="e">
        <f>AVERAGE(O1266:O1267)</f>
        <v>#REF!</v>
      </c>
      <c r="P1268" s="412" t="e">
        <f>STDEV(P1264:P1266)</f>
        <v>#DIV/0!</v>
      </c>
      <c r="Q1268" s="412" t="e">
        <f>STDEV(Q1264:Q1266)</f>
        <v>#DIV/0!</v>
      </c>
      <c r="R1268" s="412">
        <f>MIN(R1266:R1267)</f>
        <v>5472.3326199938856</v>
      </c>
      <c r="S1268" s="412" t="e">
        <f>MIN(S1266:S1267)</f>
        <v>#REF!</v>
      </c>
      <c r="T1268" s="412">
        <f>MIN(T1266:T1267)</f>
        <v>1771.0976018381125</v>
      </c>
      <c r="U1268" s="412">
        <f>MIN(U1266:U1267)</f>
        <v>0</v>
      </c>
      <c r="V1268" s="131" t="s">
        <v>384</v>
      </c>
    </row>
    <row r="1269" spans="1:22">
      <c r="A1269" s="414"/>
      <c r="B1269" s="25" t="s">
        <v>36</v>
      </c>
      <c r="C1269" s="384"/>
      <c r="D1269" s="379" t="s">
        <v>3</v>
      </c>
      <c r="E1269" s="29" t="s">
        <v>982</v>
      </c>
      <c r="F1269" s="409"/>
      <c r="G1269" s="10">
        <v>10</v>
      </c>
      <c r="H1269" s="11">
        <v>66.7</v>
      </c>
      <c r="I1269" s="11">
        <f t="shared" si="73"/>
        <v>200</v>
      </c>
      <c r="J1269" s="12">
        <v>29165</v>
      </c>
      <c r="K1269" s="46">
        <f t="shared" si="74"/>
        <v>145825</v>
      </c>
      <c r="L1269" s="46"/>
      <c r="M1269" s="13" t="s">
        <v>71</v>
      </c>
      <c r="N1269" s="412">
        <f>AVERAGE(K1269:K1270)</f>
        <v>78767.5</v>
      </c>
      <c r="O1269" s="412" t="e">
        <f>AVERAGE(#REF!)</f>
        <v>#REF!</v>
      </c>
      <c r="P1269" s="412">
        <f>STDEV(K1269:K1270)</f>
        <v>94833.625958833814</v>
      </c>
      <c r="Q1269" s="412" t="e">
        <f>STDEV(#REF!)</f>
        <v>#REF!</v>
      </c>
      <c r="R1269" s="412">
        <f>MAX(K1269:K1270)</f>
        <v>145825</v>
      </c>
      <c r="S1269" s="412" t="e">
        <f>MIN(#REF!)</f>
        <v>#REF!</v>
      </c>
      <c r="T1269" s="412">
        <f>MIN(K1269:K1270)</f>
        <v>11710</v>
      </c>
      <c r="U1269" s="412">
        <f>MIN(M1269:M1270)</f>
        <v>0</v>
      </c>
      <c r="V1269" s="131" t="s">
        <v>384</v>
      </c>
    </row>
    <row r="1270" spans="1:22">
      <c r="A1270" s="414"/>
      <c r="B1270" s="25" t="s">
        <v>37</v>
      </c>
      <c r="C1270" s="385"/>
      <c r="D1270" s="380"/>
      <c r="E1270" s="29" t="s">
        <v>983</v>
      </c>
      <c r="F1270" s="409"/>
      <c r="G1270" s="10">
        <v>10</v>
      </c>
      <c r="H1270" s="11">
        <v>86.724999999999994</v>
      </c>
      <c r="I1270" s="11">
        <f t="shared" si="73"/>
        <v>200</v>
      </c>
      <c r="J1270" s="12">
        <v>2342</v>
      </c>
      <c r="K1270" s="46">
        <f t="shared" si="74"/>
        <v>11710</v>
      </c>
      <c r="L1270" s="46"/>
      <c r="M1270" s="13" t="s">
        <v>71</v>
      </c>
      <c r="N1270" s="412">
        <f>AVERAGE(N1269:N1269)</f>
        <v>78767.5</v>
      </c>
      <c r="O1270" s="412" t="e">
        <f>AVERAGE(O1269:O1269)</f>
        <v>#REF!</v>
      </c>
      <c r="P1270" s="412" t="e">
        <f>STDEV(#REF!)</f>
        <v>#REF!</v>
      </c>
      <c r="Q1270" s="412" t="e">
        <f>STDEV(#REF!)</f>
        <v>#REF!</v>
      </c>
      <c r="R1270" s="412">
        <f>MIN(R1269:R1269)</f>
        <v>145825</v>
      </c>
      <c r="S1270" s="412" t="e">
        <f>MIN(S1269:S1269)</f>
        <v>#REF!</v>
      </c>
      <c r="T1270" s="412">
        <f>MIN(T1269:T1269)</f>
        <v>11710</v>
      </c>
      <c r="U1270" s="412">
        <f>MIN(U1269:U1269)</f>
        <v>0</v>
      </c>
      <c r="V1270" s="131" t="s">
        <v>384</v>
      </c>
    </row>
    <row r="1271" spans="1:22">
      <c r="A1271" s="414"/>
      <c r="B1271" s="25" t="s">
        <v>38</v>
      </c>
      <c r="C1271" s="383">
        <v>6</v>
      </c>
      <c r="D1271" s="23" t="s">
        <v>4</v>
      </c>
      <c r="E1271" s="29" t="s">
        <v>984</v>
      </c>
      <c r="F1271" s="409"/>
      <c r="G1271" s="10">
        <v>10</v>
      </c>
      <c r="H1271" s="11">
        <v>61.116</v>
      </c>
      <c r="I1271" s="11">
        <f t="shared" si="73"/>
        <v>200</v>
      </c>
      <c r="J1271" s="12">
        <v>474</v>
      </c>
      <c r="K1271" s="46">
        <f t="shared" si="74"/>
        <v>2370</v>
      </c>
      <c r="L1271" s="46"/>
      <c r="M1271" s="13" t="s">
        <v>71</v>
      </c>
      <c r="N1271" s="130">
        <f>AVERAGE(K1271)</f>
        <v>2370</v>
      </c>
      <c r="O1271" s="412">
        <f>AVERAGE(K1271:K1274)</f>
        <v>30075</v>
      </c>
      <c r="P1271" s="129" t="s">
        <v>354</v>
      </c>
      <c r="Q1271" s="412">
        <f>STDEV(K1271:K1274)</f>
        <v>29216.451701053636</v>
      </c>
      <c r="R1271" s="130">
        <f>MAX(K1271)</f>
        <v>2370</v>
      </c>
      <c r="S1271" s="412">
        <f>MAX(K1271:K1274)</f>
        <v>62725</v>
      </c>
      <c r="T1271" s="130">
        <f>MIN(K1271)</f>
        <v>2370</v>
      </c>
      <c r="U1271" s="412">
        <f>MIN(K1271:K1274)</f>
        <v>2370</v>
      </c>
      <c r="V1271" s="131" t="s">
        <v>384</v>
      </c>
    </row>
    <row r="1272" spans="1:22">
      <c r="A1272" s="414"/>
      <c r="B1272" s="25" t="s">
        <v>39</v>
      </c>
      <c r="C1272" s="384"/>
      <c r="D1272" s="379" t="s">
        <v>3</v>
      </c>
      <c r="E1272" s="29" t="s">
        <v>985</v>
      </c>
      <c r="F1272" s="409"/>
      <c r="G1272" s="10">
        <v>10</v>
      </c>
      <c r="H1272" s="11">
        <v>46.27</v>
      </c>
      <c r="I1272" s="11">
        <f t="shared" si="73"/>
        <v>200</v>
      </c>
      <c r="J1272" s="12">
        <v>1739</v>
      </c>
      <c r="K1272" s="46">
        <f t="shared" si="74"/>
        <v>8695</v>
      </c>
      <c r="L1272" s="46"/>
      <c r="M1272" s="13" t="s">
        <v>71</v>
      </c>
      <c r="N1272" s="412">
        <f>AVERAGE(K1272:K1274)</f>
        <v>39310</v>
      </c>
      <c r="O1272" s="412">
        <f>AVERAGE(O1271:O1271)</f>
        <v>30075</v>
      </c>
      <c r="P1272" s="412">
        <f>STDEV(K1272:K1274)</f>
        <v>27725.263299020266</v>
      </c>
      <c r="Q1272" s="412" t="e">
        <f>STDEV(#REF!)</f>
        <v>#REF!</v>
      </c>
      <c r="R1272" s="412">
        <f>MAX(K1272:K1274)</f>
        <v>62725</v>
      </c>
      <c r="S1272" s="412">
        <f>MIN(S1271:S1271)</f>
        <v>62725</v>
      </c>
      <c r="T1272" s="412">
        <f>MIN(K1272:K1274)</f>
        <v>8695</v>
      </c>
      <c r="U1272" s="412">
        <f>MIN(U1271:U1271)</f>
        <v>2370</v>
      </c>
      <c r="V1272" s="131" t="s">
        <v>384</v>
      </c>
    </row>
    <row r="1273" spans="1:22">
      <c r="A1273" s="414"/>
      <c r="B1273" s="25" t="s">
        <v>40</v>
      </c>
      <c r="C1273" s="384"/>
      <c r="D1273" s="407"/>
      <c r="E1273" s="29" t="s">
        <v>986</v>
      </c>
      <c r="F1273" s="409"/>
      <c r="G1273" s="10">
        <v>10</v>
      </c>
      <c r="H1273" s="11">
        <v>54.862000000000002</v>
      </c>
      <c r="I1273" s="11">
        <f t="shared" si="73"/>
        <v>200</v>
      </c>
      <c r="J1273" s="12">
        <v>9302</v>
      </c>
      <c r="K1273" s="46">
        <f t="shared" si="74"/>
        <v>46510</v>
      </c>
      <c r="L1273" s="46"/>
      <c r="M1273" s="13" t="s">
        <v>71</v>
      </c>
      <c r="N1273" s="412"/>
      <c r="O1273" s="412" t="e">
        <f>AVERAGE(#REF!)</f>
        <v>#REF!</v>
      </c>
      <c r="P1273" s="412"/>
      <c r="Q1273" s="412" t="e">
        <f>STDEV(#REF!)</f>
        <v>#REF!</v>
      </c>
      <c r="R1273" s="412"/>
      <c r="S1273" s="412" t="e">
        <f>MIN(#REF!)</f>
        <v>#REF!</v>
      </c>
      <c r="T1273" s="412"/>
      <c r="U1273" s="412">
        <f>MIN(M1273:M1274)</f>
        <v>0</v>
      </c>
      <c r="V1273" s="131" t="s">
        <v>384</v>
      </c>
    </row>
    <row r="1274" spans="1:22">
      <c r="A1274" s="414"/>
      <c r="B1274" s="25" t="s">
        <v>41</v>
      </c>
      <c r="C1274" s="385"/>
      <c r="D1274" s="380"/>
      <c r="E1274" s="29" t="s">
        <v>987</v>
      </c>
      <c r="F1274" s="410"/>
      <c r="G1274" s="10">
        <v>10</v>
      </c>
      <c r="H1274" s="11">
        <v>70.533000000000001</v>
      </c>
      <c r="I1274" s="11">
        <f t="shared" si="73"/>
        <v>200</v>
      </c>
      <c r="J1274" s="12">
        <v>12545</v>
      </c>
      <c r="K1274" s="46">
        <f t="shared" si="74"/>
        <v>62725</v>
      </c>
      <c r="L1274" s="46"/>
      <c r="M1274" s="13" t="s">
        <v>71</v>
      </c>
      <c r="N1274" s="412"/>
      <c r="O1274" s="412" t="e">
        <f>AVERAGE(O1273:O1273)</f>
        <v>#REF!</v>
      </c>
      <c r="P1274" s="412"/>
      <c r="Q1274" s="412" t="e">
        <f>STDEV(#REF!)</f>
        <v>#REF!</v>
      </c>
      <c r="R1274" s="412"/>
      <c r="S1274" s="412" t="e">
        <f>MIN(S1273:S1273)</f>
        <v>#REF!</v>
      </c>
      <c r="T1274" s="412"/>
      <c r="U1274" s="412">
        <f>MIN(U1273:U1273)</f>
        <v>0</v>
      </c>
      <c r="V1274" s="131" t="s">
        <v>384</v>
      </c>
    </row>
    <row r="1275" spans="1:22">
      <c r="A1275" s="414"/>
      <c r="B1275" s="25" t="s">
        <v>42</v>
      </c>
      <c r="C1275" s="383">
        <v>1</v>
      </c>
      <c r="D1275" s="23" t="s">
        <v>4</v>
      </c>
      <c r="E1275" s="29" t="s">
        <v>988</v>
      </c>
      <c r="F1275" s="388" t="s">
        <v>1846</v>
      </c>
      <c r="G1275" s="10">
        <v>10</v>
      </c>
      <c r="H1275" s="11">
        <v>30.38</v>
      </c>
      <c r="I1275" s="11">
        <f t="shared" si="73"/>
        <v>151.9</v>
      </c>
      <c r="J1275" s="12" t="s">
        <v>355</v>
      </c>
      <c r="K1275" s="46" t="s">
        <v>355</v>
      </c>
      <c r="L1275" s="46"/>
      <c r="M1275" s="13" t="s">
        <v>71</v>
      </c>
      <c r="N1275" s="129" t="s">
        <v>355</v>
      </c>
      <c r="O1275" s="381" t="s">
        <v>355</v>
      </c>
      <c r="P1275" s="129" t="s">
        <v>354</v>
      </c>
      <c r="Q1275" s="381" t="s">
        <v>354</v>
      </c>
      <c r="R1275" s="129" t="s">
        <v>355</v>
      </c>
      <c r="S1275" s="381" t="s">
        <v>355</v>
      </c>
      <c r="T1275" s="129" t="s">
        <v>355</v>
      </c>
      <c r="U1275" s="418" t="s">
        <v>355</v>
      </c>
      <c r="V1275" s="131" t="s">
        <v>384</v>
      </c>
    </row>
    <row r="1276" spans="1:22">
      <c r="A1276" s="414"/>
      <c r="B1276" s="25" t="s">
        <v>43</v>
      </c>
      <c r="C1276" s="384"/>
      <c r="D1276" s="379" t="s">
        <v>3</v>
      </c>
      <c r="E1276" s="29" t="s">
        <v>989</v>
      </c>
      <c r="F1276" s="389"/>
      <c r="G1276" s="10">
        <v>10</v>
      </c>
      <c r="H1276" s="11">
        <v>93.730999999999995</v>
      </c>
      <c r="I1276" s="11">
        <f t="shared" si="73"/>
        <v>200</v>
      </c>
      <c r="J1276" s="12" t="s">
        <v>355</v>
      </c>
      <c r="K1276" s="46" t="s">
        <v>355</v>
      </c>
      <c r="L1276" s="46"/>
      <c r="M1276" s="13" t="s">
        <v>71</v>
      </c>
      <c r="N1276" s="381" t="s">
        <v>355</v>
      </c>
      <c r="O1276" s="382" t="e">
        <f>MIN(#REF!)</f>
        <v>#REF!</v>
      </c>
      <c r="P1276" s="381" t="s">
        <v>354</v>
      </c>
      <c r="Q1276" s="382" t="e">
        <f>STDEV(#REF!)</f>
        <v>#REF!</v>
      </c>
      <c r="R1276" s="381" t="s">
        <v>355</v>
      </c>
      <c r="S1276" s="382" t="e">
        <f>MIN(#REF!)</f>
        <v>#REF!</v>
      </c>
      <c r="T1276" s="381" t="s">
        <v>355</v>
      </c>
      <c r="U1276" s="419">
        <f>MIN(M1276:M1277)</f>
        <v>0</v>
      </c>
      <c r="V1276" s="131" t="s">
        <v>384</v>
      </c>
    </row>
    <row r="1277" spans="1:22">
      <c r="A1277" s="414"/>
      <c r="B1277" s="25" t="s">
        <v>44</v>
      </c>
      <c r="C1277" s="385"/>
      <c r="D1277" s="380"/>
      <c r="E1277" s="29" t="s">
        <v>990</v>
      </c>
      <c r="F1277" s="389"/>
      <c r="G1277" s="10">
        <v>10</v>
      </c>
      <c r="H1277" s="11">
        <v>32.985999999999997</v>
      </c>
      <c r="I1277" s="11">
        <f t="shared" si="73"/>
        <v>164.92999999999998</v>
      </c>
      <c r="J1277" s="12" t="s">
        <v>355</v>
      </c>
      <c r="K1277" s="46" t="s">
        <v>355</v>
      </c>
      <c r="L1277" s="46"/>
      <c r="M1277" s="13" t="s">
        <v>71</v>
      </c>
      <c r="N1277" s="382">
        <f>MIN(N1275:N1276)</f>
        <v>0</v>
      </c>
      <c r="O1277" s="382" t="e">
        <f>MIN(O1276:O1276)</f>
        <v>#REF!</v>
      </c>
      <c r="P1277" s="382" t="e">
        <f>AVERAGE(P1275:P1276)</f>
        <v>#DIV/0!</v>
      </c>
      <c r="Q1277" s="382" t="e">
        <f>STDEV(#REF!)</f>
        <v>#REF!</v>
      </c>
      <c r="R1277" s="382">
        <f>MIN(R1275:R1276)</f>
        <v>0</v>
      </c>
      <c r="S1277" s="382" t="e">
        <f>MIN(S1276:S1276)</f>
        <v>#REF!</v>
      </c>
      <c r="T1277" s="382">
        <f>MIN(T1275:T1276)</f>
        <v>0</v>
      </c>
      <c r="U1277" s="419">
        <f>MIN(U1276:U1276)</f>
        <v>0</v>
      </c>
      <c r="V1277" s="131" t="s">
        <v>384</v>
      </c>
    </row>
    <row r="1278" spans="1:22">
      <c r="A1278" s="414"/>
      <c r="B1278" s="25" t="s">
        <v>45</v>
      </c>
      <c r="C1278" s="383">
        <v>2</v>
      </c>
      <c r="D1278" s="379" t="s">
        <v>4</v>
      </c>
      <c r="E1278" s="29" t="s">
        <v>991</v>
      </c>
      <c r="F1278" s="389"/>
      <c r="G1278" s="10">
        <v>10</v>
      </c>
      <c r="H1278" s="11">
        <v>62.22</v>
      </c>
      <c r="I1278" s="11">
        <f t="shared" si="73"/>
        <v>200</v>
      </c>
      <c r="J1278" s="12" t="s">
        <v>355</v>
      </c>
      <c r="K1278" s="46" t="s">
        <v>355</v>
      </c>
      <c r="L1278" s="46"/>
      <c r="M1278" s="13" t="s">
        <v>71</v>
      </c>
      <c r="N1278" s="381" t="s">
        <v>355</v>
      </c>
      <c r="O1278" s="381" t="s">
        <v>355</v>
      </c>
      <c r="P1278" s="381" t="s">
        <v>354</v>
      </c>
      <c r="Q1278" s="381" t="s">
        <v>354</v>
      </c>
      <c r="R1278" s="381" t="s">
        <v>355</v>
      </c>
      <c r="S1278" s="381" t="s">
        <v>355</v>
      </c>
      <c r="T1278" s="381" t="s">
        <v>355</v>
      </c>
      <c r="U1278" s="418" t="s">
        <v>355</v>
      </c>
      <c r="V1278" s="131" t="s">
        <v>384</v>
      </c>
    </row>
    <row r="1279" spans="1:22">
      <c r="A1279" s="414"/>
      <c r="B1279" s="25" t="s">
        <v>46</v>
      </c>
      <c r="C1279" s="384"/>
      <c r="D1279" s="380"/>
      <c r="E1279" s="29" t="s">
        <v>992</v>
      </c>
      <c r="F1279" s="389"/>
      <c r="G1279" s="10">
        <v>10</v>
      </c>
      <c r="H1279" s="11">
        <v>35.799999999999997</v>
      </c>
      <c r="I1279" s="11">
        <f t="shared" si="73"/>
        <v>179</v>
      </c>
      <c r="J1279" s="12" t="s">
        <v>355</v>
      </c>
      <c r="K1279" s="46" t="s">
        <v>355</v>
      </c>
      <c r="L1279" s="46"/>
      <c r="M1279" s="13" t="s">
        <v>71</v>
      </c>
      <c r="N1279" s="382">
        <f>MIN(N1277:N1278)</f>
        <v>0</v>
      </c>
      <c r="O1279" s="382" t="e">
        <f>MIN(O1277:O1278)</f>
        <v>#REF!</v>
      </c>
      <c r="P1279" s="382" t="e">
        <f>AVERAGE(P1277:P1278)</f>
        <v>#DIV/0!</v>
      </c>
      <c r="Q1279" s="382" t="e">
        <f>STDEV(Q1275:Q1277)</f>
        <v>#REF!</v>
      </c>
      <c r="R1279" s="382">
        <f>MIN(R1277:R1278)</f>
        <v>0</v>
      </c>
      <c r="S1279" s="382" t="e">
        <f>MIN(S1277:S1278)</f>
        <v>#REF!</v>
      </c>
      <c r="T1279" s="382">
        <f>MIN(T1277:T1278)</f>
        <v>0</v>
      </c>
      <c r="U1279" s="419">
        <f>MIN(U1277:U1278)</f>
        <v>0</v>
      </c>
      <c r="V1279" s="131" t="s">
        <v>384</v>
      </c>
    </row>
    <row r="1280" spans="1:22">
      <c r="A1280" s="414"/>
      <c r="B1280" s="25" t="s">
        <v>47</v>
      </c>
      <c r="C1280" s="384"/>
      <c r="D1280" s="379" t="s">
        <v>3</v>
      </c>
      <c r="E1280" s="29" t="s">
        <v>993</v>
      </c>
      <c r="F1280" s="389"/>
      <c r="G1280" s="10">
        <v>10</v>
      </c>
      <c r="H1280" s="11">
        <v>92.093999999999994</v>
      </c>
      <c r="I1280" s="11">
        <f t="shared" si="73"/>
        <v>200</v>
      </c>
      <c r="J1280" s="12" t="s">
        <v>355</v>
      </c>
      <c r="K1280" s="46" t="s">
        <v>355</v>
      </c>
      <c r="L1280" s="46"/>
      <c r="M1280" s="13" t="s">
        <v>71</v>
      </c>
      <c r="N1280" s="381" t="s">
        <v>355</v>
      </c>
      <c r="O1280" s="382" t="e">
        <f>MIN(#REF!)</f>
        <v>#REF!</v>
      </c>
      <c r="P1280" s="381" t="s">
        <v>354</v>
      </c>
      <c r="Q1280" s="382" t="e">
        <f>STDEV(#REF!)</f>
        <v>#REF!</v>
      </c>
      <c r="R1280" s="381" t="s">
        <v>355</v>
      </c>
      <c r="S1280" s="382" t="e">
        <f>MIN(#REF!)</f>
        <v>#REF!</v>
      </c>
      <c r="T1280" s="381" t="s">
        <v>355</v>
      </c>
      <c r="U1280" s="419">
        <f>MIN(M1280:M1281)</f>
        <v>0</v>
      </c>
      <c r="V1280" s="131" t="s">
        <v>384</v>
      </c>
    </row>
    <row r="1281" spans="1:22">
      <c r="A1281" s="414"/>
      <c r="B1281" s="25" t="s">
        <v>48</v>
      </c>
      <c r="C1281" s="385"/>
      <c r="D1281" s="380"/>
      <c r="E1281" s="29" t="s">
        <v>994</v>
      </c>
      <c r="F1281" s="389"/>
      <c r="G1281" s="10">
        <v>10</v>
      </c>
      <c r="H1281" s="11">
        <v>67.373000000000005</v>
      </c>
      <c r="I1281" s="11">
        <f t="shared" si="73"/>
        <v>200</v>
      </c>
      <c r="J1281" s="12" t="s">
        <v>355</v>
      </c>
      <c r="K1281" s="46" t="s">
        <v>355</v>
      </c>
      <c r="L1281" s="46"/>
      <c r="M1281" s="13" t="s">
        <v>71</v>
      </c>
      <c r="N1281" s="382">
        <f>MIN(N1279:N1280)</f>
        <v>0</v>
      </c>
      <c r="O1281" s="382" t="e">
        <f>MIN(O1280:O1280)</f>
        <v>#REF!</v>
      </c>
      <c r="P1281" s="382" t="e">
        <f>AVERAGE(P1279:P1280)</f>
        <v>#DIV/0!</v>
      </c>
      <c r="Q1281" s="382" t="e">
        <f>STDEV(#REF!)</f>
        <v>#REF!</v>
      </c>
      <c r="R1281" s="382">
        <f>MIN(R1279:R1280)</f>
        <v>0</v>
      </c>
      <c r="S1281" s="382" t="e">
        <f>MIN(S1280:S1280)</f>
        <v>#REF!</v>
      </c>
      <c r="T1281" s="382">
        <f>MIN(T1279:T1280)</f>
        <v>0</v>
      </c>
      <c r="U1281" s="419">
        <f>MIN(U1280:U1280)</f>
        <v>0</v>
      </c>
      <c r="V1281" s="131" t="s">
        <v>384</v>
      </c>
    </row>
    <row r="1282" spans="1:22">
      <c r="A1282" s="414"/>
      <c r="B1282" s="25" t="s">
        <v>49</v>
      </c>
      <c r="C1282" s="383">
        <v>3</v>
      </c>
      <c r="D1282" s="379" t="s">
        <v>4</v>
      </c>
      <c r="E1282" s="29" t="s">
        <v>995</v>
      </c>
      <c r="F1282" s="389"/>
      <c r="G1282" s="10">
        <v>10</v>
      </c>
      <c r="H1282" s="11">
        <v>65.644999999999996</v>
      </c>
      <c r="I1282" s="11">
        <f t="shared" si="73"/>
        <v>200</v>
      </c>
      <c r="J1282" s="12">
        <v>191</v>
      </c>
      <c r="K1282" s="46">
        <f t="shared" si="74"/>
        <v>955</v>
      </c>
      <c r="L1282" s="46"/>
      <c r="M1282" s="13" t="s">
        <v>71</v>
      </c>
      <c r="N1282" s="412">
        <f>AVERAGE(K1282:K1283)</f>
        <v>775</v>
      </c>
      <c r="O1282" s="412">
        <f>AVERAGE(K1282:K1285)</f>
        <v>850</v>
      </c>
      <c r="P1282" s="412">
        <f>STDEV(K1282:K1283)</f>
        <v>254.55844122715712</v>
      </c>
      <c r="Q1282" s="412">
        <f>STDEV(K1282:K1285)</f>
        <v>434.93294502332964</v>
      </c>
      <c r="R1282" s="412">
        <f>MAX(K1282:K1283)</f>
        <v>955</v>
      </c>
      <c r="S1282" s="412">
        <f>MAX(K1282:K1285)</f>
        <v>1415</v>
      </c>
      <c r="T1282" s="412">
        <f>MIN(K1282:K1283)</f>
        <v>595</v>
      </c>
      <c r="U1282" s="412">
        <f>MIN(K1282:K1285)</f>
        <v>435</v>
      </c>
      <c r="V1282" s="131" t="s">
        <v>384</v>
      </c>
    </row>
    <row r="1283" spans="1:22">
      <c r="A1283" s="414"/>
      <c r="B1283" s="25" t="s">
        <v>50</v>
      </c>
      <c r="C1283" s="384"/>
      <c r="D1283" s="380"/>
      <c r="E1283" s="29" t="s">
        <v>996</v>
      </c>
      <c r="F1283" s="389"/>
      <c r="G1283" s="10">
        <v>10</v>
      </c>
      <c r="H1283" s="11">
        <v>51.759</v>
      </c>
      <c r="I1283" s="11">
        <f t="shared" si="73"/>
        <v>200</v>
      </c>
      <c r="J1283" s="12">
        <v>119</v>
      </c>
      <c r="K1283" s="46">
        <f t="shared" si="74"/>
        <v>595</v>
      </c>
      <c r="L1283" s="46"/>
      <c r="M1283" s="13" t="s">
        <v>71</v>
      </c>
      <c r="N1283" s="412">
        <f>AVERAGE(N1281:N1282)</f>
        <v>387.5</v>
      </c>
      <c r="O1283" s="412" t="e">
        <f>AVERAGE(O1281:O1282)</f>
        <v>#REF!</v>
      </c>
      <c r="P1283" s="412" t="e">
        <f>STDEV(P1279:P1281)</f>
        <v>#DIV/0!</v>
      </c>
      <c r="Q1283" s="412" t="e">
        <f>STDEV(Q1279:Q1281)</f>
        <v>#REF!</v>
      </c>
      <c r="R1283" s="412">
        <f>MIN(R1281:R1282)</f>
        <v>0</v>
      </c>
      <c r="S1283" s="412" t="e">
        <f>MIN(S1281:S1282)</f>
        <v>#REF!</v>
      </c>
      <c r="T1283" s="412">
        <f>MIN(T1281:T1282)</f>
        <v>0</v>
      </c>
      <c r="U1283" s="412">
        <f>MIN(U1281:U1282)</f>
        <v>0</v>
      </c>
      <c r="V1283" s="131" t="s">
        <v>384</v>
      </c>
    </row>
    <row r="1284" spans="1:22">
      <c r="A1284" s="414"/>
      <c r="B1284" s="25" t="s">
        <v>51</v>
      </c>
      <c r="C1284" s="384"/>
      <c r="D1284" s="379" t="s">
        <v>3</v>
      </c>
      <c r="E1284" s="29" t="s">
        <v>997</v>
      </c>
      <c r="F1284" s="389"/>
      <c r="G1284" s="10">
        <v>10</v>
      </c>
      <c r="H1284" s="11">
        <v>47.143000000000001</v>
      </c>
      <c r="I1284" s="11">
        <f t="shared" si="73"/>
        <v>200</v>
      </c>
      <c r="J1284" s="12">
        <v>283</v>
      </c>
      <c r="K1284" s="46">
        <f t="shared" si="74"/>
        <v>1415</v>
      </c>
      <c r="L1284" s="46"/>
      <c r="M1284" s="13" t="s">
        <v>71</v>
      </c>
      <c r="N1284" s="412">
        <f>AVERAGE(K1284:K1285)</f>
        <v>925</v>
      </c>
      <c r="O1284" s="412" t="e">
        <f>AVERAGE(#REF!)</f>
        <v>#REF!</v>
      </c>
      <c r="P1284" s="412">
        <f>STDEV(K1284:K1285)</f>
        <v>692.9646455628166</v>
      </c>
      <c r="Q1284" s="412" t="e">
        <f>STDEV(#REF!)</f>
        <v>#REF!</v>
      </c>
      <c r="R1284" s="412">
        <f>MAX(K1284:K1285)</f>
        <v>1415</v>
      </c>
      <c r="S1284" s="412" t="e">
        <f>MIN(#REF!)</f>
        <v>#REF!</v>
      </c>
      <c r="T1284" s="412">
        <f>MIN(K1284:K1285)</f>
        <v>435</v>
      </c>
      <c r="U1284" s="412">
        <f>MIN(M1284:M1285)</f>
        <v>0</v>
      </c>
      <c r="V1284" s="131" t="s">
        <v>384</v>
      </c>
    </row>
    <row r="1285" spans="1:22">
      <c r="A1285" s="414"/>
      <c r="B1285" s="25" t="s">
        <v>52</v>
      </c>
      <c r="C1285" s="385"/>
      <c r="D1285" s="380"/>
      <c r="E1285" s="29" t="s">
        <v>998</v>
      </c>
      <c r="F1285" s="389"/>
      <c r="G1285" s="10">
        <v>10</v>
      </c>
      <c r="H1285" s="11">
        <v>54.677999999999997</v>
      </c>
      <c r="I1285" s="11">
        <f t="shared" si="73"/>
        <v>200</v>
      </c>
      <c r="J1285" s="12">
        <v>87</v>
      </c>
      <c r="K1285" s="46">
        <f t="shared" si="74"/>
        <v>435</v>
      </c>
      <c r="L1285" s="46"/>
      <c r="M1285" s="13" t="s">
        <v>71</v>
      </c>
      <c r="N1285" s="412">
        <f>AVERAGE(N1284:N1284)</f>
        <v>925</v>
      </c>
      <c r="O1285" s="412" t="e">
        <f>AVERAGE(O1284:O1284)</f>
        <v>#REF!</v>
      </c>
      <c r="P1285" s="412" t="e">
        <f>STDEV(#REF!)</f>
        <v>#REF!</v>
      </c>
      <c r="Q1285" s="412" t="e">
        <f>STDEV(#REF!)</f>
        <v>#REF!</v>
      </c>
      <c r="R1285" s="412">
        <f>MIN(R1284:R1284)</f>
        <v>1415</v>
      </c>
      <c r="S1285" s="412" t="e">
        <f>MIN(S1284:S1284)</f>
        <v>#REF!</v>
      </c>
      <c r="T1285" s="412">
        <f>MIN(T1284:T1284)</f>
        <v>435</v>
      </c>
      <c r="U1285" s="412">
        <f>MIN(U1284:U1284)</f>
        <v>0</v>
      </c>
      <c r="V1285" s="131" t="s">
        <v>384</v>
      </c>
    </row>
    <row r="1286" spans="1:22">
      <c r="A1286" s="414"/>
      <c r="B1286" s="25" t="s">
        <v>53</v>
      </c>
      <c r="C1286" s="383">
        <v>4</v>
      </c>
      <c r="D1286" s="379" t="s">
        <v>4</v>
      </c>
      <c r="E1286" s="29" t="s">
        <v>999</v>
      </c>
      <c r="F1286" s="389"/>
      <c r="G1286" s="10">
        <v>10</v>
      </c>
      <c r="H1286" s="11">
        <v>42.402000000000001</v>
      </c>
      <c r="I1286" s="11">
        <f t="shared" si="73"/>
        <v>200</v>
      </c>
      <c r="J1286" s="12">
        <v>441</v>
      </c>
      <c r="K1286" s="46">
        <f t="shared" si="74"/>
        <v>2205</v>
      </c>
      <c r="L1286" s="46"/>
      <c r="M1286" s="13" t="s">
        <v>71</v>
      </c>
      <c r="N1286" s="412">
        <f>AVERAGE(K1286:K1287)</f>
        <v>2762.5</v>
      </c>
      <c r="O1286" s="412">
        <f>AVERAGE(K1286:K1289)</f>
        <v>3576.0789858929998</v>
      </c>
      <c r="P1286" s="412">
        <f>STDEV(K1286:K1287)</f>
        <v>788.42406102300049</v>
      </c>
      <c r="Q1286" s="412">
        <f>STDEV(K1286:K1289)</f>
        <v>1160.0585573068574</v>
      </c>
      <c r="R1286" s="412">
        <f>MAX(K1286:K1287)</f>
        <v>3320</v>
      </c>
      <c r="S1286" s="412">
        <f>MAX(K1286:K1289)</f>
        <v>5009.315943571999</v>
      </c>
      <c r="T1286" s="412">
        <f>MIN(K1286:K1287)</f>
        <v>2205</v>
      </c>
      <c r="U1286" s="412">
        <f>MIN(K1286:K1289)</f>
        <v>2205</v>
      </c>
      <c r="V1286" s="131" t="s">
        <v>384</v>
      </c>
    </row>
    <row r="1287" spans="1:22">
      <c r="A1287" s="414"/>
      <c r="B1287" s="25" t="s">
        <v>54</v>
      </c>
      <c r="C1287" s="384"/>
      <c r="D1287" s="380"/>
      <c r="E1287" s="29" t="s">
        <v>1000</v>
      </c>
      <c r="F1287" s="389"/>
      <c r="G1287" s="10">
        <v>10</v>
      </c>
      <c r="H1287" s="11">
        <v>71.686999999999998</v>
      </c>
      <c r="I1287" s="11">
        <f t="shared" si="73"/>
        <v>200</v>
      </c>
      <c r="J1287" s="12">
        <v>664</v>
      </c>
      <c r="K1287" s="46">
        <f t="shared" si="74"/>
        <v>3320</v>
      </c>
      <c r="L1287" s="46"/>
      <c r="M1287" s="13" t="s">
        <v>71</v>
      </c>
      <c r="N1287" s="412">
        <f>AVERAGE(N1285:N1286)</f>
        <v>1843.75</v>
      </c>
      <c r="O1287" s="412" t="e">
        <f>AVERAGE(O1285:O1286)</f>
        <v>#REF!</v>
      </c>
      <c r="P1287" s="412" t="e">
        <f>STDEV(P1283:P1285)</f>
        <v>#DIV/0!</v>
      </c>
      <c r="Q1287" s="412" t="e">
        <f>STDEV(Q1283:Q1285)</f>
        <v>#REF!</v>
      </c>
      <c r="R1287" s="412">
        <f>MIN(R1285:R1286)</f>
        <v>1415</v>
      </c>
      <c r="S1287" s="412" t="e">
        <f>MIN(S1285:S1286)</f>
        <v>#REF!</v>
      </c>
      <c r="T1287" s="412">
        <f>MIN(T1285:T1286)</f>
        <v>435</v>
      </c>
      <c r="U1287" s="412">
        <f>MIN(U1285:U1286)</f>
        <v>0</v>
      </c>
      <c r="V1287" s="131" t="s">
        <v>384</v>
      </c>
    </row>
    <row r="1288" spans="1:22">
      <c r="A1288" s="414"/>
      <c r="B1288" s="25" t="s">
        <v>55</v>
      </c>
      <c r="C1288" s="384"/>
      <c r="D1288" s="379" t="s">
        <v>3</v>
      </c>
      <c r="E1288" s="29" t="s">
        <v>1001</v>
      </c>
      <c r="F1288" s="389"/>
      <c r="G1288" s="10">
        <v>10</v>
      </c>
      <c r="H1288" s="11">
        <v>37.57</v>
      </c>
      <c r="I1288" s="11">
        <f t="shared" si="73"/>
        <v>187.85</v>
      </c>
      <c r="J1288" s="12">
        <v>941</v>
      </c>
      <c r="K1288" s="46">
        <f t="shared" si="74"/>
        <v>5009.315943571999</v>
      </c>
      <c r="L1288" s="46"/>
      <c r="M1288" s="13" t="s">
        <v>71</v>
      </c>
      <c r="N1288" s="412">
        <f>AVERAGE(K1288:K1289)</f>
        <v>4389.6579717859995</v>
      </c>
      <c r="O1288" s="412" t="e">
        <f>AVERAGE(#REF!)</f>
        <v>#REF!</v>
      </c>
      <c r="P1288" s="412">
        <f>STDEV(K1288:K1289)</f>
        <v>876.32870773236709</v>
      </c>
      <c r="Q1288" s="412" t="e">
        <f>STDEV(#REF!)</f>
        <v>#REF!</v>
      </c>
      <c r="R1288" s="412">
        <f>MAX(K1288:K1289)</f>
        <v>5009.315943571999</v>
      </c>
      <c r="S1288" s="412" t="e">
        <f>MIN(#REF!)</f>
        <v>#REF!</v>
      </c>
      <c r="T1288" s="412">
        <f>MIN(K1288:K1289)</f>
        <v>3770</v>
      </c>
      <c r="U1288" s="412">
        <f>MIN(M1288:M1289)</f>
        <v>0</v>
      </c>
      <c r="V1288" s="131" t="s">
        <v>384</v>
      </c>
    </row>
    <row r="1289" spans="1:22">
      <c r="A1289" s="414"/>
      <c r="B1289" s="25" t="s">
        <v>56</v>
      </c>
      <c r="C1289" s="385"/>
      <c r="D1289" s="380"/>
      <c r="E1289" s="29" t="s">
        <v>1002</v>
      </c>
      <c r="F1289" s="389"/>
      <c r="G1289" s="10">
        <v>10</v>
      </c>
      <c r="H1289" s="11">
        <v>54.131</v>
      </c>
      <c r="I1289" s="11">
        <f t="shared" si="73"/>
        <v>200</v>
      </c>
      <c r="J1289" s="12">
        <v>754</v>
      </c>
      <c r="K1289" s="46">
        <f t="shared" si="74"/>
        <v>3770</v>
      </c>
      <c r="L1289" s="46"/>
      <c r="M1289" s="13" t="s">
        <v>71</v>
      </c>
      <c r="N1289" s="412">
        <f>AVERAGE(N1288:N1288)</f>
        <v>4389.6579717859995</v>
      </c>
      <c r="O1289" s="412" t="e">
        <f>AVERAGE(O1288:O1288)</f>
        <v>#REF!</v>
      </c>
      <c r="P1289" s="412" t="e">
        <f>STDEV(#REF!)</f>
        <v>#REF!</v>
      </c>
      <c r="Q1289" s="412" t="e">
        <f>STDEV(#REF!)</f>
        <v>#REF!</v>
      </c>
      <c r="R1289" s="412">
        <f>MIN(R1288:R1288)</f>
        <v>5009.315943571999</v>
      </c>
      <c r="S1289" s="412" t="e">
        <f>MIN(S1288:S1288)</f>
        <v>#REF!</v>
      </c>
      <c r="T1289" s="412">
        <f>MIN(T1288:T1288)</f>
        <v>3770</v>
      </c>
      <c r="U1289" s="412">
        <f>MIN(U1288:U1288)</f>
        <v>0</v>
      </c>
      <c r="V1289" s="131" t="s">
        <v>384</v>
      </c>
    </row>
    <row r="1290" spans="1:22">
      <c r="A1290" s="414"/>
      <c r="B1290" s="25" t="s">
        <v>57</v>
      </c>
      <c r="C1290" s="383">
        <v>5</v>
      </c>
      <c r="D1290" s="379" t="s">
        <v>4</v>
      </c>
      <c r="E1290" s="29" t="s">
        <v>1003</v>
      </c>
      <c r="F1290" s="389"/>
      <c r="G1290" s="10">
        <v>10</v>
      </c>
      <c r="H1290" s="11">
        <v>57.948999999999998</v>
      </c>
      <c r="I1290" s="11">
        <f t="shared" si="73"/>
        <v>200</v>
      </c>
      <c r="J1290" s="12">
        <v>1221</v>
      </c>
      <c r="K1290" s="46">
        <f t="shared" si="74"/>
        <v>6105</v>
      </c>
      <c r="L1290" s="46"/>
      <c r="M1290" s="13" t="s">
        <v>71</v>
      </c>
      <c r="N1290" s="412">
        <f>AVERAGE(K1290:K1291)</f>
        <v>6640</v>
      </c>
      <c r="O1290" s="412">
        <f>AVERAGE(K1290:K1293)</f>
        <v>4941.25</v>
      </c>
      <c r="P1290" s="412">
        <f>STDEV(K1290:K1291)</f>
        <v>756.60425586960582</v>
      </c>
      <c r="Q1290" s="412">
        <f>STDEV(K1290:K1293)</f>
        <v>2455.1964449577822</v>
      </c>
      <c r="R1290" s="412">
        <f>MAX(K1290:K1291)</f>
        <v>7175</v>
      </c>
      <c r="S1290" s="412">
        <f>MAX(K1290:K1293)</f>
        <v>7175</v>
      </c>
      <c r="T1290" s="412">
        <f>MIN(K1290:K1291)</f>
        <v>6105</v>
      </c>
      <c r="U1290" s="412">
        <f>MIN(K1290:K1293)</f>
        <v>1515</v>
      </c>
      <c r="V1290" s="131" t="s">
        <v>384</v>
      </c>
    </row>
    <row r="1291" spans="1:22">
      <c r="A1291" s="414"/>
      <c r="B1291" s="25" t="s">
        <v>58</v>
      </c>
      <c r="C1291" s="384"/>
      <c r="D1291" s="380"/>
      <c r="E1291" s="29" t="s">
        <v>1004</v>
      </c>
      <c r="F1291" s="389"/>
      <c r="G1291" s="10">
        <v>10</v>
      </c>
      <c r="H1291" s="11">
        <v>64.236999999999995</v>
      </c>
      <c r="I1291" s="11">
        <f t="shared" si="73"/>
        <v>200</v>
      </c>
      <c r="J1291" s="12">
        <v>1435</v>
      </c>
      <c r="K1291" s="46">
        <f t="shared" si="74"/>
        <v>7175</v>
      </c>
      <c r="L1291" s="46"/>
      <c r="M1291" s="13" t="s">
        <v>71</v>
      </c>
      <c r="N1291" s="412">
        <f>AVERAGE(N1289:N1290)</f>
        <v>5514.8289858930002</v>
      </c>
      <c r="O1291" s="412" t="e">
        <f>AVERAGE(O1289:O1290)</f>
        <v>#REF!</v>
      </c>
      <c r="P1291" s="412" t="e">
        <f>STDEV(P1287:P1289)</f>
        <v>#DIV/0!</v>
      </c>
      <c r="Q1291" s="412" t="e">
        <f>STDEV(Q1287:Q1289)</f>
        <v>#REF!</v>
      </c>
      <c r="R1291" s="412">
        <f>MIN(R1289:R1290)</f>
        <v>5009.315943571999</v>
      </c>
      <c r="S1291" s="412" t="e">
        <f>MIN(S1289:S1290)</f>
        <v>#REF!</v>
      </c>
      <c r="T1291" s="412">
        <f>MIN(T1289:T1290)</f>
        <v>3770</v>
      </c>
      <c r="U1291" s="412">
        <f>MIN(U1289:U1290)</f>
        <v>0</v>
      </c>
      <c r="V1291" s="131" t="s">
        <v>384</v>
      </c>
    </row>
    <row r="1292" spans="1:22">
      <c r="A1292" s="414"/>
      <c r="B1292" s="25" t="s">
        <v>59</v>
      </c>
      <c r="C1292" s="384"/>
      <c r="D1292" s="379" t="s">
        <v>3</v>
      </c>
      <c r="E1292" s="29" t="s">
        <v>1005</v>
      </c>
      <c r="F1292" s="389"/>
      <c r="G1292" s="10">
        <v>10</v>
      </c>
      <c r="H1292" s="11">
        <v>49.381999999999998</v>
      </c>
      <c r="I1292" s="11">
        <f t="shared" si="73"/>
        <v>200</v>
      </c>
      <c r="J1292" s="12">
        <v>994</v>
      </c>
      <c r="K1292" s="46">
        <f t="shared" si="74"/>
        <v>4970</v>
      </c>
      <c r="L1292" s="46"/>
      <c r="M1292" s="13" t="s">
        <v>71</v>
      </c>
      <c r="N1292" s="412">
        <f>AVERAGE(K1292:K1293)</f>
        <v>3242.5</v>
      </c>
      <c r="O1292" s="412" t="e">
        <f>AVERAGE(#REF!)</f>
        <v>#REF!</v>
      </c>
      <c r="P1292" s="412">
        <f>STDEV(K1292:K1293)</f>
        <v>2443.0539289995218</v>
      </c>
      <c r="Q1292" s="412" t="e">
        <f>STDEV(#REF!)</f>
        <v>#REF!</v>
      </c>
      <c r="R1292" s="412">
        <f>MAX(K1292:K1293)</f>
        <v>4970</v>
      </c>
      <c r="S1292" s="412" t="e">
        <f>MIN(#REF!)</f>
        <v>#REF!</v>
      </c>
      <c r="T1292" s="412">
        <f>MIN(K1292:K1293)</f>
        <v>1515</v>
      </c>
      <c r="U1292" s="412">
        <f>MIN(M1292:M1293)</f>
        <v>0</v>
      </c>
      <c r="V1292" s="131" t="s">
        <v>384</v>
      </c>
    </row>
    <row r="1293" spans="1:22">
      <c r="A1293" s="414"/>
      <c r="B1293" s="25" t="s">
        <v>60</v>
      </c>
      <c r="C1293" s="385"/>
      <c r="D1293" s="380"/>
      <c r="E1293" s="29" t="s">
        <v>1006</v>
      </c>
      <c r="F1293" s="389"/>
      <c r="G1293" s="10">
        <v>10</v>
      </c>
      <c r="H1293" s="11">
        <v>81.022999999999996</v>
      </c>
      <c r="I1293" s="11">
        <f t="shared" si="73"/>
        <v>200</v>
      </c>
      <c r="J1293" s="12">
        <v>303</v>
      </c>
      <c r="K1293" s="46">
        <f t="shared" si="74"/>
        <v>1515</v>
      </c>
      <c r="L1293" s="46"/>
      <c r="M1293" s="13" t="s">
        <v>71</v>
      </c>
      <c r="N1293" s="412">
        <f>AVERAGE(N1292:N1292)</f>
        <v>3242.5</v>
      </c>
      <c r="O1293" s="412" t="e">
        <f>AVERAGE(O1292:O1292)</f>
        <v>#REF!</v>
      </c>
      <c r="P1293" s="412" t="e">
        <f>STDEV(#REF!)</f>
        <v>#REF!</v>
      </c>
      <c r="Q1293" s="412" t="e">
        <f>STDEV(#REF!)</f>
        <v>#REF!</v>
      </c>
      <c r="R1293" s="412">
        <f>MIN(R1292:R1292)</f>
        <v>4970</v>
      </c>
      <c r="S1293" s="412" t="e">
        <f>MIN(S1292:S1292)</f>
        <v>#REF!</v>
      </c>
      <c r="T1293" s="412">
        <f>MIN(T1292:T1292)</f>
        <v>1515</v>
      </c>
      <c r="U1293" s="412">
        <f>MIN(U1292:U1292)</f>
        <v>0</v>
      </c>
      <c r="V1293" s="131" t="s">
        <v>384</v>
      </c>
    </row>
    <row r="1294" spans="1:22">
      <c r="A1294" s="414"/>
      <c r="B1294" s="25" t="s">
        <v>61</v>
      </c>
      <c r="C1294" s="383">
        <v>6</v>
      </c>
      <c r="D1294" s="379" t="s">
        <v>4</v>
      </c>
      <c r="E1294" s="29" t="s">
        <v>1007</v>
      </c>
      <c r="F1294" s="389"/>
      <c r="G1294" s="10">
        <v>10</v>
      </c>
      <c r="H1294" s="11">
        <v>39.326000000000001</v>
      </c>
      <c r="I1294" s="11">
        <f t="shared" si="73"/>
        <v>196.63</v>
      </c>
      <c r="J1294" s="12">
        <v>1135</v>
      </c>
      <c r="K1294" s="46">
        <f t="shared" si="74"/>
        <v>5772.2626252352138</v>
      </c>
      <c r="L1294" s="46"/>
      <c r="M1294" s="13" t="s">
        <v>71</v>
      </c>
      <c r="N1294" s="412">
        <f>AVERAGE(K1294:K1295)</f>
        <v>20661.131312617606</v>
      </c>
      <c r="O1294" s="412">
        <f>AVERAGE(K1294:K1297)</f>
        <v>16274.81725208613</v>
      </c>
      <c r="P1294" s="412">
        <f>STDEV(K1294:K1295)</f>
        <v>21056.040026088282</v>
      </c>
      <c r="Q1294" s="412">
        <f>STDEV(K1294:K1297)</f>
        <v>13612.170000921429</v>
      </c>
      <c r="R1294" s="412">
        <f>MAX(K1294:K1295)</f>
        <v>35550</v>
      </c>
      <c r="S1294" s="412">
        <f>MAX(K1294:K1297)</f>
        <v>35550</v>
      </c>
      <c r="T1294" s="412">
        <f>MIN(K1294:K1295)</f>
        <v>5772.2626252352138</v>
      </c>
      <c r="U1294" s="412">
        <f>MIN(K1294:K1297)</f>
        <v>5772.2626252352138</v>
      </c>
      <c r="V1294" s="131" t="s">
        <v>384</v>
      </c>
    </row>
    <row r="1295" spans="1:22">
      <c r="A1295" s="414"/>
      <c r="B1295" s="25" t="s">
        <v>62</v>
      </c>
      <c r="C1295" s="384"/>
      <c r="D1295" s="380"/>
      <c r="E1295" s="29" t="s">
        <v>1008</v>
      </c>
      <c r="F1295" s="389"/>
      <c r="G1295" s="10">
        <v>10</v>
      </c>
      <c r="H1295" s="11">
        <v>41.686</v>
      </c>
      <c r="I1295" s="11">
        <f t="shared" si="73"/>
        <v>200</v>
      </c>
      <c r="J1295" s="12">
        <v>7110</v>
      </c>
      <c r="K1295" s="46">
        <f t="shared" si="74"/>
        <v>35550</v>
      </c>
      <c r="L1295" s="46"/>
      <c r="M1295" s="13" t="s">
        <v>71</v>
      </c>
      <c r="N1295" s="412">
        <f>AVERAGE(N1293:N1294)</f>
        <v>11951.815656308803</v>
      </c>
      <c r="O1295" s="412" t="e">
        <f>AVERAGE(O1293:O1294)</f>
        <v>#REF!</v>
      </c>
      <c r="P1295" s="412" t="e">
        <f>STDEV(P1291:P1293)</f>
        <v>#DIV/0!</v>
      </c>
      <c r="Q1295" s="412" t="e">
        <f>STDEV(Q1291:Q1293)</f>
        <v>#REF!</v>
      </c>
      <c r="R1295" s="412">
        <f>MIN(R1293:R1294)</f>
        <v>4970</v>
      </c>
      <c r="S1295" s="412" t="e">
        <f>MIN(S1293:S1294)</f>
        <v>#REF!</v>
      </c>
      <c r="T1295" s="412">
        <f>MIN(T1293:T1294)</f>
        <v>1515</v>
      </c>
      <c r="U1295" s="412">
        <f>MIN(U1293:U1294)</f>
        <v>0</v>
      </c>
      <c r="V1295" s="131" t="s">
        <v>384</v>
      </c>
    </row>
    <row r="1296" spans="1:22">
      <c r="A1296" s="414"/>
      <c r="B1296" s="25" t="s">
        <v>63</v>
      </c>
      <c r="C1296" s="384"/>
      <c r="D1296" s="379" t="s">
        <v>3</v>
      </c>
      <c r="E1296" s="29" t="s">
        <v>1009</v>
      </c>
      <c r="F1296" s="389"/>
      <c r="G1296" s="10">
        <v>10</v>
      </c>
      <c r="H1296" s="11">
        <v>16.292999999999999</v>
      </c>
      <c r="I1296" s="11">
        <f t="shared" si="73"/>
        <v>81.465000000000003</v>
      </c>
      <c r="J1296" s="12">
        <v>625</v>
      </c>
      <c r="K1296" s="46">
        <f t="shared" si="74"/>
        <v>7672.0063831093103</v>
      </c>
      <c r="L1296" s="46"/>
      <c r="M1296" s="13" t="s">
        <v>71</v>
      </c>
      <c r="N1296" s="412">
        <f>AVERAGE(K1296:K1297)</f>
        <v>11888.503191554655</v>
      </c>
      <c r="O1296" s="412" t="e">
        <f>AVERAGE(#REF!)</f>
        <v>#REF!</v>
      </c>
      <c r="P1296" s="412">
        <f>STDEV(K1296:K1297)</f>
        <v>5963.0269722062785</v>
      </c>
      <c r="Q1296" s="412" t="e">
        <f>STDEV(#REF!)</f>
        <v>#REF!</v>
      </c>
      <c r="R1296" s="412">
        <f>MAX(K1296:K1297)</f>
        <v>16105</v>
      </c>
      <c r="S1296" s="412" t="e">
        <f>MIN(#REF!)</f>
        <v>#REF!</v>
      </c>
      <c r="T1296" s="412">
        <f>MIN(K1296:K1297)</f>
        <v>7672.0063831093103</v>
      </c>
      <c r="U1296" s="412">
        <f>MIN(M1296:M1297)</f>
        <v>0</v>
      </c>
      <c r="V1296" s="131" t="s">
        <v>384</v>
      </c>
    </row>
    <row r="1297" spans="1:23">
      <c r="A1297" s="414"/>
      <c r="B1297" s="25" t="s">
        <v>64</v>
      </c>
      <c r="C1297" s="385"/>
      <c r="D1297" s="380"/>
      <c r="E1297" s="29" t="s">
        <v>1010</v>
      </c>
      <c r="F1297" s="390"/>
      <c r="G1297" s="10">
        <v>10</v>
      </c>
      <c r="H1297" s="11">
        <v>66.646000000000001</v>
      </c>
      <c r="I1297" s="11">
        <f t="shared" si="73"/>
        <v>200</v>
      </c>
      <c r="J1297" s="12">
        <v>3221</v>
      </c>
      <c r="K1297" s="46">
        <f t="shared" si="74"/>
        <v>16105</v>
      </c>
      <c r="L1297" s="46"/>
      <c r="M1297" s="13" t="s">
        <v>71</v>
      </c>
      <c r="N1297" s="412">
        <f>AVERAGE(N1296:N1296)</f>
        <v>11888.503191554655</v>
      </c>
      <c r="O1297" s="412" t="e">
        <f>AVERAGE(O1296:O1296)</f>
        <v>#REF!</v>
      </c>
      <c r="P1297" s="412" t="e">
        <f>STDEV(#REF!)</f>
        <v>#REF!</v>
      </c>
      <c r="Q1297" s="412" t="e">
        <f>STDEV(#REF!)</f>
        <v>#REF!</v>
      </c>
      <c r="R1297" s="412">
        <f>MIN(R1296:R1296)</f>
        <v>16105</v>
      </c>
      <c r="S1297" s="412" t="e">
        <f>MIN(S1296:S1296)</f>
        <v>#REF!</v>
      </c>
      <c r="T1297" s="412">
        <f>MIN(T1296:T1296)</f>
        <v>7672.0063831093103</v>
      </c>
      <c r="U1297" s="412">
        <f>MIN(U1296:U1296)</f>
        <v>0</v>
      </c>
      <c r="V1297" s="126" t="s">
        <v>402</v>
      </c>
      <c r="W1297" s="331" t="s">
        <v>694</v>
      </c>
    </row>
    <row r="1298" spans="1:23">
      <c r="A1298" s="414" t="s">
        <v>1011</v>
      </c>
      <c r="B1298" s="25" t="s">
        <v>18</v>
      </c>
      <c r="C1298" s="383">
        <v>1</v>
      </c>
      <c r="D1298" s="379" t="s">
        <v>4</v>
      </c>
      <c r="E1298" s="29" t="s">
        <v>1012</v>
      </c>
      <c r="F1298" s="408" t="s">
        <v>1844</v>
      </c>
      <c r="G1298" s="10">
        <v>10</v>
      </c>
      <c r="H1298" s="11">
        <v>1.996</v>
      </c>
      <c r="I1298" s="11">
        <f t="shared" si="73"/>
        <v>9.98</v>
      </c>
      <c r="J1298" s="12" t="s">
        <v>355</v>
      </c>
      <c r="K1298" s="46" t="s">
        <v>355</v>
      </c>
      <c r="L1298" s="46"/>
      <c r="M1298" s="13" t="s">
        <v>71</v>
      </c>
      <c r="N1298" s="381" t="s">
        <v>355</v>
      </c>
      <c r="O1298" s="381" t="s">
        <v>355</v>
      </c>
      <c r="P1298" s="381" t="s">
        <v>354</v>
      </c>
      <c r="Q1298" s="381" t="s">
        <v>354</v>
      </c>
      <c r="R1298" s="381" t="s">
        <v>355</v>
      </c>
      <c r="S1298" s="381" t="s">
        <v>355</v>
      </c>
      <c r="T1298" s="381" t="s">
        <v>355</v>
      </c>
      <c r="U1298" s="381" t="s">
        <v>355</v>
      </c>
      <c r="V1298" s="126" t="s">
        <v>402</v>
      </c>
      <c r="W1298" s="331" t="s">
        <v>694</v>
      </c>
    </row>
    <row r="1299" spans="1:23">
      <c r="A1299" s="414"/>
      <c r="B1299" s="25" t="s">
        <v>19</v>
      </c>
      <c r="C1299" s="384"/>
      <c r="D1299" s="380"/>
      <c r="E1299" s="29" t="s">
        <v>1013</v>
      </c>
      <c r="F1299" s="409"/>
      <c r="G1299" s="10">
        <v>10</v>
      </c>
      <c r="H1299" s="11">
        <v>1.591</v>
      </c>
      <c r="I1299" s="11">
        <f t="shared" si="73"/>
        <v>7.9550000000000001</v>
      </c>
      <c r="J1299" s="12" t="s">
        <v>355</v>
      </c>
      <c r="K1299" s="46" t="s">
        <v>355</v>
      </c>
      <c r="L1299" s="46"/>
      <c r="M1299" s="13" t="s">
        <v>71</v>
      </c>
      <c r="N1299" s="382">
        <f>MIN(N1297:N1298)</f>
        <v>11888.503191554655</v>
      </c>
      <c r="O1299" s="382" t="e">
        <f>MIN(O1297:O1298)</f>
        <v>#REF!</v>
      </c>
      <c r="P1299" s="382" t="e">
        <f>AVERAGE(P1297:P1298)</f>
        <v>#REF!</v>
      </c>
      <c r="Q1299" s="382" t="e">
        <f>AVERAGE(Q1297:Q1298)</f>
        <v>#REF!</v>
      </c>
      <c r="R1299" s="382">
        <f>MIN(R1297:R1298)</f>
        <v>16105</v>
      </c>
      <c r="S1299" s="382" t="e">
        <f>MIN(S1297:S1298)</f>
        <v>#REF!</v>
      </c>
      <c r="T1299" s="382">
        <f>MIN(T1297:T1298)</f>
        <v>7672.0063831093103</v>
      </c>
      <c r="U1299" s="382">
        <f>MIN(U1297:U1298)</f>
        <v>0</v>
      </c>
      <c r="V1299" s="126" t="s">
        <v>385</v>
      </c>
    </row>
    <row r="1300" spans="1:23">
      <c r="A1300" s="414"/>
      <c r="B1300" s="25" t="s">
        <v>20</v>
      </c>
      <c r="C1300" s="384"/>
      <c r="D1300" s="379" t="s">
        <v>3</v>
      </c>
      <c r="E1300" s="29" t="s">
        <v>1014</v>
      </c>
      <c r="F1300" s="409"/>
      <c r="G1300" s="10">
        <v>10</v>
      </c>
      <c r="H1300" s="11">
        <v>8.0779999999999994</v>
      </c>
      <c r="I1300" s="11">
        <f t="shared" si="73"/>
        <v>40.39</v>
      </c>
      <c r="J1300" s="12" t="s">
        <v>355</v>
      </c>
      <c r="K1300" s="46" t="s">
        <v>355</v>
      </c>
      <c r="L1300" s="46"/>
      <c r="M1300" s="13" t="s">
        <v>71</v>
      </c>
      <c r="N1300" s="381" t="s">
        <v>355</v>
      </c>
      <c r="O1300" s="382" t="e">
        <f>MIN(#REF!)</f>
        <v>#REF!</v>
      </c>
      <c r="P1300" s="381" t="s">
        <v>354</v>
      </c>
      <c r="Q1300" s="382" t="e">
        <f>AVERAGE(#REF!)</f>
        <v>#REF!</v>
      </c>
      <c r="R1300" s="381" t="s">
        <v>355</v>
      </c>
      <c r="S1300" s="382" t="e">
        <f>MIN(#REF!)</f>
        <v>#REF!</v>
      </c>
      <c r="T1300" s="381" t="s">
        <v>355</v>
      </c>
      <c r="U1300" s="382" t="e">
        <f>MIN(#REF!)</f>
        <v>#REF!</v>
      </c>
      <c r="V1300" s="126" t="s">
        <v>385</v>
      </c>
    </row>
    <row r="1301" spans="1:23">
      <c r="A1301" s="414"/>
      <c r="B1301" s="25" t="s">
        <v>21</v>
      </c>
      <c r="C1301" s="385"/>
      <c r="D1301" s="380"/>
      <c r="E1301" s="29" t="s">
        <v>1015</v>
      </c>
      <c r="F1301" s="409"/>
      <c r="G1301" s="10">
        <v>10</v>
      </c>
      <c r="H1301" s="11">
        <v>7.0869999999999997</v>
      </c>
      <c r="I1301" s="11">
        <f t="shared" si="73"/>
        <v>35.435000000000002</v>
      </c>
      <c r="J1301" s="12" t="s">
        <v>355</v>
      </c>
      <c r="K1301" s="46" t="s">
        <v>355</v>
      </c>
      <c r="L1301" s="46"/>
      <c r="M1301" s="13" t="s">
        <v>71</v>
      </c>
      <c r="N1301" s="382">
        <f>MIN(N1299:N1300)</f>
        <v>11888.503191554655</v>
      </c>
      <c r="O1301" s="382" t="e">
        <f>MIN(O1300:O1300)</f>
        <v>#REF!</v>
      </c>
      <c r="P1301" s="382" t="e">
        <f>AVERAGE(P1299:P1300)</f>
        <v>#REF!</v>
      </c>
      <c r="Q1301" s="382" t="e">
        <f>AVERAGE(Q1300:Q1300)</f>
        <v>#REF!</v>
      </c>
      <c r="R1301" s="382">
        <f>MIN(R1299:R1300)</f>
        <v>16105</v>
      </c>
      <c r="S1301" s="382" t="e">
        <f>MIN(S1300:S1300)</f>
        <v>#REF!</v>
      </c>
      <c r="T1301" s="382">
        <f>MIN(T1299:T1300)</f>
        <v>7672.0063831093103</v>
      </c>
      <c r="U1301" s="382" t="e">
        <f>MIN(U1300:U1300)</f>
        <v>#REF!</v>
      </c>
      <c r="V1301" s="126" t="s">
        <v>385</v>
      </c>
    </row>
    <row r="1302" spans="1:23">
      <c r="A1302" s="414"/>
      <c r="B1302" s="25" t="s">
        <v>22</v>
      </c>
      <c r="C1302" s="383">
        <v>2</v>
      </c>
      <c r="D1302" s="379" t="s">
        <v>4</v>
      </c>
      <c r="E1302" s="29" t="s">
        <v>1016</v>
      </c>
      <c r="F1302" s="409"/>
      <c r="G1302" s="10">
        <v>10</v>
      </c>
      <c r="H1302" s="11">
        <v>6.2690000000000001</v>
      </c>
      <c r="I1302" s="11">
        <f t="shared" si="73"/>
        <v>31.344999999999999</v>
      </c>
      <c r="J1302" s="12" t="s">
        <v>355</v>
      </c>
      <c r="K1302" s="46" t="s">
        <v>355</v>
      </c>
      <c r="L1302" s="46"/>
      <c r="M1302" s="13" t="s">
        <v>71</v>
      </c>
      <c r="N1302" s="381" t="s">
        <v>355</v>
      </c>
      <c r="O1302" s="381" t="s">
        <v>355</v>
      </c>
      <c r="P1302" s="381" t="s">
        <v>354</v>
      </c>
      <c r="Q1302" s="381" t="s">
        <v>354</v>
      </c>
      <c r="R1302" s="381" t="s">
        <v>355</v>
      </c>
      <c r="S1302" s="381" t="s">
        <v>355</v>
      </c>
      <c r="T1302" s="381" t="s">
        <v>355</v>
      </c>
      <c r="U1302" s="381" t="s">
        <v>355</v>
      </c>
      <c r="V1302" s="126" t="s">
        <v>385</v>
      </c>
    </row>
    <row r="1303" spans="1:23">
      <c r="A1303" s="414"/>
      <c r="B1303" s="25" t="s">
        <v>23</v>
      </c>
      <c r="C1303" s="384"/>
      <c r="D1303" s="380"/>
      <c r="E1303" s="29" t="s">
        <v>1017</v>
      </c>
      <c r="F1303" s="409"/>
      <c r="G1303" s="10">
        <v>10</v>
      </c>
      <c r="H1303" s="11">
        <v>4.8220000000000001</v>
      </c>
      <c r="I1303" s="11">
        <f t="shared" si="73"/>
        <v>24.11</v>
      </c>
      <c r="J1303" s="12" t="s">
        <v>355</v>
      </c>
      <c r="K1303" s="46" t="s">
        <v>355</v>
      </c>
      <c r="L1303" s="46"/>
      <c r="M1303" s="13" t="s">
        <v>71</v>
      </c>
      <c r="N1303" s="382">
        <f>MIN(N1301:N1302)</f>
        <v>11888.503191554655</v>
      </c>
      <c r="O1303" s="382" t="e">
        <f>MIN(O1301:O1302)</f>
        <v>#REF!</v>
      </c>
      <c r="P1303" s="382" t="e">
        <f>AVERAGE(P1301:P1302)</f>
        <v>#REF!</v>
      </c>
      <c r="Q1303" s="382" t="e">
        <f>AVERAGE(Q1301:Q1302)</f>
        <v>#REF!</v>
      </c>
      <c r="R1303" s="382">
        <f>MIN(R1301:R1302)</f>
        <v>16105</v>
      </c>
      <c r="S1303" s="382" t="e">
        <f>MIN(S1301:S1302)</f>
        <v>#REF!</v>
      </c>
      <c r="T1303" s="382">
        <f>MIN(T1301:T1302)</f>
        <v>7672.0063831093103</v>
      </c>
      <c r="U1303" s="382" t="e">
        <f>MIN(U1301:U1302)</f>
        <v>#REF!</v>
      </c>
      <c r="V1303" s="126" t="s">
        <v>385</v>
      </c>
    </row>
    <row r="1304" spans="1:23">
      <c r="A1304" s="414"/>
      <c r="B1304" s="25" t="s">
        <v>24</v>
      </c>
      <c r="C1304" s="384"/>
      <c r="D1304" s="379" t="s">
        <v>3</v>
      </c>
      <c r="E1304" s="29" t="s">
        <v>1018</v>
      </c>
      <c r="F1304" s="409"/>
      <c r="G1304" s="10">
        <v>10</v>
      </c>
      <c r="H1304" s="11">
        <v>5.6050000000000004</v>
      </c>
      <c r="I1304" s="11">
        <f t="shared" si="73"/>
        <v>28.025000000000002</v>
      </c>
      <c r="J1304" s="12" t="s">
        <v>355</v>
      </c>
      <c r="K1304" s="46" t="s">
        <v>355</v>
      </c>
      <c r="L1304" s="46"/>
      <c r="M1304" s="13" t="s">
        <v>71</v>
      </c>
      <c r="N1304" s="381" t="s">
        <v>355</v>
      </c>
      <c r="O1304" s="382" t="e">
        <f>MIN(#REF!)</f>
        <v>#REF!</v>
      </c>
      <c r="P1304" s="381" t="s">
        <v>354</v>
      </c>
      <c r="Q1304" s="382" t="e">
        <f>AVERAGE(#REF!)</f>
        <v>#REF!</v>
      </c>
      <c r="R1304" s="381" t="s">
        <v>355</v>
      </c>
      <c r="S1304" s="382" t="e">
        <f>MIN(#REF!)</f>
        <v>#REF!</v>
      </c>
      <c r="T1304" s="381" t="s">
        <v>355</v>
      </c>
      <c r="U1304" s="382" t="e">
        <f>MIN(#REF!)</f>
        <v>#REF!</v>
      </c>
      <c r="V1304" s="126" t="s">
        <v>385</v>
      </c>
    </row>
    <row r="1305" spans="1:23">
      <c r="A1305" s="414"/>
      <c r="B1305" s="25" t="s">
        <v>25</v>
      </c>
      <c r="C1305" s="385"/>
      <c r="D1305" s="380"/>
      <c r="E1305" s="29" t="s">
        <v>1019</v>
      </c>
      <c r="F1305" s="409"/>
      <c r="G1305" s="10">
        <v>10</v>
      </c>
      <c r="H1305" s="11">
        <v>4.7060000000000004</v>
      </c>
      <c r="I1305" s="11">
        <f t="shared" si="73"/>
        <v>23.53</v>
      </c>
      <c r="J1305" s="12" t="s">
        <v>355</v>
      </c>
      <c r="K1305" s="46" t="s">
        <v>355</v>
      </c>
      <c r="L1305" s="46"/>
      <c r="M1305" s="13" t="s">
        <v>71</v>
      </c>
      <c r="N1305" s="382">
        <f>MIN(N1303:N1304)</f>
        <v>11888.503191554655</v>
      </c>
      <c r="O1305" s="382" t="e">
        <f>MIN(O1304:O1304)</f>
        <v>#REF!</v>
      </c>
      <c r="P1305" s="382" t="e">
        <f>AVERAGE(P1303:P1304)</f>
        <v>#REF!</v>
      </c>
      <c r="Q1305" s="382" t="e">
        <f>AVERAGE(Q1304:Q1304)</f>
        <v>#REF!</v>
      </c>
      <c r="R1305" s="382">
        <f>MIN(R1303:R1304)</f>
        <v>16105</v>
      </c>
      <c r="S1305" s="382" t="e">
        <f>MIN(S1304:S1304)</f>
        <v>#REF!</v>
      </c>
      <c r="T1305" s="382">
        <f>MIN(T1303:T1304)</f>
        <v>7672.0063831093103</v>
      </c>
      <c r="U1305" s="382" t="e">
        <f>MIN(U1304:U1304)</f>
        <v>#REF!</v>
      </c>
      <c r="V1305" s="126" t="s">
        <v>385</v>
      </c>
    </row>
    <row r="1306" spans="1:23">
      <c r="A1306" s="414"/>
      <c r="B1306" s="25" t="s">
        <v>26</v>
      </c>
      <c r="C1306" s="383">
        <v>3</v>
      </c>
      <c r="D1306" s="379" t="s">
        <v>4</v>
      </c>
      <c r="E1306" s="29" t="s">
        <v>1020</v>
      </c>
      <c r="F1306" s="409"/>
      <c r="G1306" s="10">
        <v>10</v>
      </c>
      <c r="H1306" s="11">
        <v>5.5129999999999999</v>
      </c>
      <c r="I1306" s="11">
        <f t="shared" si="73"/>
        <v>27.564999999999998</v>
      </c>
      <c r="J1306" s="12">
        <v>489</v>
      </c>
      <c r="K1306" s="46">
        <f t="shared" si="74"/>
        <v>17739.887538545256</v>
      </c>
      <c r="L1306" s="46"/>
      <c r="M1306" s="13" t="s">
        <v>71</v>
      </c>
      <c r="N1306" s="412">
        <f>AVERAGE(K1306:K1307)</f>
        <v>45991.50874365549</v>
      </c>
      <c r="O1306" s="412">
        <f>AVERAGE(K1306:K1309)</f>
        <v>34408.312474875114</v>
      </c>
      <c r="P1306" s="412">
        <f>STDEV(K1306:K1307)</f>
        <v>39953.82586729421</v>
      </c>
      <c r="Q1306" s="412">
        <f>STDEV(K1306:K1309)</f>
        <v>27314.719195452843</v>
      </c>
      <c r="R1306" s="412">
        <f>MAX(K1306:K1307)</f>
        <v>74243.129948765723</v>
      </c>
      <c r="S1306" s="412">
        <f>MAX(K1306:K1309)</f>
        <v>74243.129948765723</v>
      </c>
      <c r="T1306" s="412">
        <f>MIN(K1306:K1307)</f>
        <v>17739.887538545256</v>
      </c>
      <c r="U1306" s="412">
        <f>MIN(K1306:K1309)</f>
        <v>15569.369878496751</v>
      </c>
      <c r="V1306" s="126" t="s">
        <v>385</v>
      </c>
    </row>
    <row r="1307" spans="1:23">
      <c r="A1307" s="414"/>
      <c r="B1307" s="25" t="s">
        <v>27</v>
      </c>
      <c r="C1307" s="384"/>
      <c r="D1307" s="380"/>
      <c r="E1307" s="29" t="s">
        <v>1021</v>
      </c>
      <c r="F1307" s="409"/>
      <c r="G1307" s="10">
        <v>10</v>
      </c>
      <c r="H1307" s="11">
        <v>4.2939999999999996</v>
      </c>
      <c r="I1307" s="11">
        <f t="shared" si="73"/>
        <v>21.47</v>
      </c>
      <c r="J1307" s="12">
        <v>1594</v>
      </c>
      <c r="K1307" s="46">
        <f t="shared" si="74"/>
        <v>74243.129948765723</v>
      </c>
      <c r="L1307" s="46"/>
      <c r="M1307" s="13" t="s">
        <v>71</v>
      </c>
      <c r="N1307" s="412">
        <f>AVERAGE(N1305:N1306)</f>
        <v>28940.005967605073</v>
      </c>
      <c r="O1307" s="412" t="e">
        <f>AVERAGE(O1305:O1306)</f>
        <v>#REF!</v>
      </c>
      <c r="P1307" s="412" t="e">
        <f>STDEV(P1303:P1305)</f>
        <v>#REF!</v>
      </c>
      <c r="Q1307" s="412" t="e">
        <f>STDEV(Q1303:Q1305)</f>
        <v>#REF!</v>
      </c>
      <c r="R1307" s="412">
        <f>MIN(R1305:R1306)</f>
        <v>16105</v>
      </c>
      <c r="S1307" s="412" t="e">
        <f>MIN(S1305:S1306)</f>
        <v>#REF!</v>
      </c>
      <c r="T1307" s="412">
        <f>MIN(T1305:T1306)</f>
        <v>7672.0063831093103</v>
      </c>
      <c r="U1307" s="412" t="e">
        <f>MIN(U1305:U1306)</f>
        <v>#REF!</v>
      </c>
      <c r="V1307" s="126" t="s">
        <v>385</v>
      </c>
    </row>
    <row r="1308" spans="1:23">
      <c r="A1308" s="414"/>
      <c r="B1308" s="25" t="s">
        <v>28</v>
      </c>
      <c r="C1308" s="384"/>
      <c r="D1308" s="379" t="s">
        <v>3</v>
      </c>
      <c r="E1308" s="29" t="s">
        <v>1022</v>
      </c>
      <c r="F1308" s="409"/>
      <c r="G1308" s="10">
        <v>10</v>
      </c>
      <c r="H1308" s="11">
        <v>5.5650000000000004</v>
      </c>
      <c r="I1308" s="11">
        <f t="shared" si="73"/>
        <v>27.825000000000003</v>
      </c>
      <c r="J1308" s="12">
        <v>837</v>
      </c>
      <c r="K1308" s="46">
        <f t="shared" si="74"/>
        <v>30080.862533692718</v>
      </c>
      <c r="L1308" s="46"/>
      <c r="M1308" s="13" t="s">
        <v>71</v>
      </c>
      <c r="N1308" s="412">
        <f>AVERAGE(K1308:K1309)</f>
        <v>22825.116206094735</v>
      </c>
      <c r="O1308" s="412" t="e">
        <f>AVERAGE(#REF!)</f>
        <v>#REF!</v>
      </c>
      <c r="P1308" s="412">
        <f>STDEV(K1308:K1309)</f>
        <v>10261.174861627844</v>
      </c>
      <c r="Q1308" s="412" t="e">
        <f>STDEV(#REF!)</f>
        <v>#REF!</v>
      </c>
      <c r="R1308" s="412">
        <f>MAX(K1308:K1309)</f>
        <v>30080.862533692718</v>
      </c>
      <c r="S1308" s="412" t="e">
        <f>MIN(#REF!)</f>
        <v>#REF!</v>
      </c>
      <c r="T1308" s="412">
        <f>MIN(K1308:K1309)</f>
        <v>15569.369878496751</v>
      </c>
      <c r="U1308" s="412">
        <f>MIN(M1308:M1309)</f>
        <v>0</v>
      </c>
      <c r="V1308" s="126" t="s">
        <v>385</v>
      </c>
    </row>
    <row r="1309" spans="1:23">
      <c r="A1309" s="414"/>
      <c r="B1309" s="25" t="s">
        <v>29</v>
      </c>
      <c r="C1309" s="385"/>
      <c r="D1309" s="380"/>
      <c r="E1309" s="29" t="s">
        <v>1023</v>
      </c>
      <c r="F1309" s="409"/>
      <c r="G1309" s="10">
        <v>10</v>
      </c>
      <c r="H1309" s="11">
        <v>7.0780000000000003</v>
      </c>
      <c r="I1309" s="11">
        <f t="shared" si="73"/>
        <v>35.39</v>
      </c>
      <c r="J1309" s="12">
        <v>551</v>
      </c>
      <c r="K1309" s="46">
        <f t="shared" si="74"/>
        <v>15569.369878496751</v>
      </c>
      <c r="L1309" s="46"/>
      <c r="M1309" s="13" t="s">
        <v>71</v>
      </c>
      <c r="N1309" s="412">
        <f>AVERAGE(N1308:N1308)</f>
        <v>22825.116206094735</v>
      </c>
      <c r="O1309" s="412" t="e">
        <f>AVERAGE(O1308:O1308)</f>
        <v>#REF!</v>
      </c>
      <c r="P1309" s="412" t="e">
        <f>STDEV(#REF!)</f>
        <v>#REF!</v>
      </c>
      <c r="Q1309" s="412" t="e">
        <f>STDEV(#REF!)</f>
        <v>#REF!</v>
      </c>
      <c r="R1309" s="412">
        <f>MIN(R1308:R1308)</f>
        <v>30080.862533692718</v>
      </c>
      <c r="S1309" s="412" t="e">
        <f>MIN(S1308:S1308)</f>
        <v>#REF!</v>
      </c>
      <c r="T1309" s="412">
        <f>MIN(T1308:T1308)</f>
        <v>15569.369878496751</v>
      </c>
      <c r="U1309" s="412">
        <f>MIN(U1308:U1308)</f>
        <v>0</v>
      </c>
      <c r="V1309" s="126" t="s">
        <v>385</v>
      </c>
    </row>
    <row r="1310" spans="1:23">
      <c r="A1310" s="414"/>
      <c r="B1310" s="25" t="s">
        <v>30</v>
      </c>
      <c r="C1310" s="383">
        <v>4</v>
      </c>
      <c r="D1310" s="379" t="s">
        <v>4</v>
      </c>
      <c r="E1310" s="29" t="s">
        <v>1024</v>
      </c>
      <c r="F1310" s="409"/>
      <c r="G1310" s="10">
        <v>10</v>
      </c>
      <c r="H1310" s="11">
        <v>6.359</v>
      </c>
      <c r="I1310" s="11">
        <f t="shared" si="73"/>
        <v>31.795000000000002</v>
      </c>
      <c r="J1310" s="12">
        <v>2315</v>
      </c>
      <c r="K1310" s="46">
        <f t="shared" ref="K1310:K1368" si="80">(J1310/(I1310/1000))</f>
        <v>72810.190281490795</v>
      </c>
      <c r="L1310" s="46"/>
      <c r="M1310" s="13" t="s">
        <v>71</v>
      </c>
      <c r="N1310" s="412">
        <f>AVERAGE(K1310:K1311)</f>
        <v>73071.761807412055</v>
      </c>
      <c r="O1310" s="412">
        <f>AVERAGE(K1310:K1313)</f>
        <v>126260.65584649198</v>
      </c>
      <c r="P1310" s="412">
        <f>STDEV(K1310:K1311)</f>
        <v>369.9179994884808</v>
      </c>
      <c r="Q1310" s="412">
        <f>STDEV(K1310:K1313)</f>
        <v>154665.53505819925</v>
      </c>
      <c r="R1310" s="412">
        <f>MAX(K1310:K1311)</f>
        <v>73333.333333333328</v>
      </c>
      <c r="S1310" s="412">
        <f>MAX(K1310:K1313)</f>
        <v>353299.93465475924</v>
      </c>
      <c r="T1310" s="412">
        <f>MIN(K1310:K1311)</f>
        <v>72810.190281490795</v>
      </c>
      <c r="U1310" s="412">
        <f>MIN(K1310:K1313)</f>
        <v>5599.1651163845909</v>
      </c>
      <c r="V1310" s="126" t="s">
        <v>385</v>
      </c>
    </row>
    <row r="1311" spans="1:23">
      <c r="A1311" s="414"/>
      <c r="B1311" s="25" t="s">
        <v>31</v>
      </c>
      <c r="C1311" s="384"/>
      <c r="D1311" s="380"/>
      <c r="E1311" s="29" t="s">
        <v>1025</v>
      </c>
      <c r="F1311" s="409"/>
      <c r="G1311" s="10">
        <v>10</v>
      </c>
      <c r="H1311" s="11">
        <v>3.45</v>
      </c>
      <c r="I1311" s="11">
        <f t="shared" si="73"/>
        <v>17.25</v>
      </c>
      <c r="J1311" s="12">
        <v>1265</v>
      </c>
      <c r="K1311" s="46">
        <f t="shared" si="80"/>
        <v>73333.333333333328</v>
      </c>
      <c r="L1311" s="46"/>
      <c r="M1311" s="13" t="s">
        <v>71</v>
      </c>
      <c r="N1311" s="412">
        <f>AVERAGE(N1309:N1310)</f>
        <v>47948.439006753397</v>
      </c>
      <c r="O1311" s="412" t="e">
        <f>AVERAGE(O1309:O1310)</f>
        <v>#REF!</v>
      </c>
      <c r="P1311" s="412" t="e">
        <f>STDEV(P1307:P1309)</f>
        <v>#REF!</v>
      </c>
      <c r="Q1311" s="412" t="e">
        <f>STDEV(Q1307:Q1309)</f>
        <v>#REF!</v>
      </c>
      <c r="R1311" s="412">
        <f>MIN(R1309:R1310)</f>
        <v>30080.862533692718</v>
      </c>
      <c r="S1311" s="412" t="e">
        <f>MIN(S1309:S1310)</f>
        <v>#REF!</v>
      </c>
      <c r="T1311" s="412">
        <f>MIN(T1309:T1310)</f>
        <v>15569.369878496751</v>
      </c>
      <c r="U1311" s="412">
        <f>MIN(U1309:U1310)</f>
        <v>0</v>
      </c>
      <c r="V1311" s="126" t="s">
        <v>385</v>
      </c>
    </row>
    <row r="1312" spans="1:23">
      <c r="A1312" s="414"/>
      <c r="B1312" s="25" t="s">
        <v>32</v>
      </c>
      <c r="C1312" s="384"/>
      <c r="D1312" s="379" t="s">
        <v>3</v>
      </c>
      <c r="E1312" s="29" t="s">
        <v>1026</v>
      </c>
      <c r="F1312" s="409"/>
      <c r="G1312" s="10">
        <v>10</v>
      </c>
      <c r="H1312" s="11">
        <v>22.039000000000001</v>
      </c>
      <c r="I1312" s="11">
        <f t="shared" si="73"/>
        <v>110.19500000000001</v>
      </c>
      <c r="J1312" s="12">
        <v>617</v>
      </c>
      <c r="K1312" s="46">
        <f t="shared" si="80"/>
        <v>5599.1651163845909</v>
      </c>
      <c r="L1312" s="46"/>
      <c r="M1312" s="13" t="s">
        <v>71</v>
      </c>
      <c r="N1312" s="412">
        <f>AVERAGE(K1312:K1313)</f>
        <v>179449.54988557191</v>
      </c>
      <c r="O1312" s="412" t="e">
        <f>AVERAGE(#REF!)</f>
        <v>#REF!</v>
      </c>
      <c r="P1312" s="412">
        <f>STDEV(K1312:K1313)</f>
        <v>245861.57196436566</v>
      </c>
      <c r="Q1312" s="412" t="e">
        <f>STDEV(#REF!)</f>
        <v>#REF!</v>
      </c>
      <c r="R1312" s="412">
        <f>MAX(K1312:K1313)</f>
        <v>353299.93465475924</v>
      </c>
      <c r="S1312" s="412" t="e">
        <f>MIN(#REF!)</f>
        <v>#REF!</v>
      </c>
      <c r="T1312" s="412">
        <f>MIN(K1312:K1313)</f>
        <v>5599.1651163845909</v>
      </c>
      <c r="U1312" s="412">
        <f>MIN(M1312:M1313)</f>
        <v>0</v>
      </c>
      <c r="V1312" s="126" t="s">
        <v>385</v>
      </c>
    </row>
    <row r="1313" spans="1:22">
      <c r="A1313" s="414"/>
      <c r="B1313" s="25" t="s">
        <v>33</v>
      </c>
      <c r="C1313" s="385"/>
      <c r="D1313" s="380"/>
      <c r="E1313" s="29" t="s">
        <v>1027</v>
      </c>
      <c r="F1313" s="409"/>
      <c r="G1313" s="10">
        <v>10</v>
      </c>
      <c r="H1313" s="11">
        <v>4.5910000000000002</v>
      </c>
      <c r="I1313" s="11">
        <f t="shared" ref="I1313:I1344" si="81">IF(H1313&gt;=40, 200, H1313*5)</f>
        <v>22.955000000000002</v>
      </c>
      <c r="J1313" s="12">
        <v>8110</v>
      </c>
      <c r="K1313" s="46">
        <f t="shared" si="80"/>
        <v>353299.93465475924</v>
      </c>
      <c r="L1313" s="46"/>
      <c r="M1313" s="13" t="s">
        <v>71</v>
      </c>
      <c r="N1313" s="412">
        <f>AVERAGE(N1312:N1312)</f>
        <v>179449.54988557191</v>
      </c>
      <c r="O1313" s="412" t="e">
        <f>AVERAGE(O1312:O1312)</f>
        <v>#REF!</v>
      </c>
      <c r="P1313" s="412" t="e">
        <f>STDEV(#REF!)</f>
        <v>#REF!</v>
      </c>
      <c r="Q1313" s="412" t="e">
        <f>STDEV(#REF!)</f>
        <v>#REF!</v>
      </c>
      <c r="R1313" s="412">
        <f>MIN(R1312:R1312)</f>
        <v>353299.93465475924</v>
      </c>
      <c r="S1313" s="412" t="e">
        <f>MIN(S1312:S1312)</f>
        <v>#REF!</v>
      </c>
      <c r="T1313" s="412">
        <f>MIN(T1312:T1312)</f>
        <v>5599.1651163845909</v>
      </c>
      <c r="U1313" s="412">
        <f>MIN(U1312:U1312)</f>
        <v>0</v>
      </c>
      <c r="V1313" s="126" t="s">
        <v>385</v>
      </c>
    </row>
    <row r="1314" spans="1:22">
      <c r="A1314" s="414"/>
      <c r="B1314" s="25" t="s">
        <v>34</v>
      </c>
      <c r="C1314" s="383">
        <v>5</v>
      </c>
      <c r="D1314" s="379" t="s">
        <v>4</v>
      </c>
      <c r="E1314" s="29" t="s">
        <v>1028</v>
      </c>
      <c r="F1314" s="409"/>
      <c r="G1314" s="10">
        <v>10</v>
      </c>
      <c r="H1314" s="11">
        <v>5.4690000000000003</v>
      </c>
      <c r="I1314" s="11">
        <f t="shared" si="81"/>
        <v>27.345000000000002</v>
      </c>
      <c r="J1314" s="12">
        <v>4919</v>
      </c>
      <c r="K1314" s="46">
        <f t="shared" si="80"/>
        <v>179886.63375388552</v>
      </c>
      <c r="L1314" s="46"/>
      <c r="M1314" s="13" t="s">
        <v>71</v>
      </c>
      <c r="N1314" s="412">
        <f>AVERAGE(K1314:K1315)</f>
        <v>102102.64601740398</v>
      </c>
      <c r="O1314" s="412">
        <f>AVERAGE(K1314:K1317)</f>
        <v>105511.52701436053</v>
      </c>
      <c r="P1314" s="412">
        <f>STDEV(K1314:K1315)</f>
        <v>110003.17039239469</v>
      </c>
      <c r="Q1314" s="412">
        <f>STDEV(K1314:K1317)</f>
        <v>101041.60230681421</v>
      </c>
      <c r="R1314" s="412">
        <f>MAX(K1314:K1315)</f>
        <v>179886.63375388552</v>
      </c>
      <c r="S1314" s="412">
        <f>MAX(K1314:K1317)</f>
        <v>205048.0232298414</v>
      </c>
      <c r="T1314" s="412">
        <f>MIN(K1314:K1315)</f>
        <v>24318.658280922435</v>
      </c>
      <c r="U1314" s="412">
        <f>MIN(K1314:K1317)</f>
        <v>12792.79279279279</v>
      </c>
      <c r="V1314" s="126" t="s">
        <v>385</v>
      </c>
    </row>
    <row r="1315" spans="1:22">
      <c r="A1315" s="414"/>
      <c r="B1315" s="25" t="s">
        <v>35</v>
      </c>
      <c r="C1315" s="384"/>
      <c r="D1315" s="380"/>
      <c r="E1315" s="29" t="s">
        <v>1029</v>
      </c>
      <c r="F1315" s="409"/>
      <c r="G1315" s="10">
        <v>10</v>
      </c>
      <c r="H1315" s="11">
        <v>4.7699999999999996</v>
      </c>
      <c r="I1315" s="11">
        <f t="shared" si="81"/>
        <v>23.849999999999998</v>
      </c>
      <c r="J1315" s="12">
        <v>580</v>
      </c>
      <c r="K1315" s="46">
        <f t="shared" si="80"/>
        <v>24318.658280922435</v>
      </c>
      <c r="L1315" s="46"/>
      <c r="M1315" s="13" t="s">
        <v>71</v>
      </c>
      <c r="N1315" s="412">
        <f>AVERAGE(N1313:N1314)</f>
        <v>140776.09795148793</v>
      </c>
      <c r="O1315" s="412" t="e">
        <f>AVERAGE(O1313:O1314)</f>
        <v>#REF!</v>
      </c>
      <c r="P1315" s="412" t="e">
        <f>STDEV(P1311:P1313)</f>
        <v>#REF!</v>
      </c>
      <c r="Q1315" s="412" t="e">
        <f>STDEV(Q1311:Q1313)</f>
        <v>#REF!</v>
      </c>
      <c r="R1315" s="412">
        <f>MIN(R1313:R1314)</f>
        <v>179886.63375388552</v>
      </c>
      <c r="S1315" s="412" t="e">
        <f>MIN(S1313:S1314)</f>
        <v>#REF!</v>
      </c>
      <c r="T1315" s="412">
        <f>MIN(T1313:T1314)</f>
        <v>5599.1651163845909</v>
      </c>
      <c r="U1315" s="412">
        <f>MIN(U1313:U1314)</f>
        <v>0</v>
      </c>
      <c r="V1315" s="126" t="s">
        <v>385</v>
      </c>
    </row>
    <row r="1316" spans="1:22">
      <c r="A1316" s="414"/>
      <c r="B1316" s="25" t="s">
        <v>36</v>
      </c>
      <c r="C1316" s="384"/>
      <c r="D1316" s="379" t="s">
        <v>3</v>
      </c>
      <c r="E1316" s="29" t="s">
        <v>1030</v>
      </c>
      <c r="F1316" s="409"/>
      <c r="G1316" s="10">
        <v>10</v>
      </c>
      <c r="H1316" s="11">
        <v>4.4770000000000003</v>
      </c>
      <c r="I1316" s="11">
        <f t="shared" si="81"/>
        <v>22.385000000000002</v>
      </c>
      <c r="J1316" s="12">
        <v>4590</v>
      </c>
      <c r="K1316" s="46">
        <f t="shared" si="80"/>
        <v>205048.0232298414</v>
      </c>
      <c r="L1316" s="46"/>
      <c r="M1316" s="13" t="s">
        <v>71</v>
      </c>
      <c r="N1316" s="412">
        <f>AVERAGE(K1316:K1317)</f>
        <v>108920.40801131709</v>
      </c>
      <c r="O1316" s="412" t="e">
        <f>AVERAGE(#REF!)</f>
        <v>#REF!</v>
      </c>
      <c r="P1316" s="412">
        <f>STDEV(K1316:K1317)</f>
        <v>135944.97716061943</v>
      </c>
      <c r="Q1316" s="412" t="e">
        <f>STDEV(#REF!)</f>
        <v>#REF!</v>
      </c>
      <c r="R1316" s="412">
        <f>MAX(K1316:K1317)</f>
        <v>205048.0232298414</v>
      </c>
      <c r="S1316" s="412" t="e">
        <f>MIN(#REF!)</f>
        <v>#REF!</v>
      </c>
      <c r="T1316" s="412">
        <f>MIN(K1316:K1317)</f>
        <v>12792.79279279279</v>
      </c>
      <c r="U1316" s="412">
        <f>MIN(M1316:M1317)</f>
        <v>0</v>
      </c>
      <c r="V1316" s="126" t="s">
        <v>385</v>
      </c>
    </row>
    <row r="1317" spans="1:22">
      <c r="A1317" s="414"/>
      <c r="B1317" s="25" t="s">
        <v>37</v>
      </c>
      <c r="C1317" s="385"/>
      <c r="D1317" s="380"/>
      <c r="E1317" s="29" t="s">
        <v>1031</v>
      </c>
      <c r="F1317" s="409"/>
      <c r="G1317" s="10">
        <v>10</v>
      </c>
      <c r="H1317" s="11">
        <v>4.4400000000000004</v>
      </c>
      <c r="I1317" s="11">
        <f t="shared" si="81"/>
        <v>22.200000000000003</v>
      </c>
      <c r="J1317" s="12">
        <v>284</v>
      </c>
      <c r="K1317" s="46">
        <f t="shared" si="80"/>
        <v>12792.79279279279</v>
      </c>
      <c r="L1317" s="46"/>
      <c r="M1317" s="13" t="s">
        <v>71</v>
      </c>
      <c r="N1317" s="412">
        <f>AVERAGE(N1316:N1316)</f>
        <v>108920.40801131709</v>
      </c>
      <c r="O1317" s="412" t="e">
        <f>AVERAGE(O1316:O1316)</f>
        <v>#REF!</v>
      </c>
      <c r="P1317" s="412" t="e">
        <f>STDEV(#REF!)</f>
        <v>#REF!</v>
      </c>
      <c r="Q1317" s="412" t="e">
        <f>STDEV(#REF!)</f>
        <v>#REF!</v>
      </c>
      <c r="R1317" s="412">
        <f>MIN(R1316:R1316)</f>
        <v>205048.0232298414</v>
      </c>
      <c r="S1317" s="412" t="e">
        <f>MIN(S1316:S1316)</f>
        <v>#REF!</v>
      </c>
      <c r="T1317" s="412">
        <f>MIN(T1316:T1316)</f>
        <v>12792.79279279279</v>
      </c>
      <c r="U1317" s="412">
        <f>MIN(U1316:U1316)</f>
        <v>0</v>
      </c>
      <c r="V1317" s="126" t="s">
        <v>385</v>
      </c>
    </row>
    <row r="1318" spans="1:22">
      <c r="A1318" s="414"/>
      <c r="B1318" s="25" t="s">
        <v>38</v>
      </c>
      <c r="C1318" s="383">
        <v>6</v>
      </c>
      <c r="D1318" s="23" t="s">
        <v>4</v>
      </c>
      <c r="E1318" s="29" t="s">
        <v>1032</v>
      </c>
      <c r="F1318" s="409"/>
      <c r="G1318" s="10">
        <v>10</v>
      </c>
      <c r="H1318" s="11">
        <v>8.9870000000000001</v>
      </c>
      <c r="I1318" s="11">
        <f t="shared" si="81"/>
        <v>44.935000000000002</v>
      </c>
      <c r="J1318" s="12">
        <v>17</v>
      </c>
      <c r="K1318" s="46">
        <f t="shared" si="80"/>
        <v>378.32424613330363</v>
      </c>
      <c r="L1318" s="46"/>
      <c r="M1318" s="13" t="s">
        <v>71</v>
      </c>
      <c r="N1318" s="130">
        <f>AVERAGE(K1318)</f>
        <v>378.32424613330363</v>
      </c>
      <c r="O1318" s="412">
        <f>AVERAGE(K1318:K1321)</f>
        <v>134552.36535709928</v>
      </c>
      <c r="P1318" s="129" t="s">
        <v>354</v>
      </c>
      <c r="Q1318" s="412">
        <f>STDEV(K1318:K1321)</f>
        <v>190656.89446554671</v>
      </c>
      <c r="R1318" s="130">
        <f>MAX(K1318)</f>
        <v>378.32424613330363</v>
      </c>
      <c r="S1318" s="412">
        <f>MAX(K1318:K1321)</f>
        <v>408851.317752362</v>
      </c>
      <c r="T1318" s="130">
        <f>MIN(K1318)</f>
        <v>378.32424613330363</v>
      </c>
      <c r="U1318" s="412">
        <f>MIN(K1318:K1321)</f>
        <v>378.32424613330363</v>
      </c>
      <c r="V1318" s="126" t="s">
        <v>385</v>
      </c>
    </row>
    <row r="1319" spans="1:22">
      <c r="A1319" s="414"/>
      <c r="B1319" s="25" t="s">
        <v>39</v>
      </c>
      <c r="C1319" s="384"/>
      <c r="D1319" s="379" t="s">
        <v>3</v>
      </c>
      <c r="E1319" s="29" t="s">
        <v>1033</v>
      </c>
      <c r="F1319" s="409"/>
      <c r="G1319" s="10">
        <v>10</v>
      </c>
      <c r="H1319" s="11">
        <v>4.0220000000000002</v>
      </c>
      <c r="I1319" s="11">
        <f t="shared" si="81"/>
        <v>20.11</v>
      </c>
      <c r="J1319" s="12">
        <v>8222</v>
      </c>
      <c r="K1319" s="46">
        <f t="shared" si="80"/>
        <v>408851.317752362</v>
      </c>
      <c r="L1319" s="46"/>
      <c r="M1319" s="13" t="s">
        <v>71</v>
      </c>
      <c r="N1319" s="412">
        <f>AVERAGE(K1319:K1321)</f>
        <v>179277.04572742127</v>
      </c>
      <c r="O1319" s="412">
        <f>AVERAGE(O1318:O1318)</f>
        <v>134552.36535709928</v>
      </c>
      <c r="P1319" s="412">
        <f>STDEV(K1319:K1321)</f>
        <v>206211.77198575533</v>
      </c>
      <c r="Q1319" s="412" t="e">
        <f>STDEV(#REF!)</f>
        <v>#REF!</v>
      </c>
      <c r="R1319" s="412">
        <f>MAX(K1319:K1321)</f>
        <v>408851.317752362</v>
      </c>
      <c r="S1319" s="412">
        <f>MIN(S1318:S1318)</f>
        <v>408851.317752362</v>
      </c>
      <c r="T1319" s="412">
        <f>MIN(K1319:K1321)</f>
        <v>9762.9956445500302</v>
      </c>
      <c r="U1319" s="412">
        <f>MIN(U1318:U1318)</f>
        <v>378.32424613330363</v>
      </c>
      <c r="V1319" s="126" t="s">
        <v>385</v>
      </c>
    </row>
    <row r="1320" spans="1:22">
      <c r="A1320" s="414"/>
      <c r="B1320" s="25" t="s">
        <v>40</v>
      </c>
      <c r="C1320" s="384"/>
      <c r="D1320" s="407"/>
      <c r="E1320" s="29" t="s">
        <v>1034</v>
      </c>
      <c r="F1320" s="409"/>
      <c r="G1320" s="10">
        <v>10</v>
      </c>
      <c r="H1320" s="11">
        <v>2.758</v>
      </c>
      <c r="I1320" s="11">
        <f t="shared" si="81"/>
        <v>13.79</v>
      </c>
      <c r="J1320" s="12">
        <v>1644</v>
      </c>
      <c r="K1320" s="46">
        <f t="shared" si="80"/>
        <v>119216.82378535172</v>
      </c>
      <c r="L1320" s="46"/>
      <c r="M1320" s="13" t="s">
        <v>71</v>
      </c>
      <c r="N1320" s="412"/>
      <c r="O1320" s="412" t="e">
        <f>AVERAGE(#REF!)</f>
        <v>#REF!</v>
      </c>
      <c r="P1320" s="412"/>
      <c r="Q1320" s="412" t="e">
        <f>STDEV(#REF!)</f>
        <v>#REF!</v>
      </c>
      <c r="R1320" s="412"/>
      <c r="S1320" s="412" t="e">
        <f>MIN(#REF!)</f>
        <v>#REF!</v>
      </c>
      <c r="T1320" s="412"/>
      <c r="U1320" s="412">
        <f>MIN(M1320:M1321)</f>
        <v>0</v>
      </c>
      <c r="V1320" s="126" t="s">
        <v>385</v>
      </c>
    </row>
    <row r="1321" spans="1:22">
      <c r="A1321" s="414"/>
      <c r="B1321" s="25" t="s">
        <v>41</v>
      </c>
      <c r="C1321" s="385"/>
      <c r="D1321" s="380"/>
      <c r="E1321" s="29" t="s">
        <v>1035</v>
      </c>
      <c r="F1321" s="410"/>
      <c r="G1321" s="10">
        <v>10</v>
      </c>
      <c r="H1321" s="11">
        <v>17.678999999999998</v>
      </c>
      <c r="I1321" s="11">
        <f t="shared" si="81"/>
        <v>88.394999999999996</v>
      </c>
      <c r="J1321" s="12">
        <v>863</v>
      </c>
      <c r="K1321" s="46">
        <f t="shared" si="80"/>
        <v>9762.9956445500302</v>
      </c>
      <c r="L1321" s="46"/>
      <c r="M1321" s="13" t="s">
        <v>71</v>
      </c>
      <c r="N1321" s="412"/>
      <c r="O1321" s="412" t="e">
        <f>AVERAGE(O1320:O1320)</f>
        <v>#REF!</v>
      </c>
      <c r="P1321" s="412"/>
      <c r="Q1321" s="412" t="e">
        <f>STDEV(#REF!)</f>
        <v>#REF!</v>
      </c>
      <c r="R1321" s="412"/>
      <c r="S1321" s="412" t="e">
        <f>MIN(S1320:S1320)</f>
        <v>#REF!</v>
      </c>
      <c r="T1321" s="412"/>
      <c r="U1321" s="412">
        <f>MIN(U1320:U1320)</f>
        <v>0</v>
      </c>
      <c r="V1321" s="126" t="s">
        <v>385</v>
      </c>
    </row>
    <row r="1322" spans="1:22">
      <c r="A1322" s="414"/>
      <c r="B1322" s="25" t="s">
        <v>42</v>
      </c>
      <c r="C1322" s="383">
        <v>1</v>
      </c>
      <c r="D1322" s="23" t="s">
        <v>4</v>
      </c>
      <c r="E1322" s="29" t="s">
        <v>1036</v>
      </c>
      <c r="F1322" s="388" t="s">
        <v>1846</v>
      </c>
      <c r="G1322" s="10">
        <v>10</v>
      </c>
      <c r="H1322" s="11">
        <v>1.524</v>
      </c>
      <c r="I1322" s="11">
        <f t="shared" si="81"/>
        <v>7.62</v>
      </c>
      <c r="J1322" s="12" t="s">
        <v>355</v>
      </c>
      <c r="K1322" s="46" t="s">
        <v>355</v>
      </c>
      <c r="L1322" s="46"/>
      <c r="M1322" s="13" t="s">
        <v>71</v>
      </c>
      <c r="N1322" s="129" t="s">
        <v>355</v>
      </c>
      <c r="O1322" s="381" t="s">
        <v>355</v>
      </c>
      <c r="P1322" s="129" t="s">
        <v>354</v>
      </c>
      <c r="Q1322" s="381" t="s">
        <v>354</v>
      </c>
      <c r="R1322" s="129" t="s">
        <v>355</v>
      </c>
      <c r="S1322" s="381" t="s">
        <v>355</v>
      </c>
      <c r="T1322" s="129" t="s">
        <v>355</v>
      </c>
      <c r="U1322" s="418" t="s">
        <v>355</v>
      </c>
      <c r="V1322" s="126" t="s">
        <v>385</v>
      </c>
    </row>
    <row r="1323" spans="1:22">
      <c r="A1323" s="414"/>
      <c r="B1323" s="25" t="s">
        <v>43</v>
      </c>
      <c r="C1323" s="384"/>
      <c r="D1323" s="379" t="s">
        <v>3</v>
      </c>
      <c r="E1323" s="29" t="s">
        <v>1037</v>
      </c>
      <c r="F1323" s="389"/>
      <c r="G1323" s="10">
        <v>10</v>
      </c>
      <c r="H1323" s="11">
        <v>5.133</v>
      </c>
      <c r="I1323" s="11">
        <f t="shared" si="81"/>
        <v>25.664999999999999</v>
      </c>
      <c r="J1323" s="12" t="s">
        <v>355</v>
      </c>
      <c r="K1323" s="46" t="s">
        <v>355</v>
      </c>
      <c r="L1323" s="46"/>
      <c r="M1323" s="13" t="s">
        <v>71</v>
      </c>
      <c r="N1323" s="381" t="s">
        <v>355</v>
      </c>
      <c r="O1323" s="382" t="e">
        <f>MIN(#REF!)</f>
        <v>#REF!</v>
      </c>
      <c r="P1323" s="381" t="s">
        <v>354</v>
      </c>
      <c r="Q1323" s="382" t="e">
        <f>STDEV(#REF!)</f>
        <v>#REF!</v>
      </c>
      <c r="R1323" s="381" t="s">
        <v>355</v>
      </c>
      <c r="S1323" s="382" t="e">
        <f>MIN(#REF!)</f>
        <v>#REF!</v>
      </c>
      <c r="T1323" s="381" t="s">
        <v>355</v>
      </c>
      <c r="U1323" s="419">
        <f>MIN(M1323:M1324)</f>
        <v>0</v>
      </c>
      <c r="V1323" s="126" t="s">
        <v>385</v>
      </c>
    </row>
    <row r="1324" spans="1:22">
      <c r="A1324" s="414"/>
      <c r="B1324" s="25" t="s">
        <v>44</v>
      </c>
      <c r="C1324" s="385"/>
      <c r="D1324" s="380"/>
      <c r="E1324" s="29" t="s">
        <v>1038</v>
      </c>
      <c r="F1324" s="389"/>
      <c r="G1324" s="10">
        <v>10</v>
      </c>
      <c r="H1324" s="11">
        <v>4.2930000000000001</v>
      </c>
      <c r="I1324" s="11">
        <f t="shared" si="81"/>
        <v>21.465</v>
      </c>
      <c r="J1324" s="12" t="s">
        <v>355</v>
      </c>
      <c r="K1324" s="46" t="s">
        <v>355</v>
      </c>
      <c r="L1324" s="46"/>
      <c r="M1324" s="13" t="s">
        <v>71</v>
      </c>
      <c r="N1324" s="382">
        <f>MIN(N1322:N1323)</f>
        <v>0</v>
      </c>
      <c r="O1324" s="382" t="e">
        <f>MIN(O1323:O1323)</f>
        <v>#REF!</v>
      </c>
      <c r="P1324" s="382" t="e">
        <f>AVERAGE(P1322:P1323)</f>
        <v>#DIV/0!</v>
      </c>
      <c r="Q1324" s="382" t="e">
        <f>STDEV(#REF!)</f>
        <v>#REF!</v>
      </c>
      <c r="R1324" s="382">
        <f>MIN(R1322:R1323)</f>
        <v>0</v>
      </c>
      <c r="S1324" s="382" t="e">
        <f>MIN(S1323:S1323)</f>
        <v>#REF!</v>
      </c>
      <c r="T1324" s="382">
        <f>MIN(T1322:T1323)</f>
        <v>0</v>
      </c>
      <c r="U1324" s="419">
        <f>MIN(U1323:U1323)</f>
        <v>0</v>
      </c>
      <c r="V1324" s="126" t="s">
        <v>385</v>
      </c>
    </row>
    <row r="1325" spans="1:22">
      <c r="A1325" s="414"/>
      <c r="B1325" s="25" t="s">
        <v>45</v>
      </c>
      <c r="C1325" s="383">
        <v>2</v>
      </c>
      <c r="D1325" s="379" t="s">
        <v>4</v>
      </c>
      <c r="E1325" s="29" t="s">
        <v>1039</v>
      </c>
      <c r="F1325" s="389"/>
      <c r="G1325" s="10">
        <v>10</v>
      </c>
      <c r="H1325" s="11">
        <v>8.391</v>
      </c>
      <c r="I1325" s="11">
        <f t="shared" si="81"/>
        <v>41.954999999999998</v>
      </c>
      <c r="J1325" s="12" t="s">
        <v>355</v>
      </c>
      <c r="K1325" s="46" t="s">
        <v>355</v>
      </c>
      <c r="L1325" s="46"/>
      <c r="M1325" s="13" t="s">
        <v>71</v>
      </c>
      <c r="N1325" s="381" t="s">
        <v>355</v>
      </c>
      <c r="O1325" s="381" t="s">
        <v>355</v>
      </c>
      <c r="P1325" s="381" t="s">
        <v>354</v>
      </c>
      <c r="Q1325" s="381" t="s">
        <v>354</v>
      </c>
      <c r="R1325" s="381" t="s">
        <v>355</v>
      </c>
      <c r="S1325" s="381" t="s">
        <v>355</v>
      </c>
      <c r="T1325" s="381" t="s">
        <v>355</v>
      </c>
      <c r="U1325" s="418" t="s">
        <v>355</v>
      </c>
      <c r="V1325" s="126" t="s">
        <v>385</v>
      </c>
    </row>
    <row r="1326" spans="1:22">
      <c r="A1326" s="414"/>
      <c r="B1326" s="25" t="s">
        <v>46</v>
      </c>
      <c r="C1326" s="384"/>
      <c r="D1326" s="380"/>
      <c r="E1326" s="29" t="s">
        <v>1040</v>
      </c>
      <c r="F1326" s="389"/>
      <c r="G1326" s="10">
        <v>10</v>
      </c>
      <c r="H1326" s="11">
        <v>11.819000000000001</v>
      </c>
      <c r="I1326" s="11">
        <f t="shared" si="81"/>
        <v>59.095000000000006</v>
      </c>
      <c r="J1326" s="12" t="s">
        <v>355</v>
      </c>
      <c r="K1326" s="46" t="s">
        <v>355</v>
      </c>
      <c r="L1326" s="46"/>
      <c r="M1326" s="13" t="s">
        <v>71</v>
      </c>
      <c r="N1326" s="382">
        <f>MIN(N1324:N1325)</f>
        <v>0</v>
      </c>
      <c r="O1326" s="382" t="e">
        <f>MIN(O1324:O1325)</f>
        <v>#REF!</v>
      </c>
      <c r="P1326" s="382" t="e">
        <f>AVERAGE(P1324:P1325)</f>
        <v>#DIV/0!</v>
      </c>
      <c r="Q1326" s="382" t="e">
        <f>STDEV(Q1322:Q1324)</f>
        <v>#REF!</v>
      </c>
      <c r="R1326" s="382">
        <f>MIN(R1324:R1325)</f>
        <v>0</v>
      </c>
      <c r="S1326" s="382" t="e">
        <f>MIN(S1324:S1325)</f>
        <v>#REF!</v>
      </c>
      <c r="T1326" s="382">
        <f>MIN(T1324:T1325)</f>
        <v>0</v>
      </c>
      <c r="U1326" s="419">
        <f>MIN(U1324:U1325)</f>
        <v>0</v>
      </c>
      <c r="V1326" s="126" t="s">
        <v>385</v>
      </c>
    </row>
    <row r="1327" spans="1:22">
      <c r="A1327" s="414"/>
      <c r="B1327" s="25" t="s">
        <v>47</v>
      </c>
      <c r="C1327" s="384"/>
      <c r="D1327" s="379" t="s">
        <v>3</v>
      </c>
      <c r="E1327" s="29" t="s">
        <v>1041</v>
      </c>
      <c r="F1327" s="389"/>
      <c r="G1327" s="10">
        <v>10</v>
      </c>
      <c r="H1327" s="11">
        <v>1.976</v>
      </c>
      <c r="I1327" s="11">
        <f t="shared" si="81"/>
        <v>9.879999999999999</v>
      </c>
      <c r="J1327" s="12" t="s">
        <v>355</v>
      </c>
      <c r="K1327" s="46" t="s">
        <v>355</v>
      </c>
      <c r="L1327" s="46"/>
      <c r="M1327" s="13" t="s">
        <v>71</v>
      </c>
      <c r="N1327" s="381" t="s">
        <v>355</v>
      </c>
      <c r="O1327" s="382" t="e">
        <f>MIN(#REF!)</f>
        <v>#REF!</v>
      </c>
      <c r="P1327" s="381" t="s">
        <v>354</v>
      </c>
      <c r="Q1327" s="382" t="e">
        <f>STDEV(#REF!)</f>
        <v>#REF!</v>
      </c>
      <c r="R1327" s="381" t="s">
        <v>355</v>
      </c>
      <c r="S1327" s="382" t="e">
        <f>MIN(#REF!)</f>
        <v>#REF!</v>
      </c>
      <c r="T1327" s="381" t="s">
        <v>355</v>
      </c>
      <c r="U1327" s="419">
        <f>MIN(M1327:M1328)</f>
        <v>0</v>
      </c>
      <c r="V1327" s="126" t="s">
        <v>385</v>
      </c>
    </row>
    <row r="1328" spans="1:22">
      <c r="A1328" s="414"/>
      <c r="B1328" s="25" t="s">
        <v>48</v>
      </c>
      <c r="C1328" s="385"/>
      <c r="D1328" s="380"/>
      <c r="E1328" s="29" t="s">
        <v>1042</v>
      </c>
      <c r="F1328" s="389"/>
      <c r="G1328" s="10">
        <v>10</v>
      </c>
      <c r="H1328" s="11">
        <v>4.7830000000000004</v>
      </c>
      <c r="I1328" s="11">
        <f t="shared" si="81"/>
        <v>23.915000000000003</v>
      </c>
      <c r="J1328" s="12" t="s">
        <v>355</v>
      </c>
      <c r="K1328" s="46" t="s">
        <v>355</v>
      </c>
      <c r="L1328" s="46"/>
      <c r="M1328" s="13" t="s">
        <v>71</v>
      </c>
      <c r="N1328" s="382">
        <f>MIN(N1326:N1327)</f>
        <v>0</v>
      </c>
      <c r="O1328" s="382" t="e">
        <f>MIN(O1327:O1327)</f>
        <v>#REF!</v>
      </c>
      <c r="P1328" s="382" t="e">
        <f>AVERAGE(P1326:P1327)</f>
        <v>#DIV/0!</v>
      </c>
      <c r="Q1328" s="382" t="e">
        <f>STDEV(#REF!)</f>
        <v>#REF!</v>
      </c>
      <c r="R1328" s="382">
        <f>MIN(R1326:R1327)</f>
        <v>0</v>
      </c>
      <c r="S1328" s="382" t="e">
        <f>MIN(S1327:S1327)</f>
        <v>#REF!</v>
      </c>
      <c r="T1328" s="382">
        <f>MIN(T1326:T1327)</f>
        <v>0</v>
      </c>
      <c r="U1328" s="419">
        <f>MIN(U1327:U1327)</f>
        <v>0</v>
      </c>
      <c r="V1328" s="126" t="s">
        <v>385</v>
      </c>
    </row>
    <row r="1329" spans="1:23">
      <c r="A1329" s="414"/>
      <c r="B1329" s="25" t="s">
        <v>49</v>
      </c>
      <c r="C1329" s="383">
        <v>3</v>
      </c>
      <c r="D1329" s="379" t="s">
        <v>4</v>
      </c>
      <c r="E1329" s="29" t="s">
        <v>1043</v>
      </c>
      <c r="F1329" s="389"/>
      <c r="G1329" s="10">
        <v>10</v>
      </c>
      <c r="H1329" s="11">
        <v>5.91</v>
      </c>
      <c r="I1329" s="11">
        <f t="shared" si="81"/>
        <v>29.55</v>
      </c>
      <c r="J1329" s="12">
        <v>185</v>
      </c>
      <c r="K1329" s="46">
        <f t="shared" si="80"/>
        <v>6260.5752961082908</v>
      </c>
      <c r="L1329" s="46"/>
      <c r="M1329" s="13" t="s">
        <v>71</v>
      </c>
      <c r="N1329" s="412">
        <f>AVERAGE(K1329:K1330)</f>
        <v>49443.175311734361</v>
      </c>
      <c r="O1329" s="412">
        <f>AVERAGE(K1329:K1332)</f>
        <v>35235.836896659013</v>
      </c>
      <c r="P1329" s="412">
        <f>STDEV(K1329:K1330)</f>
        <v>61069.418600631012</v>
      </c>
      <c r="Q1329" s="412">
        <f>STDEV(K1329:K1332)</f>
        <v>41221.795548469134</v>
      </c>
      <c r="R1329" s="412">
        <f>MAX(K1329:K1330)</f>
        <v>92625.775327360432</v>
      </c>
      <c r="S1329" s="412">
        <f>MAX(K1329:K1332)</f>
        <v>92625.775327360432</v>
      </c>
      <c r="T1329" s="412">
        <f>MIN(K1329:K1330)</f>
        <v>6260.5752961082908</v>
      </c>
      <c r="U1329" s="412">
        <f>MIN(K1329:K1332)</f>
        <v>4282.7298050139279</v>
      </c>
      <c r="V1329" s="126" t="s">
        <v>385</v>
      </c>
    </row>
    <row r="1330" spans="1:23">
      <c r="A1330" s="414"/>
      <c r="B1330" s="25" t="s">
        <v>50</v>
      </c>
      <c r="C1330" s="384"/>
      <c r="D1330" s="380"/>
      <c r="E1330" s="29" t="s">
        <v>1044</v>
      </c>
      <c r="F1330" s="389"/>
      <c r="G1330" s="10">
        <v>10</v>
      </c>
      <c r="H1330" s="11">
        <v>7.2549999999999999</v>
      </c>
      <c r="I1330" s="11">
        <f t="shared" si="81"/>
        <v>36.274999999999999</v>
      </c>
      <c r="J1330" s="12">
        <v>3360</v>
      </c>
      <c r="K1330" s="46">
        <f t="shared" si="80"/>
        <v>92625.775327360432</v>
      </c>
      <c r="L1330" s="46"/>
      <c r="M1330" s="13" t="s">
        <v>71</v>
      </c>
      <c r="N1330" s="412">
        <f>AVERAGE(N1328:N1329)</f>
        <v>24721.587655867181</v>
      </c>
      <c r="O1330" s="412" t="e">
        <f>AVERAGE(O1328:O1329)</f>
        <v>#REF!</v>
      </c>
      <c r="P1330" s="412" t="e">
        <f>STDEV(P1326:P1328)</f>
        <v>#DIV/0!</v>
      </c>
      <c r="Q1330" s="412" t="e">
        <f>STDEV(Q1326:Q1328)</f>
        <v>#REF!</v>
      </c>
      <c r="R1330" s="412">
        <f>MIN(R1328:R1329)</f>
        <v>0</v>
      </c>
      <c r="S1330" s="412" t="e">
        <f>MIN(S1328:S1329)</f>
        <v>#REF!</v>
      </c>
      <c r="T1330" s="412">
        <f>MIN(T1328:T1329)</f>
        <v>0</v>
      </c>
      <c r="U1330" s="412">
        <f>MIN(U1328:U1329)</f>
        <v>0</v>
      </c>
      <c r="V1330" s="126" t="s">
        <v>385</v>
      </c>
    </row>
    <row r="1331" spans="1:23">
      <c r="A1331" s="414"/>
      <c r="B1331" s="25" t="s">
        <v>51</v>
      </c>
      <c r="C1331" s="384"/>
      <c r="D1331" s="379" t="s">
        <v>3</v>
      </c>
      <c r="E1331" s="29" t="s">
        <v>1045</v>
      </c>
      <c r="F1331" s="389"/>
      <c r="G1331" s="10">
        <v>10</v>
      </c>
      <c r="H1331" s="11">
        <v>11.488</v>
      </c>
      <c r="I1331" s="11">
        <f t="shared" si="81"/>
        <v>57.44</v>
      </c>
      <c r="J1331" s="12">
        <v>246</v>
      </c>
      <c r="K1331" s="46">
        <f t="shared" si="80"/>
        <v>4282.7298050139279</v>
      </c>
      <c r="L1331" s="46"/>
      <c r="M1331" s="13" t="s">
        <v>71</v>
      </c>
      <c r="N1331" s="412">
        <f>AVERAGE(K1331:K1332)</f>
        <v>21028.498481583672</v>
      </c>
      <c r="O1331" s="412" t="e">
        <f>AVERAGE(#REF!)</f>
        <v>#REF!</v>
      </c>
      <c r="P1331" s="412">
        <f>STDEV(K1331:K1332)</f>
        <v>23682.093174767484</v>
      </c>
      <c r="Q1331" s="412" t="e">
        <f>STDEV(#REF!)</f>
        <v>#REF!</v>
      </c>
      <c r="R1331" s="412">
        <f>MAX(K1331:K1332)</f>
        <v>37774.267158153416</v>
      </c>
      <c r="S1331" s="412" t="e">
        <f>MIN(#REF!)</f>
        <v>#REF!</v>
      </c>
      <c r="T1331" s="412">
        <f>MIN(K1331:K1332)</f>
        <v>4282.7298050139279</v>
      </c>
      <c r="U1331" s="412">
        <f>MIN(M1331:M1332)</f>
        <v>0</v>
      </c>
      <c r="V1331" s="126" t="s">
        <v>385</v>
      </c>
    </row>
    <row r="1332" spans="1:23">
      <c r="A1332" s="414"/>
      <c r="B1332" s="25" t="s">
        <v>52</v>
      </c>
      <c r="C1332" s="385"/>
      <c r="D1332" s="380"/>
      <c r="E1332" s="29" t="s">
        <v>1046</v>
      </c>
      <c r="F1332" s="389"/>
      <c r="G1332" s="10">
        <v>10</v>
      </c>
      <c r="H1332" s="11">
        <v>5.6970000000000001</v>
      </c>
      <c r="I1332" s="11">
        <f t="shared" si="81"/>
        <v>28.484999999999999</v>
      </c>
      <c r="J1332" s="12">
        <v>1076</v>
      </c>
      <c r="K1332" s="46">
        <f t="shared" si="80"/>
        <v>37774.267158153416</v>
      </c>
      <c r="L1332" s="46"/>
      <c r="M1332" s="13" t="s">
        <v>71</v>
      </c>
      <c r="N1332" s="412">
        <f>AVERAGE(N1331:N1331)</f>
        <v>21028.498481583672</v>
      </c>
      <c r="O1332" s="412" t="e">
        <f>AVERAGE(O1331:O1331)</f>
        <v>#REF!</v>
      </c>
      <c r="P1332" s="412" t="e">
        <f>STDEV(#REF!)</f>
        <v>#REF!</v>
      </c>
      <c r="Q1332" s="412" t="e">
        <f>STDEV(#REF!)</f>
        <v>#REF!</v>
      </c>
      <c r="R1332" s="412">
        <f>MIN(R1331:R1331)</f>
        <v>37774.267158153416</v>
      </c>
      <c r="S1332" s="412" t="e">
        <f>MIN(S1331:S1331)</f>
        <v>#REF!</v>
      </c>
      <c r="T1332" s="412">
        <f>MIN(T1331:T1331)</f>
        <v>4282.7298050139279</v>
      </c>
      <c r="U1332" s="412">
        <f>MIN(U1331:U1331)</f>
        <v>0</v>
      </c>
      <c r="V1332" s="126" t="s">
        <v>385</v>
      </c>
    </row>
    <row r="1333" spans="1:23">
      <c r="A1333" s="414"/>
      <c r="B1333" s="25" t="s">
        <v>53</v>
      </c>
      <c r="C1333" s="383">
        <v>4</v>
      </c>
      <c r="D1333" s="379" t="s">
        <v>4</v>
      </c>
      <c r="E1333" s="29" t="s">
        <v>1047</v>
      </c>
      <c r="F1333" s="389"/>
      <c r="G1333" s="10">
        <v>10</v>
      </c>
      <c r="H1333" s="11">
        <v>11.593</v>
      </c>
      <c r="I1333" s="11">
        <f t="shared" si="81"/>
        <v>57.965000000000003</v>
      </c>
      <c r="J1333" s="12">
        <v>467</v>
      </c>
      <c r="K1333" s="46">
        <f t="shared" si="80"/>
        <v>8056.5858707840935</v>
      </c>
      <c r="L1333" s="46"/>
      <c r="M1333" s="13" t="s">
        <v>71</v>
      </c>
      <c r="N1333" s="412">
        <f>AVERAGE(K1333:K1334)</f>
        <v>52604.19277889753</v>
      </c>
      <c r="O1333" s="412">
        <f>AVERAGE(K1333:K1336)</f>
        <v>48175.492239980398</v>
      </c>
      <c r="P1333" s="412">
        <f>STDEV(K1333:K1334)</f>
        <v>62999.829860719401</v>
      </c>
      <c r="Q1333" s="412">
        <f>STDEV(K1333:K1336)</f>
        <v>44030.308287160064</v>
      </c>
      <c r="R1333" s="412">
        <f>MAX(K1333:K1334)</f>
        <v>97151.799687010964</v>
      </c>
      <c r="S1333" s="412">
        <f>MAX(K1333:K1336)</f>
        <v>97151.799687010964</v>
      </c>
      <c r="T1333" s="412">
        <f>MIN(K1333:K1334)</f>
        <v>8056.5858707840935</v>
      </c>
      <c r="U1333" s="412">
        <f>MIN(K1333:K1336)</f>
        <v>8056.5858707840935</v>
      </c>
      <c r="V1333" s="126" t="s">
        <v>385</v>
      </c>
    </row>
    <row r="1334" spans="1:23">
      <c r="A1334" s="414"/>
      <c r="B1334" s="25" t="s">
        <v>54</v>
      </c>
      <c r="C1334" s="384"/>
      <c r="D1334" s="380"/>
      <c r="E1334" s="29" t="s">
        <v>1048</v>
      </c>
      <c r="F1334" s="389"/>
      <c r="G1334" s="10">
        <v>10</v>
      </c>
      <c r="H1334" s="11">
        <v>3.1949999999999998</v>
      </c>
      <c r="I1334" s="11">
        <f t="shared" si="81"/>
        <v>15.975</v>
      </c>
      <c r="J1334" s="12">
        <v>1552</v>
      </c>
      <c r="K1334" s="46">
        <f t="shared" si="80"/>
        <v>97151.799687010964</v>
      </c>
      <c r="L1334" s="46"/>
      <c r="M1334" s="13" t="s">
        <v>71</v>
      </c>
      <c r="N1334" s="412">
        <f>AVERAGE(N1332:N1333)</f>
        <v>36816.345630240598</v>
      </c>
      <c r="O1334" s="412" t="e">
        <f>AVERAGE(O1332:O1333)</f>
        <v>#REF!</v>
      </c>
      <c r="P1334" s="412" t="e">
        <f>STDEV(P1330:P1332)</f>
        <v>#DIV/0!</v>
      </c>
      <c r="Q1334" s="412" t="e">
        <f>STDEV(Q1330:Q1332)</f>
        <v>#REF!</v>
      </c>
      <c r="R1334" s="412">
        <f>MIN(R1332:R1333)</f>
        <v>37774.267158153416</v>
      </c>
      <c r="S1334" s="412" t="e">
        <f>MIN(S1332:S1333)</f>
        <v>#REF!</v>
      </c>
      <c r="T1334" s="412">
        <f>MIN(T1332:T1333)</f>
        <v>4282.7298050139279</v>
      </c>
      <c r="U1334" s="412">
        <f>MIN(U1332:U1333)</f>
        <v>0</v>
      </c>
      <c r="V1334" s="126" t="s">
        <v>385</v>
      </c>
    </row>
    <row r="1335" spans="1:23">
      <c r="A1335" s="414"/>
      <c r="B1335" s="25" t="s">
        <v>55</v>
      </c>
      <c r="C1335" s="384"/>
      <c r="D1335" s="379" t="s">
        <v>3</v>
      </c>
      <c r="E1335" s="29" t="s">
        <v>1049</v>
      </c>
      <c r="F1335" s="389"/>
      <c r="G1335" s="10">
        <v>10</v>
      </c>
      <c r="H1335" s="11">
        <v>3.4129999999999998</v>
      </c>
      <c r="I1335" s="11">
        <f t="shared" si="81"/>
        <v>17.064999999999998</v>
      </c>
      <c r="J1335" s="12">
        <v>1254</v>
      </c>
      <c r="K1335" s="46">
        <f t="shared" si="80"/>
        <v>73483.738646352198</v>
      </c>
      <c r="L1335" s="46"/>
      <c r="M1335" s="13" t="s">
        <v>71</v>
      </c>
      <c r="N1335" s="412">
        <f>AVERAGE(K1335:K1336)</f>
        <v>43746.791701063266</v>
      </c>
      <c r="O1335" s="412" t="e">
        <f>AVERAGE(#REF!)</f>
        <v>#REF!</v>
      </c>
      <c r="P1335" s="412">
        <f>STDEV(K1335:K1336)</f>
        <v>42054.39367359678</v>
      </c>
      <c r="Q1335" s="412" t="e">
        <f>STDEV(#REF!)</f>
        <v>#REF!</v>
      </c>
      <c r="R1335" s="412">
        <f>MAX(K1335:K1336)</f>
        <v>73483.738646352198</v>
      </c>
      <c r="S1335" s="412" t="e">
        <f>MIN(#REF!)</f>
        <v>#REF!</v>
      </c>
      <c r="T1335" s="412">
        <f>MIN(K1335:K1336)</f>
        <v>14009.844755774327</v>
      </c>
      <c r="U1335" s="412">
        <f>MIN(M1335:M1336)</f>
        <v>0</v>
      </c>
      <c r="V1335" s="126" t="s">
        <v>385</v>
      </c>
    </row>
    <row r="1336" spans="1:23">
      <c r="A1336" s="414"/>
      <c r="B1336" s="25" t="s">
        <v>56</v>
      </c>
      <c r="C1336" s="385"/>
      <c r="D1336" s="380"/>
      <c r="E1336" s="29" t="s">
        <v>1050</v>
      </c>
      <c r="F1336" s="389"/>
      <c r="G1336" s="10">
        <v>10</v>
      </c>
      <c r="H1336" s="11">
        <v>2.641</v>
      </c>
      <c r="I1336" s="11">
        <f t="shared" si="81"/>
        <v>13.205</v>
      </c>
      <c r="J1336" s="12">
        <v>185</v>
      </c>
      <c r="K1336" s="46">
        <f t="shared" si="80"/>
        <v>14009.844755774327</v>
      </c>
      <c r="L1336" s="46"/>
      <c r="M1336" s="13" t="s">
        <v>71</v>
      </c>
      <c r="N1336" s="412">
        <f>AVERAGE(N1335:N1335)</f>
        <v>43746.791701063266</v>
      </c>
      <c r="O1336" s="412" t="e">
        <f>AVERAGE(O1335:O1335)</f>
        <v>#REF!</v>
      </c>
      <c r="P1336" s="412" t="e">
        <f>STDEV(#REF!)</f>
        <v>#REF!</v>
      </c>
      <c r="Q1336" s="412" t="e">
        <f>STDEV(#REF!)</f>
        <v>#REF!</v>
      </c>
      <c r="R1336" s="412">
        <f>MIN(R1335:R1335)</f>
        <v>73483.738646352198</v>
      </c>
      <c r="S1336" s="412" t="e">
        <f>MIN(S1335:S1335)</f>
        <v>#REF!</v>
      </c>
      <c r="T1336" s="412">
        <f>MIN(T1335:T1335)</f>
        <v>14009.844755774327</v>
      </c>
      <c r="U1336" s="412">
        <f>MIN(U1335:U1335)</f>
        <v>0</v>
      </c>
      <c r="V1336" s="126" t="s">
        <v>385</v>
      </c>
    </row>
    <row r="1337" spans="1:23">
      <c r="A1337" s="414"/>
      <c r="B1337" s="25" t="s">
        <v>57</v>
      </c>
      <c r="C1337" s="383">
        <v>5</v>
      </c>
      <c r="D1337" s="379" t="s">
        <v>4</v>
      </c>
      <c r="E1337" s="29" t="s">
        <v>1051</v>
      </c>
      <c r="F1337" s="389"/>
      <c r="G1337" s="10">
        <v>10</v>
      </c>
      <c r="H1337" s="11">
        <v>5.3920000000000003</v>
      </c>
      <c r="I1337" s="11">
        <f t="shared" si="81"/>
        <v>26.96</v>
      </c>
      <c r="J1337" s="12">
        <v>2146</v>
      </c>
      <c r="K1337" s="46">
        <f t="shared" si="80"/>
        <v>79599.406528189909</v>
      </c>
      <c r="L1337" s="46"/>
      <c r="M1337" s="13" t="s">
        <v>71</v>
      </c>
      <c r="N1337" s="412">
        <f>AVERAGE(K1337:K1338)</f>
        <v>62072.809009307275</v>
      </c>
      <c r="O1337" s="412">
        <f>AVERAGE(K1337:K1340)</f>
        <v>45793.820578522951</v>
      </c>
      <c r="P1337" s="412">
        <f>STDEV(K1337:K1338)</f>
        <v>24786.35191345846</v>
      </c>
      <c r="Q1337" s="412">
        <f>STDEV(K1337:K1340)</f>
        <v>30944.234421032656</v>
      </c>
      <c r="R1337" s="412">
        <f>MAX(K1337:K1338)</f>
        <v>79599.406528189909</v>
      </c>
      <c r="S1337" s="412">
        <f>MAX(K1337:K1340)</f>
        <v>79599.406528189909</v>
      </c>
      <c r="T1337" s="412">
        <f>MIN(K1337:K1338)</f>
        <v>44546.211490424641</v>
      </c>
      <c r="U1337" s="412">
        <f>MIN(K1337:K1340)</f>
        <v>5037.7833753148607</v>
      </c>
      <c r="V1337" s="126" t="s">
        <v>385</v>
      </c>
    </row>
    <row r="1338" spans="1:23">
      <c r="A1338" s="414"/>
      <c r="B1338" s="25" t="s">
        <v>58</v>
      </c>
      <c r="C1338" s="384"/>
      <c r="D1338" s="380"/>
      <c r="E1338" s="29" t="s">
        <v>1052</v>
      </c>
      <c r="F1338" s="389"/>
      <c r="G1338" s="10">
        <v>10</v>
      </c>
      <c r="H1338" s="11">
        <v>2.4020000000000001</v>
      </c>
      <c r="I1338" s="11">
        <f t="shared" si="81"/>
        <v>12.010000000000002</v>
      </c>
      <c r="J1338" s="12">
        <v>535</v>
      </c>
      <c r="K1338" s="46">
        <f t="shared" si="80"/>
        <v>44546.211490424641</v>
      </c>
      <c r="L1338" s="46"/>
      <c r="M1338" s="13" t="s">
        <v>71</v>
      </c>
      <c r="N1338" s="412">
        <f>AVERAGE(N1336:N1337)</f>
        <v>52909.800355185274</v>
      </c>
      <c r="O1338" s="412" t="e">
        <f>AVERAGE(O1336:O1337)</f>
        <v>#REF!</v>
      </c>
      <c r="P1338" s="412" t="e">
        <f>STDEV(P1334:P1336)</f>
        <v>#DIV/0!</v>
      </c>
      <c r="Q1338" s="412" t="e">
        <f>STDEV(Q1334:Q1336)</f>
        <v>#REF!</v>
      </c>
      <c r="R1338" s="412">
        <f>MIN(R1336:R1337)</f>
        <v>73483.738646352198</v>
      </c>
      <c r="S1338" s="412" t="e">
        <f>MIN(S1336:S1337)</f>
        <v>#REF!</v>
      </c>
      <c r="T1338" s="412">
        <f>MIN(T1336:T1337)</f>
        <v>14009.844755774327</v>
      </c>
      <c r="U1338" s="412">
        <f>MIN(U1336:U1337)</f>
        <v>0</v>
      </c>
      <c r="V1338" s="126" t="s">
        <v>385</v>
      </c>
    </row>
    <row r="1339" spans="1:23">
      <c r="A1339" s="414"/>
      <c r="B1339" s="25" t="s">
        <v>59</v>
      </c>
      <c r="C1339" s="384"/>
      <c r="D1339" s="379" t="s">
        <v>3</v>
      </c>
      <c r="E1339" s="29" t="s">
        <v>1053</v>
      </c>
      <c r="F1339" s="389"/>
      <c r="G1339" s="10">
        <v>10</v>
      </c>
      <c r="H1339" s="11">
        <v>1.5880000000000001</v>
      </c>
      <c r="I1339" s="11">
        <f t="shared" si="81"/>
        <v>7.94</v>
      </c>
      <c r="J1339" s="12">
        <v>40</v>
      </c>
      <c r="K1339" s="46">
        <f t="shared" si="80"/>
        <v>5037.7833753148607</v>
      </c>
      <c r="L1339" s="46"/>
      <c r="M1339" s="13" t="s">
        <v>71</v>
      </c>
      <c r="N1339" s="412">
        <f>AVERAGE(K1339:K1340)</f>
        <v>29514.83214773862</v>
      </c>
      <c r="O1339" s="412" t="e">
        <f>AVERAGE(#REF!)</f>
        <v>#REF!</v>
      </c>
      <c r="P1339" s="412">
        <f>STDEV(K1339:K1340)</f>
        <v>34615.774340829405</v>
      </c>
      <c r="Q1339" s="412" t="e">
        <f>STDEV(#REF!)</f>
        <v>#REF!</v>
      </c>
      <c r="R1339" s="412">
        <f>MAX(K1339:K1340)</f>
        <v>53991.880920162381</v>
      </c>
      <c r="S1339" s="412" t="e">
        <f>MIN(#REF!)</f>
        <v>#REF!</v>
      </c>
      <c r="T1339" s="412">
        <f>MIN(K1339:K1340)</f>
        <v>5037.7833753148607</v>
      </c>
      <c r="U1339" s="412">
        <f>MIN(M1339:M1340)</f>
        <v>0</v>
      </c>
      <c r="V1339" s="126" t="s">
        <v>404</v>
      </c>
    </row>
    <row r="1340" spans="1:23">
      <c r="A1340" s="414"/>
      <c r="B1340" s="25" t="s">
        <v>60</v>
      </c>
      <c r="C1340" s="385"/>
      <c r="D1340" s="380"/>
      <c r="E1340" s="29" t="s">
        <v>1054</v>
      </c>
      <c r="F1340" s="389"/>
      <c r="G1340" s="10">
        <v>10</v>
      </c>
      <c r="H1340" s="11">
        <v>1.478</v>
      </c>
      <c r="I1340" s="11">
        <f t="shared" si="81"/>
        <v>7.39</v>
      </c>
      <c r="J1340" s="12">
        <v>399</v>
      </c>
      <c r="K1340" s="46">
        <f t="shared" si="80"/>
        <v>53991.880920162381</v>
      </c>
      <c r="L1340" s="46"/>
      <c r="M1340" s="13" t="s">
        <v>71</v>
      </c>
      <c r="N1340" s="412">
        <f>AVERAGE(N1339:N1339)</f>
        <v>29514.83214773862</v>
      </c>
      <c r="O1340" s="412" t="e">
        <f>AVERAGE(O1339:O1339)</f>
        <v>#REF!</v>
      </c>
      <c r="P1340" s="412" t="e">
        <f>STDEV(#REF!)</f>
        <v>#REF!</v>
      </c>
      <c r="Q1340" s="412" t="e">
        <f>STDEV(#REF!)</f>
        <v>#REF!</v>
      </c>
      <c r="R1340" s="412">
        <f>MIN(R1339:R1339)</f>
        <v>53991.880920162381</v>
      </c>
      <c r="S1340" s="412" t="e">
        <f>MIN(S1339:S1339)</f>
        <v>#REF!</v>
      </c>
      <c r="T1340" s="412">
        <f>MIN(T1339:T1339)</f>
        <v>5037.7833753148607</v>
      </c>
      <c r="U1340" s="412">
        <f>MIN(U1339:U1339)</f>
        <v>0</v>
      </c>
      <c r="W1340" s="331" t="s">
        <v>694</v>
      </c>
    </row>
    <row r="1341" spans="1:23">
      <c r="A1341" s="414"/>
      <c r="B1341" s="25" t="s">
        <v>61</v>
      </c>
      <c r="C1341" s="383">
        <v>6</v>
      </c>
      <c r="D1341" s="379" t="s">
        <v>4</v>
      </c>
      <c r="E1341" s="29" t="s">
        <v>1055</v>
      </c>
      <c r="F1341" s="389"/>
      <c r="G1341" s="10">
        <v>10</v>
      </c>
      <c r="H1341" s="11">
        <v>2.5369999999999999</v>
      </c>
      <c r="I1341" s="11">
        <f t="shared" si="81"/>
        <v>12.684999999999999</v>
      </c>
      <c r="J1341" s="12">
        <v>731</v>
      </c>
      <c r="K1341" s="46">
        <f t="shared" si="80"/>
        <v>57627.118644067807</v>
      </c>
      <c r="L1341" s="46"/>
      <c r="M1341" s="13" t="s">
        <v>71</v>
      </c>
      <c r="N1341" s="412">
        <f>AVERAGE(K1341:K1342)</f>
        <v>48184.361725710114</v>
      </c>
      <c r="O1341" s="412">
        <f>AVERAGE(K1341:K1344)</f>
        <v>32637.948695551087</v>
      </c>
      <c r="P1341" s="412">
        <f>STDEV(K1341:K1342)</f>
        <v>13354.074900133783</v>
      </c>
      <c r="Q1341" s="412">
        <f>STDEV(K1341:K1344)</f>
        <v>19559.634284837535</v>
      </c>
      <c r="R1341" s="412">
        <f>MAX(K1341:K1342)</f>
        <v>57627.118644067807</v>
      </c>
      <c r="S1341" s="412">
        <f>MAX(K1341:K1344)</f>
        <v>57627.118644067807</v>
      </c>
      <c r="T1341" s="412">
        <f>MIN(K1341:K1342)</f>
        <v>38741.604807352414</v>
      </c>
      <c r="U1341" s="412">
        <f>MIN(K1341:K1344)</f>
        <v>15942.028985507246</v>
      </c>
      <c r="V1341" s="126" t="s">
        <v>385</v>
      </c>
    </row>
    <row r="1342" spans="1:23">
      <c r="A1342" s="414"/>
      <c r="B1342" s="25" t="s">
        <v>62</v>
      </c>
      <c r="C1342" s="384"/>
      <c r="D1342" s="380"/>
      <c r="E1342" s="29" t="s">
        <v>1056</v>
      </c>
      <c r="F1342" s="389"/>
      <c r="G1342" s="10">
        <v>10</v>
      </c>
      <c r="H1342" s="11">
        <v>2.8290000000000002</v>
      </c>
      <c r="I1342" s="11">
        <f t="shared" si="81"/>
        <v>14.145000000000001</v>
      </c>
      <c r="J1342" s="12">
        <v>548</v>
      </c>
      <c r="K1342" s="46">
        <f t="shared" si="80"/>
        <v>38741.604807352414</v>
      </c>
      <c r="L1342" s="46"/>
      <c r="M1342" s="13" t="s">
        <v>71</v>
      </c>
      <c r="N1342" s="412">
        <f>AVERAGE(N1340:N1341)</f>
        <v>38849.596936724367</v>
      </c>
      <c r="O1342" s="412" t="e">
        <f>AVERAGE(O1340:O1341)</f>
        <v>#REF!</v>
      </c>
      <c r="P1342" s="412" t="e">
        <f>STDEV(P1338:P1340)</f>
        <v>#DIV/0!</v>
      </c>
      <c r="Q1342" s="412" t="e">
        <f>STDEV(Q1338:Q1340)</f>
        <v>#REF!</v>
      </c>
      <c r="R1342" s="412">
        <f>MIN(R1340:R1341)</f>
        <v>53991.880920162381</v>
      </c>
      <c r="S1342" s="412" t="e">
        <f>MIN(S1340:S1341)</f>
        <v>#REF!</v>
      </c>
      <c r="T1342" s="412">
        <f>MIN(T1340:T1341)</f>
        <v>5037.7833753148607</v>
      </c>
      <c r="U1342" s="412">
        <f>MIN(U1340:U1341)</f>
        <v>0</v>
      </c>
      <c r="V1342" s="126" t="s">
        <v>385</v>
      </c>
    </row>
    <row r="1343" spans="1:23">
      <c r="A1343" s="414"/>
      <c r="B1343" s="25" t="s">
        <v>63</v>
      </c>
      <c r="C1343" s="384"/>
      <c r="D1343" s="379" t="s">
        <v>3</v>
      </c>
      <c r="E1343" s="29" t="s">
        <v>1057</v>
      </c>
      <c r="F1343" s="389"/>
      <c r="G1343" s="10">
        <v>10</v>
      </c>
      <c r="H1343" s="11">
        <v>8.2889999999999997</v>
      </c>
      <c r="I1343" s="11">
        <f t="shared" si="81"/>
        <v>41.445</v>
      </c>
      <c r="J1343" s="12">
        <v>756</v>
      </c>
      <c r="K1343" s="46">
        <f t="shared" si="80"/>
        <v>18241.04234527687</v>
      </c>
      <c r="L1343" s="46"/>
      <c r="M1343" s="13" t="s">
        <v>71</v>
      </c>
      <c r="N1343" s="412">
        <f>AVERAGE(K1343:K1344)</f>
        <v>17091.535665392057</v>
      </c>
      <c r="O1343" s="412" t="e">
        <f>AVERAGE(#REF!)</f>
        <v>#REF!</v>
      </c>
      <c r="P1343" s="412">
        <f>STDEV(K1343:K1344)</f>
        <v>1625.647936731569</v>
      </c>
      <c r="Q1343" s="412" t="e">
        <f>STDEV(#REF!)</f>
        <v>#REF!</v>
      </c>
      <c r="R1343" s="412">
        <f>MAX(K1343:K1344)</f>
        <v>18241.04234527687</v>
      </c>
      <c r="S1343" s="412" t="e">
        <f>MIN(#REF!)</f>
        <v>#REF!</v>
      </c>
      <c r="T1343" s="412">
        <f>MIN(K1343:K1344)</f>
        <v>15942.028985507246</v>
      </c>
      <c r="U1343" s="412">
        <f>MIN(M1343:M1344)</f>
        <v>0</v>
      </c>
      <c r="V1343" s="126" t="s">
        <v>385</v>
      </c>
    </row>
    <row r="1344" spans="1:23">
      <c r="A1344" s="414"/>
      <c r="B1344" s="25" t="s">
        <v>64</v>
      </c>
      <c r="C1344" s="385"/>
      <c r="D1344" s="380"/>
      <c r="E1344" s="29" t="s">
        <v>1058</v>
      </c>
      <c r="F1344" s="390"/>
      <c r="G1344" s="10">
        <v>10</v>
      </c>
      <c r="H1344" s="11">
        <v>2.3460000000000001</v>
      </c>
      <c r="I1344" s="11">
        <f t="shared" si="81"/>
        <v>11.73</v>
      </c>
      <c r="J1344" s="12">
        <v>187</v>
      </c>
      <c r="K1344" s="46">
        <f t="shared" si="80"/>
        <v>15942.028985507246</v>
      </c>
      <c r="L1344" s="46"/>
      <c r="M1344" s="13" t="s">
        <v>71</v>
      </c>
      <c r="N1344" s="412">
        <f>AVERAGE(N1343:N1343)</f>
        <v>17091.535665392057</v>
      </c>
      <c r="O1344" s="412" t="e">
        <f>AVERAGE(O1343:O1343)</f>
        <v>#REF!</v>
      </c>
      <c r="P1344" s="412" t="e">
        <f>STDEV(#REF!)</f>
        <v>#REF!</v>
      </c>
      <c r="Q1344" s="412" t="e">
        <f>STDEV(#REF!)</f>
        <v>#REF!</v>
      </c>
      <c r="R1344" s="412">
        <f>MIN(R1343:R1343)</f>
        <v>18241.04234527687</v>
      </c>
      <c r="S1344" s="412" t="e">
        <f>MIN(S1343:S1343)</f>
        <v>#REF!</v>
      </c>
      <c r="T1344" s="412">
        <f>MIN(T1343:T1343)</f>
        <v>15942.028985507246</v>
      </c>
      <c r="U1344" s="412">
        <f>MIN(U1343:U1343)</f>
        <v>0</v>
      </c>
      <c r="V1344" s="126" t="s">
        <v>385</v>
      </c>
    </row>
    <row r="1345" spans="1:23">
      <c r="A1345" s="414" t="s">
        <v>1059</v>
      </c>
      <c r="B1345" s="25" t="s">
        <v>18</v>
      </c>
      <c r="C1345" s="383">
        <v>1</v>
      </c>
      <c r="D1345" s="379" t="s">
        <v>4</v>
      </c>
      <c r="E1345" s="29" t="s">
        <v>1060</v>
      </c>
      <c r="F1345" s="408" t="s">
        <v>1844</v>
      </c>
      <c r="G1345" s="10">
        <v>10</v>
      </c>
      <c r="H1345" s="11">
        <v>3.4430000000000001</v>
      </c>
      <c r="I1345" s="11">
        <f t="shared" ref="I1345:I1373" si="82">IF(H1345&gt;=40, 200, H1345*5)</f>
        <v>17.215</v>
      </c>
      <c r="J1345" s="12" t="s">
        <v>355</v>
      </c>
      <c r="K1345" s="46" t="s">
        <v>355</v>
      </c>
      <c r="L1345" s="46"/>
      <c r="M1345" s="13" t="s">
        <v>71</v>
      </c>
      <c r="N1345" s="381" t="s">
        <v>355</v>
      </c>
      <c r="O1345" s="381" t="s">
        <v>355</v>
      </c>
      <c r="P1345" s="381" t="s">
        <v>354</v>
      </c>
      <c r="Q1345" s="381" t="s">
        <v>354</v>
      </c>
      <c r="R1345" s="381" t="s">
        <v>355</v>
      </c>
      <c r="S1345" s="381" t="s">
        <v>355</v>
      </c>
      <c r="T1345" s="381" t="s">
        <v>355</v>
      </c>
      <c r="U1345" s="381" t="s">
        <v>355</v>
      </c>
      <c r="V1345" s="131" t="s">
        <v>385</v>
      </c>
      <c r="W1345" s="324"/>
    </row>
    <row r="1346" spans="1:23">
      <c r="A1346" s="414"/>
      <c r="B1346" s="25" t="s">
        <v>19</v>
      </c>
      <c r="C1346" s="384"/>
      <c r="D1346" s="380"/>
      <c r="E1346" s="29" t="s">
        <v>1061</v>
      </c>
      <c r="F1346" s="409"/>
      <c r="G1346" s="10">
        <v>10</v>
      </c>
      <c r="H1346" s="11">
        <v>10.381</v>
      </c>
      <c r="I1346" s="11">
        <f t="shared" si="82"/>
        <v>51.905000000000001</v>
      </c>
      <c r="J1346" s="12" t="s">
        <v>355</v>
      </c>
      <c r="K1346" s="46" t="s">
        <v>355</v>
      </c>
      <c r="L1346" s="46"/>
      <c r="M1346" s="13" t="s">
        <v>71</v>
      </c>
      <c r="N1346" s="382">
        <f>MIN(N1344:N1345)</f>
        <v>17091.535665392057</v>
      </c>
      <c r="O1346" s="382" t="e">
        <f>MIN(O1344:O1345)</f>
        <v>#REF!</v>
      </c>
      <c r="P1346" s="382" t="e">
        <f>AVERAGE(P1344:P1345)</f>
        <v>#REF!</v>
      </c>
      <c r="Q1346" s="382" t="e">
        <f>AVERAGE(Q1344:Q1345)</f>
        <v>#REF!</v>
      </c>
      <c r="R1346" s="382">
        <f>MIN(R1344:R1345)</f>
        <v>18241.04234527687</v>
      </c>
      <c r="S1346" s="382" t="e">
        <f>MIN(S1344:S1345)</f>
        <v>#REF!</v>
      </c>
      <c r="T1346" s="382">
        <f>MIN(T1344:T1345)</f>
        <v>15942.028985507246</v>
      </c>
      <c r="U1346" s="382">
        <f>MIN(U1344:U1345)</f>
        <v>0</v>
      </c>
      <c r="V1346" s="131" t="s">
        <v>385</v>
      </c>
      <c r="W1346" s="324"/>
    </row>
    <row r="1347" spans="1:23">
      <c r="A1347" s="414"/>
      <c r="B1347" s="25" t="s">
        <v>20</v>
      </c>
      <c r="C1347" s="384"/>
      <c r="D1347" s="379" t="s">
        <v>3</v>
      </c>
      <c r="E1347" s="29" t="s">
        <v>1062</v>
      </c>
      <c r="F1347" s="409"/>
      <c r="G1347" s="10">
        <v>10</v>
      </c>
      <c r="H1347" s="11">
        <v>7.6289999999999996</v>
      </c>
      <c r="I1347" s="11">
        <f t="shared" si="82"/>
        <v>38.144999999999996</v>
      </c>
      <c r="J1347" s="12" t="s">
        <v>355</v>
      </c>
      <c r="K1347" s="46" t="s">
        <v>355</v>
      </c>
      <c r="L1347" s="46"/>
      <c r="M1347" s="13" t="s">
        <v>71</v>
      </c>
      <c r="N1347" s="381" t="s">
        <v>355</v>
      </c>
      <c r="O1347" s="382" t="e">
        <f>MIN(#REF!)</f>
        <v>#REF!</v>
      </c>
      <c r="P1347" s="381" t="s">
        <v>354</v>
      </c>
      <c r="Q1347" s="382" t="e">
        <f>AVERAGE(#REF!)</f>
        <v>#REF!</v>
      </c>
      <c r="R1347" s="381" t="s">
        <v>355</v>
      </c>
      <c r="S1347" s="382" t="e">
        <f>MIN(#REF!)</f>
        <v>#REF!</v>
      </c>
      <c r="T1347" s="381" t="s">
        <v>355</v>
      </c>
      <c r="U1347" s="382" t="e">
        <f>MIN(#REF!)</f>
        <v>#REF!</v>
      </c>
      <c r="V1347" s="131" t="s">
        <v>387</v>
      </c>
      <c r="W1347" s="324"/>
    </row>
    <row r="1348" spans="1:23">
      <c r="A1348" s="414"/>
      <c r="B1348" s="25" t="s">
        <v>21</v>
      </c>
      <c r="C1348" s="385"/>
      <c r="D1348" s="380"/>
      <c r="E1348" s="29" t="s">
        <v>1063</v>
      </c>
      <c r="F1348" s="409"/>
      <c r="G1348" s="10">
        <v>10</v>
      </c>
      <c r="H1348" s="11">
        <v>11.141</v>
      </c>
      <c r="I1348" s="11">
        <f t="shared" si="82"/>
        <v>55.704999999999998</v>
      </c>
      <c r="J1348" s="12" t="s">
        <v>355</v>
      </c>
      <c r="K1348" s="46" t="s">
        <v>355</v>
      </c>
      <c r="L1348" s="46"/>
      <c r="M1348" s="13" t="s">
        <v>71</v>
      </c>
      <c r="N1348" s="382">
        <f>MIN(N1346:N1347)</f>
        <v>17091.535665392057</v>
      </c>
      <c r="O1348" s="382" t="e">
        <f>MIN(O1347:O1347)</f>
        <v>#REF!</v>
      </c>
      <c r="P1348" s="382" t="e">
        <f>AVERAGE(P1346:P1347)</f>
        <v>#REF!</v>
      </c>
      <c r="Q1348" s="382" t="e">
        <f>AVERAGE(Q1347:Q1347)</f>
        <v>#REF!</v>
      </c>
      <c r="R1348" s="382">
        <f>MIN(R1346:R1347)</f>
        <v>18241.04234527687</v>
      </c>
      <c r="S1348" s="382" t="e">
        <f>MIN(S1347:S1347)</f>
        <v>#REF!</v>
      </c>
      <c r="T1348" s="382">
        <f>MIN(T1346:T1347)</f>
        <v>15942.028985507246</v>
      </c>
      <c r="U1348" s="382" t="e">
        <f>MIN(U1347:U1347)</f>
        <v>#REF!</v>
      </c>
      <c r="V1348" s="131" t="s">
        <v>387</v>
      </c>
      <c r="W1348" s="324"/>
    </row>
    <row r="1349" spans="1:23">
      <c r="A1349" s="414"/>
      <c r="B1349" s="25" t="s">
        <v>22</v>
      </c>
      <c r="C1349" s="383">
        <v>2</v>
      </c>
      <c r="D1349" s="379" t="s">
        <v>4</v>
      </c>
      <c r="E1349" s="29" t="s">
        <v>1064</v>
      </c>
      <c r="F1349" s="409"/>
      <c r="G1349" s="10">
        <v>10</v>
      </c>
      <c r="H1349" s="11">
        <v>13.657999999999999</v>
      </c>
      <c r="I1349" s="11">
        <f t="shared" si="82"/>
        <v>68.289999999999992</v>
      </c>
      <c r="J1349" s="12" t="s">
        <v>355</v>
      </c>
      <c r="K1349" s="46" t="s">
        <v>355</v>
      </c>
      <c r="L1349" s="46"/>
      <c r="M1349" s="13" t="s">
        <v>71</v>
      </c>
      <c r="N1349" s="381" t="s">
        <v>355</v>
      </c>
      <c r="O1349" s="381" t="s">
        <v>355</v>
      </c>
      <c r="P1349" s="381" t="s">
        <v>354</v>
      </c>
      <c r="Q1349" s="381" t="s">
        <v>354</v>
      </c>
      <c r="R1349" s="381" t="s">
        <v>355</v>
      </c>
      <c r="S1349" s="381" t="s">
        <v>355</v>
      </c>
      <c r="T1349" s="381" t="s">
        <v>355</v>
      </c>
      <c r="U1349" s="381" t="s">
        <v>355</v>
      </c>
      <c r="V1349" s="131" t="s">
        <v>387</v>
      </c>
      <c r="W1349" s="324"/>
    </row>
    <row r="1350" spans="1:23">
      <c r="A1350" s="414"/>
      <c r="B1350" s="25" t="s">
        <v>23</v>
      </c>
      <c r="C1350" s="384"/>
      <c r="D1350" s="380"/>
      <c r="E1350" s="29" t="s">
        <v>1065</v>
      </c>
      <c r="F1350" s="409"/>
      <c r="G1350" s="10">
        <v>10</v>
      </c>
      <c r="H1350" s="11">
        <v>7.4240000000000004</v>
      </c>
      <c r="I1350" s="11">
        <f t="shared" si="82"/>
        <v>37.120000000000005</v>
      </c>
      <c r="J1350" s="12" t="s">
        <v>355</v>
      </c>
      <c r="K1350" s="46" t="s">
        <v>355</v>
      </c>
      <c r="L1350" s="46"/>
      <c r="M1350" s="13" t="s">
        <v>71</v>
      </c>
      <c r="N1350" s="382">
        <f>MIN(N1348:N1349)</f>
        <v>17091.535665392057</v>
      </c>
      <c r="O1350" s="382" t="e">
        <f>MIN(O1348:O1349)</f>
        <v>#REF!</v>
      </c>
      <c r="P1350" s="382" t="e">
        <f>AVERAGE(P1348:P1349)</f>
        <v>#REF!</v>
      </c>
      <c r="Q1350" s="382" t="e">
        <f>AVERAGE(Q1348:Q1349)</f>
        <v>#REF!</v>
      </c>
      <c r="R1350" s="382">
        <f>MIN(R1348:R1349)</f>
        <v>18241.04234527687</v>
      </c>
      <c r="S1350" s="382" t="e">
        <f>MIN(S1348:S1349)</f>
        <v>#REF!</v>
      </c>
      <c r="T1350" s="382">
        <f>MIN(T1348:T1349)</f>
        <v>15942.028985507246</v>
      </c>
      <c r="U1350" s="382" t="e">
        <f>MIN(U1348:U1349)</f>
        <v>#REF!</v>
      </c>
      <c r="V1350" s="131" t="s">
        <v>387</v>
      </c>
      <c r="W1350" s="324"/>
    </row>
    <row r="1351" spans="1:23">
      <c r="A1351" s="414"/>
      <c r="B1351" s="25" t="s">
        <v>24</v>
      </c>
      <c r="C1351" s="384"/>
      <c r="D1351" s="379" t="s">
        <v>3</v>
      </c>
      <c r="E1351" s="29" t="s">
        <v>1066</v>
      </c>
      <c r="F1351" s="409"/>
      <c r="G1351" s="10">
        <v>10</v>
      </c>
      <c r="H1351" s="11">
        <v>14.000999999999999</v>
      </c>
      <c r="I1351" s="11">
        <f t="shared" si="82"/>
        <v>70.004999999999995</v>
      </c>
      <c r="J1351" s="12" t="s">
        <v>355</v>
      </c>
      <c r="K1351" s="46" t="s">
        <v>355</v>
      </c>
      <c r="L1351" s="46"/>
      <c r="M1351" s="13" t="s">
        <v>71</v>
      </c>
      <c r="N1351" s="381" t="s">
        <v>355</v>
      </c>
      <c r="O1351" s="382" t="e">
        <f>MIN(#REF!)</f>
        <v>#REF!</v>
      </c>
      <c r="P1351" s="381" t="s">
        <v>354</v>
      </c>
      <c r="Q1351" s="382" t="e">
        <f>AVERAGE(#REF!)</f>
        <v>#REF!</v>
      </c>
      <c r="R1351" s="381" t="s">
        <v>355</v>
      </c>
      <c r="S1351" s="382" t="e">
        <f>MIN(#REF!)</f>
        <v>#REF!</v>
      </c>
      <c r="T1351" s="381" t="s">
        <v>355</v>
      </c>
      <c r="U1351" s="382" t="e">
        <f>MIN(#REF!)</f>
        <v>#REF!</v>
      </c>
      <c r="V1351" s="131" t="s">
        <v>387</v>
      </c>
      <c r="W1351" s="324"/>
    </row>
    <row r="1352" spans="1:23">
      <c r="A1352" s="414"/>
      <c r="B1352" s="25" t="s">
        <v>25</v>
      </c>
      <c r="C1352" s="385"/>
      <c r="D1352" s="380"/>
      <c r="E1352" s="29" t="s">
        <v>1067</v>
      </c>
      <c r="F1352" s="409"/>
      <c r="G1352" s="10">
        <v>10</v>
      </c>
      <c r="H1352" s="11">
        <v>2.7440000000000002</v>
      </c>
      <c r="I1352" s="11">
        <f t="shared" si="82"/>
        <v>13.72</v>
      </c>
      <c r="J1352" s="12" t="s">
        <v>355</v>
      </c>
      <c r="K1352" s="46" t="s">
        <v>355</v>
      </c>
      <c r="L1352" s="46"/>
      <c r="M1352" s="13" t="s">
        <v>71</v>
      </c>
      <c r="N1352" s="382">
        <f>MIN(N1350:N1351)</f>
        <v>17091.535665392057</v>
      </c>
      <c r="O1352" s="382" t="e">
        <f>MIN(O1351:O1351)</f>
        <v>#REF!</v>
      </c>
      <c r="P1352" s="382" t="e">
        <f>AVERAGE(P1350:P1351)</f>
        <v>#REF!</v>
      </c>
      <c r="Q1352" s="382" t="e">
        <f>AVERAGE(Q1351:Q1351)</f>
        <v>#REF!</v>
      </c>
      <c r="R1352" s="382">
        <f>MIN(R1350:R1351)</f>
        <v>18241.04234527687</v>
      </c>
      <c r="S1352" s="382" t="e">
        <f>MIN(S1351:S1351)</f>
        <v>#REF!</v>
      </c>
      <c r="T1352" s="382">
        <f>MIN(T1350:T1351)</f>
        <v>15942.028985507246</v>
      </c>
      <c r="U1352" s="382" t="e">
        <f>MIN(U1351:U1351)</f>
        <v>#REF!</v>
      </c>
      <c r="V1352" s="131" t="s">
        <v>387</v>
      </c>
      <c r="W1352" s="324"/>
    </row>
    <row r="1353" spans="1:23">
      <c r="A1353" s="414"/>
      <c r="B1353" s="25" t="s">
        <v>26</v>
      </c>
      <c r="C1353" s="383">
        <v>3</v>
      </c>
      <c r="D1353" s="379" t="s">
        <v>4</v>
      </c>
      <c r="E1353" s="29" t="s">
        <v>1068</v>
      </c>
      <c r="F1353" s="409"/>
      <c r="G1353" s="10">
        <v>10</v>
      </c>
      <c r="H1353" s="11">
        <v>6.9409999999999998</v>
      </c>
      <c r="I1353" s="11">
        <f t="shared" si="82"/>
        <v>34.704999999999998</v>
      </c>
      <c r="J1353" s="12">
        <v>470</v>
      </c>
      <c r="K1353" s="46">
        <f t="shared" si="80"/>
        <v>13542.717187725111</v>
      </c>
      <c r="L1353" s="46"/>
      <c r="M1353" s="13" t="s">
        <v>71</v>
      </c>
      <c r="N1353" s="412">
        <f>AVERAGE(K1353:K1354)</f>
        <v>12995.424983904048</v>
      </c>
      <c r="O1353" s="412">
        <f>AVERAGE(K1353:K1356)</f>
        <v>14811.151764197344</v>
      </c>
      <c r="P1353" s="412">
        <f>STDEV(K1353:K1354)</f>
        <v>773.98805722480836</v>
      </c>
      <c r="Q1353" s="412">
        <f>STDEV(K1353:K1356)</f>
        <v>12698.903524360863</v>
      </c>
      <c r="R1353" s="412">
        <f>MAX(K1353:K1354)</f>
        <v>13542.717187725111</v>
      </c>
      <c r="S1353" s="412">
        <f>MAX(K1353:K1356)</f>
        <v>31956.587277660532</v>
      </c>
      <c r="T1353" s="412">
        <f>MIN(K1353:K1354)</f>
        <v>12448.132780082984</v>
      </c>
      <c r="U1353" s="412">
        <f>MIN(K1353:K1356)</f>
        <v>1297.1698113207547</v>
      </c>
      <c r="V1353" s="131" t="s">
        <v>387</v>
      </c>
      <c r="W1353" s="324"/>
    </row>
    <row r="1354" spans="1:23">
      <c r="A1354" s="414"/>
      <c r="B1354" s="25" t="s">
        <v>27</v>
      </c>
      <c r="C1354" s="384"/>
      <c r="D1354" s="380"/>
      <c r="E1354" s="29" t="s">
        <v>1069</v>
      </c>
      <c r="F1354" s="409"/>
      <c r="G1354" s="10">
        <v>10</v>
      </c>
      <c r="H1354" s="11">
        <v>3.6150000000000002</v>
      </c>
      <c r="I1354" s="11">
        <f t="shared" si="82"/>
        <v>18.075000000000003</v>
      </c>
      <c r="J1354" s="12">
        <v>225</v>
      </c>
      <c r="K1354" s="46">
        <f t="shared" si="80"/>
        <v>12448.132780082984</v>
      </c>
      <c r="L1354" s="46"/>
      <c r="M1354" s="13" t="s">
        <v>71</v>
      </c>
      <c r="N1354" s="412">
        <f>AVERAGE(N1352:N1353)</f>
        <v>15043.480324648051</v>
      </c>
      <c r="O1354" s="412" t="e">
        <f>AVERAGE(O1352:O1353)</f>
        <v>#REF!</v>
      </c>
      <c r="P1354" s="412" t="e">
        <f>STDEV(P1350:P1352)</f>
        <v>#REF!</v>
      </c>
      <c r="Q1354" s="412" t="e">
        <f>STDEV(Q1350:Q1352)</f>
        <v>#REF!</v>
      </c>
      <c r="R1354" s="412">
        <f>MIN(R1352:R1353)</f>
        <v>13542.717187725111</v>
      </c>
      <c r="S1354" s="412" t="e">
        <f>MIN(S1352:S1353)</f>
        <v>#REF!</v>
      </c>
      <c r="T1354" s="412">
        <f>MIN(T1352:T1353)</f>
        <v>12448.132780082984</v>
      </c>
      <c r="U1354" s="412" t="e">
        <f>MIN(U1352:U1353)</f>
        <v>#REF!</v>
      </c>
      <c r="V1354" s="131" t="s">
        <v>387</v>
      </c>
      <c r="W1354" s="324"/>
    </row>
    <row r="1355" spans="1:23">
      <c r="A1355" s="414"/>
      <c r="B1355" s="25" t="s">
        <v>28</v>
      </c>
      <c r="C1355" s="384"/>
      <c r="D1355" s="379" t="s">
        <v>3</v>
      </c>
      <c r="E1355" s="29" t="s">
        <v>1070</v>
      </c>
      <c r="F1355" s="409"/>
      <c r="G1355" s="10">
        <v>10</v>
      </c>
      <c r="H1355" s="11">
        <v>5.0880000000000001</v>
      </c>
      <c r="I1355" s="11">
        <f t="shared" si="82"/>
        <v>25.44</v>
      </c>
      <c r="J1355" s="12">
        <v>33</v>
      </c>
      <c r="K1355" s="46">
        <f t="shared" si="80"/>
        <v>1297.1698113207547</v>
      </c>
      <c r="L1355" s="46"/>
      <c r="M1355" s="13" t="s">
        <v>71</v>
      </c>
      <c r="N1355" s="412">
        <f>AVERAGE(K1355:K1356)</f>
        <v>16626.878544490643</v>
      </c>
      <c r="O1355" s="412" t="e">
        <f>AVERAGE(#REF!)</f>
        <v>#REF!</v>
      </c>
      <c r="P1355" s="412">
        <f>STDEV(K1355:K1356)</f>
        <v>21679.481997678136</v>
      </c>
      <c r="Q1355" s="412" t="e">
        <f>STDEV(#REF!)</f>
        <v>#REF!</v>
      </c>
      <c r="R1355" s="412">
        <f>MAX(K1355:K1356)</f>
        <v>31956.587277660532</v>
      </c>
      <c r="S1355" s="412" t="e">
        <f>MIN(#REF!)</f>
        <v>#REF!</v>
      </c>
      <c r="T1355" s="412">
        <f>MIN(K1355:K1356)</f>
        <v>1297.1698113207547</v>
      </c>
      <c r="U1355" s="412">
        <f>MIN(M1355:M1356)</f>
        <v>0</v>
      </c>
      <c r="V1355" s="131" t="s">
        <v>387</v>
      </c>
      <c r="W1355" s="324"/>
    </row>
    <row r="1356" spans="1:23">
      <c r="A1356" s="414"/>
      <c r="B1356" s="25" t="s">
        <v>29</v>
      </c>
      <c r="C1356" s="385"/>
      <c r="D1356" s="380"/>
      <c r="E1356" s="29" t="s">
        <v>1071</v>
      </c>
      <c r="F1356" s="409"/>
      <c r="G1356" s="10">
        <v>10</v>
      </c>
      <c r="H1356" s="11">
        <v>3.3170000000000002</v>
      </c>
      <c r="I1356" s="11">
        <f t="shared" si="82"/>
        <v>16.585000000000001</v>
      </c>
      <c r="J1356" s="12">
        <v>530</v>
      </c>
      <c r="K1356" s="46">
        <f t="shared" si="80"/>
        <v>31956.587277660532</v>
      </c>
      <c r="L1356" s="46"/>
      <c r="M1356" s="13" t="s">
        <v>71</v>
      </c>
      <c r="N1356" s="412">
        <f>AVERAGE(N1355:N1355)</f>
        <v>16626.878544490643</v>
      </c>
      <c r="O1356" s="412" t="e">
        <f>AVERAGE(O1355:O1355)</f>
        <v>#REF!</v>
      </c>
      <c r="P1356" s="412" t="e">
        <f>STDEV(#REF!)</f>
        <v>#REF!</v>
      </c>
      <c r="Q1356" s="412" t="e">
        <f>STDEV(#REF!)</f>
        <v>#REF!</v>
      </c>
      <c r="R1356" s="412">
        <f>MIN(R1355:R1355)</f>
        <v>31956.587277660532</v>
      </c>
      <c r="S1356" s="412" t="e">
        <f>MIN(S1355:S1355)</f>
        <v>#REF!</v>
      </c>
      <c r="T1356" s="412">
        <f>MIN(T1355:T1355)</f>
        <v>1297.1698113207547</v>
      </c>
      <c r="U1356" s="412">
        <f>MIN(U1355:U1355)</f>
        <v>0</v>
      </c>
      <c r="V1356" s="131" t="s">
        <v>387</v>
      </c>
      <c r="W1356" s="324"/>
    </row>
    <row r="1357" spans="1:23">
      <c r="A1357" s="414"/>
      <c r="B1357" s="25" t="s">
        <v>30</v>
      </c>
      <c r="C1357" s="383">
        <v>4</v>
      </c>
      <c r="D1357" s="379" t="s">
        <v>4</v>
      </c>
      <c r="E1357" s="29" t="s">
        <v>1072</v>
      </c>
      <c r="F1357" s="409"/>
      <c r="G1357" s="10">
        <v>10</v>
      </c>
      <c r="H1357" s="11">
        <v>2.8359999999999999</v>
      </c>
      <c r="I1357" s="11">
        <f t="shared" si="82"/>
        <v>14.18</v>
      </c>
      <c r="J1357" s="12">
        <v>4308</v>
      </c>
      <c r="K1357" s="46">
        <f t="shared" si="80"/>
        <v>303808.18053596612</v>
      </c>
      <c r="L1357" s="46"/>
      <c r="M1357" s="13" t="s">
        <v>71</v>
      </c>
      <c r="N1357" s="412">
        <f>AVERAGE(K1357:K1358)</f>
        <v>164959.75706814326</v>
      </c>
      <c r="O1357" s="412">
        <f>AVERAGE(K1357:K1360)</f>
        <v>185085.66604074542</v>
      </c>
      <c r="P1357" s="412">
        <f>STDEV(K1357:K1358)</f>
        <v>196361.32358231785</v>
      </c>
      <c r="Q1357" s="412">
        <f>STDEV(K1357:K1360)</f>
        <v>118916.78790519282</v>
      </c>
      <c r="R1357" s="412">
        <f>MAX(K1357:K1358)</f>
        <v>303808.18053596612</v>
      </c>
      <c r="S1357" s="412">
        <f>MAX(K1357:K1360)</f>
        <v>303808.18053596612</v>
      </c>
      <c r="T1357" s="412">
        <f>MIN(K1357:K1358)</f>
        <v>26111.333600320384</v>
      </c>
      <c r="U1357" s="412">
        <f>MIN(K1357:K1360)</f>
        <v>26111.333600320384</v>
      </c>
      <c r="V1357" s="131" t="s">
        <v>387</v>
      </c>
      <c r="W1357" s="324"/>
    </row>
    <row r="1358" spans="1:23">
      <c r="A1358" s="414"/>
      <c r="B1358" s="25" t="s">
        <v>31</v>
      </c>
      <c r="C1358" s="384"/>
      <c r="D1358" s="380"/>
      <c r="E1358" s="29" t="s">
        <v>1073</v>
      </c>
      <c r="F1358" s="409"/>
      <c r="G1358" s="10">
        <v>10</v>
      </c>
      <c r="H1358" s="11">
        <v>2.4969999999999999</v>
      </c>
      <c r="I1358" s="11">
        <f t="shared" si="82"/>
        <v>12.484999999999999</v>
      </c>
      <c r="J1358" s="12">
        <v>326</v>
      </c>
      <c r="K1358" s="46">
        <f t="shared" si="80"/>
        <v>26111.333600320384</v>
      </c>
      <c r="L1358" s="46"/>
      <c r="M1358" s="13" t="s">
        <v>71</v>
      </c>
      <c r="N1358" s="412">
        <f>AVERAGE(N1356:N1357)</f>
        <v>90793.317806316947</v>
      </c>
      <c r="O1358" s="412" t="e">
        <f>AVERAGE(O1356:O1357)</f>
        <v>#REF!</v>
      </c>
      <c r="P1358" s="412" t="e">
        <f>STDEV(P1354:P1356)</f>
        <v>#REF!</v>
      </c>
      <c r="Q1358" s="412" t="e">
        <f>STDEV(Q1354:Q1356)</f>
        <v>#REF!</v>
      </c>
      <c r="R1358" s="412">
        <f>MIN(R1356:R1357)</f>
        <v>31956.587277660532</v>
      </c>
      <c r="S1358" s="412" t="e">
        <f>MIN(S1356:S1357)</f>
        <v>#REF!</v>
      </c>
      <c r="T1358" s="412">
        <f>MIN(T1356:T1357)</f>
        <v>1297.1698113207547</v>
      </c>
      <c r="U1358" s="412">
        <f>MIN(U1356:U1357)</f>
        <v>0</v>
      </c>
      <c r="V1358" s="131" t="s">
        <v>387</v>
      </c>
      <c r="W1358" s="324"/>
    </row>
    <row r="1359" spans="1:23">
      <c r="A1359" s="414"/>
      <c r="B1359" s="25" t="s">
        <v>32</v>
      </c>
      <c r="C1359" s="384"/>
      <c r="D1359" s="379" t="s">
        <v>3</v>
      </c>
      <c r="E1359" s="29" t="s">
        <v>1074</v>
      </c>
      <c r="F1359" s="409"/>
      <c r="G1359" s="10">
        <v>10</v>
      </c>
      <c r="H1359" s="11">
        <v>1.873</v>
      </c>
      <c r="I1359" s="11">
        <f t="shared" si="82"/>
        <v>9.3650000000000002</v>
      </c>
      <c r="J1359" s="12">
        <v>1608</v>
      </c>
      <c r="K1359" s="46">
        <f t="shared" si="80"/>
        <v>171703.15002669513</v>
      </c>
      <c r="L1359" s="46"/>
      <c r="M1359" s="13" t="s">
        <v>71</v>
      </c>
      <c r="N1359" s="412">
        <f>AVERAGE(K1359:K1360)</f>
        <v>205211.57501334755</v>
      </c>
      <c r="O1359" s="412" t="e">
        <f>AVERAGE(#REF!)</f>
        <v>#REF!</v>
      </c>
      <c r="P1359" s="412">
        <f>STDEV(K1359:K1360)</f>
        <v>47388.069069885525</v>
      </c>
      <c r="Q1359" s="412" t="e">
        <f>STDEV(#REF!)</f>
        <v>#REF!</v>
      </c>
      <c r="R1359" s="412">
        <f>MAX(K1359:K1360)</f>
        <v>238720</v>
      </c>
      <c r="S1359" s="412" t="e">
        <f>MIN(#REF!)</f>
        <v>#REF!</v>
      </c>
      <c r="T1359" s="412">
        <f>MIN(K1359:K1360)</f>
        <v>171703.15002669513</v>
      </c>
      <c r="U1359" s="412">
        <f>MIN(M1359:M1360)</f>
        <v>0</v>
      </c>
      <c r="V1359" s="131" t="s">
        <v>387</v>
      </c>
      <c r="W1359" s="324"/>
    </row>
    <row r="1360" spans="1:23">
      <c r="A1360" s="414"/>
      <c r="B1360" s="25" t="s">
        <v>33</v>
      </c>
      <c r="C1360" s="385"/>
      <c r="D1360" s="380"/>
      <c r="E1360" s="29" t="s">
        <v>1075</v>
      </c>
      <c r="F1360" s="409"/>
      <c r="G1360" s="10">
        <v>10</v>
      </c>
      <c r="H1360" s="11">
        <v>3.125</v>
      </c>
      <c r="I1360" s="11">
        <f t="shared" si="82"/>
        <v>15.625</v>
      </c>
      <c r="J1360" s="12">
        <v>3730</v>
      </c>
      <c r="K1360" s="46">
        <f t="shared" si="80"/>
        <v>238720</v>
      </c>
      <c r="L1360" s="46"/>
      <c r="M1360" s="13" t="s">
        <v>71</v>
      </c>
      <c r="N1360" s="412">
        <f>AVERAGE(N1359:N1359)</f>
        <v>205211.57501334755</v>
      </c>
      <c r="O1360" s="412" t="e">
        <f>AVERAGE(O1359:O1359)</f>
        <v>#REF!</v>
      </c>
      <c r="P1360" s="412" t="e">
        <f>STDEV(#REF!)</f>
        <v>#REF!</v>
      </c>
      <c r="Q1360" s="412" t="e">
        <f>STDEV(#REF!)</f>
        <v>#REF!</v>
      </c>
      <c r="R1360" s="412">
        <f>MIN(R1359:R1359)</f>
        <v>238720</v>
      </c>
      <c r="S1360" s="412" t="e">
        <f>MIN(S1359:S1359)</f>
        <v>#REF!</v>
      </c>
      <c r="T1360" s="412">
        <f>MIN(T1359:T1359)</f>
        <v>171703.15002669513</v>
      </c>
      <c r="U1360" s="412">
        <f>MIN(U1359:U1359)</f>
        <v>0</v>
      </c>
      <c r="V1360" s="131" t="s">
        <v>387</v>
      </c>
      <c r="W1360" s="324"/>
    </row>
    <row r="1361" spans="1:23">
      <c r="A1361" s="414"/>
      <c r="B1361" s="25" t="s">
        <v>34</v>
      </c>
      <c r="C1361" s="383">
        <v>5</v>
      </c>
      <c r="D1361" s="379" t="s">
        <v>4</v>
      </c>
      <c r="E1361" s="29" t="s">
        <v>1076</v>
      </c>
      <c r="F1361" s="409"/>
      <c r="G1361" s="10">
        <v>10</v>
      </c>
      <c r="H1361" s="11">
        <v>5.8639999999999999</v>
      </c>
      <c r="I1361" s="11">
        <f t="shared" si="82"/>
        <v>29.32</v>
      </c>
      <c r="J1361" s="12">
        <v>474</v>
      </c>
      <c r="K1361" s="46">
        <f t="shared" si="80"/>
        <v>16166.439290586632</v>
      </c>
      <c r="L1361" s="46"/>
      <c r="M1361" s="13" t="s">
        <v>71</v>
      </c>
      <c r="N1361" s="412">
        <f>AVERAGE(K1361:K1362)</f>
        <v>15504.844725267725</v>
      </c>
      <c r="O1361" s="412">
        <f>AVERAGE(K1361:K1364)</f>
        <v>18963.890195406697</v>
      </c>
      <c r="P1361" s="412">
        <f>STDEV(K1361:K1362)</f>
        <v>935.63600706633008</v>
      </c>
      <c r="Q1361" s="412">
        <f>STDEV(K1361:K1364)</f>
        <v>4323.0142597712638</v>
      </c>
      <c r="R1361" s="412">
        <f>MAX(K1361:K1362)</f>
        <v>16166.439290586632</v>
      </c>
      <c r="S1361" s="412">
        <f>MAX(K1361:K1364)</f>
        <v>24337.349397590358</v>
      </c>
      <c r="T1361" s="412">
        <f>MIN(K1361:K1362)</f>
        <v>14843.250159948819</v>
      </c>
      <c r="U1361" s="412">
        <f>MIN(K1361:K1364)</f>
        <v>14843.250159948819</v>
      </c>
      <c r="V1361" s="131" t="s">
        <v>387</v>
      </c>
      <c r="W1361" s="324"/>
    </row>
    <row r="1362" spans="1:23">
      <c r="A1362" s="414"/>
      <c r="B1362" s="25" t="s">
        <v>35</v>
      </c>
      <c r="C1362" s="384"/>
      <c r="D1362" s="380"/>
      <c r="E1362" s="29" t="s">
        <v>1077</v>
      </c>
      <c r="F1362" s="409"/>
      <c r="G1362" s="10">
        <v>10</v>
      </c>
      <c r="H1362" s="11">
        <v>6.2519999999999998</v>
      </c>
      <c r="I1362" s="11">
        <f t="shared" si="82"/>
        <v>31.259999999999998</v>
      </c>
      <c r="J1362" s="12">
        <v>464</v>
      </c>
      <c r="K1362" s="46">
        <f t="shared" si="80"/>
        <v>14843.250159948819</v>
      </c>
      <c r="L1362" s="46"/>
      <c r="M1362" s="13" t="s">
        <v>71</v>
      </c>
      <c r="N1362" s="412">
        <f>AVERAGE(N1360:N1361)</f>
        <v>110358.20986930764</v>
      </c>
      <c r="O1362" s="412" t="e">
        <f>AVERAGE(O1360:O1361)</f>
        <v>#REF!</v>
      </c>
      <c r="P1362" s="412" t="e">
        <f>STDEV(P1358:P1360)</f>
        <v>#REF!</v>
      </c>
      <c r="Q1362" s="412" t="e">
        <f>STDEV(Q1358:Q1360)</f>
        <v>#REF!</v>
      </c>
      <c r="R1362" s="412">
        <f>MIN(R1360:R1361)</f>
        <v>16166.439290586632</v>
      </c>
      <c r="S1362" s="412" t="e">
        <f>MIN(S1360:S1361)</f>
        <v>#REF!</v>
      </c>
      <c r="T1362" s="412">
        <f>MIN(T1360:T1361)</f>
        <v>14843.250159948819</v>
      </c>
      <c r="U1362" s="412">
        <f>MIN(U1360:U1361)</f>
        <v>0</v>
      </c>
      <c r="V1362" s="131" t="s">
        <v>387</v>
      </c>
      <c r="W1362" s="324"/>
    </row>
    <row r="1363" spans="1:23">
      <c r="A1363" s="414"/>
      <c r="B1363" s="25" t="s">
        <v>36</v>
      </c>
      <c r="C1363" s="384"/>
      <c r="D1363" s="379" t="s">
        <v>3</v>
      </c>
      <c r="E1363" s="29" t="s">
        <v>1078</v>
      </c>
      <c r="F1363" s="409"/>
      <c r="G1363" s="10">
        <v>10</v>
      </c>
      <c r="H1363" s="11">
        <v>3.5790000000000002</v>
      </c>
      <c r="I1363" s="11">
        <f t="shared" si="82"/>
        <v>17.895</v>
      </c>
      <c r="J1363" s="12">
        <v>367</v>
      </c>
      <c r="K1363" s="46">
        <f t="shared" si="80"/>
        <v>20508.521933500975</v>
      </c>
      <c r="L1363" s="46"/>
      <c r="M1363" s="13" t="s">
        <v>71</v>
      </c>
      <c r="N1363" s="412">
        <f>AVERAGE(K1363:K1364)</f>
        <v>22422.935665545665</v>
      </c>
      <c r="O1363" s="412" t="e">
        <f>AVERAGE(#REF!)</f>
        <v>#REF!</v>
      </c>
      <c r="P1363" s="412">
        <f>STDEV(K1363:K1364)</f>
        <v>2707.3898638508954</v>
      </c>
      <c r="Q1363" s="412" t="e">
        <f>STDEV(#REF!)</f>
        <v>#REF!</v>
      </c>
      <c r="R1363" s="412">
        <f>MAX(K1363:K1364)</f>
        <v>24337.349397590358</v>
      </c>
      <c r="S1363" s="412" t="e">
        <f>MIN(#REF!)</f>
        <v>#REF!</v>
      </c>
      <c r="T1363" s="412">
        <f>MIN(K1363:K1364)</f>
        <v>20508.521933500975</v>
      </c>
      <c r="U1363" s="412">
        <f>MIN(M1363:M1364)</f>
        <v>0</v>
      </c>
      <c r="V1363" s="131" t="s">
        <v>387</v>
      </c>
      <c r="W1363" s="324"/>
    </row>
    <row r="1364" spans="1:23">
      <c r="A1364" s="414"/>
      <c r="B1364" s="25" t="s">
        <v>37</v>
      </c>
      <c r="C1364" s="385"/>
      <c r="D1364" s="380"/>
      <c r="E1364" s="29" t="s">
        <v>1079</v>
      </c>
      <c r="F1364" s="409"/>
      <c r="G1364" s="10">
        <v>10</v>
      </c>
      <c r="H1364" s="11">
        <v>2.4900000000000002</v>
      </c>
      <c r="I1364" s="11">
        <f t="shared" si="82"/>
        <v>12.450000000000001</v>
      </c>
      <c r="J1364" s="12">
        <v>303</v>
      </c>
      <c r="K1364" s="46">
        <f t="shared" si="80"/>
        <v>24337.349397590358</v>
      </c>
      <c r="L1364" s="46"/>
      <c r="M1364" s="13" t="s">
        <v>71</v>
      </c>
      <c r="N1364" s="412">
        <f>AVERAGE(N1363:N1363)</f>
        <v>22422.935665545665</v>
      </c>
      <c r="O1364" s="412" t="e">
        <f>AVERAGE(O1363:O1363)</f>
        <v>#REF!</v>
      </c>
      <c r="P1364" s="412" t="e">
        <f>STDEV(#REF!)</f>
        <v>#REF!</v>
      </c>
      <c r="Q1364" s="412" t="e">
        <f>STDEV(#REF!)</f>
        <v>#REF!</v>
      </c>
      <c r="R1364" s="412">
        <f>MIN(R1363:R1363)</f>
        <v>24337.349397590358</v>
      </c>
      <c r="S1364" s="412" t="e">
        <f>MIN(S1363:S1363)</f>
        <v>#REF!</v>
      </c>
      <c r="T1364" s="412">
        <f>MIN(T1363:T1363)</f>
        <v>20508.521933500975</v>
      </c>
      <c r="U1364" s="412">
        <f>MIN(U1363:U1363)</f>
        <v>0</v>
      </c>
      <c r="V1364" s="131" t="s">
        <v>387</v>
      </c>
      <c r="W1364" s="324"/>
    </row>
    <row r="1365" spans="1:23">
      <c r="A1365" s="414"/>
      <c r="B1365" s="25" t="s">
        <v>38</v>
      </c>
      <c r="C1365" s="383">
        <v>6</v>
      </c>
      <c r="D1365" s="23" t="s">
        <v>4</v>
      </c>
      <c r="E1365" s="29" t="s">
        <v>1080</v>
      </c>
      <c r="F1365" s="409"/>
      <c r="G1365" s="10">
        <v>10</v>
      </c>
      <c r="H1365" s="11">
        <v>1.155</v>
      </c>
      <c r="I1365" s="11">
        <f t="shared" si="82"/>
        <v>5.7750000000000004</v>
      </c>
      <c r="J1365" s="12">
        <v>267</v>
      </c>
      <c r="K1365" s="46">
        <f t="shared" si="80"/>
        <v>46233.766233766226</v>
      </c>
      <c r="L1365" s="46"/>
      <c r="M1365" s="13" t="s">
        <v>71</v>
      </c>
      <c r="N1365" s="130">
        <f>AVERAGE(K1365)</f>
        <v>46233.766233766226</v>
      </c>
      <c r="O1365" s="412">
        <f>AVERAGE(K1365:K1368)</f>
        <v>119596.11518856016</v>
      </c>
      <c r="P1365" s="129" t="s">
        <v>354</v>
      </c>
      <c r="Q1365" s="412">
        <f>STDEV(K1365:K1368)</f>
        <v>107302.92958900215</v>
      </c>
      <c r="R1365" s="130">
        <f>MAX(K1365)</f>
        <v>46233.766233766226</v>
      </c>
      <c r="S1365" s="412">
        <f>MAX(K1365:K1368)</f>
        <v>268591.8003565062</v>
      </c>
      <c r="T1365" s="130">
        <f>MIN(K1365)</f>
        <v>46233.766233766226</v>
      </c>
      <c r="U1365" s="412">
        <f>MIN(K1365:K1368)</f>
        <v>36503.587736464448</v>
      </c>
      <c r="V1365" s="131" t="s">
        <v>387</v>
      </c>
      <c r="W1365" s="324"/>
    </row>
    <row r="1366" spans="1:23">
      <c r="A1366" s="414"/>
      <c r="B1366" s="25" t="s">
        <v>39</v>
      </c>
      <c r="C1366" s="384"/>
      <c r="D1366" s="379" t="s">
        <v>3</v>
      </c>
      <c r="E1366" s="29" t="s">
        <v>1081</v>
      </c>
      <c r="F1366" s="409"/>
      <c r="G1366" s="10">
        <v>10</v>
      </c>
      <c r="H1366" s="11">
        <v>1.3380000000000001</v>
      </c>
      <c r="I1366" s="11">
        <f t="shared" si="82"/>
        <v>6.69</v>
      </c>
      <c r="J1366" s="12">
        <v>850</v>
      </c>
      <c r="K1366" s="46">
        <f t="shared" si="80"/>
        <v>127055.30642750372</v>
      </c>
      <c r="L1366" s="46"/>
      <c r="M1366" s="13" t="s">
        <v>71</v>
      </c>
      <c r="N1366" s="412">
        <f>AVERAGE(K1366:K1368)</f>
        <v>144050.23150682478</v>
      </c>
      <c r="O1366" s="412">
        <f>AVERAGE(O1365:O1365)</f>
        <v>119596.11518856016</v>
      </c>
      <c r="P1366" s="412">
        <f>STDEV(K1366:K1368)</f>
        <v>116973.7373008584</v>
      </c>
      <c r="Q1366" s="412" t="e">
        <f>STDEV(#REF!)</f>
        <v>#REF!</v>
      </c>
      <c r="R1366" s="412">
        <f>MAX(K1366:K1368)</f>
        <v>268591.8003565062</v>
      </c>
      <c r="S1366" s="412">
        <f>MIN(S1365:S1365)</f>
        <v>268591.8003565062</v>
      </c>
      <c r="T1366" s="412">
        <f>MIN(K1366:K1368)</f>
        <v>36503.587736464448</v>
      </c>
      <c r="U1366" s="412">
        <f>MIN(U1365:U1365)</f>
        <v>36503.587736464448</v>
      </c>
      <c r="V1366" s="131" t="s">
        <v>387</v>
      </c>
      <c r="W1366" s="324"/>
    </row>
    <row r="1367" spans="1:23">
      <c r="A1367" s="414"/>
      <c r="B1367" s="25" t="s">
        <v>40</v>
      </c>
      <c r="C1367" s="384"/>
      <c r="D1367" s="407"/>
      <c r="E1367" s="29" t="s">
        <v>1082</v>
      </c>
      <c r="F1367" s="409"/>
      <c r="G1367" s="10">
        <v>10</v>
      </c>
      <c r="H1367" s="11">
        <v>5.61</v>
      </c>
      <c r="I1367" s="11">
        <f t="shared" si="82"/>
        <v>28.05</v>
      </c>
      <c r="J1367" s="12">
        <v>7534</v>
      </c>
      <c r="K1367" s="46">
        <f t="shared" si="80"/>
        <v>268591.8003565062</v>
      </c>
      <c r="L1367" s="46"/>
      <c r="M1367" s="13" t="s">
        <v>71</v>
      </c>
      <c r="N1367" s="412"/>
      <c r="O1367" s="412" t="e">
        <f>AVERAGE(#REF!)</f>
        <v>#REF!</v>
      </c>
      <c r="P1367" s="412"/>
      <c r="Q1367" s="412" t="e">
        <f>STDEV(#REF!)</f>
        <v>#REF!</v>
      </c>
      <c r="R1367" s="412"/>
      <c r="S1367" s="412" t="e">
        <f>MIN(#REF!)</f>
        <v>#REF!</v>
      </c>
      <c r="T1367" s="412"/>
      <c r="U1367" s="412">
        <f>MIN(M1367:M1368)</f>
        <v>0</v>
      </c>
      <c r="V1367" s="131" t="s">
        <v>387</v>
      </c>
      <c r="W1367" s="324"/>
    </row>
    <row r="1368" spans="1:23">
      <c r="A1368" s="414"/>
      <c r="B1368" s="25" t="s">
        <v>41</v>
      </c>
      <c r="C1368" s="385"/>
      <c r="D1368" s="380"/>
      <c r="E1368" s="29" t="s">
        <v>1083</v>
      </c>
      <c r="F1368" s="410"/>
      <c r="G1368" s="10">
        <v>10</v>
      </c>
      <c r="H1368" s="11">
        <v>7.665</v>
      </c>
      <c r="I1368" s="11">
        <f t="shared" si="82"/>
        <v>38.325000000000003</v>
      </c>
      <c r="J1368" s="12">
        <v>1399</v>
      </c>
      <c r="K1368" s="46">
        <f t="shared" si="80"/>
        <v>36503.587736464448</v>
      </c>
      <c r="L1368" s="46"/>
      <c r="M1368" s="13" t="s">
        <v>71</v>
      </c>
      <c r="N1368" s="412"/>
      <c r="O1368" s="412" t="e">
        <f>AVERAGE(O1367:O1367)</f>
        <v>#REF!</v>
      </c>
      <c r="P1368" s="412"/>
      <c r="Q1368" s="412" t="e">
        <f>STDEV(#REF!)</f>
        <v>#REF!</v>
      </c>
      <c r="R1368" s="412"/>
      <c r="S1368" s="412" t="e">
        <f>MIN(S1367:S1367)</f>
        <v>#REF!</v>
      </c>
      <c r="T1368" s="412"/>
      <c r="U1368" s="412">
        <f>MIN(U1367:U1367)</f>
        <v>0</v>
      </c>
      <c r="V1368" s="131" t="s">
        <v>387</v>
      </c>
      <c r="W1368" s="324"/>
    </row>
    <row r="1369" spans="1:23">
      <c r="A1369" s="414"/>
      <c r="B1369" s="25" t="s">
        <v>42</v>
      </c>
      <c r="C1369" s="383">
        <v>1</v>
      </c>
      <c r="D1369" s="23" t="s">
        <v>4</v>
      </c>
      <c r="E1369" s="29" t="s">
        <v>1084</v>
      </c>
      <c r="F1369" s="388" t="s">
        <v>1846</v>
      </c>
      <c r="G1369" s="10">
        <v>10</v>
      </c>
      <c r="H1369" s="11">
        <v>2.875</v>
      </c>
      <c r="I1369" s="11">
        <f t="shared" si="82"/>
        <v>14.375</v>
      </c>
      <c r="J1369" s="12" t="s">
        <v>355</v>
      </c>
      <c r="K1369" s="46" t="s">
        <v>355</v>
      </c>
      <c r="L1369" s="46"/>
      <c r="M1369" s="13" t="s">
        <v>71</v>
      </c>
      <c r="N1369" s="129" t="s">
        <v>355</v>
      </c>
      <c r="O1369" s="381" t="s">
        <v>355</v>
      </c>
      <c r="P1369" s="129" t="s">
        <v>354</v>
      </c>
      <c r="Q1369" s="381" t="s">
        <v>354</v>
      </c>
      <c r="R1369" s="129" t="s">
        <v>355</v>
      </c>
      <c r="S1369" s="381" t="s">
        <v>355</v>
      </c>
      <c r="T1369" s="129" t="s">
        <v>355</v>
      </c>
      <c r="U1369" s="418" t="s">
        <v>355</v>
      </c>
      <c r="V1369" s="131" t="s">
        <v>387</v>
      </c>
      <c r="W1369" s="324"/>
    </row>
    <row r="1370" spans="1:23">
      <c r="A1370" s="414"/>
      <c r="B1370" s="25" t="s">
        <v>43</v>
      </c>
      <c r="C1370" s="384"/>
      <c r="D1370" s="379" t="s">
        <v>3</v>
      </c>
      <c r="E1370" s="29" t="s">
        <v>1085</v>
      </c>
      <c r="F1370" s="389"/>
      <c r="G1370" s="10">
        <v>10</v>
      </c>
      <c r="H1370" s="11">
        <v>5.008</v>
      </c>
      <c r="I1370" s="11">
        <f t="shared" si="82"/>
        <v>25.04</v>
      </c>
      <c r="J1370" s="12" t="s">
        <v>355</v>
      </c>
      <c r="K1370" s="46" t="s">
        <v>355</v>
      </c>
      <c r="L1370" s="46"/>
      <c r="M1370" s="13" t="s">
        <v>71</v>
      </c>
      <c r="N1370" s="381" t="s">
        <v>355</v>
      </c>
      <c r="O1370" s="382" t="e">
        <f>MIN(#REF!)</f>
        <v>#REF!</v>
      </c>
      <c r="P1370" s="381" t="s">
        <v>354</v>
      </c>
      <c r="Q1370" s="382" t="e">
        <f>STDEV(#REF!)</f>
        <v>#REF!</v>
      </c>
      <c r="R1370" s="381" t="s">
        <v>355</v>
      </c>
      <c r="S1370" s="382" t="e">
        <f>MIN(#REF!)</f>
        <v>#REF!</v>
      </c>
      <c r="T1370" s="381" t="s">
        <v>355</v>
      </c>
      <c r="U1370" s="419">
        <f>MIN(M1370:M1371)</f>
        <v>0</v>
      </c>
      <c r="V1370" s="131" t="s">
        <v>387</v>
      </c>
      <c r="W1370" s="324"/>
    </row>
    <row r="1371" spans="1:23">
      <c r="A1371" s="414"/>
      <c r="B1371" s="25" t="s">
        <v>44</v>
      </c>
      <c r="C1371" s="385"/>
      <c r="D1371" s="380"/>
      <c r="E1371" s="29" t="s">
        <v>1086</v>
      </c>
      <c r="F1371" s="389"/>
      <c r="G1371" s="10">
        <v>10</v>
      </c>
      <c r="H1371" s="11">
        <v>15.000999999999999</v>
      </c>
      <c r="I1371" s="11">
        <f t="shared" si="82"/>
        <v>75.004999999999995</v>
      </c>
      <c r="J1371" s="12" t="s">
        <v>355</v>
      </c>
      <c r="K1371" s="46" t="s">
        <v>355</v>
      </c>
      <c r="L1371" s="46"/>
      <c r="M1371" s="13" t="s">
        <v>71</v>
      </c>
      <c r="N1371" s="382">
        <f>MIN(N1369:N1370)</f>
        <v>0</v>
      </c>
      <c r="O1371" s="382" t="e">
        <f>MIN(O1370:O1370)</f>
        <v>#REF!</v>
      </c>
      <c r="P1371" s="382" t="e">
        <f>AVERAGE(P1369:P1370)</f>
        <v>#DIV/0!</v>
      </c>
      <c r="Q1371" s="382" t="e">
        <f>STDEV(#REF!)</f>
        <v>#REF!</v>
      </c>
      <c r="R1371" s="382">
        <f>MIN(R1369:R1370)</f>
        <v>0</v>
      </c>
      <c r="S1371" s="382" t="e">
        <f>MIN(S1370:S1370)</f>
        <v>#REF!</v>
      </c>
      <c r="T1371" s="382">
        <f>MIN(T1369:T1370)</f>
        <v>0</v>
      </c>
      <c r="U1371" s="419">
        <f>MIN(U1370:U1370)</f>
        <v>0</v>
      </c>
      <c r="V1371" s="131" t="s">
        <v>387</v>
      </c>
      <c r="W1371" s="324"/>
    </row>
    <row r="1372" spans="1:23">
      <c r="A1372" s="414"/>
      <c r="B1372" s="25" t="s">
        <v>45</v>
      </c>
      <c r="C1372" s="383">
        <v>2</v>
      </c>
      <c r="D1372" s="379" t="s">
        <v>4</v>
      </c>
      <c r="E1372" s="29" t="s">
        <v>1087</v>
      </c>
      <c r="F1372" s="389"/>
      <c r="G1372" s="10">
        <v>10</v>
      </c>
      <c r="H1372" s="11">
        <v>10.670999999999999</v>
      </c>
      <c r="I1372" s="11">
        <f t="shared" si="82"/>
        <v>53.354999999999997</v>
      </c>
      <c r="J1372" s="12" t="s">
        <v>355</v>
      </c>
      <c r="K1372" s="46" t="s">
        <v>355</v>
      </c>
      <c r="L1372" s="46"/>
      <c r="M1372" s="13" t="s">
        <v>71</v>
      </c>
      <c r="N1372" s="381" t="s">
        <v>355</v>
      </c>
      <c r="O1372" s="381" t="s">
        <v>355</v>
      </c>
      <c r="P1372" s="381" t="s">
        <v>354</v>
      </c>
      <c r="Q1372" s="381" t="s">
        <v>354</v>
      </c>
      <c r="R1372" s="381" t="s">
        <v>355</v>
      </c>
      <c r="S1372" s="381" t="s">
        <v>355</v>
      </c>
      <c r="T1372" s="381" t="s">
        <v>355</v>
      </c>
      <c r="U1372" s="418" t="s">
        <v>355</v>
      </c>
      <c r="V1372" s="131" t="s">
        <v>387</v>
      </c>
      <c r="W1372" s="324"/>
    </row>
    <row r="1373" spans="1:23">
      <c r="A1373" s="414"/>
      <c r="B1373" s="25" t="s">
        <v>46</v>
      </c>
      <c r="C1373" s="384"/>
      <c r="D1373" s="380"/>
      <c r="E1373" s="29" t="s">
        <v>1088</v>
      </c>
      <c r="F1373" s="389"/>
      <c r="G1373" s="10">
        <v>10</v>
      </c>
      <c r="H1373" s="11">
        <v>8.9190000000000005</v>
      </c>
      <c r="I1373" s="11">
        <f t="shared" si="82"/>
        <v>44.594999999999999</v>
      </c>
      <c r="J1373" s="12" t="s">
        <v>355</v>
      </c>
      <c r="K1373" s="46" t="s">
        <v>355</v>
      </c>
      <c r="L1373" s="46"/>
      <c r="M1373" s="13" t="s">
        <v>71</v>
      </c>
      <c r="N1373" s="382">
        <f>MIN(N1371:N1372)</f>
        <v>0</v>
      </c>
      <c r="O1373" s="382" t="e">
        <f>MIN(O1371:O1372)</f>
        <v>#REF!</v>
      </c>
      <c r="P1373" s="382" t="e">
        <f>AVERAGE(P1371:P1372)</f>
        <v>#DIV/0!</v>
      </c>
      <c r="Q1373" s="382" t="e">
        <f>STDEV(Q1369:Q1371)</f>
        <v>#REF!</v>
      </c>
      <c r="R1373" s="382">
        <f>MIN(R1371:R1372)</f>
        <v>0</v>
      </c>
      <c r="S1373" s="382" t="e">
        <f>MIN(S1371:S1372)</f>
        <v>#REF!</v>
      </c>
      <c r="T1373" s="382">
        <f>MIN(T1371:T1372)</f>
        <v>0</v>
      </c>
      <c r="U1373" s="419">
        <f>MIN(U1371:U1372)</f>
        <v>0</v>
      </c>
      <c r="V1373" s="131" t="s">
        <v>387</v>
      </c>
      <c r="W1373" s="324"/>
    </row>
    <row r="1374" spans="1:23">
      <c r="A1374" s="414"/>
      <c r="B1374" s="25" t="s">
        <v>47</v>
      </c>
      <c r="C1374" s="384"/>
      <c r="D1374" s="379" t="s">
        <v>3</v>
      </c>
      <c r="E1374" s="29" t="s">
        <v>1089</v>
      </c>
      <c r="F1374" s="389"/>
      <c r="G1374" s="10">
        <v>10</v>
      </c>
      <c r="H1374" s="11">
        <v>7.181</v>
      </c>
      <c r="I1374" s="11">
        <f t="shared" ref="I1374:I1438" si="83">IF(H1374&gt;=40, 200, H1374*5)</f>
        <v>35.905000000000001</v>
      </c>
      <c r="J1374" s="12" t="s">
        <v>355</v>
      </c>
      <c r="K1374" s="46" t="s">
        <v>355</v>
      </c>
      <c r="L1374" s="46"/>
      <c r="M1374" s="13" t="s">
        <v>71</v>
      </c>
      <c r="N1374" s="381" t="s">
        <v>355</v>
      </c>
      <c r="O1374" s="382" t="e">
        <f>MIN(#REF!)</f>
        <v>#REF!</v>
      </c>
      <c r="P1374" s="381" t="s">
        <v>354</v>
      </c>
      <c r="Q1374" s="382" t="e">
        <f>STDEV(#REF!)</f>
        <v>#REF!</v>
      </c>
      <c r="R1374" s="381" t="s">
        <v>355</v>
      </c>
      <c r="S1374" s="382" t="e">
        <f>MIN(#REF!)</f>
        <v>#REF!</v>
      </c>
      <c r="T1374" s="381" t="s">
        <v>355</v>
      </c>
      <c r="U1374" s="419">
        <f>MIN(M1374:M1375)</f>
        <v>0</v>
      </c>
      <c r="V1374" s="131" t="s">
        <v>387</v>
      </c>
      <c r="W1374" s="324"/>
    </row>
    <row r="1375" spans="1:23">
      <c r="A1375" s="414"/>
      <c r="B1375" s="25" t="s">
        <v>48</v>
      </c>
      <c r="C1375" s="385"/>
      <c r="D1375" s="380"/>
      <c r="E1375" s="29" t="s">
        <v>1090</v>
      </c>
      <c r="F1375" s="389"/>
      <c r="G1375" s="10">
        <v>10</v>
      </c>
      <c r="H1375" s="11">
        <v>12.22</v>
      </c>
      <c r="I1375" s="11">
        <f t="shared" si="83"/>
        <v>61.1</v>
      </c>
      <c r="J1375" s="12" t="s">
        <v>355</v>
      </c>
      <c r="K1375" s="46" t="s">
        <v>355</v>
      </c>
      <c r="L1375" s="46"/>
      <c r="M1375" s="13" t="s">
        <v>71</v>
      </c>
      <c r="N1375" s="382">
        <f>MIN(N1373:N1374)</f>
        <v>0</v>
      </c>
      <c r="O1375" s="382" t="e">
        <f>MIN(O1374:O1374)</f>
        <v>#REF!</v>
      </c>
      <c r="P1375" s="382" t="e">
        <f>AVERAGE(P1373:P1374)</f>
        <v>#DIV/0!</v>
      </c>
      <c r="Q1375" s="382" t="e">
        <f>STDEV(#REF!)</f>
        <v>#REF!</v>
      </c>
      <c r="R1375" s="382">
        <f>MIN(R1373:R1374)</f>
        <v>0</v>
      </c>
      <c r="S1375" s="382" t="e">
        <f>MIN(S1374:S1374)</f>
        <v>#REF!</v>
      </c>
      <c r="T1375" s="382">
        <f>MIN(T1373:T1374)</f>
        <v>0</v>
      </c>
      <c r="U1375" s="419">
        <f>MIN(U1374:U1374)</f>
        <v>0</v>
      </c>
      <c r="V1375" s="131" t="s">
        <v>387</v>
      </c>
      <c r="W1375" s="324"/>
    </row>
    <row r="1376" spans="1:23">
      <c r="A1376" s="414"/>
      <c r="B1376" s="25" t="s">
        <v>49</v>
      </c>
      <c r="C1376" s="383">
        <v>3</v>
      </c>
      <c r="D1376" s="379" t="s">
        <v>4</v>
      </c>
      <c r="E1376" s="29" t="s">
        <v>1091</v>
      </c>
      <c r="F1376" s="389"/>
      <c r="G1376" s="10">
        <v>10</v>
      </c>
      <c r="H1376" s="11">
        <v>3.6309999999999998</v>
      </c>
      <c r="I1376" s="11">
        <f t="shared" si="83"/>
        <v>18.154999999999998</v>
      </c>
      <c r="J1376" s="12">
        <v>193</v>
      </c>
      <c r="K1376" s="46">
        <f t="shared" ref="K1376:K1437" si="84">(J1376/(I1376/1000))</f>
        <v>10630.680253373728</v>
      </c>
      <c r="L1376" s="46"/>
      <c r="M1376" s="13" t="s">
        <v>71</v>
      </c>
      <c r="N1376" s="412">
        <f>AVERAGE(K1376:K1377)</f>
        <v>20316.483506517645</v>
      </c>
      <c r="O1376" s="412">
        <f>AVERAGE(K1376:K1379)</f>
        <v>39913.811031198456</v>
      </c>
      <c r="P1376" s="412">
        <f>STDEV(K1376:K1377)</f>
        <v>13697.794323073562</v>
      </c>
      <c r="Q1376" s="412">
        <f>STDEV(K1376:K1379)</f>
        <v>46899.972745239887</v>
      </c>
      <c r="R1376" s="412">
        <f>MAX(K1376:K1377)</f>
        <v>30002.286759661558</v>
      </c>
      <c r="S1376" s="412">
        <f>MAX(K1376:K1379)</f>
        <v>108882.0397870552</v>
      </c>
      <c r="T1376" s="412">
        <f>MIN(K1376:K1377)</f>
        <v>10630.680253373728</v>
      </c>
      <c r="U1376" s="412">
        <f>MIN(K1376:K1379)</f>
        <v>10140.237324703345</v>
      </c>
      <c r="V1376" s="131" t="s">
        <v>387</v>
      </c>
      <c r="W1376" s="324"/>
    </row>
    <row r="1377" spans="1:23" ht="15" customHeight="1">
      <c r="A1377" s="414"/>
      <c r="B1377" s="25" t="s">
        <v>50</v>
      </c>
      <c r="C1377" s="384"/>
      <c r="D1377" s="380"/>
      <c r="E1377" s="29" t="s">
        <v>1092</v>
      </c>
      <c r="F1377" s="389"/>
      <c r="G1377" s="10">
        <v>10</v>
      </c>
      <c r="H1377" s="11">
        <v>4.3730000000000002</v>
      </c>
      <c r="I1377" s="11">
        <f t="shared" si="83"/>
        <v>21.865000000000002</v>
      </c>
      <c r="J1377" s="12">
        <v>656</v>
      </c>
      <c r="K1377" s="46">
        <f t="shared" si="84"/>
        <v>30002.286759661558</v>
      </c>
      <c r="L1377" s="46"/>
      <c r="M1377" s="13" t="s">
        <v>71</v>
      </c>
      <c r="N1377" s="412">
        <f>AVERAGE(N1375:N1376)</f>
        <v>10158.241753258822</v>
      </c>
      <c r="O1377" s="412" t="e">
        <f>AVERAGE(O1375:O1376)</f>
        <v>#REF!</v>
      </c>
      <c r="P1377" s="412" t="e">
        <f>STDEV(P1373:P1375)</f>
        <v>#DIV/0!</v>
      </c>
      <c r="Q1377" s="412" t="e">
        <f>STDEV(Q1373:Q1375)</f>
        <v>#REF!</v>
      </c>
      <c r="R1377" s="412">
        <f>MIN(R1375:R1376)</f>
        <v>0</v>
      </c>
      <c r="S1377" s="412" t="e">
        <f>MIN(S1375:S1376)</f>
        <v>#REF!</v>
      </c>
      <c r="T1377" s="412">
        <f>MIN(T1375:T1376)</f>
        <v>0</v>
      </c>
      <c r="U1377" s="412">
        <f>MIN(U1375:U1376)</f>
        <v>0</v>
      </c>
      <c r="V1377" s="131" t="s">
        <v>387</v>
      </c>
      <c r="W1377" s="324"/>
    </row>
    <row r="1378" spans="1:23">
      <c r="A1378" s="414"/>
      <c r="B1378" s="25" t="s">
        <v>51</v>
      </c>
      <c r="C1378" s="384"/>
      <c r="D1378" s="379" t="s">
        <v>3</v>
      </c>
      <c r="E1378" s="29" t="s">
        <v>1093</v>
      </c>
      <c r="F1378" s="389"/>
      <c r="G1378" s="10">
        <v>10</v>
      </c>
      <c r="H1378" s="11">
        <v>3.7080000000000002</v>
      </c>
      <c r="I1378" s="11">
        <f t="shared" si="83"/>
        <v>18.54</v>
      </c>
      <c r="J1378" s="12">
        <v>188</v>
      </c>
      <c r="K1378" s="46">
        <f t="shared" si="84"/>
        <v>10140.237324703345</v>
      </c>
      <c r="L1378" s="46"/>
      <c r="M1378" s="13" t="s">
        <v>71</v>
      </c>
      <c r="N1378" s="412">
        <f>AVERAGE(K1378:K1379)</f>
        <v>59511.138555879268</v>
      </c>
      <c r="O1378" s="412" t="e">
        <f>AVERAGE(#REF!)</f>
        <v>#REF!</v>
      </c>
      <c r="P1378" s="412">
        <f>STDEV(K1378:K1379)</f>
        <v>69820.998107711537</v>
      </c>
      <c r="Q1378" s="412" t="e">
        <f>STDEV(#REF!)</f>
        <v>#REF!</v>
      </c>
      <c r="R1378" s="412">
        <f>MAX(K1378:K1379)</f>
        <v>108882.0397870552</v>
      </c>
      <c r="S1378" s="412" t="e">
        <f>MIN(#REF!)</f>
        <v>#REF!</v>
      </c>
      <c r="T1378" s="412">
        <f>MIN(K1378:K1379)</f>
        <v>10140.237324703345</v>
      </c>
      <c r="U1378" s="412">
        <f>MIN(M1378:M1379)</f>
        <v>0</v>
      </c>
      <c r="V1378" s="131" t="s">
        <v>404</v>
      </c>
      <c r="W1378" s="324" t="s">
        <v>694</v>
      </c>
    </row>
    <row r="1379" spans="1:23">
      <c r="A1379" s="414"/>
      <c r="B1379" s="25" t="s">
        <v>52</v>
      </c>
      <c r="C1379" s="385"/>
      <c r="D1379" s="380"/>
      <c r="E1379" s="29" t="s">
        <v>1094</v>
      </c>
      <c r="F1379" s="389"/>
      <c r="G1379" s="10">
        <v>10</v>
      </c>
      <c r="H1379" s="11">
        <v>3.569</v>
      </c>
      <c r="I1379" s="11">
        <f t="shared" si="83"/>
        <v>17.844999999999999</v>
      </c>
      <c r="J1379" s="12">
        <v>1943</v>
      </c>
      <c r="K1379" s="46">
        <f t="shared" si="84"/>
        <v>108882.0397870552</v>
      </c>
      <c r="L1379" s="46"/>
      <c r="M1379" s="13" t="s">
        <v>71</v>
      </c>
      <c r="N1379" s="412">
        <f>AVERAGE(N1378:N1378)</f>
        <v>59511.138555879268</v>
      </c>
      <c r="O1379" s="412" t="e">
        <f>AVERAGE(O1378:O1378)</f>
        <v>#REF!</v>
      </c>
      <c r="P1379" s="412" t="e">
        <f>STDEV(#REF!)</f>
        <v>#REF!</v>
      </c>
      <c r="Q1379" s="412" t="e">
        <f>STDEV(#REF!)</f>
        <v>#REF!</v>
      </c>
      <c r="R1379" s="412">
        <f>MIN(R1378:R1378)</f>
        <v>108882.0397870552</v>
      </c>
      <c r="S1379" s="412" t="e">
        <f>MIN(S1378:S1378)</f>
        <v>#REF!</v>
      </c>
      <c r="T1379" s="412">
        <f>MIN(T1378:T1378)</f>
        <v>10140.237324703345</v>
      </c>
      <c r="U1379" s="412">
        <f>MIN(U1378:U1378)</f>
        <v>0</v>
      </c>
      <c r="V1379" s="131" t="s">
        <v>387</v>
      </c>
      <c r="W1379" s="324"/>
    </row>
    <row r="1380" spans="1:23">
      <c r="A1380" s="414"/>
      <c r="B1380" s="25" t="s">
        <v>53</v>
      </c>
      <c r="C1380" s="383">
        <v>4</v>
      </c>
      <c r="D1380" s="379" t="s">
        <v>4</v>
      </c>
      <c r="E1380" s="29" t="s">
        <v>1095</v>
      </c>
      <c r="F1380" s="389"/>
      <c r="G1380" s="10">
        <v>10</v>
      </c>
      <c r="H1380" s="11">
        <v>3.0209999999999999</v>
      </c>
      <c r="I1380" s="11">
        <f t="shared" si="83"/>
        <v>15.105</v>
      </c>
      <c r="J1380" s="12">
        <v>57</v>
      </c>
      <c r="K1380" s="46">
        <f t="shared" si="84"/>
        <v>3773.5849056603774</v>
      </c>
      <c r="L1380" s="46"/>
      <c r="M1380" s="13" t="s">
        <v>71</v>
      </c>
      <c r="N1380" s="412">
        <f>AVERAGE(K1380:K1381)</f>
        <v>97423.20592189832</v>
      </c>
      <c r="O1380" s="412">
        <f>AVERAGE(K1380:K1383)</f>
        <v>96631.704373269997</v>
      </c>
      <c r="P1380" s="412">
        <f>STDEV(K1380:K1381)</f>
        <v>132440.56415226412</v>
      </c>
      <c r="Q1380" s="412">
        <f>STDEV(K1380:K1383)</f>
        <v>108973.3888114649</v>
      </c>
      <c r="R1380" s="412">
        <f>MAX(K1380:K1381)</f>
        <v>191072.82693813625</v>
      </c>
      <c r="S1380" s="412">
        <f>MAX(K1380:K1383)</f>
        <v>191072.82693813625</v>
      </c>
      <c r="T1380" s="412">
        <f>MIN(K1380:K1381)</f>
        <v>3773.5849056603774</v>
      </c>
      <c r="U1380" s="412">
        <f>MIN(K1380:K1383)</f>
        <v>754.47972335743464</v>
      </c>
      <c r="V1380" s="131" t="s">
        <v>387</v>
      </c>
      <c r="W1380" s="324"/>
    </row>
    <row r="1381" spans="1:23">
      <c r="A1381" s="414"/>
      <c r="B1381" s="25" t="s">
        <v>54</v>
      </c>
      <c r="C1381" s="384"/>
      <c r="D1381" s="380"/>
      <c r="E1381" s="29" t="s">
        <v>1096</v>
      </c>
      <c r="F1381" s="389"/>
      <c r="G1381" s="10">
        <v>10</v>
      </c>
      <c r="H1381" s="11">
        <v>2.5539999999999998</v>
      </c>
      <c r="I1381" s="11">
        <f t="shared" si="83"/>
        <v>12.77</v>
      </c>
      <c r="J1381" s="12">
        <v>2440</v>
      </c>
      <c r="K1381" s="46">
        <f t="shared" si="84"/>
        <v>191072.82693813625</v>
      </c>
      <c r="L1381" s="46"/>
      <c r="M1381" s="13" t="s">
        <v>71</v>
      </c>
      <c r="N1381" s="412">
        <f>AVERAGE(N1379:N1380)</f>
        <v>78467.172238888801</v>
      </c>
      <c r="O1381" s="412" t="e">
        <f>AVERAGE(O1379:O1380)</f>
        <v>#REF!</v>
      </c>
      <c r="P1381" s="412" t="e">
        <f>STDEV(P1377:P1379)</f>
        <v>#DIV/0!</v>
      </c>
      <c r="Q1381" s="412" t="e">
        <f>STDEV(Q1377:Q1379)</f>
        <v>#REF!</v>
      </c>
      <c r="R1381" s="412">
        <f>MIN(R1379:R1380)</f>
        <v>108882.0397870552</v>
      </c>
      <c r="S1381" s="412" t="e">
        <f>MIN(S1379:S1380)</f>
        <v>#REF!</v>
      </c>
      <c r="T1381" s="412">
        <f>MIN(T1379:T1380)</f>
        <v>3773.5849056603774</v>
      </c>
      <c r="U1381" s="412">
        <f>MIN(U1379:U1380)</f>
        <v>0</v>
      </c>
      <c r="V1381" s="131" t="s">
        <v>387</v>
      </c>
      <c r="W1381" s="324"/>
    </row>
    <row r="1382" spans="1:23">
      <c r="A1382" s="414"/>
      <c r="B1382" s="25" t="s">
        <v>55</v>
      </c>
      <c r="C1382" s="384"/>
      <c r="D1382" s="379" t="s">
        <v>3</v>
      </c>
      <c r="E1382" s="29" t="s">
        <v>1097</v>
      </c>
      <c r="F1382" s="389"/>
      <c r="G1382" s="10">
        <v>10</v>
      </c>
      <c r="H1382" s="11">
        <v>4.32</v>
      </c>
      <c r="I1382" s="11">
        <f t="shared" si="83"/>
        <v>21.6</v>
      </c>
      <c r="J1382" s="12">
        <v>4124</v>
      </c>
      <c r="K1382" s="46">
        <f t="shared" si="84"/>
        <v>190925.92592592593</v>
      </c>
      <c r="L1382" s="46"/>
      <c r="M1382" s="13" t="s">
        <v>71</v>
      </c>
      <c r="N1382" s="412">
        <f>AVERAGE(K1382:K1383)</f>
        <v>95840.202824641674</v>
      </c>
      <c r="O1382" s="412" t="e">
        <f>AVERAGE(#REF!)</f>
        <v>#REF!</v>
      </c>
      <c r="P1382" s="412">
        <f>STDEV(K1382:K1383)</f>
        <v>134471.51919788891</v>
      </c>
      <c r="Q1382" s="412" t="e">
        <f>STDEV(#REF!)</f>
        <v>#REF!</v>
      </c>
      <c r="R1382" s="412">
        <f>MAX(K1382:K1383)</f>
        <v>190925.92592592593</v>
      </c>
      <c r="S1382" s="412" t="e">
        <f>MIN(#REF!)</f>
        <v>#REF!</v>
      </c>
      <c r="T1382" s="412">
        <f>MIN(K1382:K1383)</f>
        <v>754.47972335743464</v>
      </c>
      <c r="U1382" s="412">
        <f>MIN(M1382:M1383)</f>
        <v>0</v>
      </c>
      <c r="V1382" s="131" t="s">
        <v>387</v>
      </c>
      <c r="W1382" s="324"/>
    </row>
    <row r="1383" spans="1:23">
      <c r="A1383" s="414"/>
      <c r="B1383" s="25" t="s">
        <v>56</v>
      </c>
      <c r="C1383" s="385"/>
      <c r="D1383" s="380"/>
      <c r="E1383" s="29" t="s">
        <v>1098</v>
      </c>
      <c r="F1383" s="389"/>
      <c r="G1383" s="10">
        <v>10</v>
      </c>
      <c r="H1383" s="11">
        <v>28.629000000000001</v>
      </c>
      <c r="I1383" s="11">
        <f t="shared" si="83"/>
        <v>143.14500000000001</v>
      </c>
      <c r="J1383" s="12">
        <v>108</v>
      </c>
      <c r="K1383" s="46">
        <f t="shared" si="84"/>
        <v>754.47972335743464</v>
      </c>
      <c r="L1383" s="46"/>
      <c r="M1383" s="13" t="s">
        <v>71</v>
      </c>
      <c r="N1383" s="412">
        <f>AVERAGE(N1382:N1382)</f>
        <v>95840.202824641674</v>
      </c>
      <c r="O1383" s="412" t="e">
        <f>AVERAGE(O1382:O1382)</f>
        <v>#REF!</v>
      </c>
      <c r="P1383" s="412" t="e">
        <f>STDEV(#REF!)</f>
        <v>#REF!</v>
      </c>
      <c r="Q1383" s="412" t="e">
        <f>STDEV(#REF!)</f>
        <v>#REF!</v>
      </c>
      <c r="R1383" s="412">
        <f>MIN(R1382:R1382)</f>
        <v>190925.92592592593</v>
      </c>
      <c r="S1383" s="412" t="e">
        <f>MIN(S1382:S1382)</f>
        <v>#REF!</v>
      </c>
      <c r="T1383" s="412">
        <f>MIN(T1382:T1382)</f>
        <v>754.47972335743464</v>
      </c>
      <c r="U1383" s="412">
        <f>MIN(U1382:U1382)</f>
        <v>0</v>
      </c>
      <c r="V1383" s="131" t="s">
        <v>387</v>
      </c>
      <c r="W1383" s="324"/>
    </row>
    <row r="1384" spans="1:23">
      <c r="A1384" s="414"/>
      <c r="B1384" s="25" t="s">
        <v>57</v>
      </c>
      <c r="C1384" s="383">
        <v>5</v>
      </c>
      <c r="D1384" s="379" t="s">
        <v>4</v>
      </c>
      <c r="E1384" s="29" t="s">
        <v>1099</v>
      </c>
      <c r="F1384" s="389"/>
      <c r="G1384" s="10">
        <v>10</v>
      </c>
      <c r="H1384" s="11">
        <v>2.766</v>
      </c>
      <c r="I1384" s="11">
        <f t="shared" si="83"/>
        <v>13.83</v>
      </c>
      <c r="J1384" s="12">
        <v>1377</v>
      </c>
      <c r="K1384" s="46">
        <f t="shared" si="84"/>
        <v>99566.160520607373</v>
      </c>
      <c r="L1384" s="46"/>
      <c r="M1384" s="13" t="s">
        <v>71</v>
      </c>
      <c r="N1384" s="412">
        <f>AVERAGE(K1384:K1385)</f>
        <v>91494.196112661273</v>
      </c>
      <c r="O1384" s="412">
        <f>AVERAGE(K1384:K1387)</f>
        <v>66126.538063412096</v>
      </c>
      <c r="P1384" s="412">
        <f>STDEV(K1384:K1385)</f>
        <v>11415.481540710294</v>
      </c>
      <c r="Q1384" s="412">
        <f>STDEV(K1384:K1387)</f>
        <v>35476.340287271458</v>
      </c>
      <c r="R1384" s="412">
        <f>MAX(K1384:K1385)</f>
        <v>99566.160520607373</v>
      </c>
      <c r="S1384" s="412">
        <f>MAX(K1384:K1387)</f>
        <v>99566.160520607373</v>
      </c>
      <c r="T1384" s="412">
        <f>MIN(K1384:K1385)</f>
        <v>83422.231704715159</v>
      </c>
      <c r="U1384" s="412">
        <f>MIN(K1384:K1387)</f>
        <v>17614.478508463999</v>
      </c>
      <c r="V1384" s="131" t="s">
        <v>387</v>
      </c>
      <c r="W1384" s="324"/>
    </row>
    <row r="1385" spans="1:23">
      <c r="A1385" s="414"/>
      <c r="B1385" s="25" t="s">
        <v>58</v>
      </c>
      <c r="C1385" s="384"/>
      <c r="D1385" s="380"/>
      <c r="E1385" s="29" t="s">
        <v>1100</v>
      </c>
      <c r="F1385" s="389"/>
      <c r="G1385" s="10">
        <v>10</v>
      </c>
      <c r="H1385" s="11">
        <v>4.6870000000000003</v>
      </c>
      <c r="I1385" s="11">
        <f t="shared" si="83"/>
        <v>23.435000000000002</v>
      </c>
      <c r="J1385" s="12">
        <v>1955</v>
      </c>
      <c r="K1385" s="46">
        <f t="shared" si="84"/>
        <v>83422.231704715159</v>
      </c>
      <c r="L1385" s="46"/>
      <c r="M1385" s="13" t="s">
        <v>71</v>
      </c>
      <c r="N1385" s="412">
        <f>AVERAGE(N1383:N1384)</f>
        <v>93667.199468651466</v>
      </c>
      <c r="O1385" s="412" t="e">
        <f>AVERAGE(O1383:O1384)</f>
        <v>#REF!</v>
      </c>
      <c r="P1385" s="412" t="e">
        <f>STDEV(P1381:P1383)</f>
        <v>#DIV/0!</v>
      </c>
      <c r="Q1385" s="412" t="e">
        <f>STDEV(Q1381:Q1383)</f>
        <v>#REF!</v>
      </c>
      <c r="R1385" s="412">
        <f>MIN(R1383:R1384)</f>
        <v>99566.160520607373</v>
      </c>
      <c r="S1385" s="412" t="e">
        <f>MIN(S1383:S1384)</f>
        <v>#REF!</v>
      </c>
      <c r="T1385" s="412">
        <f>MIN(T1383:T1384)</f>
        <v>754.47972335743464</v>
      </c>
      <c r="U1385" s="412">
        <f>MIN(U1383:U1384)</f>
        <v>0</v>
      </c>
      <c r="V1385" s="131" t="s">
        <v>387</v>
      </c>
      <c r="W1385" s="324"/>
    </row>
    <row r="1386" spans="1:23">
      <c r="A1386" s="414"/>
      <c r="B1386" s="25" t="s">
        <v>59</v>
      </c>
      <c r="C1386" s="384"/>
      <c r="D1386" s="379" t="s">
        <v>3</v>
      </c>
      <c r="E1386" s="29" t="s">
        <v>1101</v>
      </c>
      <c r="F1386" s="389"/>
      <c r="G1386" s="10">
        <v>10</v>
      </c>
      <c r="H1386" s="11">
        <v>2.3159999999999998</v>
      </c>
      <c r="I1386" s="11">
        <f t="shared" si="83"/>
        <v>11.579999999999998</v>
      </c>
      <c r="J1386" s="12">
        <v>740</v>
      </c>
      <c r="K1386" s="46">
        <f t="shared" si="84"/>
        <v>63903.281519861841</v>
      </c>
      <c r="L1386" s="46"/>
      <c r="M1386" s="13" t="s">
        <v>71</v>
      </c>
      <c r="N1386" s="412">
        <f>AVERAGE(K1386:K1387)</f>
        <v>40758.880014162918</v>
      </c>
      <c r="O1386" s="412" t="e">
        <f>AVERAGE(#REF!)</f>
        <v>#REF!</v>
      </c>
      <c r="P1386" s="412">
        <f>STDEV(K1386:K1387)</f>
        <v>32731.126502367704</v>
      </c>
      <c r="Q1386" s="412" t="e">
        <f>STDEV(#REF!)</f>
        <v>#REF!</v>
      </c>
      <c r="R1386" s="412">
        <f>MAX(K1386:K1387)</f>
        <v>63903.281519861841</v>
      </c>
      <c r="S1386" s="412" t="e">
        <f>MIN(#REF!)</f>
        <v>#REF!</v>
      </c>
      <c r="T1386" s="412">
        <f>MIN(K1386:K1387)</f>
        <v>17614.478508463999</v>
      </c>
      <c r="U1386" s="412">
        <f>MIN(M1386:M1387)</f>
        <v>0</v>
      </c>
      <c r="V1386" s="131" t="s">
        <v>387</v>
      </c>
      <c r="W1386" s="324"/>
    </row>
    <row r="1387" spans="1:23">
      <c r="A1387" s="414"/>
      <c r="B1387" s="25" t="s">
        <v>60</v>
      </c>
      <c r="C1387" s="385"/>
      <c r="D1387" s="380"/>
      <c r="E1387" s="29" t="s">
        <v>1102</v>
      </c>
      <c r="F1387" s="389"/>
      <c r="G1387" s="10">
        <v>10</v>
      </c>
      <c r="H1387" s="11">
        <v>12.819000000000001</v>
      </c>
      <c r="I1387" s="11">
        <f t="shared" si="83"/>
        <v>64.094999999999999</v>
      </c>
      <c r="J1387" s="12">
        <v>1129</v>
      </c>
      <c r="K1387" s="46">
        <f t="shared" si="84"/>
        <v>17614.478508463999</v>
      </c>
      <c r="L1387" s="46"/>
      <c r="M1387" s="13" t="s">
        <v>71</v>
      </c>
      <c r="N1387" s="412">
        <f>AVERAGE(N1386:N1386)</f>
        <v>40758.880014162918</v>
      </c>
      <c r="O1387" s="412" t="e">
        <f>AVERAGE(O1386:O1386)</f>
        <v>#REF!</v>
      </c>
      <c r="P1387" s="412" t="e">
        <f>STDEV(#REF!)</f>
        <v>#REF!</v>
      </c>
      <c r="Q1387" s="412" t="e">
        <f>STDEV(#REF!)</f>
        <v>#REF!</v>
      </c>
      <c r="R1387" s="412">
        <f>MIN(R1386:R1386)</f>
        <v>63903.281519861841</v>
      </c>
      <c r="S1387" s="412" t="e">
        <f>MIN(S1386:S1386)</f>
        <v>#REF!</v>
      </c>
      <c r="T1387" s="412">
        <f>MIN(T1386:T1386)</f>
        <v>17614.478508463999</v>
      </c>
      <c r="U1387" s="412">
        <f>MIN(U1386:U1386)</f>
        <v>0</v>
      </c>
      <c r="V1387" s="131" t="s">
        <v>387</v>
      </c>
      <c r="W1387" s="324"/>
    </row>
    <row r="1388" spans="1:23">
      <c r="A1388" s="414"/>
      <c r="B1388" s="25" t="s">
        <v>61</v>
      </c>
      <c r="C1388" s="383">
        <v>6</v>
      </c>
      <c r="D1388" s="379" t="s">
        <v>4</v>
      </c>
      <c r="E1388" s="29" t="s">
        <v>1103</v>
      </c>
      <c r="F1388" s="389"/>
      <c r="G1388" s="10">
        <v>10</v>
      </c>
      <c r="H1388" s="11">
        <v>5.8230000000000004</v>
      </c>
      <c r="I1388" s="11">
        <f t="shared" si="83"/>
        <v>29.115000000000002</v>
      </c>
      <c r="J1388" s="12">
        <v>1313</v>
      </c>
      <c r="K1388" s="46">
        <f t="shared" si="84"/>
        <v>45097.029022840456</v>
      </c>
      <c r="L1388" s="46"/>
      <c r="M1388" s="13" t="s">
        <v>71</v>
      </c>
      <c r="N1388" s="412">
        <f>AVERAGE(K1388:K1389)</f>
        <v>167387.22418883958</v>
      </c>
      <c r="O1388" s="412">
        <f>AVERAGE(K1388:K1391)</f>
        <v>146469.48293093138</v>
      </c>
      <c r="P1388" s="412">
        <f>STDEV(K1388:K1389)</f>
        <v>172944.45254900874</v>
      </c>
      <c r="Q1388" s="412">
        <f>STDEV(K1388:K1391)</f>
        <v>136717.10928514408</v>
      </c>
      <c r="R1388" s="412">
        <f>MAX(K1388:K1389)</f>
        <v>289677.41935483873</v>
      </c>
      <c r="S1388" s="412">
        <f>MAX(K1388:K1391)</f>
        <v>289677.41935483873</v>
      </c>
      <c r="T1388" s="412">
        <f>MIN(K1388:K1389)</f>
        <v>45097.029022840456</v>
      </c>
      <c r="U1388" s="412">
        <f>MIN(K1388:K1391)</f>
        <v>15064.836003051107</v>
      </c>
      <c r="V1388" s="131" t="s">
        <v>387</v>
      </c>
      <c r="W1388" s="324"/>
    </row>
    <row r="1389" spans="1:23">
      <c r="A1389" s="414"/>
      <c r="B1389" s="25" t="s">
        <v>62</v>
      </c>
      <c r="C1389" s="384"/>
      <c r="D1389" s="380"/>
      <c r="E1389" s="29" t="s">
        <v>1104</v>
      </c>
      <c r="F1389" s="389"/>
      <c r="G1389" s="10">
        <v>10</v>
      </c>
      <c r="H1389" s="11">
        <v>2.17</v>
      </c>
      <c r="I1389" s="11">
        <f t="shared" si="83"/>
        <v>10.85</v>
      </c>
      <c r="J1389" s="12">
        <v>3143</v>
      </c>
      <c r="K1389" s="46">
        <f t="shared" si="84"/>
        <v>289677.41935483873</v>
      </c>
      <c r="L1389" s="46"/>
      <c r="M1389" s="13" t="s">
        <v>71</v>
      </c>
      <c r="N1389" s="412">
        <f>AVERAGE(N1387:N1388)</f>
        <v>104073.05210150125</v>
      </c>
      <c r="O1389" s="412" t="e">
        <f>AVERAGE(O1387:O1388)</f>
        <v>#REF!</v>
      </c>
      <c r="P1389" s="412" t="e">
        <f>STDEV(P1385:P1387)</f>
        <v>#DIV/0!</v>
      </c>
      <c r="Q1389" s="412" t="e">
        <f>STDEV(Q1385:Q1387)</f>
        <v>#REF!</v>
      </c>
      <c r="R1389" s="412">
        <f>MIN(R1387:R1388)</f>
        <v>63903.281519861841</v>
      </c>
      <c r="S1389" s="412" t="e">
        <f>MIN(S1387:S1388)</f>
        <v>#REF!</v>
      </c>
      <c r="T1389" s="412">
        <f>MIN(T1387:T1388)</f>
        <v>17614.478508463999</v>
      </c>
      <c r="U1389" s="412">
        <f>MIN(U1387:U1388)</f>
        <v>0</v>
      </c>
      <c r="V1389" s="131" t="s">
        <v>387</v>
      </c>
      <c r="W1389" s="324"/>
    </row>
    <row r="1390" spans="1:23">
      <c r="A1390" s="414"/>
      <c r="B1390" s="25" t="s">
        <v>63</v>
      </c>
      <c r="C1390" s="384"/>
      <c r="D1390" s="379" t="s">
        <v>3</v>
      </c>
      <c r="E1390" s="29" t="s">
        <v>1105</v>
      </c>
      <c r="F1390" s="389"/>
      <c r="G1390" s="10">
        <v>10</v>
      </c>
      <c r="H1390" s="11">
        <v>2.0699999999999998</v>
      </c>
      <c r="I1390" s="11">
        <f t="shared" si="83"/>
        <v>10.35</v>
      </c>
      <c r="J1390" s="12">
        <v>2443</v>
      </c>
      <c r="K1390" s="46">
        <f t="shared" si="84"/>
        <v>236038.64734299519</v>
      </c>
      <c r="L1390" s="46"/>
      <c r="M1390" s="13" t="s">
        <v>71</v>
      </c>
      <c r="N1390" s="412">
        <f>AVERAGE(K1390:K1391)</f>
        <v>125551.74167302315</v>
      </c>
      <c r="O1390" s="412" t="e">
        <f>AVERAGE(#REF!)</f>
        <v>#REF!</v>
      </c>
      <c r="P1390" s="412">
        <f>STDEV(K1390:K1391)</f>
        <v>156252.08046311128</v>
      </c>
      <c r="Q1390" s="412" t="e">
        <f>STDEV(#REF!)</f>
        <v>#REF!</v>
      </c>
      <c r="R1390" s="412">
        <f>MAX(K1390:K1391)</f>
        <v>236038.64734299519</v>
      </c>
      <c r="S1390" s="412" t="e">
        <f>MIN(#REF!)</f>
        <v>#REF!</v>
      </c>
      <c r="T1390" s="412">
        <f>MIN(K1390:K1391)</f>
        <v>15064.836003051107</v>
      </c>
      <c r="U1390" s="412">
        <f>MIN(M1390:M1391)</f>
        <v>0</v>
      </c>
      <c r="V1390" s="131" t="s">
        <v>387</v>
      </c>
      <c r="W1390" s="324"/>
    </row>
    <row r="1391" spans="1:23">
      <c r="A1391" s="414"/>
      <c r="B1391" s="25" t="s">
        <v>64</v>
      </c>
      <c r="C1391" s="385"/>
      <c r="D1391" s="380"/>
      <c r="E1391" s="29" t="s">
        <v>1106</v>
      </c>
      <c r="F1391" s="390"/>
      <c r="G1391" s="10">
        <v>10</v>
      </c>
      <c r="H1391" s="11">
        <v>5.2439999999999998</v>
      </c>
      <c r="I1391" s="11">
        <f t="shared" si="83"/>
        <v>26.22</v>
      </c>
      <c r="J1391" s="12">
        <v>395</v>
      </c>
      <c r="K1391" s="46">
        <f t="shared" si="84"/>
        <v>15064.836003051107</v>
      </c>
      <c r="L1391" s="46"/>
      <c r="M1391" s="13" t="s">
        <v>71</v>
      </c>
      <c r="N1391" s="412">
        <f>AVERAGE(N1390:N1390)</f>
        <v>125551.74167302315</v>
      </c>
      <c r="O1391" s="412" t="e">
        <f>AVERAGE(O1390:O1390)</f>
        <v>#REF!</v>
      </c>
      <c r="P1391" s="412" t="e">
        <f>STDEV(#REF!)</f>
        <v>#REF!</v>
      </c>
      <c r="Q1391" s="412" t="e">
        <f>STDEV(#REF!)</f>
        <v>#REF!</v>
      </c>
      <c r="R1391" s="412">
        <f>MIN(R1390:R1390)</f>
        <v>236038.64734299519</v>
      </c>
      <c r="S1391" s="412" t="e">
        <f>MIN(S1390:S1390)</f>
        <v>#REF!</v>
      </c>
      <c r="T1391" s="412">
        <f>MIN(T1390:T1390)</f>
        <v>15064.836003051107</v>
      </c>
      <c r="U1391" s="412">
        <f>MIN(U1390:U1390)</f>
        <v>0</v>
      </c>
      <c r="V1391" s="131" t="s">
        <v>387</v>
      </c>
      <c r="W1391" s="324"/>
    </row>
    <row r="1392" spans="1:23">
      <c r="A1392" s="414" t="s">
        <v>1107</v>
      </c>
      <c r="B1392" s="25" t="s">
        <v>18</v>
      </c>
      <c r="C1392" s="383">
        <v>1</v>
      </c>
      <c r="D1392" s="379" t="s">
        <v>4</v>
      </c>
      <c r="E1392" s="29" t="s">
        <v>1110</v>
      </c>
      <c r="F1392" s="408" t="s">
        <v>1845</v>
      </c>
      <c r="G1392" s="10">
        <v>10</v>
      </c>
      <c r="H1392" s="11">
        <v>9.2799999999999994</v>
      </c>
      <c r="I1392" s="11">
        <f t="shared" si="83"/>
        <v>46.4</v>
      </c>
      <c r="J1392" s="12" t="s">
        <v>355</v>
      </c>
      <c r="K1392" s="46" t="s">
        <v>355</v>
      </c>
      <c r="L1392" s="46"/>
      <c r="M1392" s="13" t="s">
        <v>71</v>
      </c>
      <c r="N1392" s="381" t="s">
        <v>355</v>
      </c>
      <c r="O1392" s="381" t="s">
        <v>355</v>
      </c>
      <c r="P1392" s="381" t="s">
        <v>354</v>
      </c>
      <c r="Q1392" s="381" t="s">
        <v>354</v>
      </c>
      <c r="R1392" s="381" t="s">
        <v>355</v>
      </c>
      <c r="S1392" s="381" t="s">
        <v>355</v>
      </c>
      <c r="T1392" s="381" t="s">
        <v>355</v>
      </c>
      <c r="U1392" s="381" t="s">
        <v>355</v>
      </c>
      <c r="V1392" s="131" t="s">
        <v>387</v>
      </c>
    </row>
    <row r="1393" spans="1:34">
      <c r="A1393" s="414"/>
      <c r="B1393" s="25" t="s">
        <v>19</v>
      </c>
      <c r="C1393" s="384"/>
      <c r="D1393" s="380"/>
      <c r="E1393" s="29" t="s">
        <v>1111</v>
      </c>
      <c r="F1393" s="409"/>
      <c r="G1393" s="10">
        <v>10</v>
      </c>
      <c r="H1393" s="11">
        <v>2.8889999999999998</v>
      </c>
      <c r="I1393" s="11">
        <f t="shared" si="83"/>
        <v>14.444999999999999</v>
      </c>
      <c r="J1393" s="12" t="s">
        <v>355</v>
      </c>
      <c r="K1393" s="46" t="s">
        <v>355</v>
      </c>
      <c r="L1393" s="46"/>
      <c r="M1393" s="13" t="s">
        <v>71</v>
      </c>
      <c r="N1393" s="382">
        <f>MIN(N1391:N1392)</f>
        <v>125551.74167302315</v>
      </c>
      <c r="O1393" s="382" t="e">
        <f>MIN(O1391:O1392)</f>
        <v>#REF!</v>
      </c>
      <c r="P1393" s="382" t="e">
        <f>AVERAGE(P1391:P1392)</f>
        <v>#REF!</v>
      </c>
      <c r="Q1393" s="382" t="e">
        <f>AVERAGE(Q1391:Q1392)</f>
        <v>#REF!</v>
      </c>
      <c r="R1393" s="382">
        <f>MIN(R1391:R1392)</f>
        <v>236038.64734299519</v>
      </c>
      <c r="S1393" s="382" t="e">
        <f>MIN(S1391:S1392)</f>
        <v>#REF!</v>
      </c>
      <c r="T1393" s="382">
        <f>MIN(T1391:T1392)</f>
        <v>15064.836003051107</v>
      </c>
      <c r="U1393" s="382">
        <f>MIN(U1391:U1392)</f>
        <v>0</v>
      </c>
      <c r="V1393" s="131" t="s">
        <v>387</v>
      </c>
    </row>
    <row r="1394" spans="1:34">
      <c r="A1394" s="414"/>
      <c r="B1394" s="25" t="s">
        <v>20</v>
      </c>
      <c r="C1394" s="384"/>
      <c r="D1394" s="379" t="s">
        <v>3</v>
      </c>
      <c r="E1394" s="29" t="s">
        <v>1112</v>
      </c>
      <c r="F1394" s="409"/>
      <c r="G1394" s="10">
        <v>10</v>
      </c>
      <c r="H1394" s="11">
        <v>4.5140000000000002</v>
      </c>
      <c r="I1394" s="11">
        <f t="shared" si="83"/>
        <v>22.57</v>
      </c>
      <c r="J1394" s="12" t="s">
        <v>355</v>
      </c>
      <c r="K1394" s="46" t="s">
        <v>355</v>
      </c>
      <c r="L1394" s="46"/>
      <c r="M1394" s="13" t="s">
        <v>71</v>
      </c>
      <c r="N1394" s="381" t="s">
        <v>355</v>
      </c>
      <c r="O1394" s="382" t="e">
        <f>MIN(#REF!)</f>
        <v>#REF!</v>
      </c>
      <c r="P1394" s="381" t="s">
        <v>354</v>
      </c>
      <c r="Q1394" s="382" t="e">
        <f>AVERAGE(#REF!)</f>
        <v>#REF!</v>
      </c>
      <c r="R1394" s="381" t="s">
        <v>355</v>
      </c>
      <c r="S1394" s="382" t="e">
        <f>MIN(#REF!)</f>
        <v>#REF!</v>
      </c>
      <c r="T1394" s="381" t="s">
        <v>355</v>
      </c>
      <c r="U1394" s="382" t="e">
        <f>MIN(#REF!)</f>
        <v>#REF!</v>
      </c>
      <c r="V1394" s="131" t="s">
        <v>387</v>
      </c>
    </row>
    <row r="1395" spans="1:34">
      <c r="A1395" s="414"/>
      <c r="B1395" s="25" t="s">
        <v>21</v>
      </c>
      <c r="C1395" s="385"/>
      <c r="D1395" s="380"/>
      <c r="E1395" s="29" t="s">
        <v>1113</v>
      </c>
      <c r="F1395" s="409"/>
      <c r="G1395" s="10">
        <v>10</v>
      </c>
      <c r="H1395" s="11">
        <v>3.5</v>
      </c>
      <c r="I1395" s="11">
        <f t="shared" si="83"/>
        <v>17.5</v>
      </c>
      <c r="J1395" s="12" t="s">
        <v>355</v>
      </c>
      <c r="K1395" s="46" t="s">
        <v>355</v>
      </c>
      <c r="L1395" s="46"/>
      <c r="M1395" s="13" t="s">
        <v>71</v>
      </c>
      <c r="N1395" s="382">
        <f>MIN(N1393:N1394)</f>
        <v>125551.74167302315</v>
      </c>
      <c r="O1395" s="382" t="e">
        <f>MIN(O1394:O1394)</f>
        <v>#REF!</v>
      </c>
      <c r="P1395" s="382" t="e">
        <f>AVERAGE(P1393:P1394)</f>
        <v>#REF!</v>
      </c>
      <c r="Q1395" s="382" t="e">
        <f>AVERAGE(Q1394:Q1394)</f>
        <v>#REF!</v>
      </c>
      <c r="R1395" s="382">
        <f>MIN(R1393:R1394)</f>
        <v>236038.64734299519</v>
      </c>
      <c r="S1395" s="382" t="e">
        <f>MIN(S1394:S1394)</f>
        <v>#REF!</v>
      </c>
      <c r="T1395" s="382">
        <f>MIN(T1393:T1394)</f>
        <v>15064.836003051107</v>
      </c>
      <c r="U1395" s="382" t="e">
        <f>MIN(U1394:U1394)</f>
        <v>#REF!</v>
      </c>
      <c r="V1395" s="131" t="s">
        <v>388</v>
      </c>
    </row>
    <row r="1396" spans="1:34">
      <c r="A1396" s="414"/>
      <c r="B1396" s="25" t="s">
        <v>22</v>
      </c>
      <c r="C1396" s="383">
        <v>2</v>
      </c>
      <c r="D1396" s="379" t="s">
        <v>4</v>
      </c>
      <c r="E1396" s="29" t="s">
        <v>1114</v>
      </c>
      <c r="F1396" s="409"/>
      <c r="G1396" s="10">
        <v>10</v>
      </c>
      <c r="H1396" s="11">
        <v>5.4420000000000002</v>
      </c>
      <c r="I1396" s="11">
        <f t="shared" si="83"/>
        <v>27.21</v>
      </c>
      <c r="J1396" s="12" t="s">
        <v>355</v>
      </c>
      <c r="K1396" s="46" t="s">
        <v>355</v>
      </c>
      <c r="L1396" s="46"/>
      <c r="M1396" s="13" t="s">
        <v>71</v>
      </c>
      <c r="N1396" s="381" t="s">
        <v>355</v>
      </c>
      <c r="O1396" s="381" t="s">
        <v>355</v>
      </c>
      <c r="P1396" s="381" t="s">
        <v>354</v>
      </c>
      <c r="Q1396" s="381" t="s">
        <v>354</v>
      </c>
      <c r="R1396" s="381" t="s">
        <v>355</v>
      </c>
      <c r="S1396" s="381" t="s">
        <v>355</v>
      </c>
      <c r="T1396" s="381" t="s">
        <v>355</v>
      </c>
      <c r="U1396" s="381" t="s">
        <v>355</v>
      </c>
      <c r="V1396" s="131" t="s">
        <v>388</v>
      </c>
    </row>
    <row r="1397" spans="1:34">
      <c r="A1397" s="414"/>
      <c r="B1397" s="25" t="s">
        <v>23</v>
      </c>
      <c r="C1397" s="384"/>
      <c r="D1397" s="380"/>
      <c r="E1397" s="29" t="s">
        <v>1115</v>
      </c>
      <c r="F1397" s="409"/>
      <c r="G1397" s="10">
        <v>10</v>
      </c>
      <c r="H1397" s="11">
        <v>3.944</v>
      </c>
      <c r="I1397" s="11">
        <f t="shared" si="83"/>
        <v>19.72</v>
      </c>
      <c r="J1397" s="12" t="s">
        <v>355</v>
      </c>
      <c r="K1397" s="46" t="s">
        <v>355</v>
      </c>
      <c r="L1397" s="46"/>
      <c r="M1397" s="13" t="s">
        <v>71</v>
      </c>
      <c r="N1397" s="382">
        <f>MIN(N1395:N1396)</f>
        <v>125551.74167302315</v>
      </c>
      <c r="O1397" s="382" t="e">
        <f>MIN(O1395:O1396)</f>
        <v>#REF!</v>
      </c>
      <c r="P1397" s="382" t="e">
        <f>AVERAGE(P1395:P1396)</f>
        <v>#REF!</v>
      </c>
      <c r="Q1397" s="382" t="e">
        <f>AVERAGE(Q1395:Q1396)</f>
        <v>#REF!</v>
      </c>
      <c r="R1397" s="382">
        <f>MIN(R1395:R1396)</f>
        <v>236038.64734299519</v>
      </c>
      <c r="S1397" s="382" t="e">
        <f>MIN(S1395:S1396)</f>
        <v>#REF!</v>
      </c>
      <c r="T1397" s="382">
        <f>MIN(T1395:T1396)</f>
        <v>15064.836003051107</v>
      </c>
      <c r="U1397" s="382" t="e">
        <f>MIN(U1395:U1396)</f>
        <v>#REF!</v>
      </c>
      <c r="V1397" s="131" t="s">
        <v>388</v>
      </c>
    </row>
    <row r="1398" spans="1:34">
      <c r="A1398" s="414"/>
      <c r="B1398" s="25" t="s">
        <v>24</v>
      </c>
      <c r="C1398" s="384"/>
      <c r="D1398" s="379" t="s">
        <v>3</v>
      </c>
      <c r="E1398" s="29" t="s">
        <v>1116</v>
      </c>
      <c r="F1398" s="409"/>
      <c r="G1398" s="10">
        <v>10</v>
      </c>
      <c r="H1398" s="11">
        <v>5.4740000000000002</v>
      </c>
      <c r="I1398" s="11">
        <f t="shared" si="83"/>
        <v>27.37</v>
      </c>
      <c r="J1398" s="12" t="s">
        <v>355</v>
      </c>
      <c r="K1398" s="46" t="s">
        <v>355</v>
      </c>
      <c r="L1398" s="46"/>
      <c r="M1398" s="13" t="s">
        <v>71</v>
      </c>
      <c r="N1398" s="381" t="s">
        <v>355</v>
      </c>
      <c r="O1398" s="382" t="e">
        <f>MIN(#REF!)</f>
        <v>#REF!</v>
      </c>
      <c r="P1398" s="381" t="s">
        <v>354</v>
      </c>
      <c r="Q1398" s="382" t="e">
        <f>AVERAGE(#REF!)</f>
        <v>#REF!</v>
      </c>
      <c r="R1398" s="381" t="s">
        <v>355</v>
      </c>
      <c r="S1398" s="382" t="e">
        <f>MIN(#REF!)</f>
        <v>#REF!</v>
      </c>
      <c r="T1398" s="381" t="s">
        <v>355</v>
      </c>
      <c r="U1398" s="382" t="e">
        <f>MIN(#REF!)</f>
        <v>#REF!</v>
      </c>
      <c r="V1398" s="131" t="s">
        <v>388</v>
      </c>
    </row>
    <row r="1399" spans="1:34">
      <c r="A1399" s="414"/>
      <c r="B1399" s="25" t="s">
        <v>25</v>
      </c>
      <c r="C1399" s="385"/>
      <c r="D1399" s="380"/>
      <c r="E1399" s="29" t="s">
        <v>1117</v>
      </c>
      <c r="F1399" s="409"/>
      <c r="G1399" s="10">
        <v>10</v>
      </c>
      <c r="H1399" s="11">
        <v>3.2229999999999999</v>
      </c>
      <c r="I1399" s="11">
        <f t="shared" si="83"/>
        <v>16.114999999999998</v>
      </c>
      <c r="J1399" s="12" t="s">
        <v>355</v>
      </c>
      <c r="K1399" s="46" t="s">
        <v>355</v>
      </c>
      <c r="L1399" s="46"/>
      <c r="M1399" s="13" t="s">
        <v>71</v>
      </c>
      <c r="N1399" s="382">
        <f>MIN(N1397:N1398)</f>
        <v>125551.74167302315</v>
      </c>
      <c r="O1399" s="382" t="e">
        <f>MIN(O1398:O1398)</f>
        <v>#REF!</v>
      </c>
      <c r="P1399" s="382" t="e">
        <f>AVERAGE(P1397:P1398)</f>
        <v>#REF!</v>
      </c>
      <c r="Q1399" s="382" t="e">
        <f>AVERAGE(Q1398:Q1398)</f>
        <v>#REF!</v>
      </c>
      <c r="R1399" s="382">
        <f>MIN(R1397:R1398)</f>
        <v>236038.64734299519</v>
      </c>
      <c r="S1399" s="382" t="e">
        <f>MIN(S1398:S1398)</f>
        <v>#REF!</v>
      </c>
      <c r="T1399" s="382">
        <f>MIN(T1397:T1398)</f>
        <v>15064.836003051107</v>
      </c>
      <c r="U1399" s="382" t="e">
        <f>MIN(U1398:U1398)</f>
        <v>#REF!</v>
      </c>
      <c r="V1399" s="131" t="s">
        <v>388</v>
      </c>
    </row>
    <row r="1400" spans="1:34">
      <c r="A1400" s="414"/>
      <c r="B1400" s="25" t="s">
        <v>26</v>
      </c>
      <c r="C1400" s="383">
        <v>3</v>
      </c>
      <c r="D1400" s="379" t="s">
        <v>4</v>
      </c>
      <c r="E1400" s="29" t="s">
        <v>1118</v>
      </c>
      <c r="F1400" s="409"/>
      <c r="G1400" s="10">
        <v>10</v>
      </c>
      <c r="H1400" s="11">
        <v>10.842000000000001</v>
      </c>
      <c r="I1400" s="11">
        <f t="shared" si="83"/>
        <v>54.21</v>
      </c>
      <c r="J1400" s="12">
        <v>16</v>
      </c>
      <c r="K1400" s="46">
        <f t="shared" si="84"/>
        <v>295.14849658734551</v>
      </c>
      <c r="L1400" s="46"/>
      <c r="M1400" s="13" t="s">
        <v>71</v>
      </c>
      <c r="N1400" s="381">
        <f>AVERAGE(K1400:K1401)</f>
        <v>295.14849658734551</v>
      </c>
      <c r="O1400" s="412">
        <f>AVERAGE(K1400:K1403)</f>
        <v>295.14849658734551</v>
      </c>
      <c r="P1400" s="381" t="s">
        <v>354</v>
      </c>
      <c r="Q1400" s="381" t="s">
        <v>354</v>
      </c>
      <c r="R1400" s="381">
        <f>MAX(K1400:K1401)</f>
        <v>295.14849658734551</v>
      </c>
      <c r="S1400" s="412">
        <f>MAX(K1400:K1403)</f>
        <v>295.14849658734551</v>
      </c>
      <c r="T1400" s="381">
        <f>MIN(K1400:K1401)</f>
        <v>295.14849658734551</v>
      </c>
      <c r="U1400" s="412" t="s">
        <v>355</v>
      </c>
      <c r="V1400" s="131" t="s">
        <v>388</v>
      </c>
    </row>
    <row r="1401" spans="1:34" s="20" customFormat="1">
      <c r="A1401" s="414"/>
      <c r="B1401" s="34" t="s">
        <v>27</v>
      </c>
      <c r="C1401" s="384"/>
      <c r="D1401" s="380"/>
      <c r="E1401" s="29" t="s">
        <v>1849</v>
      </c>
      <c r="F1401" s="409"/>
      <c r="G1401" s="29" t="s">
        <v>1849</v>
      </c>
      <c r="H1401" s="29" t="s">
        <v>1849</v>
      </c>
      <c r="I1401" s="29" t="s">
        <v>1849</v>
      </c>
      <c r="J1401" s="29" t="s">
        <v>1849</v>
      </c>
      <c r="K1401" s="48" t="s">
        <v>1849</v>
      </c>
      <c r="L1401" s="48"/>
      <c r="M1401" s="29" t="s">
        <v>1849</v>
      </c>
      <c r="N1401" s="425"/>
      <c r="O1401" s="412"/>
      <c r="P1401" s="425"/>
      <c r="Q1401" s="382"/>
      <c r="R1401" s="425"/>
      <c r="S1401" s="412"/>
      <c r="T1401" s="425"/>
      <c r="U1401" s="412"/>
      <c r="V1401" s="131" t="s">
        <v>1849</v>
      </c>
      <c r="W1401" s="331"/>
      <c r="X1401" s="331"/>
      <c r="Y1401" s="331"/>
      <c r="Z1401" s="331"/>
      <c r="AA1401" s="331"/>
      <c r="AB1401" s="331"/>
      <c r="AC1401" s="331"/>
      <c r="AD1401" s="331"/>
      <c r="AE1401" s="331"/>
      <c r="AF1401" s="331"/>
      <c r="AG1401" s="331"/>
      <c r="AH1401" s="331"/>
    </row>
    <row r="1402" spans="1:34">
      <c r="A1402" s="414"/>
      <c r="B1402" s="25" t="s">
        <v>28</v>
      </c>
      <c r="C1402" s="384"/>
      <c r="D1402" s="379" t="s">
        <v>3</v>
      </c>
      <c r="E1402" s="29" t="s">
        <v>1119</v>
      </c>
      <c r="F1402" s="409"/>
      <c r="G1402" s="10">
        <v>10</v>
      </c>
      <c r="H1402" s="11">
        <v>11.204000000000001</v>
      </c>
      <c r="I1402" s="11">
        <f t="shared" si="83"/>
        <v>56.02</v>
      </c>
      <c r="J1402" s="12" t="s">
        <v>355</v>
      </c>
      <c r="K1402" s="46" t="s">
        <v>355</v>
      </c>
      <c r="L1402" s="46"/>
      <c r="M1402" s="13" t="s">
        <v>71</v>
      </c>
      <c r="N1402" s="381" t="s">
        <v>355</v>
      </c>
      <c r="O1402" s="412" t="e">
        <f>AVERAGE(#REF!)</f>
        <v>#REF!</v>
      </c>
      <c r="P1402" s="381" t="s">
        <v>354</v>
      </c>
      <c r="Q1402" s="382" t="e">
        <f>STDEV(#REF!)</f>
        <v>#REF!</v>
      </c>
      <c r="R1402" s="381" t="s">
        <v>355</v>
      </c>
      <c r="S1402" s="412" t="e">
        <f>MIN(#REF!)</f>
        <v>#REF!</v>
      </c>
      <c r="T1402" s="381" t="s">
        <v>355</v>
      </c>
      <c r="U1402" s="412">
        <f>MIN(M1402:M1403)</f>
        <v>0</v>
      </c>
      <c r="V1402" s="131" t="s">
        <v>388</v>
      </c>
    </row>
    <row r="1403" spans="1:34">
      <c r="A1403" s="414"/>
      <c r="B1403" s="25" t="s">
        <v>29</v>
      </c>
      <c r="C1403" s="385"/>
      <c r="D1403" s="380"/>
      <c r="E1403" s="29" t="s">
        <v>1120</v>
      </c>
      <c r="F1403" s="409"/>
      <c r="G1403" s="10">
        <v>10</v>
      </c>
      <c r="H1403" s="11">
        <v>4.7869999999999999</v>
      </c>
      <c r="I1403" s="11">
        <f t="shared" si="83"/>
        <v>23.934999999999999</v>
      </c>
      <c r="J1403" s="12" t="s">
        <v>355</v>
      </c>
      <c r="K1403" s="46" t="s">
        <v>355</v>
      </c>
      <c r="L1403" s="46"/>
      <c r="M1403" s="13" t="s">
        <v>71</v>
      </c>
      <c r="N1403" s="382">
        <f>MIN(N1400:N1402)</f>
        <v>295.14849658734551</v>
      </c>
      <c r="O1403" s="412" t="e">
        <f>AVERAGE(O1402:O1402)</f>
        <v>#REF!</v>
      </c>
      <c r="P1403" s="382" t="e">
        <f>AVERAGE(P1400:P1402)</f>
        <v>#DIV/0!</v>
      </c>
      <c r="Q1403" s="382" t="e">
        <f>STDEV(#REF!)</f>
        <v>#REF!</v>
      </c>
      <c r="R1403" s="382">
        <f>MIN(R1400:R1402)</f>
        <v>295.14849658734551</v>
      </c>
      <c r="S1403" s="412" t="e">
        <f>MIN(S1402:S1402)</f>
        <v>#REF!</v>
      </c>
      <c r="T1403" s="382">
        <f>MIN(T1400:T1402)</f>
        <v>295.14849658734551</v>
      </c>
      <c r="U1403" s="412">
        <f>MIN(U1402:U1402)</f>
        <v>0</v>
      </c>
      <c r="V1403" s="131" t="s">
        <v>388</v>
      </c>
    </row>
    <row r="1404" spans="1:34">
      <c r="A1404" s="414"/>
      <c r="B1404" s="25" t="s">
        <v>30</v>
      </c>
      <c r="C1404" s="383">
        <v>4</v>
      </c>
      <c r="D1404" s="379" t="s">
        <v>4</v>
      </c>
      <c r="E1404" s="29" t="s">
        <v>1121</v>
      </c>
      <c r="F1404" s="409"/>
      <c r="G1404" s="10">
        <v>10</v>
      </c>
      <c r="H1404" s="11">
        <v>4.7190000000000003</v>
      </c>
      <c r="I1404" s="11">
        <f t="shared" si="83"/>
        <v>23.595000000000002</v>
      </c>
      <c r="J1404" s="12">
        <v>3711</v>
      </c>
      <c r="K1404" s="46">
        <f t="shared" si="84"/>
        <v>157279.08455181183</v>
      </c>
      <c r="L1404" s="46"/>
      <c r="M1404" s="13" t="s">
        <v>71</v>
      </c>
      <c r="N1404" s="412">
        <f>AVERAGE(K1404:K1405)</f>
        <v>87018.771229485777</v>
      </c>
      <c r="O1404" s="412">
        <f>AVERAGE(K1404:K1407)</f>
        <v>58684.055630022704</v>
      </c>
      <c r="P1404" s="412">
        <f>STDEV(K1404:K1405)</f>
        <v>99363.087997016555</v>
      </c>
      <c r="Q1404" s="412">
        <f>STDEV(K1404:K1407)</f>
        <v>66522.671456256692</v>
      </c>
      <c r="R1404" s="412">
        <f>MAX(K1404:K1405)</f>
        <v>157279.08455181183</v>
      </c>
      <c r="S1404" s="412">
        <f>MAX(K1404:K1407)</f>
        <v>157279.08455181183</v>
      </c>
      <c r="T1404" s="412">
        <f>MIN(K1404:K1405)</f>
        <v>16758.457907159718</v>
      </c>
      <c r="U1404" s="412">
        <f>MIN(K1404:K1407)</f>
        <v>16758.457907159718</v>
      </c>
      <c r="V1404" s="131" t="s">
        <v>388</v>
      </c>
    </row>
    <row r="1405" spans="1:34">
      <c r="A1405" s="414"/>
      <c r="B1405" s="25" t="s">
        <v>31</v>
      </c>
      <c r="C1405" s="384"/>
      <c r="D1405" s="380"/>
      <c r="E1405" s="29" t="s">
        <v>1122</v>
      </c>
      <c r="F1405" s="409"/>
      <c r="G1405" s="10">
        <v>10</v>
      </c>
      <c r="H1405" s="11">
        <v>5.0839999999999996</v>
      </c>
      <c r="I1405" s="11">
        <f t="shared" si="83"/>
        <v>25.419999999999998</v>
      </c>
      <c r="J1405" s="12">
        <v>426</v>
      </c>
      <c r="K1405" s="46">
        <f t="shared" si="84"/>
        <v>16758.457907159718</v>
      </c>
      <c r="L1405" s="46"/>
      <c r="M1405" s="13" t="s">
        <v>71</v>
      </c>
      <c r="N1405" s="412">
        <f>AVERAGE(N1403:N1404)</f>
        <v>43656.959863036558</v>
      </c>
      <c r="O1405" s="412" t="e">
        <f>AVERAGE(O1403:O1404)</f>
        <v>#REF!</v>
      </c>
      <c r="P1405" s="412" t="e">
        <f>STDEV(P1402:P1403)</f>
        <v>#DIV/0!</v>
      </c>
      <c r="Q1405" s="412" t="e">
        <f>STDEV(Q1402:Q1403)</f>
        <v>#REF!</v>
      </c>
      <c r="R1405" s="412">
        <f>MIN(R1403:R1404)</f>
        <v>295.14849658734551</v>
      </c>
      <c r="S1405" s="412" t="e">
        <f>MIN(S1403:S1404)</f>
        <v>#REF!</v>
      </c>
      <c r="T1405" s="412">
        <f>MIN(T1403:T1404)</f>
        <v>295.14849658734551</v>
      </c>
      <c r="U1405" s="412">
        <f>MIN(U1403:U1404)</f>
        <v>0</v>
      </c>
      <c r="V1405" s="131" t="s">
        <v>388</v>
      </c>
    </row>
    <row r="1406" spans="1:34">
      <c r="A1406" s="414"/>
      <c r="B1406" s="25" t="s">
        <v>32</v>
      </c>
      <c r="C1406" s="384"/>
      <c r="D1406" s="379" t="s">
        <v>3</v>
      </c>
      <c r="E1406" s="29" t="s">
        <v>1123</v>
      </c>
      <c r="F1406" s="409"/>
      <c r="G1406" s="10">
        <v>10</v>
      </c>
      <c r="H1406" s="11">
        <v>6.9720000000000004</v>
      </c>
      <c r="I1406" s="11">
        <f t="shared" si="83"/>
        <v>34.86</v>
      </c>
      <c r="J1406" s="12">
        <v>717</v>
      </c>
      <c r="K1406" s="46">
        <f t="shared" si="84"/>
        <v>20567.98623063683</v>
      </c>
      <c r="L1406" s="46"/>
      <c r="M1406" s="13" t="s">
        <v>71</v>
      </c>
      <c r="N1406" s="412">
        <f>AVERAGE(K1406:K1407)</f>
        <v>30349.340030559622</v>
      </c>
      <c r="O1406" s="412" t="e">
        <f>AVERAGE(#REF!)</f>
        <v>#REF!</v>
      </c>
      <c r="P1406" s="412">
        <f>STDEV(K1406:K1407)</f>
        <v>13832.923202220425</v>
      </c>
      <c r="Q1406" s="412" t="e">
        <f>STDEV(#REF!)</f>
        <v>#REF!</v>
      </c>
      <c r="R1406" s="412">
        <f>MAX(K1406:K1407)</f>
        <v>40130.693830482414</v>
      </c>
      <c r="S1406" s="412" t="e">
        <f>MIN(#REF!)</f>
        <v>#REF!</v>
      </c>
      <c r="T1406" s="412">
        <f>MIN(K1406:K1407)</f>
        <v>20567.98623063683</v>
      </c>
      <c r="U1406" s="412">
        <f>MIN(M1406:M1407)</f>
        <v>0</v>
      </c>
      <c r="V1406" s="131" t="s">
        <v>388</v>
      </c>
    </row>
    <row r="1407" spans="1:34">
      <c r="A1407" s="414"/>
      <c r="B1407" s="25" t="s">
        <v>33</v>
      </c>
      <c r="C1407" s="385"/>
      <c r="D1407" s="380"/>
      <c r="E1407" s="29" t="s">
        <v>1124</v>
      </c>
      <c r="F1407" s="409"/>
      <c r="G1407" s="10">
        <v>10</v>
      </c>
      <c r="H1407" s="11">
        <v>10.406000000000001</v>
      </c>
      <c r="I1407" s="11">
        <f t="shared" si="83"/>
        <v>52.03</v>
      </c>
      <c r="J1407" s="12">
        <v>2088</v>
      </c>
      <c r="K1407" s="46">
        <f t="shared" si="84"/>
        <v>40130.693830482414</v>
      </c>
      <c r="L1407" s="46"/>
      <c r="M1407" s="13" t="s">
        <v>71</v>
      </c>
      <c r="N1407" s="412">
        <f>AVERAGE(N1406:N1406)</f>
        <v>30349.340030559622</v>
      </c>
      <c r="O1407" s="412" t="e">
        <f>AVERAGE(O1406:O1406)</f>
        <v>#REF!</v>
      </c>
      <c r="P1407" s="412" t="e">
        <f>STDEV(#REF!)</f>
        <v>#REF!</v>
      </c>
      <c r="Q1407" s="412" t="e">
        <f>STDEV(#REF!)</f>
        <v>#REF!</v>
      </c>
      <c r="R1407" s="412">
        <f>MIN(R1406:R1406)</f>
        <v>40130.693830482414</v>
      </c>
      <c r="S1407" s="412" t="e">
        <f>MIN(S1406:S1406)</f>
        <v>#REF!</v>
      </c>
      <c r="T1407" s="412">
        <f>MIN(T1406:T1406)</f>
        <v>20567.98623063683</v>
      </c>
      <c r="U1407" s="412">
        <f>MIN(U1406:U1406)</f>
        <v>0</v>
      </c>
      <c r="V1407" s="131" t="s">
        <v>388</v>
      </c>
    </row>
    <row r="1408" spans="1:34">
      <c r="A1408" s="414"/>
      <c r="B1408" s="25" t="s">
        <v>34</v>
      </c>
      <c r="C1408" s="383">
        <v>5</v>
      </c>
      <c r="D1408" s="379" t="s">
        <v>4</v>
      </c>
      <c r="E1408" s="29" t="s">
        <v>1125</v>
      </c>
      <c r="F1408" s="409"/>
      <c r="G1408" s="10">
        <v>10</v>
      </c>
      <c r="H1408" s="11">
        <v>9.1950000000000003</v>
      </c>
      <c r="I1408" s="11">
        <f t="shared" si="83"/>
        <v>45.975000000000001</v>
      </c>
      <c r="J1408" s="12">
        <v>25</v>
      </c>
      <c r="K1408" s="46">
        <f t="shared" si="84"/>
        <v>543.77379010331697</v>
      </c>
      <c r="L1408" s="46"/>
      <c r="M1408" s="13" t="s">
        <v>71</v>
      </c>
      <c r="N1408" s="412">
        <f>AVERAGE(K1408:K1409)</f>
        <v>883.50769015869207</v>
      </c>
      <c r="O1408" s="412">
        <f>AVERAGE(K1408:K1411)</f>
        <v>788.48849825502077</v>
      </c>
      <c r="P1408" s="412">
        <f>STDEV(K1408:K1409)</f>
        <v>480.45628905621714</v>
      </c>
      <c r="Q1408" s="412">
        <f>STDEV(K1408:K1411)</f>
        <v>353.46634096943455</v>
      </c>
      <c r="R1408" s="412">
        <f>MAX(K1408:K1409)</f>
        <v>1223.2415902140672</v>
      </c>
      <c r="S1408" s="412">
        <f>MAX(K1408:K1411)</f>
        <v>1223.2415902140672</v>
      </c>
      <c r="T1408" s="412">
        <f>MIN(K1408:K1409)</f>
        <v>543.77379010331697</v>
      </c>
      <c r="U1408" s="412">
        <f>MIN(K1408:K1411)</f>
        <v>461.23824729466031</v>
      </c>
      <c r="V1408" s="131" t="s">
        <v>388</v>
      </c>
    </row>
    <row r="1409" spans="1:22">
      <c r="A1409" s="414"/>
      <c r="B1409" s="25" t="s">
        <v>35</v>
      </c>
      <c r="C1409" s="384"/>
      <c r="D1409" s="380"/>
      <c r="E1409" s="29" t="s">
        <v>1126</v>
      </c>
      <c r="F1409" s="409"/>
      <c r="G1409" s="10">
        <v>10</v>
      </c>
      <c r="H1409" s="11">
        <v>6.2130000000000001</v>
      </c>
      <c r="I1409" s="11">
        <f t="shared" si="83"/>
        <v>31.065000000000001</v>
      </c>
      <c r="J1409" s="12">
        <v>38</v>
      </c>
      <c r="K1409" s="46">
        <f t="shared" si="84"/>
        <v>1223.2415902140672</v>
      </c>
      <c r="L1409" s="46"/>
      <c r="M1409" s="13" t="s">
        <v>71</v>
      </c>
      <c r="N1409" s="412">
        <f>AVERAGE(N1407:N1408)</f>
        <v>15616.423860359157</v>
      </c>
      <c r="O1409" s="412" t="e">
        <f>AVERAGE(O1407:O1408)</f>
        <v>#REF!</v>
      </c>
      <c r="P1409" s="412" t="e">
        <f>STDEV(P1405:P1407)</f>
        <v>#DIV/0!</v>
      </c>
      <c r="Q1409" s="412" t="e">
        <f>STDEV(Q1405:Q1407)</f>
        <v>#REF!</v>
      </c>
      <c r="R1409" s="412">
        <f>MIN(R1407:R1408)</f>
        <v>1223.2415902140672</v>
      </c>
      <c r="S1409" s="412" t="e">
        <f>MIN(S1407:S1408)</f>
        <v>#REF!</v>
      </c>
      <c r="T1409" s="412">
        <f>MIN(T1407:T1408)</f>
        <v>543.77379010331697</v>
      </c>
      <c r="U1409" s="412">
        <f>MIN(U1407:U1408)</f>
        <v>0</v>
      </c>
      <c r="V1409" s="131" t="s">
        <v>388</v>
      </c>
    </row>
    <row r="1410" spans="1:22">
      <c r="A1410" s="414"/>
      <c r="B1410" s="25" t="s">
        <v>36</v>
      </c>
      <c r="C1410" s="384"/>
      <c r="D1410" s="379" t="s">
        <v>3</v>
      </c>
      <c r="E1410" s="29" t="s">
        <v>1127</v>
      </c>
      <c r="F1410" s="409"/>
      <c r="G1410" s="10">
        <v>10</v>
      </c>
      <c r="H1410" s="11">
        <v>4.1050000000000004</v>
      </c>
      <c r="I1410" s="11">
        <f t="shared" si="83"/>
        <v>20.525000000000002</v>
      </c>
      <c r="J1410" s="12">
        <v>19</v>
      </c>
      <c r="K1410" s="46">
        <f t="shared" si="84"/>
        <v>925.70036540803892</v>
      </c>
      <c r="L1410" s="46"/>
      <c r="M1410" s="13" t="s">
        <v>71</v>
      </c>
      <c r="N1410" s="412">
        <f>AVERAGE(K1410:K1411)</f>
        <v>693.46930635134959</v>
      </c>
      <c r="O1410" s="412" t="e">
        <f>AVERAGE(#REF!)</f>
        <v>#REF!</v>
      </c>
      <c r="P1410" s="412">
        <f>STDEV(K1410:K1411)</f>
        <v>328.42431332223731</v>
      </c>
      <c r="Q1410" s="412" t="e">
        <f>STDEV(#REF!)</f>
        <v>#REF!</v>
      </c>
      <c r="R1410" s="412">
        <f>MAX(K1410:K1411)</f>
        <v>925.70036540803892</v>
      </c>
      <c r="S1410" s="412" t="e">
        <f>MIN(#REF!)</f>
        <v>#REF!</v>
      </c>
      <c r="T1410" s="412">
        <f>MIN(K1410:K1411)</f>
        <v>461.23824729466031</v>
      </c>
      <c r="U1410" s="412">
        <f>MIN(M1410:M1411)</f>
        <v>0</v>
      </c>
      <c r="V1410" s="131" t="s">
        <v>388</v>
      </c>
    </row>
    <row r="1411" spans="1:22">
      <c r="A1411" s="414"/>
      <c r="B1411" s="25" t="s">
        <v>37</v>
      </c>
      <c r="C1411" s="385"/>
      <c r="D1411" s="380"/>
      <c r="E1411" s="29" t="s">
        <v>1128</v>
      </c>
      <c r="F1411" s="409"/>
      <c r="G1411" s="10">
        <v>10</v>
      </c>
      <c r="H1411" s="11">
        <v>5.6369999999999996</v>
      </c>
      <c r="I1411" s="11">
        <f t="shared" si="83"/>
        <v>28.184999999999999</v>
      </c>
      <c r="J1411" s="12">
        <v>13</v>
      </c>
      <c r="K1411" s="46">
        <f t="shared" si="84"/>
        <v>461.23824729466031</v>
      </c>
      <c r="L1411" s="46"/>
      <c r="M1411" s="13" t="s">
        <v>71</v>
      </c>
      <c r="N1411" s="412">
        <f>AVERAGE(N1410:N1410)</f>
        <v>693.46930635134959</v>
      </c>
      <c r="O1411" s="412" t="e">
        <f>AVERAGE(O1410:O1410)</f>
        <v>#REF!</v>
      </c>
      <c r="P1411" s="412" t="e">
        <f>STDEV(#REF!)</f>
        <v>#REF!</v>
      </c>
      <c r="Q1411" s="412" t="e">
        <f>STDEV(#REF!)</f>
        <v>#REF!</v>
      </c>
      <c r="R1411" s="412">
        <f>MIN(R1410:R1410)</f>
        <v>925.70036540803892</v>
      </c>
      <c r="S1411" s="412" t="e">
        <f>MIN(S1410:S1410)</f>
        <v>#REF!</v>
      </c>
      <c r="T1411" s="412">
        <f>MIN(T1410:T1410)</f>
        <v>461.23824729466031</v>
      </c>
      <c r="U1411" s="412">
        <f>MIN(U1410:U1410)</f>
        <v>0</v>
      </c>
      <c r="V1411" s="131" t="s">
        <v>388</v>
      </c>
    </row>
    <row r="1412" spans="1:22">
      <c r="A1412" s="414"/>
      <c r="B1412" s="25" t="s">
        <v>38</v>
      </c>
      <c r="C1412" s="383">
        <v>6</v>
      </c>
      <c r="D1412" s="23" t="s">
        <v>4</v>
      </c>
      <c r="E1412" s="29" t="s">
        <v>1129</v>
      </c>
      <c r="F1412" s="409"/>
      <c r="G1412" s="10">
        <v>10</v>
      </c>
      <c r="H1412" s="11">
        <v>10.451000000000001</v>
      </c>
      <c r="I1412" s="11">
        <f t="shared" si="83"/>
        <v>52.255000000000003</v>
      </c>
      <c r="J1412" s="12">
        <v>42</v>
      </c>
      <c r="K1412" s="46">
        <f t="shared" si="84"/>
        <v>803.75083724045544</v>
      </c>
      <c r="L1412" s="46"/>
      <c r="M1412" s="13" t="s">
        <v>71</v>
      </c>
      <c r="N1412" s="130">
        <f>AVERAGE(K1412)</f>
        <v>803.75083724045544</v>
      </c>
      <c r="O1412" s="412">
        <f>AVERAGE(K1412:K1415)</f>
        <v>3717.735419331043</v>
      </c>
      <c r="P1412" s="129" t="s">
        <v>354</v>
      </c>
      <c r="Q1412" s="412">
        <f>STDEV(K1412:K1415)</f>
        <v>4555.2650494972904</v>
      </c>
      <c r="R1412" s="130">
        <f>MAX(K1412)</f>
        <v>803.75083724045544</v>
      </c>
      <c r="S1412" s="412">
        <f>MAX(K1412:K1415)</f>
        <v>10423.882566386277</v>
      </c>
      <c r="T1412" s="130">
        <f>MIN(K1412)</f>
        <v>803.75083724045544</v>
      </c>
      <c r="U1412" s="412">
        <f>MIN(K1412:K1415)</f>
        <v>803.75083724045544</v>
      </c>
      <c r="V1412" s="131" t="s">
        <v>388</v>
      </c>
    </row>
    <row r="1413" spans="1:22">
      <c r="A1413" s="414"/>
      <c r="B1413" s="25" t="s">
        <v>39</v>
      </c>
      <c r="C1413" s="384"/>
      <c r="D1413" s="379" t="s">
        <v>3</v>
      </c>
      <c r="E1413" s="29" t="s">
        <v>1130</v>
      </c>
      <c r="F1413" s="409"/>
      <c r="G1413" s="10">
        <v>10</v>
      </c>
      <c r="H1413" s="11">
        <v>8.6210000000000004</v>
      </c>
      <c r="I1413" s="11">
        <f t="shared" si="83"/>
        <v>43.105000000000004</v>
      </c>
      <c r="J1413" s="12">
        <v>40</v>
      </c>
      <c r="K1413" s="46">
        <f t="shared" si="84"/>
        <v>927.96659320264462</v>
      </c>
      <c r="L1413" s="46"/>
      <c r="M1413" s="13" t="s">
        <v>71</v>
      </c>
      <c r="N1413" s="412">
        <f>AVERAGE(K1413:K1415)</f>
        <v>4689.0636133612388</v>
      </c>
      <c r="O1413" s="412">
        <f>AVERAGE(O1412:O1412)</f>
        <v>3717.735419331043</v>
      </c>
      <c r="P1413" s="412">
        <f>STDEV(K1413:K1415)</f>
        <v>5046.2648309070692</v>
      </c>
      <c r="Q1413" s="412" t="e">
        <f>STDEV(#REF!)</f>
        <v>#REF!</v>
      </c>
      <c r="R1413" s="412">
        <f>MAX(K1413:K1415)</f>
        <v>10423.882566386277</v>
      </c>
      <c r="S1413" s="412">
        <f>MIN(S1412:S1412)</f>
        <v>10423.882566386277</v>
      </c>
      <c r="T1413" s="412">
        <f>MIN(K1413:K1415)</f>
        <v>927.96659320264462</v>
      </c>
      <c r="U1413" s="412">
        <f>MIN(U1412:U1412)</f>
        <v>803.75083724045544</v>
      </c>
      <c r="V1413" s="131" t="s">
        <v>388</v>
      </c>
    </row>
    <row r="1414" spans="1:22">
      <c r="A1414" s="414"/>
      <c r="B1414" s="25" t="s">
        <v>40</v>
      </c>
      <c r="C1414" s="384"/>
      <c r="D1414" s="407"/>
      <c r="E1414" s="29" t="s">
        <v>1131</v>
      </c>
      <c r="F1414" s="409"/>
      <c r="G1414" s="10">
        <v>10</v>
      </c>
      <c r="H1414" s="11">
        <v>12.125999999999999</v>
      </c>
      <c r="I1414" s="11">
        <f t="shared" si="83"/>
        <v>60.629999999999995</v>
      </c>
      <c r="J1414" s="12">
        <v>632</v>
      </c>
      <c r="K1414" s="46">
        <f t="shared" si="84"/>
        <v>10423.882566386277</v>
      </c>
      <c r="L1414" s="46"/>
      <c r="M1414" s="13" t="s">
        <v>71</v>
      </c>
      <c r="N1414" s="412"/>
      <c r="O1414" s="412" t="e">
        <f>AVERAGE(#REF!)</f>
        <v>#REF!</v>
      </c>
      <c r="P1414" s="412"/>
      <c r="Q1414" s="412" t="e">
        <f>STDEV(#REF!)</f>
        <v>#REF!</v>
      </c>
      <c r="R1414" s="412"/>
      <c r="S1414" s="412" t="e">
        <f>MIN(#REF!)</f>
        <v>#REF!</v>
      </c>
      <c r="T1414" s="412"/>
      <c r="U1414" s="412">
        <f>MIN(M1414:M1415)</f>
        <v>0</v>
      </c>
      <c r="V1414" s="131" t="s">
        <v>388</v>
      </c>
    </row>
    <row r="1415" spans="1:22">
      <c r="A1415" s="414"/>
      <c r="B1415" s="25" t="s">
        <v>41</v>
      </c>
      <c r="C1415" s="385"/>
      <c r="D1415" s="380"/>
      <c r="E1415" s="29" t="s">
        <v>1132</v>
      </c>
      <c r="F1415" s="410"/>
      <c r="G1415" s="10">
        <v>10</v>
      </c>
      <c r="H1415" s="11">
        <v>6.6289999999999996</v>
      </c>
      <c r="I1415" s="11">
        <f t="shared" si="83"/>
        <v>33.144999999999996</v>
      </c>
      <c r="J1415" s="12">
        <v>90</v>
      </c>
      <c r="K1415" s="46">
        <f t="shared" si="84"/>
        <v>2715.341680494796</v>
      </c>
      <c r="L1415" s="46"/>
      <c r="M1415" s="13" t="s">
        <v>71</v>
      </c>
      <c r="N1415" s="412"/>
      <c r="O1415" s="412" t="e">
        <f>AVERAGE(O1414:O1414)</f>
        <v>#REF!</v>
      </c>
      <c r="P1415" s="412"/>
      <c r="Q1415" s="412" t="e">
        <f>STDEV(#REF!)</f>
        <v>#REF!</v>
      </c>
      <c r="R1415" s="412"/>
      <c r="S1415" s="412" t="e">
        <f>MIN(S1414:S1414)</f>
        <v>#REF!</v>
      </c>
      <c r="T1415" s="412"/>
      <c r="U1415" s="412">
        <f>MIN(U1414:U1414)</f>
        <v>0</v>
      </c>
      <c r="V1415" s="131" t="s">
        <v>388</v>
      </c>
    </row>
    <row r="1416" spans="1:22">
      <c r="A1416" s="414"/>
      <c r="B1416" s="25" t="s">
        <v>42</v>
      </c>
      <c r="C1416" s="383">
        <v>1</v>
      </c>
      <c r="D1416" s="23" t="s">
        <v>4</v>
      </c>
      <c r="E1416" s="29" t="s">
        <v>1133</v>
      </c>
      <c r="F1416" s="388" t="s">
        <v>1846</v>
      </c>
      <c r="G1416" s="10">
        <v>10</v>
      </c>
      <c r="H1416" s="11">
        <v>3.0910000000000002</v>
      </c>
      <c r="I1416" s="11">
        <f t="shared" si="83"/>
        <v>15.455000000000002</v>
      </c>
      <c r="J1416" s="12" t="s">
        <v>355</v>
      </c>
      <c r="K1416" s="46" t="s">
        <v>355</v>
      </c>
      <c r="L1416" s="46"/>
      <c r="M1416" s="13" t="s">
        <v>71</v>
      </c>
      <c r="N1416" s="129" t="s">
        <v>355</v>
      </c>
      <c r="O1416" s="381" t="s">
        <v>355</v>
      </c>
      <c r="P1416" s="129" t="s">
        <v>354</v>
      </c>
      <c r="Q1416" s="381" t="s">
        <v>354</v>
      </c>
      <c r="R1416" s="129" t="s">
        <v>355</v>
      </c>
      <c r="S1416" s="381" t="s">
        <v>355</v>
      </c>
      <c r="T1416" s="129" t="s">
        <v>355</v>
      </c>
      <c r="U1416" s="418" t="s">
        <v>355</v>
      </c>
      <c r="V1416" s="131" t="s">
        <v>388</v>
      </c>
    </row>
    <row r="1417" spans="1:22">
      <c r="A1417" s="414"/>
      <c r="B1417" s="25" t="s">
        <v>43</v>
      </c>
      <c r="C1417" s="384"/>
      <c r="D1417" s="379" t="s">
        <v>3</v>
      </c>
      <c r="E1417" s="29" t="s">
        <v>1134</v>
      </c>
      <c r="F1417" s="389"/>
      <c r="G1417" s="10">
        <v>10</v>
      </c>
      <c r="H1417" s="11">
        <v>3.387</v>
      </c>
      <c r="I1417" s="11">
        <f t="shared" si="83"/>
        <v>16.934999999999999</v>
      </c>
      <c r="J1417" s="12" t="s">
        <v>355</v>
      </c>
      <c r="K1417" s="46" t="s">
        <v>355</v>
      </c>
      <c r="L1417" s="46"/>
      <c r="M1417" s="13" t="s">
        <v>71</v>
      </c>
      <c r="N1417" s="381" t="s">
        <v>355</v>
      </c>
      <c r="O1417" s="382" t="e">
        <f>MIN(#REF!)</f>
        <v>#REF!</v>
      </c>
      <c r="P1417" s="381" t="s">
        <v>354</v>
      </c>
      <c r="Q1417" s="382" t="e">
        <f>STDEV(#REF!)</f>
        <v>#REF!</v>
      </c>
      <c r="R1417" s="381" t="s">
        <v>355</v>
      </c>
      <c r="S1417" s="382" t="e">
        <f>MIN(#REF!)</f>
        <v>#REF!</v>
      </c>
      <c r="T1417" s="381" t="s">
        <v>355</v>
      </c>
      <c r="U1417" s="419">
        <f>MIN(M1417:M1418)</f>
        <v>0</v>
      </c>
      <c r="V1417" s="131" t="s">
        <v>388</v>
      </c>
    </row>
    <row r="1418" spans="1:22">
      <c r="A1418" s="414"/>
      <c r="B1418" s="25" t="s">
        <v>44</v>
      </c>
      <c r="C1418" s="385"/>
      <c r="D1418" s="380"/>
      <c r="E1418" s="29" t="s">
        <v>1135</v>
      </c>
      <c r="F1418" s="389"/>
      <c r="G1418" s="10">
        <v>10</v>
      </c>
      <c r="H1418" s="11">
        <v>4.7569999999999997</v>
      </c>
      <c r="I1418" s="11">
        <f t="shared" si="83"/>
        <v>23.784999999999997</v>
      </c>
      <c r="J1418" s="12" t="s">
        <v>355</v>
      </c>
      <c r="K1418" s="46" t="s">
        <v>355</v>
      </c>
      <c r="L1418" s="46"/>
      <c r="M1418" s="13" t="s">
        <v>71</v>
      </c>
      <c r="N1418" s="382">
        <f>MIN(N1416:N1417)</f>
        <v>0</v>
      </c>
      <c r="O1418" s="382" t="e">
        <f>MIN(O1417:O1417)</f>
        <v>#REF!</v>
      </c>
      <c r="P1418" s="382" t="e">
        <f>AVERAGE(P1416:P1417)</f>
        <v>#DIV/0!</v>
      </c>
      <c r="Q1418" s="382" t="e">
        <f>STDEV(#REF!)</f>
        <v>#REF!</v>
      </c>
      <c r="R1418" s="382">
        <f>MIN(R1416:R1417)</f>
        <v>0</v>
      </c>
      <c r="S1418" s="382" t="e">
        <f>MIN(S1417:S1417)</f>
        <v>#REF!</v>
      </c>
      <c r="T1418" s="382">
        <f>MIN(T1416:T1417)</f>
        <v>0</v>
      </c>
      <c r="U1418" s="419">
        <f>MIN(U1417:U1417)</f>
        <v>0</v>
      </c>
      <c r="V1418" s="131" t="s">
        <v>388</v>
      </c>
    </row>
    <row r="1419" spans="1:22">
      <c r="A1419" s="414"/>
      <c r="B1419" s="25" t="s">
        <v>45</v>
      </c>
      <c r="C1419" s="383">
        <v>2</v>
      </c>
      <c r="D1419" s="379" t="s">
        <v>4</v>
      </c>
      <c r="E1419" s="29" t="s">
        <v>1136</v>
      </c>
      <c r="F1419" s="389"/>
      <c r="G1419" s="10">
        <v>10</v>
      </c>
      <c r="H1419" s="11">
        <v>4.0739999999999998</v>
      </c>
      <c r="I1419" s="11">
        <f t="shared" si="83"/>
        <v>20.369999999999997</v>
      </c>
      <c r="J1419" s="12" t="s">
        <v>355</v>
      </c>
      <c r="K1419" s="46" t="s">
        <v>355</v>
      </c>
      <c r="L1419" s="46"/>
      <c r="M1419" s="13" t="s">
        <v>71</v>
      </c>
      <c r="N1419" s="381" t="s">
        <v>355</v>
      </c>
      <c r="O1419" s="381" t="s">
        <v>355</v>
      </c>
      <c r="P1419" s="381" t="s">
        <v>354</v>
      </c>
      <c r="Q1419" s="381" t="s">
        <v>354</v>
      </c>
      <c r="R1419" s="381" t="s">
        <v>355</v>
      </c>
      <c r="S1419" s="381" t="s">
        <v>355</v>
      </c>
      <c r="T1419" s="381" t="s">
        <v>355</v>
      </c>
      <c r="U1419" s="418" t="s">
        <v>355</v>
      </c>
      <c r="V1419" s="131" t="s">
        <v>388</v>
      </c>
    </row>
    <row r="1420" spans="1:22">
      <c r="A1420" s="414"/>
      <c r="B1420" s="25" t="s">
        <v>46</v>
      </c>
      <c r="C1420" s="384"/>
      <c r="D1420" s="380"/>
      <c r="E1420" s="29" t="s">
        <v>1137</v>
      </c>
      <c r="F1420" s="389"/>
      <c r="G1420" s="10">
        <v>10</v>
      </c>
      <c r="H1420" s="11">
        <v>2.4449999999999998</v>
      </c>
      <c r="I1420" s="11">
        <f t="shared" si="83"/>
        <v>12.225</v>
      </c>
      <c r="J1420" s="12" t="s">
        <v>355</v>
      </c>
      <c r="K1420" s="46" t="s">
        <v>355</v>
      </c>
      <c r="L1420" s="46"/>
      <c r="M1420" s="13" t="s">
        <v>71</v>
      </c>
      <c r="N1420" s="382">
        <f>MIN(N1418:N1419)</f>
        <v>0</v>
      </c>
      <c r="O1420" s="382" t="e">
        <f>MIN(O1418:O1419)</f>
        <v>#REF!</v>
      </c>
      <c r="P1420" s="382" t="e">
        <f>AVERAGE(P1418:P1419)</f>
        <v>#DIV/0!</v>
      </c>
      <c r="Q1420" s="382" t="e">
        <f>STDEV(Q1416:Q1418)</f>
        <v>#REF!</v>
      </c>
      <c r="R1420" s="382">
        <f>MIN(R1418:R1419)</f>
        <v>0</v>
      </c>
      <c r="S1420" s="382" t="e">
        <f>MIN(S1418:S1419)</f>
        <v>#REF!</v>
      </c>
      <c r="T1420" s="382">
        <f>MIN(T1418:T1419)</f>
        <v>0</v>
      </c>
      <c r="U1420" s="419">
        <f>MIN(U1418:U1419)</f>
        <v>0</v>
      </c>
      <c r="V1420" s="131" t="s">
        <v>388</v>
      </c>
    </row>
    <row r="1421" spans="1:22">
      <c r="A1421" s="414"/>
      <c r="B1421" s="25" t="s">
        <v>47</v>
      </c>
      <c r="C1421" s="384"/>
      <c r="D1421" s="379" t="s">
        <v>3</v>
      </c>
      <c r="E1421" s="29" t="s">
        <v>1138</v>
      </c>
      <c r="F1421" s="389"/>
      <c r="G1421" s="10">
        <v>10</v>
      </c>
      <c r="H1421" s="11">
        <v>2.516</v>
      </c>
      <c r="I1421" s="11">
        <f t="shared" si="83"/>
        <v>12.58</v>
      </c>
      <c r="J1421" s="12" t="s">
        <v>355</v>
      </c>
      <c r="K1421" s="46" t="s">
        <v>355</v>
      </c>
      <c r="L1421" s="46"/>
      <c r="M1421" s="13" t="s">
        <v>71</v>
      </c>
      <c r="N1421" s="381" t="s">
        <v>355</v>
      </c>
      <c r="O1421" s="382" t="e">
        <f>MIN(#REF!)</f>
        <v>#REF!</v>
      </c>
      <c r="P1421" s="381" t="s">
        <v>354</v>
      </c>
      <c r="Q1421" s="382" t="e">
        <f>STDEV(#REF!)</f>
        <v>#REF!</v>
      </c>
      <c r="R1421" s="381" t="s">
        <v>355</v>
      </c>
      <c r="S1421" s="382" t="e">
        <f>MIN(#REF!)</f>
        <v>#REF!</v>
      </c>
      <c r="T1421" s="381" t="s">
        <v>355</v>
      </c>
      <c r="U1421" s="419">
        <f>MIN(M1421:M1422)</f>
        <v>0</v>
      </c>
      <c r="V1421" s="131" t="s">
        <v>388</v>
      </c>
    </row>
    <row r="1422" spans="1:22">
      <c r="A1422" s="414"/>
      <c r="B1422" s="25" t="s">
        <v>48</v>
      </c>
      <c r="C1422" s="385"/>
      <c r="D1422" s="380"/>
      <c r="E1422" s="29" t="s">
        <v>1139</v>
      </c>
      <c r="F1422" s="389"/>
      <c r="G1422" s="10">
        <v>10</v>
      </c>
      <c r="H1422" s="11">
        <v>4.57</v>
      </c>
      <c r="I1422" s="11">
        <f t="shared" si="83"/>
        <v>22.85</v>
      </c>
      <c r="J1422" s="12" t="s">
        <v>355</v>
      </c>
      <c r="K1422" s="46" t="s">
        <v>355</v>
      </c>
      <c r="L1422" s="46"/>
      <c r="M1422" s="13" t="s">
        <v>71</v>
      </c>
      <c r="N1422" s="382">
        <f>MIN(N1420:N1421)</f>
        <v>0</v>
      </c>
      <c r="O1422" s="382" t="e">
        <f>MIN(O1421:O1421)</f>
        <v>#REF!</v>
      </c>
      <c r="P1422" s="382" t="e">
        <f>AVERAGE(P1420:P1421)</f>
        <v>#DIV/0!</v>
      </c>
      <c r="Q1422" s="382" t="e">
        <f>STDEV(#REF!)</f>
        <v>#REF!</v>
      </c>
      <c r="R1422" s="382">
        <f>MIN(R1420:R1421)</f>
        <v>0</v>
      </c>
      <c r="S1422" s="382" t="e">
        <f>MIN(S1421:S1421)</f>
        <v>#REF!</v>
      </c>
      <c r="T1422" s="382">
        <f>MIN(T1420:T1421)</f>
        <v>0</v>
      </c>
      <c r="U1422" s="419">
        <f>MIN(U1421:U1421)</f>
        <v>0</v>
      </c>
      <c r="V1422" s="131" t="s">
        <v>388</v>
      </c>
    </row>
    <row r="1423" spans="1:22">
      <c r="A1423" s="414"/>
      <c r="B1423" s="25" t="s">
        <v>49</v>
      </c>
      <c r="C1423" s="383">
        <v>3</v>
      </c>
      <c r="D1423" s="379" t="s">
        <v>4</v>
      </c>
      <c r="E1423" s="29" t="s">
        <v>1140</v>
      </c>
      <c r="F1423" s="389"/>
      <c r="G1423" s="10">
        <v>10</v>
      </c>
      <c r="H1423" s="11">
        <v>8.1560000000000006</v>
      </c>
      <c r="I1423" s="11">
        <f t="shared" si="83"/>
        <v>40.78</v>
      </c>
      <c r="J1423" s="12">
        <v>42</v>
      </c>
      <c r="K1423" s="46">
        <f t="shared" si="84"/>
        <v>1029.9166257969591</v>
      </c>
      <c r="L1423" s="46"/>
      <c r="M1423" s="13" t="s">
        <v>71</v>
      </c>
      <c r="N1423" s="412">
        <f>AVERAGE(K1423:K1424)</f>
        <v>634.79707529089706</v>
      </c>
      <c r="O1423" s="412">
        <f>AVERAGE(K1423:K1426)</f>
        <v>634.79707529089706</v>
      </c>
      <c r="P1423" s="412">
        <f>STDEV(K1423:K1424)</f>
        <v>558.78342708443404</v>
      </c>
      <c r="Q1423" s="412">
        <f>STDEV(K1423:K1426)</f>
        <v>558.78342708443404</v>
      </c>
      <c r="R1423" s="412">
        <f>MAX(K1423:K1424)</f>
        <v>1029.9166257969591</v>
      </c>
      <c r="S1423" s="412">
        <f>MAX(K1423:K1426)</f>
        <v>1029.9166257969591</v>
      </c>
      <c r="T1423" s="412">
        <f>MIN(K1423:K1424)</f>
        <v>239.67752478483493</v>
      </c>
      <c r="U1423" s="418" t="s">
        <v>355</v>
      </c>
      <c r="V1423" s="131" t="s">
        <v>388</v>
      </c>
    </row>
    <row r="1424" spans="1:22">
      <c r="A1424" s="414"/>
      <c r="B1424" s="25" t="s">
        <v>50</v>
      </c>
      <c r="C1424" s="384"/>
      <c r="D1424" s="380"/>
      <c r="E1424" s="29" t="s">
        <v>1141</v>
      </c>
      <c r="F1424" s="389"/>
      <c r="G1424" s="10">
        <v>10</v>
      </c>
      <c r="H1424" s="11">
        <v>9.1790000000000003</v>
      </c>
      <c r="I1424" s="11">
        <f t="shared" si="83"/>
        <v>45.895000000000003</v>
      </c>
      <c r="J1424" s="12">
        <v>11</v>
      </c>
      <c r="K1424" s="46">
        <f t="shared" si="84"/>
        <v>239.67752478483493</v>
      </c>
      <c r="L1424" s="46"/>
      <c r="M1424" s="13" t="s">
        <v>71</v>
      </c>
      <c r="N1424" s="412">
        <f>AVERAGE(N1422:N1423)</f>
        <v>317.39853764544853</v>
      </c>
      <c r="O1424" s="412" t="e">
        <f>AVERAGE(O1422:O1423)</f>
        <v>#REF!</v>
      </c>
      <c r="P1424" s="412" t="e">
        <f>STDEV(P1420:P1422)</f>
        <v>#DIV/0!</v>
      </c>
      <c r="Q1424" s="412" t="e">
        <f>STDEV(Q1420:Q1422)</f>
        <v>#REF!</v>
      </c>
      <c r="R1424" s="412">
        <f>MIN(R1422:R1423)</f>
        <v>0</v>
      </c>
      <c r="S1424" s="412" t="e">
        <f>MIN(S1422:S1423)</f>
        <v>#REF!</v>
      </c>
      <c r="T1424" s="412">
        <f>MIN(T1422:T1423)</f>
        <v>0</v>
      </c>
      <c r="U1424" s="419">
        <f>MIN(U1422:U1423)</f>
        <v>0</v>
      </c>
      <c r="V1424" s="131" t="s">
        <v>388</v>
      </c>
    </row>
    <row r="1425" spans="1:22">
      <c r="A1425" s="414"/>
      <c r="B1425" s="25" t="s">
        <v>51</v>
      </c>
      <c r="C1425" s="384"/>
      <c r="D1425" s="379" t="s">
        <v>3</v>
      </c>
      <c r="E1425" s="29" t="s">
        <v>1142</v>
      </c>
      <c r="F1425" s="389"/>
      <c r="G1425" s="10">
        <v>10</v>
      </c>
      <c r="H1425" s="11">
        <v>8.0060000000000002</v>
      </c>
      <c r="I1425" s="11">
        <f t="shared" si="83"/>
        <v>40.03</v>
      </c>
      <c r="J1425" s="12" t="s">
        <v>355</v>
      </c>
      <c r="K1425" s="46" t="s">
        <v>355</v>
      </c>
      <c r="L1425" s="46"/>
      <c r="M1425" s="13" t="s">
        <v>71</v>
      </c>
      <c r="N1425" s="381" t="s">
        <v>355</v>
      </c>
      <c r="O1425" s="412" t="e">
        <f>AVERAGE(#REF!)</f>
        <v>#REF!</v>
      </c>
      <c r="P1425" s="381" t="s">
        <v>354</v>
      </c>
      <c r="Q1425" s="412" t="e">
        <f>STDEV(#REF!)</f>
        <v>#REF!</v>
      </c>
      <c r="R1425" s="381" t="s">
        <v>355</v>
      </c>
      <c r="S1425" s="412" t="e">
        <f>MIN(#REF!)</f>
        <v>#REF!</v>
      </c>
      <c r="T1425" s="381" t="s">
        <v>355</v>
      </c>
      <c r="U1425" s="419">
        <f>MIN(M1425:M1426)</f>
        <v>0</v>
      </c>
      <c r="V1425" s="131" t="s">
        <v>388</v>
      </c>
    </row>
    <row r="1426" spans="1:22">
      <c r="A1426" s="414"/>
      <c r="B1426" s="25" t="s">
        <v>52</v>
      </c>
      <c r="C1426" s="385"/>
      <c r="D1426" s="380"/>
      <c r="E1426" s="29" t="s">
        <v>1143</v>
      </c>
      <c r="F1426" s="389"/>
      <c r="G1426" s="10">
        <v>10</v>
      </c>
      <c r="H1426" s="11">
        <v>9.3170000000000002</v>
      </c>
      <c r="I1426" s="11">
        <f t="shared" si="83"/>
        <v>46.585000000000001</v>
      </c>
      <c r="J1426" s="12" t="s">
        <v>355</v>
      </c>
      <c r="K1426" s="46" t="s">
        <v>355</v>
      </c>
      <c r="L1426" s="46"/>
      <c r="M1426" s="13" t="s">
        <v>71</v>
      </c>
      <c r="N1426" s="382">
        <f>MIN(N1424:N1425)</f>
        <v>317.39853764544853</v>
      </c>
      <c r="O1426" s="412" t="e">
        <f>AVERAGE(O1425:O1425)</f>
        <v>#REF!</v>
      </c>
      <c r="P1426" s="382" t="e">
        <f>AVERAGE(P1424:P1425)</f>
        <v>#DIV/0!</v>
      </c>
      <c r="Q1426" s="412" t="e">
        <f>STDEV(#REF!)</f>
        <v>#REF!</v>
      </c>
      <c r="R1426" s="382">
        <f>MIN(R1424:R1425)</f>
        <v>0</v>
      </c>
      <c r="S1426" s="412" t="e">
        <f>MIN(S1425:S1425)</f>
        <v>#REF!</v>
      </c>
      <c r="T1426" s="382">
        <f>MIN(T1424:T1425)</f>
        <v>0</v>
      </c>
      <c r="U1426" s="419">
        <f>MIN(U1425:U1425)</f>
        <v>0</v>
      </c>
      <c r="V1426" s="131" t="s">
        <v>388</v>
      </c>
    </row>
    <row r="1427" spans="1:22">
      <c r="A1427" s="414"/>
      <c r="B1427" s="25" t="s">
        <v>53</v>
      </c>
      <c r="C1427" s="383">
        <v>4</v>
      </c>
      <c r="D1427" s="379" t="s">
        <v>4</v>
      </c>
      <c r="E1427" s="29" t="s">
        <v>1144</v>
      </c>
      <c r="F1427" s="389"/>
      <c r="G1427" s="10">
        <v>10</v>
      </c>
      <c r="H1427" s="11">
        <v>7.375</v>
      </c>
      <c r="I1427" s="11">
        <f t="shared" si="83"/>
        <v>36.875</v>
      </c>
      <c r="J1427" s="12">
        <v>20</v>
      </c>
      <c r="K1427" s="46">
        <f t="shared" si="84"/>
        <v>542.37288135593224</v>
      </c>
      <c r="L1427" s="46"/>
      <c r="M1427" s="13" t="s">
        <v>71</v>
      </c>
      <c r="N1427" s="412">
        <f>AVERAGE(K1427:K1428)</f>
        <v>8672.8257849402617</v>
      </c>
      <c r="O1427" s="412">
        <f>AVERAGE(K1427:K1430)</f>
        <v>4947.5498285336635</v>
      </c>
      <c r="P1427" s="412">
        <f>STDEV(K1427:K1428)</f>
        <v>11498.196764484672</v>
      </c>
      <c r="Q1427" s="412">
        <f>STDEV(K1427:K1430)</f>
        <v>7927.3342797555915</v>
      </c>
      <c r="R1427" s="412">
        <f>MAX(K1427:K1428)</f>
        <v>16803.278688524591</v>
      </c>
      <c r="S1427" s="412">
        <f>MAX(K1427:K1430)</f>
        <v>16803.278688524591</v>
      </c>
      <c r="T1427" s="412">
        <f>MIN(K1427:K1428)</f>
        <v>542.37288135593224</v>
      </c>
      <c r="U1427" s="412">
        <f>MIN(K1427:K1430)</f>
        <v>542.37288135593224</v>
      </c>
      <c r="V1427" s="131" t="s">
        <v>388</v>
      </c>
    </row>
    <row r="1428" spans="1:22">
      <c r="A1428" s="414"/>
      <c r="B1428" s="25" t="s">
        <v>54</v>
      </c>
      <c r="C1428" s="384"/>
      <c r="D1428" s="380"/>
      <c r="E1428" s="29" t="s">
        <v>1145</v>
      </c>
      <c r="F1428" s="389"/>
      <c r="G1428" s="10">
        <v>10</v>
      </c>
      <c r="H1428" s="11">
        <v>8.7840000000000007</v>
      </c>
      <c r="I1428" s="11">
        <f t="shared" si="83"/>
        <v>43.92</v>
      </c>
      <c r="J1428" s="12">
        <v>738</v>
      </c>
      <c r="K1428" s="46">
        <f t="shared" si="84"/>
        <v>16803.278688524591</v>
      </c>
      <c r="L1428" s="46"/>
      <c r="M1428" s="13" t="s">
        <v>71</v>
      </c>
      <c r="N1428" s="412">
        <f>AVERAGE(N1426:N1427)</f>
        <v>4495.1121612928555</v>
      </c>
      <c r="O1428" s="412" t="e">
        <f>AVERAGE(O1426:O1427)</f>
        <v>#REF!</v>
      </c>
      <c r="P1428" s="412" t="e">
        <f>STDEV(P1424:P1426)</f>
        <v>#DIV/0!</v>
      </c>
      <c r="Q1428" s="412" t="e">
        <f>STDEV(Q1424:Q1426)</f>
        <v>#REF!</v>
      </c>
      <c r="R1428" s="412">
        <f>MIN(R1426:R1427)</f>
        <v>0</v>
      </c>
      <c r="S1428" s="412" t="e">
        <f>MIN(S1426:S1427)</f>
        <v>#REF!</v>
      </c>
      <c r="T1428" s="412">
        <f>MIN(T1426:T1427)</f>
        <v>0</v>
      </c>
      <c r="U1428" s="412">
        <f>MIN(U1426:U1427)</f>
        <v>0</v>
      </c>
      <c r="V1428" s="131" t="s">
        <v>388</v>
      </c>
    </row>
    <row r="1429" spans="1:22">
      <c r="A1429" s="414"/>
      <c r="B1429" s="25" t="s">
        <v>55</v>
      </c>
      <c r="C1429" s="384"/>
      <c r="D1429" s="379" t="s">
        <v>3</v>
      </c>
      <c r="E1429" s="29" t="s">
        <v>1146</v>
      </c>
      <c r="F1429" s="389"/>
      <c r="G1429" s="10">
        <v>10</v>
      </c>
      <c r="H1429" s="11">
        <v>6.7809999999999997</v>
      </c>
      <c r="I1429" s="11">
        <f t="shared" si="83"/>
        <v>33.905000000000001</v>
      </c>
      <c r="J1429" s="12">
        <v>63</v>
      </c>
      <c r="K1429" s="46">
        <f t="shared" si="84"/>
        <v>1858.1330187288008</v>
      </c>
      <c r="L1429" s="46"/>
      <c r="M1429" s="13" t="s">
        <v>71</v>
      </c>
      <c r="N1429" s="412">
        <f>AVERAGE(K1429:K1430)</f>
        <v>1222.2738721270653</v>
      </c>
      <c r="O1429" s="412" t="e">
        <f>AVERAGE(#REF!)</f>
        <v>#REF!</v>
      </c>
      <c r="P1429" s="412">
        <f>STDEV(K1429:K1430)</f>
        <v>899.24062888315677</v>
      </c>
      <c r="Q1429" s="412" t="e">
        <f>STDEV(#REF!)</f>
        <v>#REF!</v>
      </c>
      <c r="R1429" s="412">
        <f>MAX(K1429:K1430)</f>
        <v>1858.1330187288008</v>
      </c>
      <c r="S1429" s="412" t="e">
        <f>MIN(#REF!)</f>
        <v>#REF!</v>
      </c>
      <c r="T1429" s="412">
        <f>MIN(K1429:K1430)</f>
        <v>586.41472552532991</v>
      </c>
      <c r="U1429" s="412">
        <f>MIN(M1429:M1430)</f>
        <v>0</v>
      </c>
      <c r="V1429" s="131" t="s">
        <v>388</v>
      </c>
    </row>
    <row r="1430" spans="1:22">
      <c r="A1430" s="414"/>
      <c r="B1430" s="25" t="s">
        <v>56</v>
      </c>
      <c r="C1430" s="385"/>
      <c r="D1430" s="380"/>
      <c r="E1430" s="29" t="s">
        <v>1147</v>
      </c>
      <c r="F1430" s="389"/>
      <c r="G1430" s="10">
        <v>10</v>
      </c>
      <c r="H1430" s="11">
        <v>6.1390000000000002</v>
      </c>
      <c r="I1430" s="11">
        <f t="shared" si="83"/>
        <v>30.695</v>
      </c>
      <c r="J1430" s="12">
        <v>18</v>
      </c>
      <c r="K1430" s="46">
        <f t="shared" si="84"/>
        <v>586.41472552532991</v>
      </c>
      <c r="L1430" s="46"/>
      <c r="M1430" s="13" t="s">
        <v>71</v>
      </c>
      <c r="N1430" s="412">
        <f>AVERAGE(N1429:N1429)</f>
        <v>1222.2738721270653</v>
      </c>
      <c r="O1430" s="412" t="e">
        <f>AVERAGE(O1429:O1429)</f>
        <v>#REF!</v>
      </c>
      <c r="P1430" s="412" t="e">
        <f>STDEV(#REF!)</f>
        <v>#REF!</v>
      </c>
      <c r="Q1430" s="412" t="e">
        <f>STDEV(#REF!)</f>
        <v>#REF!</v>
      </c>
      <c r="R1430" s="412">
        <f>MIN(R1429:R1429)</f>
        <v>1858.1330187288008</v>
      </c>
      <c r="S1430" s="412" t="e">
        <f>MIN(S1429:S1429)</f>
        <v>#REF!</v>
      </c>
      <c r="T1430" s="412">
        <f>MIN(T1429:T1429)</f>
        <v>586.41472552532991</v>
      </c>
      <c r="U1430" s="412">
        <f>MIN(U1429:U1429)</f>
        <v>0</v>
      </c>
      <c r="V1430" s="131" t="s">
        <v>388</v>
      </c>
    </row>
    <row r="1431" spans="1:22">
      <c r="A1431" s="414"/>
      <c r="B1431" s="25" t="s">
        <v>57</v>
      </c>
      <c r="C1431" s="383">
        <v>5</v>
      </c>
      <c r="D1431" s="379" t="s">
        <v>4</v>
      </c>
      <c r="E1431" s="29" t="s">
        <v>1148</v>
      </c>
      <c r="F1431" s="389"/>
      <c r="G1431" s="10">
        <v>10</v>
      </c>
      <c r="H1431" s="11">
        <v>8.0410000000000004</v>
      </c>
      <c r="I1431" s="11">
        <f t="shared" si="83"/>
        <v>40.204999999999998</v>
      </c>
      <c r="J1431" s="12">
        <v>32</v>
      </c>
      <c r="K1431" s="46">
        <f t="shared" si="84"/>
        <v>795.92090536002991</v>
      </c>
      <c r="L1431" s="46"/>
      <c r="M1431" s="13" t="s">
        <v>71</v>
      </c>
      <c r="N1431" s="412">
        <f>AVERAGE(K1431:K1432)</f>
        <v>573.39904917124295</v>
      </c>
      <c r="O1431" s="412">
        <f>AVERAGE(K1431:K1434)</f>
        <v>473.1663263996615</v>
      </c>
      <c r="P1431" s="412">
        <f>STDEV(K1431:K1432)</f>
        <v>314.6934269466181</v>
      </c>
      <c r="Q1431" s="412">
        <f>STDEV(K1431:K1434)</f>
        <v>217.18614061196931</v>
      </c>
      <c r="R1431" s="412">
        <f>MAX(K1431:K1432)</f>
        <v>795.92090536002991</v>
      </c>
      <c r="S1431" s="412">
        <f>MAX(K1431:K1434)</f>
        <v>795.92090536002991</v>
      </c>
      <c r="T1431" s="412">
        <f>MIN(K1431:K1432)</f>
        <v>350.87719298245611</v>
      </c>
      <c r="U1431" s="412">
        <f>MIN(K1431:K1434)</f>
        <v>339.08754623921084</v>
      </c>
      <c r="V1431" s="131" t="s">
        <v>388</v>
      </c>
    </row>
    <row r="1432" spans="1:22">
      <c r="A1432" s="414"/>
      <c r="B1432" s="25" t="s">
        <v>58</v>
      </c>
      <c r="C1432" s="384"/>
      <c r="D1432" s="380"/>
      <c r="E1432" s="29" t="s">
        <v>1149</v>
      </c>
      <c r="F1432" s="389"/>
      <c r="G1432" s="10">
        <v>10</v>
      </c>
      <c r="H1432" s="11">
        <v>7.98</v>
      </c>
      <c r="I1432" s="11">
        <f t="shared" si="83"/>
        <v>39.900000000000006</v>
      </c>
      <c r="J1432" s="12">
        <v>14</v>
      </c>
      <c r="K1432" s="46">
        <f t="shared" si="84"/>
        <v>350.87719298245611</v>
      </c>
      <c r="L1432" s="46"/>
      <c r="M1432" s="13" t="s">
        <v>71</v>
      </c>
      <c r="N1432" s="412">
        <f>AVERAGE(N1430:N1431)</f>
        <v>897.83646064915411</v>
      </c>
      <c r="O1432" s="412" t="e">
        <f>AVERAGE(O1430:O1431)</f>
        <v>#REF!</v>
      </c>
      <c r="P1432" s="412" t="e">
        <f>STDEV(P1428:P1430)</f>
        <v>#DIV/0!</v>
      </c>
      <c r="Q1432" s="412" t="e">
        <f>STDEV(Q1428:Q1430)</f>
        <v>#REF!</v>
      </c>
      <c r="R1432" s="412">
        <f>MIN(R1430:R1431)</f>
        <v>795.92090536002991</v>
      </c>
      <c r="S1432" s="412" t="e">
        <f>MIN(S1430:S1431)</f>
        <v>#REF!</v>
      </c>
      <c r="T1432" s="412">
        <f>MIN(T1430:T1431)</f>
        <v>350.87719298245611</v>
      </c>
      <c r="U1432" s="412">
        <f>MIN(U1430:U1431)</f>
        <v>0</v>
      </c>
      <c r="V1432" s="131" t="s">
        <v>388</v>
      </c>
    </row>
    <row r="1433" spans="1:22">
      <c r="A1433" s="414"/>
      <c r="B1433" s="25" t="s">
        <v>59</v>
      </c>
      <c r="C1433" s="384"/>
      <c r="D1433" s="379" t="s">
        <v>3</v>
      </c>
      <c r="E1433" s="29" t="s">
        <v>1150</v>
      </c>
      <c r="F1433" s="389"/>
      <c r="G1433" s="10">
        <v>10</v>
      </c>
      <c r="H1433" s="11">
        <v>6.4880000000000004</v>
      </c>
      <c r="I1433" s="11">
        <f t="shared" si="83"/>
        <v>32.440000000000005</v>
      </c>
      <c r="J1433" s="12">
        <v>11</v>
      </c>
      <c r="K1433" s="46">
        <f t="shared" si="84"/>
        <v>339.08754623921084</v>
      </c>
      <c r="L1433" s="46"/>
      <c r="M1433" s="13" t="s">
        <v>71</v>
      </c>
      <c r="N1433" s="412">
        <f>AVERAGE(K1433:K1434)</f>
        <v>372.93360362807999</v>
      </c>
      <c r="O1433" s="412" t="e">
        <f>AVERAGE(#REF!)</f>
        <v>#REF!</v>
      </c>
      <c r="P1433" s="412">
        <f>STDEV(K1433:K1434)</f>
        <v>47.865553392196865</v>
      </c>
      <c r="Q1433" s="412" t="e">
        <f>STDEV(#REF!)</f>
        <v>#REF!</v>
      </c>
      <c r="R1433" s="412">
        <f>MAX(K1433:K1434)</f>
        <v>406.77966101694915</v>
      </c>
      <c r="S1433" s="412" t="e">
        <f>MIN(#REF!)</f>
        <v>#REF!</v>
      </c>
      <c r="T1433" s="412">
        <f>MIN(K1433:K1434)</f>
        <v>339.08754623921084</v>
      </c>
      <c r="U1433" s="412">
        <f>MIN(M1433:M1434)</f>
        <v>0</v>
      </c>
      <c r="V1433" s="131" t="s">
        <v>388</v>
      </c>
    </row>
    <row r="1434" spans="1:22">
      <c r="A1434" s="414"/>
      <c r="B1434" s="25" t="s">
        <v>60</v>
      </c>
      <c r="C1434" s="385"/>
      <c r="D1434" s="380"/>
      <c r="E1434" s="29" t="s">
        <v>1151</v>
      </c>
      <c r="F1434" s="389"/>
      <c r="G1434" s="10">
        <v>10</v>
      </c>
      <c r="H1434" s="11">
        <v>7.375</v>
      </c>
      <c r="I1434" s="11">
        <f t="shared" si="83"/>
        <v>36.875</v>
      </c>
      <c r="J1434" s="12">
        <v>15</v>
      </c>
      <c r="K1434" s="46">
        <f t="shared" si="84"/>
        <v>406.77966101694915</v>
      </c>
      <c r="L1434" s="46"/>
      <c r="M1434" s="13" t="s">
        <v>71</v>
      </c>
      <c r="N1434" s="412">
        <f>AVERAGE(N1433:N1433)</f>
        <v>372.93360362807999</v>
      </c>
      <c r="O1434" s="412" t="e">
        <f>AVERAGE(O1433:O1433)</f>
        <v>#REF!</v>
      </c>
      <c r="P1434" s="412" t="e">
        <f>STDEV(#REF!)</f>
        <v>#REF!</v>
      </c>
      <c r="Q1434" s="412" t="e">
        <f>STDEV(#REF!)</f>
        <v>#REF!</v>
      </c>
      <c r="R1434" s="412">
        <f>MIN(R1433:R1433)</f>
        <v>406.77966101694915</v>
      </c>
      <c r="S1434" s="412" t="e">
        <f>MIN(S1433:S1433)</f>
        <v>#REF!</v>
      </c>
      <c r="T1434" s="412">
        <f>MIN(T1433:T1433)</f>
        <v>339.08754623921084</v>
      </c>
      <c r="U1434" s="412">
        <f>MIN(U1433:U1433)</f>
        <v>0</v>
      </c>
      <c r="V1434" s="131" t="s">
        <v>388</v>
      </c>
    </row>
    <row r="1435" spans="1:22">
      <c r="A1435" s="414"/>
      <c r="B1435" s="25" t="s">
        <v>61</v>
      </c>
      <c r="C1435" s="383">
        <v>6</v>
      </c>
      <c r="D1435" s="379" t="s">
        <v>4</v>
      </c>
      <c r="E1435" s="29" t="s">
        <v>1152</v>
      </c>
      <c r="F1435" s="389"/>
      <c r="G1435" s="10">
        <v>10</v>
      </c>
      <c r="H1435" s="11">
        <v>10.46</v>
      </c>
      <c r="I1435" s="11">
        <f t="shared" si="83"/>
        <v>52.300000000000004</v>
      </c>
      <c r="J1435" s="12">
        <v>120</v>
      </c>
      <c r="K1435" s="46">
        <f t="shared" si="84"/>
        <v>2294.455066921606</v>
      </c>
      <c r="L1435" s="46"/>
      <c r="M1435" s="13" t="s">
        <v>71</v>
      </c>
      <c r="N1435" s="412">
        <f>AVERAGE(K1435:K1436)</f>
        <v>8022.9979758659529</v>
      </c>
      <c r="O1435" s="412">
        <f>AVERAGE(K1435:K1438)</f>
        <v>6082.5752257004879</v>
      </c>
      <c r="P1435" s="412">
        <f>STDEV(K1435:K1436)</f>
        <v>8101.3830744653187</v>
      </c>
      <c r="Q1435" s="412">
        <f>STDEV(K1435:K1438)</f>
        <v>5859.9748483670346</v>
      </c>
      <c r="R1435" s="412">
        <f>MAX(K1435:K1436)</f>
        <v>13751.5408848103</v>
      </c>
      <c r="S1435" s="412">
        <f>MAX(K1435:K1438)</f>
        <v>13751.5408848103</v>
      </c>
      <c r="T1435" s="412">
        <f>MIN(K1435:K1436)</f>
        <v>2294.455066921606</v>
      </c>
      <c r="U1435" s="412">
        <f>MIN(K1435:K1438)</f>
        <v>801.15366127223206</v>
      </c>
      <c r="V1435" s="131" t="s">
        <v>388</v>
      </c>
    </row>
    <row r="1436" spans="1:22">
      <c r="A1436" s="414"/>
      <c r="B1436" s="25" t="s">
        <v>62</v>
      </c>
      <c r="C1436" s="384"/>
      <c r="D1436" s="380"/>
      <c r="E1436" s="29" t="s">
        <v>1153</v>
      </c>
      <c r="F1436" s="389"/>
      <c r="G1436" s="10">
        <v>10</v>
      </c>
      <c r="H1436" s="11">
        <v>7.3010000000000002</v>
      </c>
      <c r="I1436" s="11">
        <f t="shared" si="83"/>
        <v>36.505000000000003</v>
      </c>
      <c r="J1436" s="12">
        <v>502</v>
      </c>
      <c r="K1436" s="46">
        <f t="shared" si="84"/>
        <v>13751.5408848103</v>
      </c>
      <c r="L1436" s="46"/>
      <c r="M1436" s="13" t="s">
        <v>71</v>
      </c>
      <c r="N1436" s="412">
        <f>AVERAGE(N1434:N1435)</f>
        <v>4197.9657897470161</v>
      </c>
      <c r="O1436" s="412" t="e">
        <f>AVERAGE(O1434:O1435)</f>
        <v>#REF!</v>
      </c>
      <c r="P1436" s="412" t="e">
        <f>STDEV(P1432:P1434)</f>
        <v>#DIV/0!</v>
      </c>
      <c r="Q1436" s="412" t="e">
        <f>STDEV(Q1432:Q1434)</f>
        <v>#REF!</v>
      </c>
      <c r="R1436" s="412">
        <f>MIN(R1434:R1435)</f>
        <v>406.77966101694915</v>
      </c>
      <c r="S1436" s="412" t="e">
        <f>MIN(S1434:S1435)</f>
        <v>#REF!</v>
      </c>
      <c r="T1436" s="412">
        <f>MIN(T1434:T1435)</f>
        <v>339.08754623921084</v>
      </c>
      <c r="U1436" s="412">
        <f>MIN(U1434:U1435)</f>
        <v>0</v>
      </c>
      <c r="V1436" s="131" t="s">
        <v>388</v>
      </c>
    </row>
    <row r="1437" spans="1:22">
      <c r="A1437" s="414"/>
      <c r="B1437" s="25" t="s">
        <v>63</v>
      </c>
      <c r="C1437" s="384"/>
      <c r="D1437" s="379" t="s">
        <v>3</v>
      </c>
      <c r="E1437" s="29" t="s">
        <v>1154</v>
      </c>
      <c r="F1437" s="389"/>
      <c r="G1437" s="10">
        <v>10</v>
      </c>
      <c r="H1437" s="11">
        <v>8.6059999999999999</v>
      </c>
      <c r="I1437" s="11">
        <f t="shared" si="83"/>
        <v>43.03</v>
      </c>
      <c r="J1437" s="12">
        <v>322</v>
      </c>
      <c r="K1437" s="46">
        <f t="shared" si="84"/>
        <v>7483.1512897978155</v>
      </c>
      <c r="L1437" s="46"/>
      <c r="M1437" s="13" t="s">
        <v>71</v>
      </c>
      <c r="N1437" s="412">
        <f>AVERAGE(K1437:K1438)</f>
        <v>4142.1524755350238</v>
      </c>
      <c r="O1437" s="412" t="e">
        <f>AVERAGE(#REF!)</f>
        <v>#REF!</v>
      </c>
      <c r="P1437" s="412">
        <f>STDEV(K1437:K1438)</f>
        <v>4724.8858350028695</v>
      </c>
      <c r="Q1437" s="412" t="e">
        <f>STDEV(#REF!)</f>
        <v>#REF!</v>
      </c>
      <c r="R1437" s="412">
        <f>MAX(K1437:K1438)</f>
        <v>7483.1512897978155</v>
      </c>
      <c r="S1437" s="412" t="e">
        <f>MIN(#REF!)</f>
        <v>#REF!</v>
      </c>
      <c r="T1437" s="412">
        <f>MIN(K1437:K1438)</f>
        <v>801.15366127223206</v>
      </c>
      <c r="U1437" s="412">
        <f>MIN(M1437:M1438)</f>
        <v>0</v>
      </c>
      <c r="V1437" s="131" t="s">
        <v>388</v>
      </c>
    </row>
    <row r="1438" spans="1:22">
      <c r="A1438" s="414"/>
      <c r="B1438" s="25" t="s">
        <v>64</v>
      </c>
      <c r="C1438" s="385"/>
      <c r="D1438" s="380"/>
      <c r="E1438" s="29" t="s">
        <v>1155</v>
      </c>
      <c r="F1438" s="390"/>
      <c r="G1438" s="10">
        <v>10</v>
      </c>
      <c r="H1438" s="11">
        <v>6.2409999999999997</v>
      </c>
      <c r="I1438" s="11">
        <f t="shared" si="83"/>
        <v>31.204999999999998</v>
      </c>
      <c r="J1438" s="12">
        <v>25</v>
      </c>
      <c r="K1438" s="46">
        <f t="shared" ref="K1438:K1501" si="85">(J1438/(I1438/1000))</f>
        <v>801.15366127223206</v>
      </c>
      <c r="L1438" s="46"/>
      <c r="M1438" s="13" t="s">
        <v>71</v>
      </c>
      <c r="N1438" s="412">
        <f>AVERAGE(N1437:N1437)</f>
        <v>4142.1524755350238</v>
      </c>
      <c r="O1438" s="412" t="e">
        <f>AVERAGE(O1437:O1437)</f>
        <v>#REF!</v>
      </c>
      <c r="P1438" s="412" t="e">
        <f>STDEV(#REF!)</f>
        <v>#REF!</v>
      </c>
      <c r="Q1438" s="412" t="e">
        <f>STDEV(#REF!)</f>
        <v>#REF!</v>
      </c>
      <c r="R1438" s="412">
        <f>MIN(R1437:R1437)</f>
        <v>7483.1512897978155</v>
      </c>
      <c r="S1438" s="412" t="e">
        <f>MIN(S1437:S1437)</f>
        <v>#REF!</v>
      </c>
      <c r="T1438" s="412">
        <f>MIN(T1437:T1437)</f>
        <v>801.15366127223206</v>
      </c>
      <c r="U1438" s="412">
        <f>MIN(U1437:U1437)</f>
        <v>0</v>
      </c>
      <c r="V1438" s="131" t="s">
        <v>388</v>
      </c>
    </row>
    <row r="1439" spans="1:22">
      <c r="A1439" s="414" t="s">
        <v>1108</v>
      </c>
      <c r="B1439" s="25" t="s">
        <v>18</v>
      </c>
      <c r="C1439" s="383">
        <v>1</v>
      </c>
      <c r="D1439" s="379" t="s">
        <v>4</v>
      </c>
      <c r="E1439" s="29" t="s">
        <v>1156</v>
      </c>
      <c r="F1439" s="408" t="s">
        <v>1844</v>
      </c>
      <c r="G1439" s="10">
        <v>10</v>
      </c>
      <c r="H1439" s="11">
        <v>1.784</v>
      </c>
      <c r="I1439" s="11">
        <f t="shared" ref="I1439:I1502" si="86">IF(H1439&gt;=40, 200, H1439*5)</f>
        <v>8.92</v>
      </c>
      <c r="J1439" s="12" t="s">
        <v>355</v>
      </c>
      <c r="K1439" s="46" t="s">
        <v>355</v>
      </c>
      <c r="L1439" s="46"/>
      <c r="M1439" s="13" t="s">
        <v>71</v>
      </c>
      <c r="N1439" s="381" t="s">
        <v>355</v>
      </c>
      <c r="O1439" s="381" t="s">
        <v>355</v>
      </c>
      <c r="P1439" s="381" t="s">
        <v>354</v>
      </c>
      <c r="Q1439" s="381" t="s">
        <v>354</v>
      </c>
      <c r="R1439" s="381" t="s">
        <v>355</v>
      </c>
      <c r="S1439" s="381" t="s">
        <v>355</v>
      </c>
      <c r="T1439" s="381" t="s">
        <v>355</v>
      </c>
      <c r="U1439" s="381" t="s">
        <v>355</v>
      </c>
      <c r="V1439" s="131" t="s">
        <v>388</v>
      </c>
    </row>
    <row r="1440" spans="1:22">
      <c r="A1440" s="414"/>
      <c r="B1440" s="25" t="s">
        <v>19</v>
      </c>
      <c r="C1440" s="384"/>
      <c r="D1440" s="380"/>
      <c r="E1440" s="29" t="s">
        <v>1157</v>
      </c>
      <c r="F1440" s="409"/>
      <c r="G1440" s="10">
        <v>10</v>
      </c>
      <c r="H1440" s="11">
        <v>5.1269999999999998</v>
      </c>
      <c r="I1440" s="11">
        <f t="shared" si="86"/>
        <v>25.634999999999998</v>
      </c>
      <c r="J1440" s="12" t="s">
        <v>355</v>
      </c>
      <c r="K1440" s="46" t="s">
        <v>355</v>
      </c>
      <c r="L1440" s="46"/>
      <c r="M1440" s="13" t="s">
        <v>71</v>
      </c>
      <c r="N1440" s="382">
        <f>MIN(N1438:N1439)</f>
        <v>4142.1524755350238</v>
      </c>
      <c r="O1440" s="382" t="e">
        <f>MIN(O1438:O1439)</f>
        <v>#REF!</v>
      </c>
      <c r="P1440" s="382" t="e">
        <f>AVERAGE(P1438:P1439)</f>
        <v>#REF!</v>
      </c>
      <c r="Q1440" s="382" t="e">
        <f>AVERAGE(Q1438:Q1439)</f>
        <v>#REF!</v>
      </c>
      <c r="R1440" s="382">
        <f>MIN(R1438:R1439)</f>
        <v>7483.1512897978155</v>
      </c>
      <c r="S1440" s="382" t="e">
        <f>MIN(S1438:S1439)</f>
        <v>#REF!</v>
      </c>
      <c r="T1440" s="382">
        <f>MIN(T1438:T1439)</f>
        <v>801.15366127223206</v>
      </c>
      <c r="U1440" s="382">
        <f>MIN(U1438:U1439)</f>
        <v>0</v>
      </c>
      <c r="V1440" s="131" t="s">
        <v>388</v>
      </c>
    </row>
    <row r="1441" spans="1:22">
      <c r="A1441" s="414"/>
      <c r="B1441" s="25" t="s">
        <v>20</v>
      </c>
      <c r="C1441" s="384"/>
      <c r="D1441" s="379" t="s">
        <v>3</v>
      </c>
      <c r="E1441" s="29" t="s">
        <v>1158</v>
      </c>
      <c r="F1441" s="409"/>
      <c r="G1441" s="10">
        <v>10</v>
      </c>
      <c r="H1441" s="11">
        <v>7.3719999999999999</v>
      </c>
      <c r="I1441" s="11">
        <f t="shared" si="86"/>
        <v>36.86</v>
      </c>
      <c r="J1441" s="12" t="s">
        <v>355</v>
      </c>
      <c r="K1441" s="46" t="s">
        <v>355</v>
      </c>
      <c r="L1441" s="46"/>
      <c r="M1441" s="13" t="s">
        <v>71</v>
      </c>
      <c r="N1441" s="381" t="s">
        <v>355</v>
      </c>
      <c r="O1441" s="382" t="e">
        <f>MIN(#REF!)</f>
        <v>#REF!</v>
      </c>
      <c r="P1441" s="381" t="s">
        <v>354</v>
      </c>
      <c r="Q1441" s="382" t="e">
        <f>AVERAGE(#REF!)</f>
        <v>#REF!</v>
      </c>
      <c r="R1441" s="381" t="s">
        <v>355</v>
      </c>
      <c r="S1441" s="382" t="e">
        <f>MIN(#REF!)</f>
        <v>#REF!</v>
      </c>
      <c r="T1441" s="381" t="s">
        <v>355</v>
      </c>
      <c r="U1441" s="382" t="e">
        <f>MIN(#REF!)</f>
        <v>#REF!</v>
      </c>
      <c r="V1441" s="131" t="s">
        <v>388</v>
      </c>
    </row>
    <row r="1442" spans="1:22">
      <c r="A1442" s="414"/>
      <c r="B1442" s="25" t="s">
        <v>21</v>
      </c>
      <c r="C1442" s="385"/>
      <c r="D1442" s="380"/>
      <c r="E1442" s="29" t="s">
        <v>1159</v>
      </c>
      <c r="F1442" s="409"/>
      <c r="G1442" s="10">
        <v>10</v>
      </c>
      <c r="H1442" s="11">
        <v>3.226</v>
      </c>
      <c r="I1442" s="11">
        <f t="shared" si="86"/>
        <v>16.13</v>
      </c>
      <c r="J1442" s="12" t="s">
        <v>355</v>
      </c>
      <c r="K1442" s="46" t="s">
        <v>355</v>
      </c>
      <c r="L1442" s="46"/>
      <c r="M1442" s="13" t="s">
        <v>71</v>
      </c>
      <c r="N1442" s="382">
        <f>MIN(N1440:N1441)</f>
        <v>4142.1524755350238</v>
      </c>
      <c r="O1442" s="382" t="e">
        <f>MIN(O1441:O1441)</f>
        <v>#REF!</v>
      </c>
      <c r="P1442" s="382" t="e">
        <f>AVERAGE(P1440:P1441)</f>
        <v>#REF!</v>
      </c>
      <c r="Q1442" s="382" t="e">
        <f>AVERAGE(Q1441:Q1441)</f>
        <v>#REF!</v>
      </c>
      <c r="R1442" s="382">
        <f>MIN(R1440:R1441)</f>
        <v>7483.1512897978155</v>
      </c>
      <c r="S1442" s="382" t="e">
        <f>MIN(S1441:S1441)</f>
        <v>#REF!</v>
      </c>
      <c r="T1442" s="382">
        <f>MIN(T1440:T1441)</f>
        <v>801.15366127223206</v>
      </c>
      <c r="U1442" s="382" t="e">
        <f>MIN(U1441:U1441)</f>
        <v>#REF!</v>
      </c>
      <c r="V1442" s="131" t="s">
        <v>388</v>
      </c>
    </row>
    <row r="1443" spans="1:22">
      <c r="A1443" s="414"/>
      <c r="B1443" s="25" t="s">
        <v>22</v>
      </c>
      <c r="C1443" s="383">
        <v>2</v>
      </c>
      <c r="D1443" s="379" t="s">
        <v>4</v>
      </c>
      <c r="E1443" s="29" t="s">
        <v>1160</v>
      </c>
      <c r="F1443" s="409"/>
      <c r="G1443" s="10">
        <v>10</v>
      </c>
      <c r="H1443" s="11">
        <v>4.1070000000000002</v>
      </c>
      <c r="I1443" s="11">
        <f t="shared" si="86"/>
        <v>20.535</v>
      </c>
      <c r="J1443" s="12" t="s">
        <v>355</v>
      </c>
      <c r="K1443" s="46" t="s">
        <v>355</v>
      </c>
      <c r="L1443" s="46"/>
      <c r="M1443" s="13" t="s">
        <v>71</v>
      </c>
      <c r="N1443" s="381" t="s">
        <v>355</v>
      </c>
      <c r="O1443" s="381" t="s">
        <v>355</v>
      </c>
      <c r="P1443" s="381" t="s">
        <v>354</v>
      </c>
      <c r="Q1443" s="381" t="s">
        <v>354</v>
      </c>
      <c r="R1443" s="381" t="s">
        <v>355</v>
      </c>
      <c r="S1443" s="381" t="s">
        <v>355</v>
      </c>
      <c r="T1443" s="381" t="s">
        <v>355</v>
      </c>
      <c r="U1443" s="381" t="s">
        <v>355</v>
      </c>
      <c r="V1443" s="131" t="s">
        <v>388</v>
      </c>
    </row>
    <row r="1444" spans="1:22">
      <c r="A1444" s="414"/>
      <c r="B1444" s="25" t="s">
        <v>23</v>
      </c>
      <c r="C1444" s="384"/>
      <c r="D1444" s="380"/>
      <c r="E1444" s="29" t="s">
        <v>1161</v>
      </c>
      <c r="F1444" s="409"/>
      <c r="G1444" s="10">
        <v>10</v>
      </c>
      <c r="H1444" s="11">
        <v>4.851</v>
      </c>
      <c r="I1444" s="11">
        <f t="shared" si="86"/>
        <v>24.254999999999999</v>
      </c>
      <c r="J1444" s="12" t="s">
        <v>355</v>
      </c>
      <c r="K1444" s="46" t="s">
        <v>355</v>
      </c>
      <c r="L1444" s="46"/>
      <c r="M1444" s="13" t="s">
        <v>71</v>
      </c>
      <c r="N1444" s="382">
        <f>MIN(N1442:N1443)</f>
        <v>4142.1524755350238</v>
      </c>
      <c r="O1444" s="382" t="e">
        <f>MIN(O1442:O1443)</f>
        <v>#REF!</v>
      </c>
      <c r="P1444" s="382" t="e">
        <f>AVERAGE(P1442:P1443)</f>
        <v>#REF!</v>
      </c>
      <c r="Q1444" s="382" t="e">
        <f>AVERAGE(Q1442:Q1443)</f>
        <v>#REF!</v>
      </c>
      <c r="R1444" s="382">
        <f>MIN(R1442:R1443)</f>
        <v>7483.1512897978155</v>
      </c>
      <c r="S1444" s="382" t="e">
        <f>MIN(S1442:S1443)</f>
        <v>#REF!</v>
      </c>
      <c r="T1444" s="382">
        <f>MIN(T1442:T1443)</f>
        <v>801.15366127223206</v>
      </c>
      <c r="U1444" s="382" t="e">
        <f>MIN(U1442:U1443)</f>
        <v>#REF!</v>
      </c>
      <c r="V1444" s="131" t="s">
        <v>389</v>
      </c>
    </row>
    <row r="1445" spans="1:22">
      <c r="A1445" s="414"/>
      <c r="B1445" s="25" t="s">
        <v>24</v>
      </c>
      <c r="C1445" s="384"/>
      <c r="D1445" s="379" t="s">
        <v>3</v>
      </c>
      <c r="E1445" s="29" t="s">
        <v>1162</v>
      </c>
      <c r="F1445" s="409"/>
      <c r="G1445" s="10">
        <v>10</v>
      </c>
      <c r="H1445" s="11">
        <v>6.0359999999999996</v>
      </c>
      <c r="I1445" s="11">
        <f t="shared" si="86"/>
        <v>30.18</v>
      </c>
      <c r="J1445" s="12" t="s">
        <v>355</v>
      </c>
      <c r="K1445" s="46" t="s">
        <v>355</v>
      </c>
      <c r="L1445" s="46"/>
      <c r="M1445" s="13" t="s">
        <v>71</v>
      </c>
      <c r="N1445" s="381" t="s">
        <v>355</v>
      </c>
      <c r="O1445" s="382" t="e">
        <f>MIN(#REF!)</f>
        <v>#REF!</v>
      </c>
      <c r="P1445" s="381" t="s">
        <v>354</v>
      </c>
      <c r="Q1445" s="382" t="e">
        <f>AVERAGE(#REF!)</f>
        <v>#REF!</v>
      </c>
      <c r="R1445" s="381" t="s">
        <v>355</v>
      </c>
      <c r="S1445" s="382" t="e">
        <f>MIN(#REF!)</f>
        <v>#REF!</v>
      </c>
      <c r="T1445" s="381" t="s">
        <v>355</v>
      </c>
      <c r="U1445" s="382" t="e">
        <f>MIN(#REF!)</f>
        <v>#REF!</v>
      </c>
      <c r="V1445" s="131" t="s">
        <v>389</v>
      </c>
    </row>
    <row r="1446" spans="1:22">
      <c r="A1446" s="414"/>
      <c r="B1446" s="25" t="s">
        <v>25</v>
      </c>
      <c r="C1446" s="385"/>
      <c r="D1446" s="380"/>
      <c r="E1446" s="29" t="s">
        <v>1163</v>
      </c>
      <c r="F1446" s="409"/>
      <c r="G1446" s="10">
        <v>10</v>
      </c>
      <c r="H1446" s="11">
        <v>5.3170000000000002</v>
      </c>
      <c r="I1446" s="11">
        <f t="shared" si="86"/>
        <v>26.585000000000001</v>
      </c>
      <c r="J1446" s="12" t="s">
        <v>355</v>
      </c>
      <c r="K1446" s="46" t="s">
        <v>355</v>
      </c>
      <c r="L1446" s="46"/>
      <c r="M1446" s="13" t="s">
        <v>71</v>
      </c>
      <c r="N1446" s="382">
        <f>MIN(N1444:N1445)</f>
        <v>4142.1524755350238</v>
      </c>
      <c r="O1446" s="382" t="e">
        <f>MIN(O1445:O1445)</f>
        <v>#REF!</v>
      </c>
      <c r="P1446" s="382" t="e">
        <f>AVERAGE(P1444:P1445)</f>
        <v>#REF!</v>
      </c>
      <c r="Q1446" s="382" t="e">
        <f>AVERAGE(Q1445:Q1445)</f>
        <v>#REF!</v>
      </c>
      <c r="R1446" s="382">
        <f>MIN(R1444:R1445)</f>
        <v>7483.1512897978155</v>
      </c>
      <c r="S1446" s="382" t="e">
        <f>MIN(S1445:S1445)</f>
        <v>#REF!</v>
      </c>
      <c r="T1446" s="382">
        <f>MIN(T1444:T1445)</f>
        <v>801.15366127223206</v>
      </c>
      <c r="U1446" s="382" t="e">
        <f>MIN(U1445:U1445)</f>
        <v>#REF!</v>
      </c>
      <c r="V1446" s="131" t="s">
        <v>389</v>
      </c>
    </row>
    <row r="1447" spans="1:22">
      <c r="A1447" s="414"/>
      <c r="B1447" s="25" t="s">
        <v>26</v>
      </c>
      <c r="C1447" s="383">
        <v>3</v>
      </c>
      <c r="D1447" s="379" t="s">
        <v>4</v>
      </c>
      <c r="E1447" s="29" t="s">
        <v>1164</v>
      </c>
      <c r="F1447" s="409"/>
      <c r="G1447" s="10">
        <v>10</v>
      </c>
      <c r="H1447" s="11">
        <v>3.3340000000000001</v>
      </c>
      <c r="I1447" s="11">
        <f t="shared" si="86"/>
        <v>16.670000000000002</v>
      </c>
      <c r="J1447" s="12">
        <v>416</v>
      </c>
      <c r="K1447" s="46">
        <f t="shared" si="85"/>
        <v>24955.008998200359</v>
      </c>
      <c r="L1447" s="46"/>
      <c r="M1447" s="13" t="s">
        <v>71</v>
      </c>
      <c r="N1447" s="412">
        <f>AVERAGE(K1447:K1448)</f>
        <v>46103.084695077487</v>
      </c>
      <c r="O1447" s="412">
        <f>AVERAGE(K1447:K1450)</f>
        <v>26927.051852702498</v>
      </c>
      <c r="P1447" s="412">
        <f>STDEV(K1447:K1448)</f>
        <v>29907.895468616476</v>
      </c>
      <c r="Q1447" s="412">
        <f>STDEV(K1447:K1450)</f>
        <v>28547.489467598542</v>
      </c>
      <c r="R1447" s="412">
        <f>MAX(K1447:K1448)</f>
        <v>67251.160391954618</v>
      </c>
      <c r="S1447" s="412">
        <f>MAX(K1447:K1450)</f>
        <v>67251.160391954618</v>
      </c>
      <c r="T1447" s="412">
        <f>MIN(K1447:K1448)</f>
        <v>24955.008998200359</v>
      </c>
      <c r="U1447" s="412">
        <f>MIN(K1447:K1450)</f>
        <v>1445.691459007038</v>
      </c>
      <c r="V1447" s="131" t="s">
        <v>389</v>
      </c>
    </row>
    <row r="1448" spans="1:22">
      <c r="A1448" s="414"/>
      <c r="B1448" s="25" t="s">
        <v>27</v>
      </c>
      <c r="C1448" s="384"/>
      <c r="D1448" s="380"/>
      <c r="E1448" s="29" t="s">
        <v>1165</v>
      </c>
      <c r="F1448" s="409"/>
      <c r="G1448" s="10">
        <v>10</v>
      </c>
      <c r="H1448" s="11">
        <v>1.9390000000000001</v>
      </c>
      <c r="I1448" s="11">
        <f t="shared" si="86"/>
        <v>9.6950000000000003</v>
      </c>
      <c r="J1448" s="12">
        <v>652</v>
      </c>
      <c r="K1448" s="46">
        <f t="shared" si="85"/>
        <v>67251.160391954618</v>
      </c>
      <c r="L1448" s="46"/>
      <c r="M1448" s="13" t="s">
        <v>71</v>
      </c>
      <c r="N1448" s="412">
        <f>AVERAGE(N1446:N1447)</f>
        <v>25122.618585306256</v>
      </c>
      <c r="O1448" s="412" t="e">
        <f>AVERAGE(O1446:O1447)</f>
        <v>#REF!</v>
      </c>
      <c r="P1448" s="412" t="e">
        <f>STDEV(P1444:P1446)</f>
        <v>#REF!</v>
      </c>
      <c r="Q1448" s="412" t="e">
        <f>STDEV(Q1444:Q1446)</f>
        <v>#REF!</v>
      </c>
      <c r="R1448" s="412">
        <f>MIN(R1446:R1447)</f>
        <v>7483.1512897978155</v>
      </c>
      <c r="S1448" s="412" t="e">
        <f>MIN(S1446:S1447)</f>
        <v>#REF!</v>
      </c>
      <c r="T1448" s="412">
        <f>MIN(T1446:T1447)</f>
        <v>801.15366127223206</v>
      </c>
      <c r="U1448" s="412" t="e">
        <f>MIN(U1446:U1447)</f>
        <v>#REF!</v>
      </c>
      <c r="V1448" s="131" t="s">
        <v>389</v>
      </c>
    </row>
    <row r="1449" spans="1:22">
      <c r="A1449" s="414"/>
      <c r="B1449" s="25" t="s">
        <v>28</v>
      </c>
      <c r="C1449" s="384"/>
      <c r="D1449" s="379" t="s">
        <v>3</v>
      </c>
      <c r="E1449" s="29" t="s">
        <v>1166</v>
      </c>
      <c r="F1449" s="409"/>
      <c r="G1449" s="10">
        <v>10</v>
      </c>
      <c r="H1449" s="11">
        <v>15.771000000000001</v>
      </c>
      <c r="I1449" s="11">
        <f t="shared" si="86"/>
        <v>78.855000000000004</v>
      </c>
      <c r="J1449" s="12">
        <v>114</v>
      </c>
      <c r="K1449" s="46">
        <f t="shared" si="85"/>
        <v>1445.691459007038</v>
      </c>
      <c r="L1449" s="46"/>
      <c r="M1449" s="13" t="s">
        <v>71</v>
      </c>
      <c r="N1449" s="412">
        <f>AVERAGE(K1449:K1450)</f>
        <v>7751.0190103275108</v>
      </c>
      <c r="O1449" s="412" t="e">
        <f>AVERAGE(#REF!)</f>
        <v>#REF!</v>
      </c>
      <c r="P1449" s="412">
        <f>STDEV(K1449:K1450)</f>
        <v>8917.0797382821511</v>
      </c>
      <c r="Q1449" s="412" t="e">
        <f>STDEV(#REF!)</f>
        <v>#REF!</v>
      </c>
      <c r="R1449" s="412">
        <f>MAX(K1449:K1450)</f>
        <v>14056.346561647984</v>
      </c>
      <c r="S1449" s="412" t="e">
        <f>MIN(#REF!)</f>
        <v>#REF!</v>
      </c>
      <c r="T1449" s="412">
        <f>MIN(K1449:K1450)</f>
        <v>1445.691459007038</v>
      </c>
      <c r="U1449" s="412">
        <f>MIN(M1449:M1450)</f>
        <v>0</v>
      </c>
      <c r="V1449" s="131" t="s">
        <v>389</v>
      </c>
    </row>
    <row r="1450" spans="1:22">
      <c r="A1450" s="414"/>
      <c r="B1450" s="25" t="s">
        <v>29</v>
      </c>
      <c r="C1450" s="385"/>
      <c r="D1450" s="380"/>
      <c r="E1450" s="29" t="s">
        <v>1167</v>
      </c>
      <c r="F1450" s="409"/>
      <c r="G1450" s="10">
        <v>10</v>
      </c>
      <c r="H1450" s="11">
        <v>3.3010000000000002</v>
      </c>
      <c r="I1450" s="11">
        <f t="shared" si="86"/>
        <v>16.505000000000003</v>
      </c>
      <c r="J1450" s="12">
        <v>232</v>
      </c>
      <c r="K1450" s="46">
        <f t="shared" si="85"/>
        <v>14056.346561647984</v>
      </c>
      <c r="L1450" s="46"/>
      <c r="M1450" s="13" t="s">
        <v>71</v>
      </c>
      <c r="N1450" s="412">
        <f>AVERAGE(N1449:N1449)</f>
        <v>7751.0190103275108</v>
      </c>
      <c r="O1450" s="412" t="e">
        <f>AVERAGE(O1449:O1449)</f>
        <v>#REF!</v>
      </c>
      <c r="P1450" s="412" t="e">
        <f>STDEV(#REF!)</f>
        <v>#REF!</v>
      </c>
      <c r="Q1450" s="412" t="e">
        <f>STDEV(#REF!)</f>
        <v>#REF!</v>
      </c>
      <c r="R1450" s="412">
        <f>MIN(R1449:R1449)</f>
        <v>14056.346561647984</v>
      </c>
      <c r="S1450" s="412" t="e">
        <f>MIN(S1449:S1449)</f>
        <v>#REF!</v>
      </c>
      <c r="T1450" s="412">
        <f>MIN(T1449:T1449)</f>
        <v>1445.691459007038</v>
      </c>
      <c r="U1450" s="412">
        <f>MIN(U1449:U1449)</f>
        <v>0</v>
      </c>
      <c r="V1450" s="131" t="s">
        <v>389</v>
      </c>
    </row>
    <row r="1451" spans="1:22">
      <c r="A1451" s="414"/>
      <c r="B1451" s="25" t="s">
        <v>30</v>
      </c>
      <c r="C1451" s="383">
        <v>4</v>
      </c>
      <c r="D1451" s="379" t="s">
        <v>4</v>
      </c>
      <c r="E1451" s="29" t="s">
        <v>1168</v>
      </c>
      <c r="F1451" s="409"/>
      <c r="G1451" s="10">
        <v>10</v>
      </c>
      <c r="H1451" s="11">
        <v>3.504</v>
      </c>
      <c r="I1451" s="11">
        <f t="shared" si="86"/>
        <v>17.52</v>
      </c>
      <c r="J1451" s="12">
        <v>3727</v>
      </c>
      <c r="K1451" s="46">
        <f t="shared" si="85"/>
        <v>212728.3105022831</v>
      </c>
      <c r="L1451" s="46"/>
      <c r="M1451" s="13" t="s">
        <v>71</v>
      </c>
      <c r="N1451" s="412">
        <f>AVERAGE(K1451:K1452)</f>
        <v>117267.20324076542</v>
      </c>
      <c r="O1451" s="412">
        <f>AVERAGE(K1451:K1454)</f>
        <v>115874.93700924159</v>
      </c>
      <c r="P1451" s="412">
        <f>STDEV(K1451:K1452)</f>
        <v>135002.39256839105</v>
      </c>
      <c r="Q1451" s="412">
        <f>STDEV(K1451:K1454)</f>
        <v>90800.147837430442</v>
      </c>
      <c r="R1451" s="412">
        <f>MAX(K1451:K1452)</f>
        <v>212728.3105022831</v>
      </c>
      <c r="S1451" s="412">
        <f>MAX(K1451:K1454)</f>
        <v>212728.3105022831</v>
      </c>
      <c r="T1451" s="412">
        <f>MIN(K1451:K1452)</f>
        <v>21806.09597924773</v>
      </c>
      <c r="U1451" s="412">
        <f>MIN(K1451:K1454)</f>
        <v>21806.09597924773</v>
      </c>
      <c r="V1451" s="131" t="s">
        <v>389</v>
      </c>
    </row>
    <row r="1452" spans="1:22">
      <c r="A1452" s="414"/>
      <c r="B1452" s="25" t="s">
        <v>31</v>
      </c>
      <c r="C1452" s="384"/>
      <c r="D1452" s="380"/>
      <c r="E1452" s="29" t="s">
        <v>1169</v>
      </c>
      <c r="F1452" s="409"/>
      <c r="G1452" s="10">
        <v>10</v>
      </c>
      <c r="H1452" s="11">
        <v>12.336</v>
      </c>
      <c r="I1452" s="11">
        <f t="shared" si="86"/>
        <v>61.68</v>
      </c>
      <c r="J1452" s="12">
        <v>1345</v>
      </c>
      <c r="K1452" s="46">
        <f t="shared" si="85"/>
        <v>21806.09597924773</v>
      </c>
      <c r="L1452" s="46"/>
      <c r="M1452" s="13" t="s">
        <v>71</v>
      </c>
      <c r="N1452" s="412">
        <f>AVERAGE(N1450:N1451)</f>
        <v>62509.111125546464</v>
      </c>
      <c r="O1452" s="412" t="e">
        <f>AVERAGE(O1450:O1451)</f>
        <v>#REF!</v>
      </c>
      <c r="P1452" s="412" t="e">
        <f>STDEV(P1448:P1450)</f>
        <v>#REF!</v>
      </c>
      <c r="Q1452" s="412" t="e">
        <f>STDEV(Q1448:Q1450)</f>
        <v>#REF!</v>
      </c>
      <c r="R1452" s="412">
        <f>MIN(R1450:R1451)</f>
        <v>14056.346561647984</v>
      </c>
      <c r="S1452" s="412" t="e">
        <f>MIN(S1450:S1451)</f>
        <v>#REF!</v>
      </c>
      <c r="T1452" s="412">
        <f>MIN(T1450:T1451)</f>
        <v>1445.691459007038</v>
      </c>
      <c r="U1452" s="412">
        <f>MIN(U1450:U1451)</f>
        <v>0</v>
      </c>
      <c r="V1452" s="131" t="s">
        <v>389</v>
      </c>
    </row>
    <row r="1453" spans="1:22">
      <c r="A1453" s="414"/>
      <c r="B1453" s="25" t="s">
        <v>32</v>
      </c>
      <c r="C1453" s="384"/>
      <c r="D1453" s="379" t="s">
        <v>3</v>
      </c>
      <c r="E1453" s="29" t="s">
        <v>1170</v>
      </c>
      <c r="F1453" s="409"/>
      <c r="G1453" s="10">
        <v>10</v>
      </c>
      <c r="H1453" s="11">
        <v>2.617</v>
      </c>
      <c r="I1453" s="11">
        <f t="shared" si="86"/>
        <v>13.085000000000001</v>
      </c>
      <c r="J1453" s="12">
        <v>2244</v>
      </c>
      <c r="K1453" s="46">
        <f t="shared" si="85"/>
        <v>171494.0771876194</v>
      </c>
      <c r="L1453" s="46"/>
      <c r="M1453" s="13" t="s">
        <v>71</v>
      </c>
      <c r="N1453" s="412">
        <f>AVERAGE(K1453:K1454)</f>
        <v>114482.67077771775</v>
      </c>
      <c r="O1453" s="412" t="e">
        <f>AVERAGE(#REF!)</f>
        <v>#REF!</v>
      </c>
      <c r="P1453" s="412">
        <f>STDEV(K1453:K1454)</f>
        <v>80626.304154847327</v>
      </c>
      <c r="Q1453" s="412" t="e">
        <f>STDEV(#REF!)</f>
        <v>#REF!</v>
      </c>
      <c r="R1453" s="412">
        <f>MAX(K1453:K1454)</f>
        <v>171494.0771876194</v>
      </c>
      <c r="S1453" s="412" t="e">
        <f>MIN(#REF!)</f>
        <v>#REF!</v>
      </c>
      <c r="T1453" s="412">
        <f>MIN(K1453:K1454)</f>
        <v>57471.264367816089</v>
      </c>
      <c r="U1453" s="412">
        <f>MIN(M1453:M1454)</f>
        <v>0</v>
      </c>
      <c r="V1453" s="131" t="s">
        <v>389</v>
      </c>
    </row>
    <row r="1454" spans="1:22">
      <c r="A1454" s="414"/>
      <c r="B1454" s="25" t="s">
        <v>33</v>
      </c>
      <c r="C1454" s="385"/>
      <c r="D1454" s="380"/>
      <c r="E1454" s="29" t="s">
        <v>1171</v>
      </c>
      <c r="F1454" s="409"/>
      <c r="G1454" s="10">
        <v>10</v>
      </c>
      <c r="H1454" s="11">
        <v>3.3929999999999998</v>
      </c>
      <c r="I1454" s="11">
        <f t="shared" si="86"/>
        <v>16.965</v>
      </c>
      <c r="J1454" s="12">
        <v>975</v>
      </c>
      <c r="K1454" s="46">
        <f t="shared" si="85"/>
        <v>57471.264367816089</v>
      </c>
      <c r="L1454" s="46"/>
      <c r="M1454" s="13" t="s">
        <v>71</v>
      </c>
      <c r="N1454" s="412">
        <f>AVERAGE(N1453:N1453)</f>
        <v>114482.67077771775</v>
      </c>
      <c r="O1454" s="412" t="e">
        <f>AVERAGE(O1453:O1453)</f>
        <v>#REF!</v>
      </c>
      <c r="P1454" s="412" t="e">
        <f>STDEV(#REF!)</f>
        <v>#REF!</v>
      </c>
      <c r="Q1454" s="412" t="e">
        <f>STDEV(#REF!)</f>
        <v>#REF!</v>
      </c>
      <c r="R1454" s="412">
        <f>MIN(R1453:R1453)</f>
        <v>171494.0771876194</v>
      </c>
      <c r="S1454" s="412" t="e">
        <f>MIN(S1453:S1453)</f>
        <v>#REF!</v>
      </c>
      <c r="T1454" s="412">
        <f>MIN(T1453:T1453)</f>
        <v>57471.264367816089</v>
      </c>
      <c r="U1454" s="412">
        <f>MIN(U1453:U1453)</f>
        <v>0</v>
      </c>
      <c r="V1454" s="131" t="s">
        <v>389</v>
      </c>
    </row>
    <row r="1455" spans="1:22">
      <c r="A1455" s="414"/>
      <c r="B1455" s="25" t="s">
        <v>34</v>
      </c>
      <c r="C1455" s="383">
        <v>5</v>
      </c>
      <c r="D1455" s="379" t="s">
        <v>4</v>
      </c>
      <c r="E1455" s="29" t="s">
        <v>1172</v>
      </c>
      <c r="F1455" s="409"/>
      <c r="G1455" s="10">
        <v>10</v>
      </c>
      <c r="H1455" s="11">
        <v>9.5939999999999994</v>
      </c>
      <c r="I1455" s="11">
        <f t="shared" si="86"/>
        <v>47.97</v>
      </c>
      <c r="J1455" s="12">
        <v>465</v>
      </c>
      <c r="K1455" s="46">
        <f t="shared" si="85"/>
        <v>9693.55847404628</v>
      </c>
      <c r="L1455" s="46"/>
      <c r="M1455" s="13" t="s">
        <v>71</v>
      </c>
      <c r="N1455" s="412">
        <f>AVERAGE(K1455:K1456)</f>
        <v>24499.958427774585</v>
      </c>
      <c r="O1455" s="412">
        <f>AVERAGE(K1455:K1458)</f>
        <v>37876.882322505051</v>
      </c>
      <c r="P1455" s="412">
        <f>STDEV(K1455:K1456)</f>
        <v>20939.411624482935</v>
      </c>
      <c r="Q1455" s="412">
        <f>STDEV(K1455:K1458)</f>
        <v>20886.42992730988</v>
      </c>
      <c r="R1455" s="412">
        <f>MAX(K1455:K1456)</f>
        <v>39306.358381502891</v>
      </c>
      <c r="S1455" s="412">
        <f>MAX(K1455:K1458)</f>
        <v>60043.047783039168</v>
      </c>
      <c r="T1455" s="412">
        <f>MIN(K1455:K1456)</f>
        <v>9693.55847404628</v>
      </c>
      <c r="U1455" s="412">
        <f>MIN(K1455:K1458)</f>
        <v>9693.55847404628</v>
      </c>
      <c r="V1455" s="131" t="s">
        <v>389</v>
      </c>
    </row>
    <row r="1456" spans="1:22">
      <c r="A1456" s="414"/>
      <c r="B1456" s="25" t="s">
        <v>35</v>
      </c>
      <c r="C1456" s="384"/>
      <c r="D1456" s="380"/>
      <c r="E1456" s="29" t="s">
        <v>1173</v>
      </c>
      <c r="F1456" s="409"/>
      <c r="G1456" s="10">
        <v>10</v>
      </c>
      <c r="H1456" s="11">
        <v>12.456</v>
      </c>
      <c r="I1456" s="11">
        <f t="shared" si="86"/>
        <v>62.28</v>
      </c>
      <c r="J1456" s="12">
        <v>2448</v>
      </c>
      <c r="K1456" s="46">
        <f t="shared" si="85"/>
        <v>39306.358381502891</v>
      </c>
      <c r="L1456" s="46"/>
      <c r="M1456" s="13" t="s">
        <v>71</v>
      </c>
      <c r="N1456" s="412">
        <f>AVERAGE(N1454:N1455)</f>
        <v>69491.314602746163</v>
      </c>
      <c r="O1456" s="412" t="e">
        <f>AVERAGE(O1454:O1455)</f>
        <v>#REF!</v>
      </c>
      <c r="P1456" s="412" t="e">
        <f>STDEV(P1452:P1454)</f>
        <v>#REF!</v>
      </c>
      <c r="Q1456" s="412" t="e">
        <f>STDEV(Q1452:Q1454)</f>
        <v>#REF!</v>
      </c>
      <c r="R1456" s="412">
        <f>MIN(R1454:R1455)</f>
        <v>39306.358381502891</v>
      </c>
      <c r="S1456" s="412" t="e">
        <f>MIN(S1454:S1455)</f>
        <v>#REF!</v>
      </c>
      <c r="T1456" s="412">
        <f>MIN(T1454:T1455)</f>
        <v>9693.55847404628</v>
      </c>
      <c r="U1456" s="412">
        <f>MIN(U1454:U1455)</f>
        <v>0</v>
      </c>
      <c r="V1456" s="131" t="s">
        <v>389</v>
      </c>
    </row>
    <row r="1457" spans="1:22">
      <c r="A1457" s="414"/>
      <c r="B1457" s="25" t="s">
        <v>36</v>
      </c>
      <c r="C1457" s="384"/>
      <c r="D1457" s="379" t="s">
        <v>3</v>
      </c>
      <c r="E1457" s="29" t="s">
        <v>1174</v>
      </c>
      <c r="F1457" s="409"/>
      <c r="G1457" s="10">
        <v>10</v>
      </c>
      <c r="H1457" s="11">
        <v>6.9139999999999997</v>
      </c>
      <c r="I1457" s="11">
        <f t="shared" si="86"/>
        <v>34.57</v>
      </c>
      <c r="J1457" s="12">
        <v>1468</v>
      </c>
      <c r="K1457" s="46">
        <f t="shared" si="85"/>
        <v>42464.564651431872</v>
      </c>
      <c r="L1457" s="46"/>
      <c r="M1457" s="13" t="s">
        <v>71</v>
      </c>
      <c r="N1457" s="412">
        <f>AVERAGE(K1457:K1458)</f>
        <v>51253.80621723552</v>
      </c>
      <c r="O1457" s="412" t="e">
        <f>AVERAGE(#REF!)</f>
        <v>#REF!</v>
      </c>
      <c r="P1457" s="412">
        <f>STDEV(K1457:K1458)</f>
        <v>12429.864625332859</v>
      </c>
      <c r="Q1457" s="412" t="e">
        <f>STDEV(#REF!)</f>
        <v>#REF!</v>
      </c>
      <c r="R1457" s="412">
        <f>MAX(K1457:K1458)</f>
        <v>60043.047783039168</v>
      </c>
      <c r="S1457" s="412" t="e">
        <f>MIN(#REF!)</f>
        <v>#REF!</v>
      </c>
      <c r="T1457" s="412">
        <f>MIN(K1457:K1458)</f>
        <v>42464.564651431872</v>
      </c>
      <c r="U1457" s="412">
        <f>MIN(M1457:M1458)</f>
        <v>0</v>
      </c>
      <c r="V1457" s="131" t="s">
        <v>389</v>
      </c>
    </row>
    <row r="1458" spans="1:22">
      <c r="A1458" s="414"/>
      <c r="B1458" s="25" t="s">
        <v>37</v>
      </c>
      <c r="C1458" s="385"/>
      <c r="D1458" s="380"/>
      <c r="E1458" s="29" t="s">
        <v>1175</v>
      </c>
      <c r="F1458" s="409"/>
      <c r="G1458" s="10">
        <v>10</v>
      </c>
      <c r="H1458" s="11">
        <v>11.615</v>
      </c>
      <c r="I1458" s="11">
        <f t="shared" si="86"/>
        <v>58.075000000000003</v>
      </c>
      <c r="J1458" s="12">
        <v>3487</v>
      </c>
      <c r="K1458" s="46">
        <f t="shared" si="85"/>
        <v>60043.047783039168</v>
      </c>
      <c r="L1458" s="46"/>
      <c r="M1458" s="13" t="s">
        <v>71</v>
      </c>
      <c r="N1458" s="412">
        <f>AVERAGE(N1457:N1457)</f>
        <v>51253.80621723552</v>
      </c>
      <c r="O1458" s="412" t="e">
        <f>AVERAGE(O1457:O1457)</f>
        <v>#REF!</v>
      </c>
      <c r="P1458" s="412" t="e">
        <f>STDEV(#REF!)</f>
        <v>#REF!</v>
      </c>
      <c r="Q1458" s="412" t="e">
        <f>STDEV(#REF!)</f>
        <v>#REF!</v>
      </c>
      <c r="R1458" s="412">
        <f>MIN(R1457:R1457)</f>
        <v>60043.047783039168</v>
      </c>
      <c r="S1458" s="412" t="e">
        <f>MIN(S1457:S1457)</f>
        <v>#REF!</v>
      </c>
      <c r="T1458" s="412">
        <f>MIN(T1457:T1457)</f>
        <v>42464.564651431872</v>
      </c>
      <c r="U1458" s="412">
        <f>MIN(U1457:U1457)</f>
        <v>0</v>
      </c>
      <c r="V1458" s="131" t="s">
        <v>389</v>
      </c>
    </row>
    <row r="1459" spans="1:22">
      <c r="A1459" s="414"/>
      <c r="B1459" s="25" t="s">
        <v>38</v>
      </c>
      <c r="C1459" s="383">
        <v>6</v>
      </c>
      <c r="D1459" s="23" t="s">
        <v>4</v>
      </c>
      <c r="E1459" s="29" t="s">
        <v>1176</v>
      </c>
      <c r="F1459" s="409"/>
      <c r="G1459" s="10">
        <v>10</v>
      </c>
      <c r="H1459" s="11">
        <v>2.9350000000000001</v>
      </c>
      <c r="I1459" s="11">
        <f t="shared" si="86"/>
        <v>14.675000000000001</v>
      </c>
      <c r="J1459" s="12">
        <v>123</v>
      </c>
      <c r="K1459" s="46">
        <f t="shared" si="85"/>
        <v>8381.6013628620094</v>
      </c>
      <c r="L1459" s="46"/>
      <c r="M1459" s="13" t="s">
        <v>71</v>
      </c>
      <c r="N1459" s="130">
        <f>AVERAGE(K1459)</f>
        <v>8381.6013628620094</v>
      </c>
      <c r="O1459" s="412">
        <f>AVERAGE(K1459:K1462)</f>
        <v>72378.885233406996</v>
      </c>
      <c r="P1459" s="129" t="s">
        <v>354</v>
      </c>
      <c r="Q1459" s="412">
        <f>STDEV(K1459:K1462)</f>
        <v>84360.836591349333</v>
      </c>
      <c r="R1459" s="130">
        <f>MAX(K1459)</f>
        <v>8381.6013628620094</v>
      </c>
      <c r="S1459" s="412">
        <f>MAX(K1459:K1462)</f>
        <v>196262.76247351186</v>
      </c>
      <c r="T1459" s="130">
        <f>MIN(K1459)</f>
        <v>8381.6013628620094</v>
      </c>
      <c r="U1459" s="412">
        <f>MIN(K1459:K1462)</f>
        <v>8381.6013628620094</v>
      </c>
      <c r="V1459" s="131" t="s">
        <v>389</v>
      </c>
    </row>
    <row r="1460" spans="1:22">
      <c r="A1460" s="414"/>
      <c r="B1460" s="25" t="s">
        <v>39</v>
      </c>
      <c r="C1460" s="384"/>
      <c r="D1460" s="379" t="s">
        <v>3</v>
      </c>
      <c r="E1460" s="29" t="s">
        <v>1177</v>
      </c>
      <c r="F1460" s="409"/>
      <c r="G1460" s="10">
        <v>10</v>
      </c>
      <c r="H1460" s="11">
        <v>5.8650000000000002</v>
      </c>
      <c r="I1460" s="11">
        <f t="shared" si="86"/>
        <v>29.325000000000003</v>
      </c>
      <c r="J1460" s="12">
        <v>1466</v>
      </c>
      <c r="K1460" s="46">
        <f t="shared" si="85"/>
        <v>49991.474850809886</v>
      </c>
      <c r="L1460" s="46"/>
      <c r="M1460" s="13" t="s">
        <v>71</v>
      </c>
      <c r="N1460" s="412">
        <f>AVERAGE(K1460:K1462)</f>
        <v>93711.313190255329</v>
      </c>
      <c r="O1460" s="412">
        <f>AVERAGE(O1459:O1459)</f>
        <v>72378.885233406996</v>
      </c>
      <c r="P1460" s="412">
        <f>STDEV(K1460:K1462)</f>
        <v>89132.997427348775</v>
      </c>
      <c r="Q1460" s="412" t="e">
        <f>STDEV(#REF!)</f>
        <v>#REF!</v>
      </c>
      <c r="R1460" s="412">
        <f>MAX(K1460:K1462)</f>
        <v>196262.76247351186</v>
      </c>
      <c r="S1460" s="412">
        <f>MIN(S1459:S1459)</f>
        <v>196262.76247351186</v>
      </c>
      <c r="T1460" s="412">
        <f>MIN(K1460:K1462)</f>
        <v>34879.702246444242</v>
      </c>
      <c r="U1460" s="412">
        <f>MIN(U1459:U1459)</f>
        <v>8381.6013628620094</v>
      </c>
      <c r="V1460" s="131" t="s">
        <v>389</v>
      </c>
    </row>
    <row r="1461" spans="1:22">
      <c r="A1461" s="414"/>
      <c r="B1461" s="25" t="s">
        <v>40</v>
      </c>
      <c r="C1461" s="384"/>
      <c r="D1461" s="407"/>
      <c r="E1461" s="29" t="s">
        <v>1178</v>
      </c>
      <c r="F1461" s="409"/>
      <c r="G1461" s="10">
        <v>10</v>
      </c>
      <c r="H1461" s="11">
        <v>7.5229999999999997</v>
      </c>
      <c r="I1461" s="11">
        <f t="shared" si="86"/>
        <v>37.614999999999995</v>
      </c>
      <c r="J1461" s="12">
        <v>1312</v>
      </c>
      <c r="K1461" s="46">
        <f t="shared" si="85"/>
        <v>34879.702246444242</v>
      </c>
      <c r="L1461" s="46"/>
      <c r="M1461" s="13" t="s">
        <v>71</v>
      </c>
      <c r="N1461" s="412"/>
      <c r="O1461" s="412" t="e">
        <f>AVERAGE(#REF!)</f>
        <v>#REF!</v>
      </c>
      <c r="P1461" s="412"/>
      <c r="Q1461" s="412" t="e">
        <f>STDEV(#REF!)</f>
        <v>#REF!</v>
      </c>
      <c r="R1461" s="412"/>
      <c r="S1461" s="412" t="e">
        <f>MIN(#REF!)</f>
        <v>#REF!</v>
      </c>
      <c r="T1461" s="412"/>
      <c r="U1461" s="412">
        <f>MIN(M1461:M1462)</f>
        <v>0</v>
      </c>
      <c r="V1461" s="131" t="s">
        <v>389</v>
      </c>
    </row>
    <row r="1462" spans="1:22">
      <c r="A1462" s="414"/>
      <c r="B1462" s="25" t="s">
        <v>41</v>
      </c>
      <c r="C1462" s="385"/>
      <c r="D1462" s="380"/>
      <c r="E1462" s="29" t="s">
        <v>1179</v>
      </c>
      <c r="F1462" s="410"/>
      <c r="G1462" s="10">
        <v>10</v>
      </c>
      <c r="H1462" s="11">
        <v>5.1909999999999998</v>
      </c>
      <c r="I1462" s="11">
        <f t="shared" si="86"/>
        <v>25.954999999999998</v>
      </c>
      <c r="J1462" s="12">
        <v>5094</v>
      </c>
      <c r="K1462" s="46">
        <f t="shared" si="85"/>
        <v>196262.76247351186</v>
      </c>
      <c r="L1462" s="46"/>
      <c r="M1462" s="13" t="s">
        <v>71</v>
      </c>
      <c r="N1462" s="412"/>
      <c r="O1462" s="412" t="e">
        <f>AVERAGE(O1461:O1461)</f>
        <v>#REF!</v>
      </c>
      <c r="P1462" s="412"/>
      <c r="Q1462" s="412" t="e">
        <f>STDEV(#REF!)</f>
        <v>#REF!</v>
      </c>
      <c r="R1462" s="412"/>
      <c r="S1462" s="412" t="e">
        <f>MIN(S1461:S1461)</f>
        <v>#REF!</v>
      </c>
      <c r="T1462" s="412"/>
      <c r="U1462" s="412">
        <f>MIN(U1461:U1461)</f>
        <v>0</v>
      </c>
      <c r="V1462" s="131" t="s">
        <v>389</v>
      </c>
    </row>
    <row r="1463" spans="1:22">
      <c r="A1463" s="414"/>
      <c r="B1463" s="25" t="s">
        <v>42</v>
      </c>
      <c r="C1463" s="383">
        <v>1</v>
      </c>
      <c r="D1463" s="23" t="s">
        <v>4</v>
      </c>
      <c r="E1463" s="29" t="s">
        <v>1180</v>
      </c>
      <c r="F1463" s="388" t="s">
        <v>1846</v>
      </c>
      <c r="G1463" s="10">
        <v>10</v>
      </c>
      <c r="H1463" s="11">
        <v>6.2629999999999999</v>
      </c>
      <c r="I1463" s="11">
        <f t="shared" si="86"/>
        <v>31.314999999999998</v>
      </c>
      <c r="J1463" s="12" t="s">
        <v>355</v>
      </c>
      <c r="K1463" s="46" t="s">
        <v>355</v>
      </c>
      <c r="L1463" s="46"/>
      <c r="M1463" s="13" t="s">
        <v>71</v>
      </c>
      <c r="N1463" s="129" t="s">
        <v>355</v>
      </c>
      <c r="O1463" s="381" t="s">
        <v>355</v>
      </c>
      <c r="P1463" s="129" t="s">
        <v>354</v>
      </c>
      <c r="Q1463" s="381" t="s">
        <v>354</v>
      </c>
      <c r="R1463" s="129" t="s">
        <v>355</v>
      </c>
      <c r="S1463" s="381" t="s">
        <v>355</v>
      </c>
      <c r="T1463" s="129" t="s">
        <v>355</v>
      </c>
      <c r="U1463" s="418" t="s">
        <v>355</v>
      </c>
      <c r="V1463" s="131" t="s">
        <v>389</v>
      </c>
    </row>
    <row r="1464" spans="1:22">
      <c r="A1464" s="414"/>
      <c r="B1464" s="25" t="s">
        <v>43</v>
      </c>
      <c r="C1464" s="384"/>
      <c r="D1464" s="379" t="s">
        <v>3</v>
      </c>
      <c r="E1464" s="29" t="s">
        <v>1181</v>
      </c>
      <c r="F1464" s="389"/>
      <c r="G1464" s="10">
        <v>10</v>
      </c>
      <c r="H1464" s="11">
        <v>1.042</v>
      </c>
      <c r="I1464" s="11">
        <f t="shared" si="86"/>
        <v>5.21</v>
      </c>
      <c r="J1464" s="12" t="s">
        <v>355</v>
      </c>
      <c r="K1464" s="46" t="s">
        <v>355</v>
      </c>
      <c r="L1464" s="46"/>
      <c r="M1464" s="13" t="s">
        <v>71</v>
      </c>
      <c r="N1464" s="381" t="s">
        <v>355</v>
      </c>
      <c r="O1464" s="382" t="e">
        <f>MIN(#REF!)</f>
        <v>#REF!</v>
      </c>
      <c r="P1464" s="381" t="s">
        <v>354</v>
      </c>
      <c r="Q1464" s="382" t="e">
        <f>STDEV(#REF!)</f>
        <v>#REF!</v>
      </c>
      <c r="R1464" s="381" t="s">
        <v>355</v>
      </c>
      <c r="S1464" s="382" t="e">
        <f>MIN(#REF!)</f>
        <v>#REF!</v>
      </c>
      <c r="T1464" s="381" t="s">
        <v>355</v>
      </c>
      <c r="U1464" s="419">
        <f>MIN(M1464:M1465)</f>
        <v>0</v>
      </c>
      <c r="V1464" s="131" t="s">
        <v>389</v>
      </c>
    </row>
    <row r="1465" spans="1:22">
      <c r="A1465" s="414"/>
      <c r="B1465" s="25" t="s">
        <v>44</v>
      </c>
      <c r="C1465" s="385"/>
      <c r="D1465" s="380"/>
      <c r="E1465" s="29" t="s">
        <v>1182</v>
      </c>
      <c r="F1465" s="389"/>
      <c r="G1465" s="10">
        <v>10</v>
      </c>
      <c r="H1465" s="11">
        <v>2.4460000000000002</v>
      </c>
      <c r="I1465" s="11">
        <f t="shared" si="86"/>
        <v>12.23</v>
      </c>
      <c r="J1465" s="12" t="s">
        <v>355</v>
      </c>
      <c r="K1465" s="46" t="s">
        <v>355</v>
      </c>
      <c r="L1465" s="46"/>
      <c r="M1465" s="13" t="s">
        <v>71</v>
      </c>
      <c r="N1465" s="382">
        <f>MIN(N1463:N1464)</f>
        <v>0</v>
      </c>
      <c r="O1465" s="382" t="e">
        <f>MIN(O1464:O1464)</f>
        <v>#REF!</v>
      </c>
      <c r="P1465" s="382" t="e">
        <f>AVERAGE(P1463:P1464)</f>
        <v>#DIV/0!</v>
      </c>
      <c r="Q1465" s="382" t="e">
        <f>STDEV(#REF!)</f>
        <v>#REF!</v>
      </c>
      <c r="R1465" s="382">
        <f>MIN(R1463:R1464)</f>
        <v>0</v>
      </c>
      <c r="S1465" s="382" t="e">
        <f>MIN(S1464:S1464)</f>
        <v>#REF!</v>
      </c>
      <c r="T1465" s="382">
        <f>MIN(T1463:T1464)</f>
        <v>0</v>
      </c>
      <c r="U1465" s="419">
        <f>MIN(U1464:U1464)</f>
        <v>0</v>
      </c>
      <c r="V1465" s="131" t="s">
        <v>389</v>
      </c>
    </row>
    <row r="1466" spans="1:22">
      <c r="A1466" s="414"/>
      <c r="B1466" s="25" t="s">
        <v>45</v>
      </c>
      <c r="C1466" s="383">
        <v>2</v>
      </c>
      <c r="D1466" s="379" t="s">
        <v>4</v>
      </c>
      <c r="E1466" s="29" t="s">
        <v>1183</v>
      </c>
      <c r="F1466" s="389"/>
      <c r="G1466" s="10">
        <v>10</v>
      </c>
      <c r="H1466" s="11">
        <v>3.9740000000000002</v>
      </c>
      <c r="I1466" s="11">
        <f t="shared" si="86"/>
        <v>19.87</v>
      </c>
      <c r="J1466" s="12" t="s">
        <v>355</v>
      </c>
      <c r="K1466" s="46" t="s">
        <v>355</v>
      </c>
      <c r="L1466" s="46"/>
      <c r="M1466" s="13" t="s">
        <v>71</v>
      </c>
      <c r="N1466" s="381" t="s">
        <v>355</v>
      </c>
      <c r="O1466" s="381" t="s">
        <v>355</v>
      </c>
      <c r="P1466" s="381" t="s">
        <v>354</v>
      </c>
      <c r="Q1466" s="381" t="s">
        <v>354</v>
      </c>
      <c r="R1466" s="381" t="s">
        <v>355</v>
      </c>
      <c r="S1466" s="381" t="s">
        <v>355</v>
      </c>
      <c r="T1466" s="381" t="s">
        <v>355</v>
      </c>
      <c r="U1466" s="418" t="s">
        <v>355</v>
      </c>
      <c r="V1466" s="131" t="s">
        <v>389</v>
      </c>
    </row>
    <row r="1467" spans="1:22">
      <c r="A1467" s="414"/>
      <c r="B1467" s="25" t="s">
        <v>46</v>
      </c>
      <c r="C1467" s="384"/>
      <c r="D1467" s="380"/>
      <c r="E1467" s="29" t="s">
        <v>1184</v>
      </c>
      <c r="F1467" s="389"/>
      <c r="G1467" s="10">
        <v>10</v>
      </c>
      <c r="H1467" s="11">
        <v>6.8319999999999999</v>
      </c>
      <c r="I1467" s="11">
        <f t="shared" si="86"/>
        <v>34.159999999999997</v>
      </c>
      <c r="J1467" s="12" t="s">
        <v>355</v>
      </c>
      <c r="K1467" s="46" t="s">
        <v>355</v>
      </c>
      <c r="L1467" s="46"/>
      <c r="M1467" s="13" t="s">
        <v>71</v>
      </c>
      <c r="N1467" s="382">
        <f>MIN(N1465:N1466)</f>
        <v>0</v>
      </c>
      <c r="O1467" s="382" t="e">
        <f>MIN(O1465:O1466)</f>
        <v>#REF!</v>
      </c>
      <c r="P1467" s="382" t="e">
        <f>AVERAGE(P1465:P1466)</f>
        <v>#DIV/0!</v>
      </c>
      <c r="Q1467" s="382" t="e">
        <f>STDEV(Q1463:Q1465)</f>
        <v>#REF!</v>
      </c>
      <c r="R1467" s="382">
        <f>MIN(R1465:R1466)</f>
        <v>0</v>
      </c>
      <c r="S1467" s="382" t="e">
        <f>MIN(S1465:S1466)</f>
        <v>#REF!</v>
      </c>
      <c r="T1467" s="382">
        <f>MIN(T1465:T1466)</f>
        <v>0</v>
      </c>
      <c r="U1467" s="419">
        <f>MIN(U1465:U1466)</f>
        <v>0</v>
      </c>
      <c r="V1467" s="131" t="s">
        <v>389</v>
      </c>
    </row>
    <row r="1468" spans="1:22">
      <c r="A1468" s="414"/>
      <c r="B1468" s="25" t="s">
        <v>47</v>
      </c>
      <c r="C1468" s="384"/>
      <c r="D1468" s="379" t="s">
        <v>3</v>
      </c>
      <c r="E1468" s="29" t="s">
        <v>1185</v>
      </c>
      <c r="F1468" s="389"/>
      <c r="G1468" s="10">
        <v>10</v>
      </c>
      <c r="H1468" s="11">
        <v>3.7909999999999999</v>
      </c>
      <c r="I1468" s="11">
        <f t="shared" si="86"/>
        <v>18.954999999999998</v>
      </c>
      <c r="J1468" s="12" t="s">
        <v>355</v>
      </c>
      <c r="K1468" s="46" t="s">
        <v>355</v>
      </c>
      <c r="L1468" s="46"/>
      <c r="M1468" s="13" t="s">
        <v>71</v>
      </c>
      <c r="N1468" s="381" t="s">
        <v>355</v>
      </c>
      <c r="O1468" s="382" t="e">
        <f>MIN(#REF!)</f>
        <v>#REF!</v>
      </c>
      <c r="P1468" s="381" t="s">
        <v>354</v>
      </c>
      <c r="Q1468" s="382" t="e">
        <f>STDEV(#REF!)</f>
        <v>#REF!</v>
      </c>
      <c r="R1468" s="381" t="s">
        <v>355</v>
      </c>
      <c r="S1468" s="382" t="e">
        <f>MIN(#REF!)</f>
        <v>#REF!</v>
      </c>
      <c r="T1468" s="381" t="s">
        <v>355</v>
      </c>
      <c r="U1468" s="419">
        <f>MIN(M1468:M1469)</f>
        <v>0</v>
      </c>
      <c r="V1468" s="131" t="s">
        <v>389</v>
      </c>
    </row>
    <row r="1469" spans="1:22">
      <c r="A1469" s="414"/>
      <c r="B1469" s="25" t="s">
        <v>48</v>
      </c>
      <c r="C1469" s="385"/>
      <c r="D1469" s="380"/>
      <c r="E1469" s="29" t="s">
        <v>1186</v>
      </c>
      <c r="F1469" s="389"/>
      <c r="G1469" s="10">
        <v>10</v>
      </c>
      <c r="H1469" s="11">
        <v>3.9620000000000002</v>
      </c>
      <c r="I1469" s="11">
        <f t="shared" si="86"/>
        <v>19.810000000000002</v>
      </c>
      <c r="J1469" s="12" t="s">
        <v>355</v>
      </c>
      <c r="K1469" s="46" t="s">
        <v>355</v>
      </c>
      <c r="L1469" s="46"/>
      <c r="M1469" s="13" t="s">
        <v>71</v>
      </c>
      <c r="N1469" s="382">
        <f>MIN(N1467:N1468)</f>
        <v>0</v>
      </c>
      <c r="O1469" s="382" t="e">
        <f>MIN(O1468:O1468)</f>
        <v>#REF!</v>
      </c>
      <c r="P1469" s="382" t="e">
        <f>AVERAGE(P1467:P1468)</f>
        <v>#DIV/0!</v>
      </c>
      <c r="Q1469" s="382" t="e">
        <f>STDEV(#REF!)</f>
        <v>#REF!</v>
      </c>
      <c r="R1469" s="382">
        <f>MIN(R1467:R1468)</f>
        <v>0</v>
      </c>
      <c r="S1469" s="382" t="e">
        <f>MIN(S1468:S1468)</f>
        <v>#REF!</v>
      </c>
      <c r="T1469" s="382">
        <f>MIN(T1467:T1468)</f>
        <v>0</v>
      </c>
      <c r="U1469" s="419">
        <f>MIN(U1468:U1468)</f>
        <v>0</v>
      </c>
      <c r="V1469" s="131" t="s">
        <v>389</v>
      </c>
    </row>
    <row r="1470" spans="1:22">
      <c r="A1470" s="414"/>
      <c r="B1470" s="25" t="s">
        <v>49</v>
      </c>
      <c r="C1470" s="383">
        <v>3</v>
      </c>
      <c r="D1470" s="379" t="s">
        <v>4</v>
      </c>
      <c r="E1470" s="29" t="s">
        <v>1187</v>
      </c>
      <c r="F1470" s="389"/>
      <c r="G1470" s="10">
        <v>10</v>
      </c>
      <c r="H1470" s="11">
        <v>10.839</v>
      </c>
      <c r="I1470" s="11">
        <f t="shared" si="86"/>
        <v>54.195</v>
      </c>
      <c r="J1470" s="12">
        <v>134</v>
      </c>
      <c r="K1470" s="46">
        <f t="shared" si="85"/>
        <v>2472.5528185256944</v>
      </c>
      <c r="L1470" s="46"/>
      <c r="M1470" s="13" t="s">
        <v>71</v>
      </c>
      <c r="N1470" s="412">
        <f>AVERAGE(K1470:K1471)</f>
        <v>13967.803022637776</v>
      </c>
      <c r="O1470" s="412">
        <f>AVERAGE(K1470:K1473)</f>
        <v>19518.839820871166</v>
      </c>
      <c r="P1470" s="412">
        <f>STDEV(K1470:K1471)</f>
        <v>16256.738741527395</v>
      </c>
      <c r="Q1470" s="412">
        <f>STDEV(K1470:K1473)</f>
        <v>18012.326294531573</v>
      </c>
      <c r="R1470" s="412">
        <f>MAX(K1470:K1471)</f>
        <v>25463.053226749857</v>
      </c>
      <c r="S1470" s="412">
        <f>MAX(K1470:K1473)</f>
        <v>42184.111965306518</v>
      </c>
      <c r="T1470" s="412">
        <f>MIN(K1470:K1471)</f>
        <v>2472.5528185256944</v>
      </c>
      <c r="U1470" s="412">
        <f>MIN(K1470:K1473)</f>
        <v>2472.5528185256944</v>
      </c>
      <c r="V1470" s="131" t="s">
        <v>389</v>
      </c>
    </row>
    <row r="1471" spans="1:22">
      <c r="A1471" s="414"/>
      <c r="B1471" s="25" t="s">
        <v>50</v>
      </c>
      <c r="C1471" s="384"/>
      <c r="D1471" s="380"/>
      <c r="E1471" s="29" t="s">
        <v>1188</v>
      </c>
      <c r="F1471" s="389"/>
      <c r="G1471" s="10">
        <v>10</v>
      </c>
      <c r="H1471" s="11">
        <v>5.1289999999999996</v>
      </c>
      <c r="I1471" s="11">
        <f t="shared" si="86"/>
        <v>25.644999999999996</v>
      </c>
      <c r="J1471" s="12">
        <v>653</v>
      </c>
      <c r="K1471" s="46">
        <f t="shared" si="85"/>
        <v>25463.053226749857</v>
      </c>
      <c r="L1471" s="46"/>
      <c r="M1471" s="13" t="s">
        <v>71</v>
      </c>
      <c r="N1471" s="412">
        <f>AVERAGE(N1469:N1470)</f>
        <v>6983.901511318888</v>
      </c>
      <c r="O1471" s="412" t="e">
        <f>AVERAGE(O1469:O1470)</f>
        <v>#REF!</v>
      </c>
      <c r="P1471" s="412" t="e">
        <f>STDEV(P1467:P1469)</f>
        <v>#DIV/0!</v>
      </c>
      <c r="Q1471" s="412" t="e">
        <f>STDEV(Q1467:Q1469)</f>
        <v>#REF!</v>
      </c>
      <c r="R1471" s="412">
        <f>MIN(R1469:R1470)</f>
        <v>0</v>
      </c>
      <c r="S1471" s="412" t="e">
        <f>MIN(S1469:S1470)</f>
        <v>#REF!</v>
      </c>
      <c r="T1471" s="412">
        <f>MIN(T1469:T1470)</f>
        <v>0</v>
      </c>
      <c r="U1471" s="412">
        <f>MIN(U1469:U1470)</f>
        <v>0</v>
      </c>
      <c r="V1471" s="131" t="s">
        <v>389</v>
      </c>
    </row>
    <row r="1472" spans="1:22">
      <c r="A1472" s="414"/>
      <c r="B1472" s="25" t="s">
        <v>51</v>
      </c>
      <c r="C1472" s="384"/>
      <c r="D1472" s="379" t="s">
        <v>3</v>
      </c>
      <c r="E1472" s="29" t="s">
        <v>1189</v>
      </c>
      <c r="F1472" s="389"/>
      <c r="G1472" s="10">
        <v>10</v>
      </c>
      <c r="H1472" s="11">
        <v>4.1479999999999997</v>
      </c>
      <c r="I1472" s="11">
        <f t="shared" si="86"/>
        <v>20.74</v>
      </c>
      <c r="J1472" s="12">
        <v>165</v>
      </c>
      <c r="K1472" s="46">
        <f t="shared" si="85"/>
        <v>7955.6412729026042</v>
      </c>
      <c r="L1472" s="46"/>
      <c r="M1472" s="13" t="s">
        <v>71</v>
      </c>
      <c r="N1472" s="412">
        <f>AVERAGE(K1472:K1473)</f>
        <v>25069.876619104562</v>
      </c>
      <c r="O1472" s="412" t="e">
        <f>AVERAGE(#REF!)</f>
        <v>#REF!</v>
      </c>
      <c r="P1472" s="412">
        <f>STDEV(K1472:K1473)</f>
        <v>24203.183736243805</v>
      </c>
      <c r="Q1472" s="412" t="e">
        <f>STDEV(#REF!)</f>
        <v>#REF!</v>
      </c>
      <c r="R1472" s="412">
        <f>MAX(K1472:K1473)</f>
        <v>42184.111965306518</v>
      </c>
      <c r="S1472" s="412" t="e">
        <f>MIN(#REF!)</f>
        <v>#REF!</v>
      </c>
      <c r="T1472" s="412">
        <f>MIN(K1472:K1473)</f>
        <v>7955.6412729026042</v>
      </c>
      <c r="U1472" s="412">
        <f>MIN(M1472:M1473)</f>
        <v>0</v>
      </c>
      <c r="V1472" s="131" t="s">
        <v>389</v>
      </c>
    </row>
    <row r="1473" spans="1:22">
      <c r="A1473" s="414"/>
      <c r="B1473" s="25" t="s">
        <v>52</v>
      </c>
      <c r="C1473" s="385"/>
      <c r="D1473" s="380"/>
      <c r="E1473" s="29" t="s">
        <v>1190</v>
      </c>
      <c r="F1473" s="389"/>
      <c r="G1473" s="10">
        <v>10</v>
      </c>
      <c r="H1473" s="11">
        <v>5.0730000000000004</v>
      </c>
      <c r="I1473" s="11">
        <f t="shared" si="86"/>
        <v>25.365000000000002</v>
      </c>
      <c r="J1473" s="12">
        <v>1070</v>
      </c>
      <c r="K1473" s="46">
        <f t="shared" si="85"/>
        <v>42184.111965306518</v>
      </c>
      <c r="L1473" s="46"/>
      <c r="M1473" s="13" t="s">
        <v>71</v>
      </c>
      <c r="N1473" s="412">
        <f>AVERAGE(N1472:N1472)</f>
        <v>25069.876619104562</v>
      </c>
      <c r="O1473" s="412" t="e">
        <f>AVERAGE(O1472:O1472)</f>
        <v>#REF!</v>
      </c>
      <c r="P1473" s="412" t="e">
        <f>STDEV(#REF!)</f>
        <v>#REF!</v>
      </c>
      <c r="Q1473" s="412" t="e">
        <f>STDEV(#REF!)</f>
        <v>#REF!</v>
      </c>
      <c r="R1473" s="412">
        <f>MIN(R1472:R1472)</f>
        <v>42184.111965306518</v>
      </c>
      <c r="S1473" s="412" t="e">
        <f>MIN(S1472:S1472)</f>
        <v>#REF!</v>
      </c>
      <c r="T1473" s="412">
        <f>MIN(T1472:T1472)</f>
        <v>7955.6412729026042</v>
      </c>
      <c r="U1473" s="412">
        <f>MIN(U1472:U1472)</f>
        <v>0</v>
      </c>
      <c r="V1473" s="131" t="s">
        <v>389</v>
      </c>
    </row>
    <row r="1474" spans="1:22">
      <c r="A1474" s="414"/>
      <c r="B1474" s="25" t="s">
        <v>53</v>
      </c>
      <c r="C1474" s="383">
        <v>4</v>
      </c>
      <c r="D1474" s="379" t="s">
        <v>4</v>
      </c>
      <c r="E1474" s="29" t="s">
        <v>1191</v>
      </c>
      <c r="F1474" s="389"/>
      <c r="G1474" s="10">
        <v>10</v>
      </c>
      <c r="H1474" s="11">
        <v>3.1480000000000001</v>
      </c>
      <c r="I1474" s="11">
        <f t="shared" si="86"/>
        <v>15.74</v>
      </c>
      <c r="J1474" s="12">
        <v>28</v>
      </c>
      <c r="K1474" s="46">
        <f t="shared" si="85"/>
        <v>1778.9072426937737</v>
      </c>
      <c r="L1474" s="46"/>
      <c r="M1474" s="13" t="s">
        <v>71</v>
      </c>
      <c r="N1474" s="412">
        <f>AVERAGE(K1474:K1475)</f>
        <v>4257.0794049829583</v>
      </c>
      <c r="O1474" s="412">
        <f>AVERAGE(K1474:K1477)</f>
        <v>80878.400592015911</v>
      </c>
      <c r="P1474" s="412">
        <f>STDEV(K1474:K1475)</f>
        <v>3504.664681804823</v>
      </c>
      <c r="Q1474" s="412">
        <f>STDEV(K1474:K1477)</f>
        <v>116471.12206214858</v>
      </c>
      <c r="R1474" s="412">
        <f>MAX(K1474:K1475)</f>
        <v>6735.2515672721429</v>
      </c>
      <c r="S1474" s="412">
        <f>MAX(K1474:K1477)</f>
        <v>250238.53972204938</v>
      </c>
      <c r="T1474" s="412">
        <f>MIN(K1474:K1475)</f>
        <v>1778.9072426937737</v>
      </c>
      <c r="U1474" s="412">
        <f>MIN(K1474:K1477)</f>
        <v>1778.9072426937737</v>
      </c>
      <c r="V1474" s="131" t="s">
        <v>389</v>
      </c>
    </row>
    <row r="1475" spans="1:22">
      <c r="A1475" s="414"/>
      <c r="B1475" s="25" t="s">
        <v>54</v>
      </c>
      <c r="C1475" s="384"/>
      <c r="D1475" s="380"/>
      <c r="E1475" s="29" t="s">
        <v>1192</v>
      </c>
      <c r="F1475" s="389"/>
      <c r="G1475" s="10">
        <v>10</v>
      </c>
      <c r="H1475" s="11">
        <v>12.442</v>
      </c>
      <c r="I1475" s="11">
        <f t="shared" si="86"/>
        <v>62.21</v>
      </c>
      <c r="J1475" s="12">
        <v>419</v>
      </c>
      <c r="K1475" s="46">
        <f t="shared" si="85"/>
        <v>6735.2515672721429</v>
      </c>
      <c r="L1475" s="46"/>
      <c r="M1475" s="13" t="s">
        <v>71</v>
      </c>
      <c r="N1475" s="412">
        <f>AVERAGE(N1473:N1474)</f>
        <v>14663.478012043761</v>
      </c>
      <c r="O1475" s="412" t="e">
        <f>AVERAGE(O1473:O1474)</f>
        <v>#REF!</v>
      </c>
      <c r="P1475" s="412" t="e">
        <f>STDEV(P1471:P1473)</f>
        <v>#DIV/0!</v>
      </c>
      <c r="Q1475" s="412" t="e">
        <f>STDEV(Q1471:Q1473)</f>
        <v>#REF!</v>
      </c>
      <c r="R1475" s="412">
        <f>MIN(R1473:R1474)</f>
        <v>6735.2515672721429</v>
      </c>
      <c r="S1475" s="412" t="e">
        <f>MIN(S1473:S1474)</f>
        <v>#REF!</v>
      </c>
      <c r="T1475" s="412">
        <f>MIN(T1473:T1474)</f>
        <v>1778.9072426937737</v>
      </c>
      <c r="U1475" s="412">
        <f>MIN(U1473:U1474)</f>
        <v>0</v>
      </c>
      <c r="V1475" s="131" t="s">
        <v>389</v>
      </c>
    </row>
    <row r="1476" spans="1:22">
      <c r="A1476" s="414"/>
      <c r="B1476" s="25" t="s">
        <v>55</v>
      </c>
      <c r="C1476" s="384"/>
      <c r="D1476" s="379" t="s">
        <v>3</v>
      </c>
      <c r="E1476" s="29" t="s">
        <v>1193</v>
      </c>
      <c r="F1476" s="389"/>
      <c r="G1476" s="10">
        <v>10</v>
      </c>
      <c r="H1476" s="11">
        <v>9.6419999999999995</v>
      </c>
      <c r="I1476" s="11">
        <f t="shared" si="86"/>
        <v>48.209999999999994</v>
      </c>
      <c r="J1476" s="12">
        <v>12064</v>
      </c>
      <c r="K1476" s="46">
        <f t="shared" si="85"/>
        <v>250238.53972204938</v>
      </c>
      <c r="L1476" s="46"/>
      <c r="M1476" s="13" t="s">
        <v>71</v>
      </c>
      <c r="N1476" s="412">
        <f>AVERAGE(K1476:K1477)</f>
        <v>157499.72177904885</v>
      </c>
      <c r="O1476" s="412" t="e">
        <f>AVERAGE(#REF!)</f>
        <v>#REF!</v>
      </c>
      <c r="P1476" s="412">
        <f>STDEV(K1476:K1477)</f>
        <v>131152.49409344071</v>
      </c>
      <c r="Q1476" s="412" t="e">
        <f>STDEV(#REF!)</f>
        <v>#REF!</v>
      </c>
      <c r="R1476" s="412">
        <f>MAX(K1476:K1477)</f>
        <v>250238.53972204938</v>
      </c>
      <c r="S1476" s="412" t="e">
        <f>MIN(#REF!)</f>
        <v>#REF!</v>
      </c>
      <c r="T1476" s="412">
        <f>MIN(K1476:K1477)</f>
        <v>64760.903836048339</v>
      </c>
      <c r="U1476" s="412">
        <f>MIN(M1476:M1477)</f>
        <v>0</v>
      </c>
      <c r="V1476" s="131" t="s">
        <v>389</v>
      </c>
    </row>
    <row r="1477" spans="1:22">
      <c r="A1477" s="414"/>
      <c r="B1477" s="25" t="s">
        <v>56</v>
      </c>
      <c r="C1477" s="385"/>
      <c r="D1477" s="380"/>
      <c r="E1477" s="29" t="s">
        <v>1194</v>
      </c>
      <c r="F1477" s="389"/>
      <c r="G1477" s="10">
        <v>10</v>
      </c>
      <c r="H1477" s="11">
        <v>9.5150000000000006</v>
      </c>
      <c r="I1477" s="11">
        <f t="shared" si="86"/>
        <v>47.575000000000003</v>
      </c>
      <c r="J1477" s="12">
        <v>3081</v>
      </c>
      <c r="K1477" s="46">
        <f t="shared" si="85"/>
        <v>64760.903836048339</v>
      </c>
      <c r="L1477" s="46"/>
      <c r="M1477" s="13" t="s">
        <v>71</v>
      </c>
      <c r="N1477" s="412">
        <f>AVERAGE(N1476:N1476)</f>
        <v>157499.72177904885</v>
      </c>
      <c r="O1477" s="412" t="e">
        <f>AVERAGE(O1476:O1476)</f>
        <v>#REF!</v>
      </c>
      <c r="P1477" s="412" t="e">
        <f>STDEV(#REF!)</f>
        <v>#REF!</v>
      </c>
      <c r="Q1477" s="412" t="e">
        <f>STDEV(#REF!)</f>
        <v>#REF!</v>
      </c>
      <c r="R1477" s="412">
        <f>MIN(R1476:R1476)</f>
        <v>250238.53972204938</v>
      </c>
      <c r="S1477" s="412" t="e">
        <f>MIN(S1476:S1476)</f>
        <v>#REF!</v>
      </c>
      <c r="T1477" s="412">
        <f>MIN(T1476:T1476)</f>
        <v>64760.903836048339</v>
      </c>
      <c r="U1477" s="412">
        <f>MIN(U1476:U1476)</f>
        <v>0</v>
      </c>
      <c r="V1477" s="131" t="s">
        <v>389</v>
      </c>
    </row>
    <row r="1478" spans="1:22">
      <c r="A1478" s="414"/>
      <c r="B1478" s="25" t="s">
        <v>57</v>
      </c>
      <c r="C1478" s="383">
        <v>5</v>
      </c>
      <c r="D1478" s="379" t="s">
        <v>4</v>
      </c>
      <c r="E1478" s="29" t="s">
        <v>1195</v>
      </c>
      <c r="F1478" s="389"/>
      <c r="G1478" s="10">
        <v>10</v>
      </c>
      <c r="H1478" s="11">
        <v>6.81</v>
      </c>
      <c r="I1478" s="11">
        <f t="shared" si="86"/>
        <v>34.049999999999997</v>
      </c>
      <c r="J1478" s="12">
        <v>2773</v>
      </c>
      <c r="K1478" s="46">
        <f t="shared" si="85"/>
        <v>81439.060205580041</v>
      </c>
      <c r="L1478" s="46"/>
      <c r="M1478" s="13" t="s">
        <v>71</v>
      </c>
      <c r="N1478" s="412">
        <f>AVERAGE(K1478:K1479)</f>
        <v>110650.13084015719</v>
      </c>
      <c r="O1478" s="412">
        <f>AVERAGE(K1478:K1481)</f>
        <v>59496.033544589322</v>
      </c>
      <c r="P1478" s="412">
        <f>STDEV(K1478:K1479)</f>
        <v>41310.692262857505</v>
      </c>
      <c r="Q1478" s="412">
        <f>STDEV(K1478:K1481)</f>
        <v>63701.481304185072</v>
      </c>
      <c r="R1478" s="412">
        <f>MAX(K1478:K1479)</f>
        <v>139861.20147473435</v>
      </c>
      <c r="S1478" s="412">
        <f>MAX(K1478:K1481)</f>
        <v>139861.20147473435</v>
      </c>
      <c r="T1478" s="412">
        <f>MIN(K1478:K1479)</f>
        <v>81439.060205580041</v>
      </c>
      <c r="U1478" s="412">
        <f>MIN(K1478:K1481)</f>
        <v>8122.6358749751153</v>
      </c>
      <c r="V1478" s="131" t="s">
        <v>389</v>
      </c>
    </row>
    <row r="1479" spans="1:22">
      <c r="A1479" s="414"/>
      <c r="B1479" s="25" t="s">
        <v>58</v>
      </c>
      <c r="C1479" s="384"/>
      <c r="D1479" s="380"/>
      <c r="E1479" s="29" t="s">
        <v>1196</v>
      </c>
      <c r="F1479" s="389"/>
      <c r="G1479" s="10">
        <v>10</v>
      </c>
      <c r="H1479" s="11">
        <v>9.2219999999999995</v>
      </c>
      <c r="I1479" s="11">
        <f t="shared" si="86"/>
        <v>46.11</v>
      </c>
      <c r="J1479" s="12">
        <v>6449</v>
      </c>
      <c r="K1479" s="46">
        <f t="shared" si="85"/>
        <v>139861.20147473435</v>
      </c>
      <c r="L1479" s="46"/>
      <c r="M1479" s="13" t="s">
        <v>71</v>
      </c>
      <c r="N1479" s="412">
        <f>AVERAGE(N1477:N1478)</f>
        <v>134074.92630960303</v>
      </c>
      <c r="O1479" s="412" t="e">
        <f>AVERAGE(O1477:O1478)</f>
        <v>#REF!</v>
      </c>
      <c r="P1479" s="412" t="e">
        <f>STDEV(P1475:P1477)</f>
        <v>#DIV/0!</v>
      </c>
      <c r="Q1479" s="412" t="e">
        <f>STDEV(Q1475:Q1477)</f>
        <v>#REF!</v>
      </c>
      <c r="R1479" s="412">
        <f>MIN(R1477:R1478)</f>
        <v>139861.20147473435</v>
      </c>
      <c r="S1479" s="412" t="e">
        <f>MIN(S1477:S1478)</f>
        <v>#REF!</v>
      </c>
      <c r="T1479" s="412">
        <f>MIN(T1477:T1478)</f>
        <v>64760.903836048339</v>
      </c>
      <c r="U1479" s="412">
        <f>MIN(U1477:U1478)</f>
        <v>0</v>
      </c>
      <c r="V1479" s="131" t="s">
        <v>389</v>
      </c>
    </row>
    <row r="1480" spans="1:22">
      <c r="A1480" s="414"/>
      <c r="B1480" s="25" t="s">
        <v>59</v>
      </c>
      <c r="C1480" s="384"/>
      <c r="D1480" s="379" t="s">
        <v>3</v>
      </c>
      <c r="E1480" s="29" t="s">
        <v>1197</v>
      </c>
      <c r="F1480" s="389"/>
      <c r="G1480" s="10">
        <v>10</v>
      </c>
      <c r="H1480" s="11">
        <v>18.501999999999999</v>
      </c>
      <c r="I1480" s="11">
        <f t="shared" si="86"/>
        <v>92.509999999999991</v>
      </c>
      <c r="J1480" s="12">
        <v>792</v>
      </c>
      <c r="K1480" s="46">
        <f t="shared" si="85"/>
        <v>8561.2366230677762</v>
      </c>
      <c r="L1480" s="46"/>
      <c r="M1480" s="13" t="s">
        <v>71</v>
      </c>
      <c r="N1480" s="412">
        <f>AVERAGE(K1480:K1481)</f>
        <v>8341.9362490214462</v>
      </c>
      <c r="O1480" s="412" t="e">
        <f>AVERAGE(#REF!)</f>
        <v>#REF!</v>
      </c>
      <c r="P1480" s="412">
        <f>STDEV(K1480:K1481)</f>
        <v>310.13756320981332</v>
      </c>
      <c r="Q1480" s="412" t="e">
        <f>STDEV(#REF!)</f>
        <v>#REF!</v>
      </c>
      <c r="R1480" s="412">
        <f>MAX(K1480:K1481)</f>
        <v>8561.2366230677762</v>
      </c>
      <c r="S1480" s="412" t="e">
        <f>MIN(#REF!)</f>
        <v>#REF!</v>
      </c>
      <c r="T1480" s="412">
        <f>MIN(K1480:K1481)</f>
        <v>8122.6358749751153</v>
      </c>
      <c r="U1480" s="412">
        <f>MIN(M1480:M1481)</f>
        <v>0</v>
      </c>
      <c r="V1480" s="131" t="s">
        <v>389</v>
      </c>
    </row>
    <row r="1481" spans="1:22">
      <c r="A1481" s="414"/>
      <c r="B1481" s="25" t="s">
        <v>60</v>
      </c>
      <c r="C1481" s="385"/>
      <c r="D1481" s="380"/>
      <c r="E1481" s="29" t="s">
        <v>1198</v>
      </c>
      <c r="F1481" s="389"/>
      <c r="G1481" s="10">
        <v>10</v>
      </c>
      <c r="H1481" s="11">
        <v>5.0229999999999997</v>
      </c>
      <c r="I1481" s="11">
        <f t="shared" si="86"/>
        <v>25.114999999999998</v>
      </c>
      <c r="J1481" s="12">
        <v>204</v>
      </c>
      <c r="K1481" s="46">
        <f t="shared" si="85"/>
        <v>8122.6358749751153</v>
      </c>
      <c r="L1481" s="46"/>
      <c r="M1481" s="13" t="s">
        <v>71</v>
      </c>
      <c r="N1481" s="412">
        <f>AVERAGE(N1480:N1480)</f>
        <v>8341.9362490214462</v>
      </c>
      <c r="O1481" s="412" t="e">
        <f>AVERAGE(O1480:O1480)</f>
        <v>#REF!</v>
      </c>
      <c r="P1481" s="412" t="e">
        <f>STDEV(#REF!)</f>
        <v>#REF!</v>
      </c>
      <c r="Q1481" s="412" t="e">
        <f>STDEV(#REF!)</f>
        <v>#REF!</v>
      </c>
      <c r="R1481" s="412">
        <f>MIN(R1480:R1480)</f>
        <v>8561.2366230677762</v>
      </c>
      <c r="S1481" s="412" t="e">
        <f>MIN(S1480:S1480)</f>
        <v>#REF!</v>
      </c>
      <c r="T1481" s="412">
        <f>MIN(T1480:T1480)</f>
        <v>8122.6358749751153</v>
      </c>
      <c r="U1481" s="412">
        <f>MIN(U1480:U1480)</f>
        <v>0</v>
      </c>
      <c r="V1481" s="131" t="s">
        <v>389</v>
      </c>
    </row>
    <row r="1482" spans="1:22">
      <c r="A1482" s="414"/>
      <c r="B1482" s="25" t="s">
        <v>61</v>
      </c>
      <c r="C1482" s="383">
        <v>6</v>
      </c>
      <c r="D1482" s="379" t="s">
        <v>4</v>
      </c>
      <c r="E1482" s="29" t="s">
        <v>1199</v>
      </c>
      <c r="F1482" s="389"/>
      <c r="G1482" s="10">
        <v>10</v>
      </c>
      <c r="H1482" s="11">
        <v>2.8580000000000001</v>
      </c>
      <c r="I1482" s="11">
        <f t="shared" si="86"/>
        <v>14.290000000000001</v>
      </c>
      <c r="J1482" s="12">
        <v>1792</v>
      </c>
      <c r="K1482" s="46">
        <f t="shared" si="85"/>
        <v>125402.37928621413</v>
      </c>
      <c r="L1482" s="46"/>
      <c r="M1482" s="13" t="s">
        <v>71</v>
      </c>
      <c r="N1482" s="412">
        <f>AVERAGE(K1482:K1483)</f>
        <v>69464.052199585713</v>
      </c>
      <c r="O1482" s="412">
        <f>AVERAGE(K1482:K1485)</f>
        <v>98116.461936279025</v>
      </c>
      <c r="P1482" s="412">
        <f>STDEV(K1482:K1483)</f>
        <v>79108.740822372158</v>
      </c>
      <c r="Q1482" s="412">
        <f>STDEV(K1482:K1485)</f>
        <v>113982.35116769419</v>
      </c>
      <c r="R1482" s="412">
        <f>MAX(K1482:K1483)</f>
        <v>125402.37928621413</v>
      </c>
      <c r="S1482" s="412">
        <f>MAX(K1482:K1485)</f>
        <v>248082.29616459235</v>
      </c>
      <c r="T1482" s="412">
        <f>MIN(K1482:K1483)</f>
        <v>13525.725112957294</v>
      </c>
      <c r="U1482" s="412">
        <f>MIN(K1482:K1485)</f>
        <v>5455.4471813522896</v>
      </c>
      <c r="V1482" s="131" t="s">
        <v>389</v>
      </c>
    </row>
    <row r="1483" spans="1:22">
      <c r="A1483" s="414"/>
      <c r="B1483" s="25" t="s">
        <v>62</v>
      </c>
      <c r="C1483" s="384"/>
      <c r="D1483" s="380"/>
      <c r="E1483" s="29" t="s">
        <v>1200</v>
      </c>
      <c r="F1483" s="389"/>
      <c r="G1483" s="10">
        <v>10</v>
      </c>
      <c r="H1483" s="11">
        <v>6.8609999999999998</v>
      </c>
      <c r="I1483" s="11">
        <f t="shared" si="86"/>
        <v>34.305</v>
      </c>
      <c r="J1483" s="12">
        <v>464</v>
      </c>
      <c r="K1483" s="46">
        <f t="shared" si="85"/>
        <v>13525.725112957294</v>
      </c>
      <c r="L1483" s="46"/>
      <c r="M1483" s="13" t="s">
        <v>71</v>
      </c>
      <c r="N1483" s="412">
        <f>AVERAGE(N1481:N1482)</f>
        <v>38902.994224303577</v>
      </c>
      <c r="O1483" s="412" t="e">
        <f>AVERAGE(O1481:O1482)</f>
        <v>#REF!</v>
      </c>
      <c r="P1483" s="412" t="e">
        <f>STDEV(P1479:P1481)</f>
        <v>#DIV/0!</v>
      </c>
      <c r="Q1483" s="412" t="e">
        <f>STDEV(Q1479:Q1481)</f>
        <v>#REF!</v>
      </c>
      <c r="R1483" s="412">
        <f>MIN(R1481:R1482)</f>
        <v>8561.2366230677762</v>
      </c>
      <c r="S1483" s="412" t="e">
        <f>MIN(S1481:S1482)</f>
        <v>#REF!</v>
      </c>
      <c r="T1483" s="412">
        <f>MIN(T1481:T1482)</f>
        <v>8122.6358749751153</v>
      </c>
      <c r="U1483" s="412">
        <f>MIN(U1481:U1482)</f>
        <v>0</v>
      </c>
      <c r="V1483" s="131" t="s">
        <v>389</v>
      </c>
    </row>
    <row r="1484" spans="1:22">
      <c r="A1484" s="414"/>
      <c r="B1484" s="25" t="s">
        <v>63</v>
      </c>
      <c r="C1484" s="384"/>
      <c r="D1484" s="379" t="s">
        <v>3</v>
      </c>
      <c r="E1484" s="29" t="s">
        <v>1201</v>
      </c>
      <c r="F1484" s="389"/>
      <c r="G1484" s="10">
        <v>10</v>
      </c>
      <c r="H1484" s="11">
        <v>7.8739999999999997</v>
      </c>
      <c r="I1484" s="11">
        <f t="shared" si="86"/>
        <v>39.369999999999997</v>
      </c>
      <c r="J1484" s="12">
        <v>9767</v>
      </c>
      <c r="K1484" s="46">
        <f t="shared" si="85"/>
        <v>248082.29616459235</v>
      </c>
      <c r="L1484" s="46"/>
      <c r="M1484" s="13" t="s">
        <v>71</v>
      </c>
      <c r="N1484" s="412">
        <f>AVERAGE(K1484:K1485)</f>
        <v>126768.87167297232</v>
      </c>
      <c r="O1484" s="412" t="e">
        <f>AVERAGE(#REF!)</f>
        <v>#REF!</v>
      </c>
      <c r="P1484" s="412">
        <f>STDEV(K1484:K1485)</f>
        <v>171563.09021397342</v>
      </c>
      <c r="Q1484" s="412" t="e">
        <f>STDEV(#REF!)</f>
        <v>#REF!</v>
      </c>
      <c r="R1484" s="412">
        <f>MAX(K1484:K1485)</f>
        <v>248082.29616459235</v>
      </c>
      <c r="S1484" s="412" t="e">
        <f>MIN(#REF!)</f>
        <v>#REF!</v>
      </c>
      <c r="T1484" s="412">
        <f>MIN(K1484:K1485)</f>
        <v>5455.4471813522896</v>
      </c>
      <c r="U1484" s="412">
        <f>MIN(M1484:M1485)</f>
        <v>0</v>
      </c>
      <c r="V1484" s="131" t="s">
        <v>389</v>
      </c>
    </row>
    <row r="1485" spans="1:22">
      <c r="A1485" s="414"/>
      <c r="B1485" s="25" t="s">
        <v>64</v>
      </c>
      <c r="C1485" s="385"/>
      <c r="D1485" s="380"/>
      <c r="E1485" s="29" t="s">
        <v>1202</v>
      </c>
      <c r="F1485" s="390"/>
      <c r="G1485" s="10">
        <v>10</v>
      </c>
      <c r="H1485" s="11">
        <v>6.0490000000000004</v>
      </c>
      <c r="I1485" s="11">
        <f t="shared" si="86"/>
        <v>30.245000000000001</v>
      </c>
      <c r="J1485" s="12">
        <v>165</v>
      </c>
      <c r="K1485" s="46">
        <f t="shared" si="85"/>
        <v>5455.4471813522896</v>
      </c>
      <c r="L1485" s="46"/>
      <c r="M1485" s="13" t="s">
        <v>71</v>
      </c>
      <c r="N1485" s="412">
        <f>AVERAGE(N1484:N1484)</f>
        <v>126768.87167297232</v>
      </c>
      <c r="O1485" s="412" t="e">
        <f>AVERAGE(O1484:O1484)</f>
        <v>#REF!</v>
      </c>
      <c r="P1485" s="412" t="e">
        <f>STDEV(#REF!)</f>
        <v>#REF!</v>
      </c>
      <c r="Q1485" s="412" t="e">
        <f>STDEV(#REF!)</f>
        <v>#REF!</v>
      </c>
      <c r="R1485" s="412">
        <f>MIN(R1484:R1484)</f>
        <v>248082.29616459235</v>
      </c>
      <c r="S1485" s="412" t="e">
        <f>MIN(S1484:S1484)</f>
        <v>#REF!</v>
      </c>
      <c r="T1485" s="412">
        <f>MIN(T1484:T1484)</f>
        <v>5455.4471813522896</v>
      </c>
      <c r="U1485" s="412">
        <f>MIN(U1484:U1484)</f>
        <v>0</v>
      </c>
      <c r="V1485" s="131" t="s">
        <v>389</v>
      </c>
    </row>
    <row r="1486" spans="1:22">
      <c r="A1486" s="414" t="s">
        <v>1109</v>
      </c>
      <c r="B1486" s="25" t="s">
        <v>18</v>
      </c>
      <c r="C1486" s="383">
        <v>1</v>
      </c>
      <c r="D1486" s="379" t="s">
        <v>4</v>
      </c>
      <c r="E1486" s="29" t="s">
        <v>1203</v>
      </c>
      <c r="F1486" s="408" t="s">
        <v>1844</v>
      </c>
      <c r="G1486" s="10">
        <v>10</v>
      </c>
      <c r="H1486" s="11">
        <v>222.65899999999999</v>
      </c>
      <c r="I1486" s="11">
        <f t="shared" si="86"/>
        <v>200</v>
      </c>
      <c r="J1486" s="12" t="s">
        <v>355</v>
      </c>
      <c r="K1486" s="46" t="s">
        <v>355</v>
      </c>
      <c r="L1486" s="46"/>
      <c r="M1486" s="13" t="s">
        <v>71</v>
      </c>
      <c r="N1486" s="381" t="s">
        <v>355</v>
      </c>
      <c r="O1486" s="381" t="s">
        <v>355</v>
      </c>
      <c r="P1486" s="381" t="s">
        <v>354</v>
      </c>
      <c r="Q1486" s="381" t="s">
        <v>354</v>
      </c>
      <c r="R1486" s="381" t="s">
        <v>355</v>
      </c>
      <c r="S1486" s="381" t="s">
        <v>355</v>
      </c>
      <c r="T1486" s="381" t="s">
        <v>355</v>
      </c>
      <c r="U1486" s="381" t="s">
        <v>355</v>
      </c>
      <c r="V1486" s="131" t="s">
        <v>389</v>
      </c>
    </row>
    <row r="1487" spans="1:22">
      <c r="A1487" s="414"/>
      <c r="B1487" s="25" t="s">
        <v>19</v>
      </c>
      <c r="C1487" s="384"/>
      <c r="D1487" s="380"/>
      <c r="E1487" s="29" t="s">
        <v>1204</v>
      </c>
      <c r="F1487" s="409"/>
      <c r="G1487" s="10">
        <v>10</v>
      </c>
      <c r="H1487" s="11">
        <v>123.17400000000001</v>
      </c>
      <c r="I1487" s="11">
        <f t="shared" si="86"/>
        <v>200</v>
      </c>
      <c r="J1487" s="12" t="s">
        <v>355</v>
      </c>
      <c r="K1487" s="46" t="s">
        <v>355</v>
      </c>
      <c r="L1487" s="46"/>
      <c r="M1487" s="13" t="s">
        <v>71</v>
      </c>
      <c r="N1487" s="382">
        <f>MIN(N1485:N1486)</f>
        <v>126768.87167297232</v>
      </c>
      <c r="O1487" s="382" t="e">
        <f>MIN(O1485:O1486)</f>
        <v>#REF!</v>
      </c>
      <c r="P1487" s="382" t="e">
        <f>AVERAGE(P1485:P1486)</f>
        <v>#REF!</v>
      </c>
      <c r="Q1487" s="382" t="e">
        <f>AVERAGE(Q1485:Q1486)</f>
        <v>#REF!</v>
      </c>
      <c r="R1487" s="382">
        <f>MIN(R1485:R1486)</f>
        <v>248082.29616459235</v>
      </c>
      <c r="S1487" s="382" t="e">
        <f>MIN(S1485:S1486)</f>
        <v>#REF!</v>
      </c>
      <c r="T1487" s="382">
        <f>MIN(T1485:T1486)</f>
        <v>5455.4471813522896</v>
      </c>
      <c r="U1487" s="382">
        <f>MIN(U1485:U1486)</f>
        <v>0</v>
      </c>
      <c r="V1487" s="131" t="s">
        <v>389</v>
      </c>
    </row>
    <row r="1488" spans="1:22">
      <c r="A1488" s="414"/>
      <c r="B1488" s="25" t="s">
        <v>20</v>
      </c>
      <c r="C1488" s="384"/>
      <c r="D1488" s="379" t="s">
        <v>3</v>
      </c>
      <c r="E1488" s="29" t="s">
        <v>1205</v>
      </c>
      <c r="F1488" s="409"/>
      <c r="G1488" s="10">
        <v>10</v>
      </c>
      <c r="H1488" s="11">
        <v>112.79300000000001</v>
      </c>
      <c r="I1488" s="11">
        <f t="shared" si="86"/>
        <v>200</v>
      </c>
      <c r="J1488" s="12" t="s">
        <v>355</v>
      </c>
      <c r="K1488" s="46" t="s">
        <v>355</v>
      </c>
      <c r="L1488" s="46"/>
      <c r="M1488" s="13" t="s">
        <v>71</v>
      </c>
      <c r="N1488" s="381" t="s">
        <v>355</v>
      </c>
      <c r="O1488" s="382" t="e">
        <f>MIN(#REF!)</f>
        <v>#REF!</v>
      </c>
      <c r="P1488" s="381" t="s">
        <v>354</v>
      </c>
      <c r="Q1488" s="382" t="e">
        <f>AVERAGE(#REF!)</f>
        <v>#REF!</v>
      </c>
      <c r="R1488" s="381" t="s">
        <v>355</v>
      </c>
      <c r="S1488" s="382" t="e">
        <f>MIN(#REF!)</f>
        <v>#REF!</v>
      </c>
      <c r="T1488" s="381" t="s">
        <v>355</v>
      </c>
      <c r="U1488" s="382" t="e">
        <f>MIN(#REF!)</f>
        <v>#REF!</v>
      </c>
      <c r="V1488" s="131" t="s">
        <v>389</v>
      </c>
    </row>
    <row r="1489" spans="1:22">
      <c r="A1489" s="414"/>
      <c r="B1489" s="25" t="s">
        <v>21</v>
      </c>
      <c r="C1489" s="385"/>
      <c r="D1489" s="380"/>
      <c r="E1489" s="29" t="s">
        <v>1206</v>
      </c>
      <c r="F1489" s="409"/>
      <c r="G1489" s="10">
        <v>10</v>
      </c>
      <c r="H1489" s="11">
        <v>222.33199999999999</v>
      </c>
      <c r="I1489" s="11">
        <f t="shared" si="86"/>
        <v>200</v>
      </c>
      <c r="J1489" s="12" t="s">
        <v>355</v>
      </c>
      <c r="K1489" s="46" t="s">
        <v>355</v>
      </c>
      <c r="L1489" s="46"/>
      <c r="M1489" s="13" t="s">
        <v>71</v>
      </c>
      <c r="N1489" s="382">
        <f>MIN(N1487:N1488)</f>
        <v>126768.87167297232</v>
      </c>
      <c r="O1489" s="382" t="e">
        <f>MIN(O1488:O1488)</f>
        <v>#REF!</v>
      </c>
      <c r="P1489" s="382" t="e">
        <f>AVERAGE(P1487:P1488)</f>
        <v>#REF!</v>
      </c>
      <c r="Q1489" s="382" t="e">
        <f>AVERAGE(Q1488:Q1488)</f>
        <v>#REF!</v>
      </c>
      <c r="R1489" s="382">
        <f>MIN(R1487:R1488)</f>
        <v>248082.29616459235</v>
      </c>
      <c r="S1489" s="382" t="e">
        <f>MIN(S1488:S1488)</f>
        <v>#REF!</v>
      </c>
      <c r="T1489" s="382">
        <f>MIN(T1487:T1488)</f>
        <v>5455.4471813522896</v>
      </c>
      <c r="U1489" s="382" t="e">
        <f>MIN(U1488:U1488)</f>
        <v>#REF!</v>
      </c>
      <c r="V1489" s="131" t="s">
        <v>389</v>
      </c>
    </row>
    <row r="1490" spans="1:22">
      <c r="A1490" s="414"/>
      <c r="B1490" s="25" t="s">
        <v>22</v>
      </c>
      <c r="C1490" s="383">
        <v>2</v>
      </c>
      <c r="D1490" s="379" t="s">
        <v>4</v>
      </c>
      <c r="E1490" s="29" t="s">
        <v>1207</v>
      </c>
      <c r="F1490" s="409"/>
      <c r="G1490" s="10">
        <v>10</v>
      </c>
      <c r="H1490" s="11">
        <v>184.85900000000001</v>
      </c>
      <c r="I1490" s="11">
        <f t="shared" si="86"/>
        <v>200</v>
      </c>
      <c r="J1490" s="12" t="s">
        <v>355</v>
      </c>
      <c r="K1490" s="46" t="s">
        <v>355</v>
      </c>
      <c r="L1490" s="46"/>
      <c r="M1490" s="13" t="s">
        <v>71</v>
      </c>
      <c r="N1490" s="381" t="s">
        <v>355</v>
      </c>
      <c r="O1490" s="381" t="s">
        <v>355</v>
      </c>
      <c r="P1490" s="381" t="s">
        <v>354</v>
      </c>
      <c r="Q1490" s="381" t="s">
        <v>354</v>
      </c>
      <c r="R1490" s="381" t="s">
        <v>355</v>
      </c>
      <c r="S1490" s="381" t="s">
        <v>355</v>
      </c>
      <c r="T1490" s="381" t="s">
        <v>355</v>
      </c>
      <c r="U1490" s="381" t="s">
        <v>355</v>
      </c>
      <c r="V1490" s="131" t="s">
        <v>389</v>
      </c>
    </row>
    <row r="1491" spans="1:22">
      <c r="A1491" s="414"/>
      <c r="B1491" s="25" t="s">
        <v>23</v>
      </c>
      <c r="C1491" s="384"/>
      <c r="D1491" s="380"/>
      <c r="E1491" s="29" t="s">
        <v>1208</v>
      </c>
      <c r="F1491" s="409"/>
      <c r="G1491" s="10">
        <v>10</v>
      </c>
      <c r="H1491" s="11">
        <v>258.78399999999999</v>
      </c>
      <c r="I1491" s="11">
        <f t="shared" si="86"/>
        <v>200</v>
      </c>
      <c r="J1491" s="12" t="s">
        <v>355</v>
      </c>
      <c r="K1491" s="46" t="s">
        <v>355</v>
      </c>
      <c r="L1491" s="46"/>
      <c r="M1491" s="13" t="s">
        <v>71</v>
      </c>
      <c r="N1491" s="382">
        <f>MIN(N1489:N1490)</f>
        <v>126768.87167297232</v>
      </c>
      <c r="O1491" s="382" t="e">
        <f>MIN(O1489:O1490)</f>
        <v>#REF!</v>
      </c>
      <c r="P1491" s="382" t="e">
        <f>AVERAGE(P1489:P1490)</f>
        <v>#REF!</v>
      </c>
      <c r="Q1491" s="382" t="e">
        <f>AVERAGE(Q1489:Q1490)</f>
        <v>#REF!</v>
      </c>
      <c r="R1491" s="382">
        <f>MIN(R1489:R1490)</f>
        <v>248082.29616459235</v>
      </c>
      <c r="S1491" s="382" t="e">
        <f>MIN(S1489:S1490)</f>
        <v>#REF!</v>
      </c>
      <c r="T1491" s="382">
        <f>MIN(T1489:T1490)</f>
        <v>5455.4471813522896</v>
      </c>
      <c r="U1491" s="382" t="e">
        <f>MIN(U1489:U1490)</f>
        <v>#REF!</v>
      </c>
      <c r="V1491" s="131" t="s">
        <v>389</v>
      </c>
    </row>
    <row r="1492" spans="1:22">
      <c r="A1492" s="414"/>
      <c r="B1492" s="25" t="s">
        <v>24</v>
      </c>
      <c r="C1492" s="384"/>
      <c r="D1492" s="379" t="s">
        <v>3</v>
      </c>
      <c r="E1492" s="29" t="s">
        <v>1209</v>
      </c>
      <c r="F1492" s="409"/>
      <c r="G1492" s="10">
        <v>10</v>
      </c>
      <c r="H1492" s="11">
        <v>93.290999999999997</v>
      </c>
      <c r="I1492" s="11">
        <f t="shared" si="86"/>
        <v>200</v>
      </c>
      <c r="J1492" s="12" t="s">
        <v>355</v>
      </c>
      <c r="K1492" s="46" t="s">
        <v>355</v>
      </c>
      <c r="L1492" s="46"/>
      <c r="M1492" s="13" t="s">
        <v>71</v>
      </c>
      <c r="N1492" s="381" t="s">
        <v>355</v>
      </c>
      <c r="O1492" s="382" t="e">
        <f>MIN(#REF!)</f>
        <v>#REF!</v>
      </c>
      <c r="P1492" s="381" t="s">
        <v>354</v>
      </c>
      <c r="Q1492" s="382" t="e">
        <f>AVERAGE(#REF!)</f>
        <v>#REF!</v>
      </c>
      <c r="R1492" s="381" t="s">
        <v>355</v>
      </c>
      <c r="S1492" s="382" t="e">
        <f>MIN(#REF!)</f>
        <v>#REF!</v>
      </c>
      <c r="T1492" s="381" t="s">
        <v>355</v>
      </c>
      <c r="U1492" s="382" t="e">
        <f>MIN(#REF!)</f>
        <v>#REF!</v>
      </c>
      <c r="V1492" s="131" t="s">
        <v>390</v>
      </c>
    </row>
    <row r="1493" spans="1:22">
      <c r="A1493" s="414"/>
      <c r="B1493" s="25" t="s">
        <v>25</v>
      </c>
      <c r="C1493" s="385"/>
      <c r="D1493" s="380"/>
      <c r="E1493" s="29" t="s">
        <v>1210</v>
      </c>
      <c r="F1493" s="409"/>
      <c r="G1493" s="10">
        <v>10</v>
      </c>
      <c r="H1493" s="11">
        <v>31.077999999999999</v>
      </c>
      <c r="I1493" s="11">
        <f t="shared" si="86"/>
        <v>155.38999999999999</v>
      </c>
      <c r="J1493" s="12" t="s">
        <v>355</v>
      </c>
      <c r="K1493" s="46" t="s">
        <v>355</v>
      </c>
      <c r="L1493" s="46"/>
      <c r="M1493" s="13" t="s">
        <v>71</v>
      </c>
      <c r="N1493" s="382">
        <f>MIN(N1491:N1492)</f>
        <v>126768.87167297232</v>
      </c>
      <c r="O1493" s="382" t="e">
        <f>MIN(O1492:O1492)</f>
        <v>#REF!</v>
      </c>
      <c r="P1493" s="382" t="e">
        <f>AVERAGE(P1491:P1492)</f>
        <v>#REF!</v>
      </c>
      <c r="Q1493" s="382" t="e">
        <f>AVERAGE(Q1492:Q1492)</f>
        <v>#REF!</v>
      </c>
      <c r="R1493" s="382">
        <f>MIN(R1491:R1492)</f>
        <v>248082.29616459235</v>
      </c>
      <c r="S1493" s="382" t="e">
        <f>MIN(S1492:S1492)</f>
        <v>#REF!</v>
      </c>
      <c r="T1493" s="382">
        <f>MIN(T1491:T1492)</f>
        <v>5455.4471813522896</v>
      </c>
      <c r="U1493" s="382" t="e">
        <f>MIN(U1492:U1492)</f>
        <v>#REF!</v>
      </c>
      <c r="V1493" s="131" t="s">
        <v>390</v>
      </c>
    </row>
    <row r="1494" spans="1:22">
      <c r="A1494" s="414"/>
      <c r="B1494" s="25" t="s">
        <v>26</v>
      </c>
      <c r="C1494" s="383">
        <v>3</v>
      </c>
      <c r="D1494" s="379" t="s">
        <v>4</v>
      </c>
      <c r="E1494" s="29" t="s">
        <v>1211</v>
      </c>
      <c r="F1494" s="409"/>
      <c r="G1494" s="10">
        <v>10</v>
      </c>
      <c r="H1494" s="11">
        <v>182.99100000000001</v>
      </c>
      <c r="I1494" s="11">
        <f t="shared" si="86"/>
        <v>200</v>
      </c>
      <c r="J1494" s="12">
        <v>14210</v>
      </c>
      <c r="K1494" s="46">
        <f t="shared" si="85"/>
        <v>71050</v>
      </c>
      <c r="L1494" s="46"/>
      <c r="M1494" s="13" t="s">
        <v>71</v>
      </c>
      <c r="N1494" s="412">
        <f>AVERAGE(K1494:K1495)</f>
        <v>39547.5</v>
      </c>
      <c r="O1494" s="412">
        <f>AVERAGE(K1494:K1497)</f>
        <v>21368.75</v>
      </c>
      <c r="P1494" s="412">
        <f>STDEV(K1494:K1495)</f>
        <v>44551.262748658424</v>
      </c>
      <c r="Q1494" s="412">
        <f>STDEV(K1494:K1497)</f>
        <v>33202.795408168073</v>
      </c>
      <c r="R1494" s="412">
        <f>MAX(K1494:K1495)</f>
        <v>71050</v>
      </c>
      <c r="S1494" s="412">
        <f>MAX(K1494:K1497)</f>
        <v>71050</v>
      </c>
      <c r="T1494" s="412">
        <f>MIN(K1494:K1495)</f>
        <v>8045</v>
      </c>
      <c r="U1494" s="412">
        <f>MIN(K1494:K1497)</f>
        <v>2645</v>
      </c>
      <c r="V1494" s="131" t="s">
        <v>390</v>
      </c>
    </row>
    <row r="1495" spans="1:22">
      <c r="A1495" s="414"/>
      <c r="B1495" s="25" t="s">
        <v>27</v>
      </c>
      <c r="C1495" s="384"/>
      <c r="D1495" s="380"/>
      <c r="E1495" s="29" t="s">
        <v>1212</v>
      </c>
      <c r="F1495" s="409"/>
      <c r="G1495" s="10">
        <v>10</v>
      </c>
      <c r="H1495" s="11">
        <v>305.41800000000001</v>
      </c>
      <c r="I1495" s="11">
        <f t="shared" si="86"/>
        <v>200</v>
      </c>
      <c r="J1495" s="12">
        <v>1609</v>
      </c>
      <c r="K1495" s="46">
        <f t="shared" si="85"/>
        <v>8045</v>
      </c>
      <c r="L1495" s="46"/>
      <c r="M1495" s="13" t="s">
        <v>71</v>
      </c>
      <c r="N1495" s="412">
        <f>AVERAGE(N1493:N1494)</f>
        <v>83158.185836486169</v>
      </c>
      <c r="O1495" s="412" t="e">
        <f>AVERAGE(O1493:O1494)</f>
        <v>#REF!</v>
      </c>
      <c r="P1495" s="412" t="e">
        <f>STDEV(P1491:P1493)</f>
        <v>#REF!</v>
      </c>
      <c r="Q1495" s="412" t="e">
        <f>STDEV(Q1491:Q1493)</f>
        <v>#REF!</v>
      </c>
      <c r="R1495" s="412">
        <f>MIN(R1493:R1494)</f>
        <v>71050</v>
      </c>
      <c r="S1495" s="412" t="e">
        <f>MIN(S1493:S1494)</f>
        <v>#REF!</v>
      </c>
      <c r="T1495" s="412">
        <f>MIN(T1493:T1494)</f>
        <v>5455.4471813522896</v>
      </c>
      <c r="U1495" s="412" t="e">
        <f>MIN(U1493:U1494)</f>
        <v>#REF!</v>
      </c>
      <c r="V1495" s="131" t="s">
        <v>390</v>
      </c>
    </row>
    <row r="1496" spans="1:22">
      <c r="A1496" s="414"/>
      <c r="B1496" s="25" t="s">
        <v>28</v>
      </c>
      <c r="C1496" s="384"/>
      <c r="D1496" s="379" t="s">
        <v>3</v>
      </c>
      <c r="E1496" s="29" t="s">
        <v>1213</v>
      </c>
      <c r="F1496" s="409"/>
      <c r="G1496" s="10">
        <v>10</v>
      </c>
      <c r="H1496" s="11">
        <v>364.67899999999997</v>
      </c>
      <c r="I1496" s="11">
        <f t="shared" si="86"/>
        <v>200</v>
      </c>
      <c r="J1496" s="12">
        <v>747</v>
      </c>
      <c r="K1496" s="46">
        <f t="shared" si="85"/>
        <v>3735</v>
      </c>
      <c r="L1496" s="46"/>
      <c r="M1496" s="13" t="s">
        <v>71</v>
      </c>
      <c r="N1496" s="412">
        <f>AVERAGE(K1496:K1497)</f>
        <v>3190</v>
      </c>
      <c r="O1496" s="412" t="e">
        <f>AVERAGE(#REF!)</f>
        <v>#REF!</v>
      </c>
      <c r="P1496" s="412">
        <f>STDEV(K1496:K1497)</f>
        <v>770.74639149333677</v>
      </c>
      <c r="Q1496" s="412" t="e">
        <f>STDEV(#REF!)</f>
        <v>#REF!</v>
      </c>
      <c r="R1496" s="412">
        <f>MAX(K1496:K1497)</f>
        <v>3735</v>
      </c>
      <c r="S1496" s="412" t="e">
        <f>MIN(#REF!)</f>
        <v>#REF!</v>
      </c>
      <c r="T1496" s="412">
        <f>MIN(K1496:K1497)</f>
        <v>2645</v>
      </c>
      <c r="U1496" s="412">
        <f>MIN(M1496:M1497)</f>
        <v>0</v>
      </c>
      <c r="V1496" s="131" t="s">
        <v>390</v>
      </c>
    </row>
    <row r="1497" spans="1:22">
      <c r="A1497" s="414"/>
      <c r="B1497" s="25" t="s">
        <v>29</v>
      </c>
      <c r="C1497" s="385"/>
      <c r="D1497" s="380"/>
      <c r="E1497" s="29" t="s">
        <v>1214</v>
      </c>
      <c r="F1497" s="409"/>
      <c r="G1497" s="10">
        <v>10</v>
      </c>
      <c r="H1497" s="11">
        <v>302.33100000000002</v>
      </c>
      <c r="I1497" s="11">
        <f t="shared" si="86"/>
        <v>200</v>
      </c>
      <c r="J1497" s="12">
        <v>529</v>
      </c>
      <c r="K1497" s="46">
        <f t="shared" si="85"/>
        <v>2645</v>
      </c>
      <c r="L1497" s="46"/>
      <c r="M1497" s="13" t="s">
        <v>71</v>
      </c>
      <c r="N1497" s="412">
        <f>AVERAGE(N1496:N1496)</f>
        <v>3190</v>
      </c>
      <c r="O1497" s="412" t="e">
        <f>AVERAGE(O1496:O1496)</f>
        <v>#REF!</v>
      </c>
      <c r="P1497" s="412" t="e">
        <f>STDEV(#REF!)</f>
        <v>#REF!</v>
      </c>
      <c r="Q1497" s="412" t="e">
        <f>STDEV(#REF!)</f>
        <v>#REF!</v>
      </c>
      <c r="R1497" s="412">
        <f>MIN(R1496:R1496)</f>
        <v>3735</v>
      </c>
      <c r="S1497" s="412" t="e">
        <f>MIN(S1496:S1496)</f>
        <v>#REF!</v>
      </c>
      <c r="T1497" s="412">
        <f>MIN(T1496:T1496)</f>
        <v>2645</v>
      </c>
      <c r="U1497" s="412">
        <f>MIN(U1496:U1496)</f>
        <v>0</v>
      </c>
      <c r="V1497" s="131" t="s">
        <v>390</v>
      </c>
    </row>
    <row r="1498" spans="1:22">
      <c r="A1498" s="414"/>
      <c r="B1498" s="25" t="s">
        <v>30</v>
      </c>
      <c r="C1498" s="383">
        <v>4</v>
      </c>
      <c r="D1498" s="379" t="s">
        <v>4</v>
      </c>
      <c r="E1498" s="29" t="s">
        <v>1215</v>
      </c>
      <c r="F1498" s="409"/>
      <c r="G1498" s="10">
        <v>10</v>
      </c>
      <c r="H1498" s="11">
        <v>287.04599999999999</v>
      </c>
      <c r="I1498" s="11">
        <f t="shared" si="86"/>
        <v>200</v>
      </c>
      <c r="J1498" s="12">
        <v>5931</v>
      </c>
      <c r="K1498" s="46">
        <f t="shared" si="85"/>
        <v>29655</v>
      </c>
      <c r="L1498" s="46"/>
      <c r="M1498" s="13" t="s">
        <v>71</v>
      </c>
      <c r="N1498" s="412">
        <f>AVERAGE(K1498:K1499)</f>
        <v>30937.5</v>
      </c>
      <c r="O1498" s="412">
        <f>AVERAGE(K1498:K1501)</f>
        <v>28833.75</v>
      </c>
      <c r="P1498" s="412">
        <f>STDEV(K1498:K1499)</f>
        <v>1813.7288937434944</v>
      </c>
      <c r="Q1498" s="412">
        <f>STDEV(K1498:K1501)</f>
        <v>2864.18800302401</v>
      </c>
      <c r="R1498" s="412">
        <f>MAX(K1498:K1499)</f>
        <v>32220</v>
      </c>
      <c r="S1498" s="412">
        <f>MAX(K1498:K1501)</f>
        <v>32220</v>
      </c>
      <c r="T1498" s="412">
        <f>MIN(K1498:K1499)</f>
        <v>29655</v>
      </c>
      <c r="U1498" s="412">
        <f>MIN(K1498:K1501)</f>
        <v>25385</v>
      </c>
      <c r="V1498" s="131" t="s">
        <v>390</v>
      </c>
    </row>
    <row r="1499" spans="1:22">
      <c r="A1499" s="414"/>
      <c r="B1499" s="25" t="s">
        <v>31</v>
      </c>
      <c r="C1499" s="384"/>
      <c r="D1499" s="380"/>
      <c r="E1499" s="29" t="s">
        <v>1216</v>
      </c>
      <c r="F1499" s="409"/>
      <c r="G1499" s="10">
        <v>10</v>
      </c>
      <c r="H1499" s="11">
        <v>277.86599999999999</v>
      </c>
      <c r="I1499" s="11">
        <f t="shared" si="86"/>
        <v>200</v>
      </c>
      <c r="J1499" s="12">
        <v>6444</v>
      </c>
      <c r="K1499" s="46">
        <f t="shared" si="85"/>
        <v>32220</v>
      </c>
      <c r="L1499" s="46"/>
      <c r="M1499" s="13" t="s">
        <v>71</v>
      </c>
      <c r="N1499" s="412">
        <f>AVERAGE(N1497:N1498)</f>
        <v>17063.75</v>
      </c>
      <c r="O1499" s="412" t="e">
        <f>AVERAGE(O1497:O1498)</f>
        <v>#REF!</v>
      </c>
      <c r="P1499" s="412" t="e">
        <f>STDEV(P1495:P1497)</f>
        <v>#REF!</v>
      </c>
      <c r="Q1499" s="412" t="e">
        <f>STDEV(Q1495:Q1497)</f>
        <v>#REF!</v>
      </c>
      <c r="R1499" s="412">
        <f>MIN(R1497:R1498)</f>
        <v>3735</v>
      </c>
      <c r="S1499" s="412" t="e">
        <f>MIN(S1497:S1498)</f>
        <v>#REF!</v>
      </c>
      <c r="T1499" s="412">
        <f>MIN(T1497:T1498)</f>
        <v>2645</v>
      </c>
      <c r="U1499" s="412">
        <f>MIN(U1497:U1498)</f>
        <v>0</v>
      </c>
      <c r="V1499" s="131" t="s">
        <v>390</v>
      </c>
    </row>
    <row r="1500" spans="1:22">
      <c r="A1500" s="414"/>
      <c r="B1500" s="25" t="s">
        <v>32</v>
      </c>
      <c r="C1500" s="384"/>
      <c r="D1500" s="379" t="s">
        <v>3</v>
      </c>
      <c r="E1500" s="29" t="s">
        <v>1217</v>
      </c>
      <c r="F1500" s="409"/>
      <c r="G1500" s="10">
        <v>10</v>
      </c>
      <c r="H1500" s="11">
        <v>322.02499999999998</v>
      </c>
      <c r="I1500" s="11">
        <f t="shared" si="86"/>
        <v>200</v>
      </c>
      <c r="J1500" s="12">
        <v>5615</v>
      </c>
      <c r="K1500" s="46">
        <f t="shared" si="85"/>
        <v>28075</v>
      </c>
      <c r="L1500" s="46"/>
      <c r="M1500" s="13" t="s">
        <v>71</v>
      </c>
      <c r="N1500" s="412">
        <f>AVERAGE(K1500:K1501)</f>
        <v>26730</v>
      </c>
      <c r="O1500" s="412" t="e">
        <f>AVERAGE(#REF!)</f>
        <v>#REF!</v>
      </c>
      <c r="P1500" s="412">
        <f>STDEV(K1500:K1501)</f>
        <v>1902.1172413918127</v>
      </c>
      <c r="Q1500" s="412" t="e">
        <f>STDEV(#REF!)</f>
        <v>#REF!</v>
      </c>
      <c r="R1500" s="412">
        <f>MAX(K1500:K1501)</f>
        <v>28075</v>
      </c>
      <c r="S1500" s="412" t="e">
        <f>MIN(#REF!)</f>
        <v>#REF!</v>
      </c>
      <c r="T1500" s="412">
        <f>MIN(K1500:K1501)</f>
        <v>25385</v>
      </c>
      <c r="U1500" s="412">
        <f>MIN(M1500:M1501)</f>
        <v>0</v>
      </c>
      <c r="V1500" s="131" t="s">
        <v>390</v>
      </c>
    </row>
    <row r="1501" spans="1:22">
      <c r="A1501" s="414"/>
      <c r="B1501" s="25" t="s">
        <v>33</v>
      </c>
      <c r="C1501" s="385"/>
      <c r="D1501" s="380"/>
      <c r="E1501" s="29" t="s">
        <v>1218</v>
      </c>
      <c r="F1501" s="409"/>
      <c r="G1501" s="10">
        <v>10</v>
      </c>
      <c r="H1501" s="11">
        <v>268.38099999999997</v>
      </c>
      <c r="I1501" s="11">
        <f t="shared" si="86"/>
        <v>200</v>
      </c>
      <c r="J1501" s="12">
        <v>5077</v>
      </c>
      <c r="K1501" s="46">
        <f t="shared" si="85"/>
        <v>25385</v>
      </c>
      <c r="L1501" s="46"/>
      <c r="M1501" s="13" t="s">
        <v>71</v>
      </c>
      <c r="N1501" s="412">
        <f>AVERAGE(N1500:N1500)</f>
        <v>26730</v>
      </c>
      <c r="O1501" s="412" t="e">
        <f>AVERAGE(O1500:O1500)</f>
        <v>#REF!</v>
      </c>
      <c r="P1501" s="412" t="e">
        <f>STDEV(#REF!)</f>
        <v>#REF!</v>
      </c>
      <c r="Q1501" s="412" t="e">
        <f>STDEV(#REF!)</f>
        <v>#REF!</v>
      </c>
      <c r="R1501" s="412">
        <f>MIN(R1500:R1500)</f>
        <v>28075</v>
      </c>
      <c r="S1501" s="412" t="e">
        <f>MIN(S1500:S1500)</f>
        <v>#REF!</v>
      </c>
      <c r="T1501" s="412">
        <f>MIN(T1500:T1500)</f>
        <v>25385</v>
      </c>
      <c r="U1501" s="412">
        <f>MIN(U1500:U1500)</f>
        <v>0</v>
      </c>
      <c r="V1501" s="131" t="s">
        <v>390</v>
      </c>
    </row>
    <row r="1502" spans="1:22">
      <c r="A1502" s="414"/>
      <c r="B1502" s="25" t="s">
        <v>34</v>
      </c>
      <c r="C1502" s="383">
        <v>5</v>
      </c>
      <c r="D1502" s="379" t="s">
        <v>4</v>
      </c>
      <c r="E1502" s="29" t="s">
        <v>1219</v>
      </c>
      <c r="F1502" s="409"/>
      <c r="G1502" s="10">
        <v>10</v>
      </c>
      <c r="H1502" s="11">
        <v>429.46</v>
      </c>
      <c r="I1502" s="11">
        <f t="shared" si="86"/>
        <v>200</v>
      </c>
      <c r="J1502" s="12">
        <v>45322</v>
      </c>
      <c r="K1502" s="46">
        <f t="shared" ref="K1502:K1532" si="87">(J1502/(I1502/1000))</f>
        <v>226610</v>
      </c>
      <c r="L1502" s="46"/>
      <c r="M1502" s="13" t="s">
        <v>71</v>
      </c>
      <c r="N1502" s="412">
        <f>AVERAGE(K1502:K1503)</f>
        <v>486577.5</v>
      </c>
      <c r="O1502" s="412">
        <f>AVERAGE(K1502:K1505)</f>
        <v>480812.5</v>
      </c>
      <c r="P1502" s="412">
        <f>STDEV(K1502:K1503)</f>
        <v>367649.56427622761</v>
      </c>
      <c r="Q1502" s="412">
        <f>STDEV(K1502:K1505)</f>
        <v>270783.70250380039</v>
      </c>
      <c r="R1502" s="412">
        <f>MAX(K1502:K1503)</f>
        <v>746545</v>
      </c>
      <c r="S1502" s="412">
        <f>MAX(K1502:K1505)</f>
        <v>746545</v>
      </c>
      <c r="T1502" s="412">
        <f>MIN(K1502:K1503)</f>
        <v>226610</v>
      </c>
      <c r="U1502" s="412">
        <f>MIN(K1502:K1505)</f>
        <v>226610</v>
      </c>
      <c r="V1502" s="131" t="s">
        <v>390</v>
      </c>
    </row>
    <row r="1503" spans="1:22">
      <c r="A1503" s="414"/>
      <c r="B1503" s="25" t="s">
        <v>35</v>
      </c>
      <c r="C1503" s="384"/>
      <c r="D1503" s="380"/>
      <c r="E1503" s="29" t="s">
        <v>1220</v>
      </c>
      <c r="F1503" s="409"/>
      <c r="G1503" s="10">
        <v>10</v>
      </c>
      <c r="H1503" s="11">
        <v>301.84199999999998</v>
      </c>
      <c r="I1503" s="11">
        <f t="shared" ref="I1503:I1532" si="88">IF(H1503&gt;=40, 200, H1503*5)</f>
        <v>200</v>
      </c>
      <c r="J1503" s="12">
        <v>149309</v>
      </c>
      <c r="K1503" s="46">
        <f t="shared" si="87"/>
        <v>746545</v>
      </c>
      <c r="L1503" s="46"/>
      <c r="M1503" s="13" t="s">
        <v>71</v>
      </c>
      <c r="N1503" s="412">
        <f>AVERAGE(N1501:N1502)</f>
        <v>256653.75</v>
      </c>
      <c r="O1503" s="412" t="e">
        <f>AVERAGE(O1501:O1502)</f>
        <v>#REF!</v>
      </c>
      <c r="P1503" s="412" t="e">
        <f>STDEV(P1499:P1501)</f>
        <v>#REF!</v>
      </c>
      <c r="Q1503" s="412" t="e">
        <f>STDEV(Q1499:Q1501)</f>
        <v>#REF!</v>
      </c>
      <c r="R1503" s="412">
        <f>MIN(R1501:R1502)</f>
        <v>28075</v>
      </c>
      <c r="S1503" s="412" t="e">
        <f>MIN(S1501:S1502)</f>
        <v>#REF!</v>
      </c>
      <c r="T1503" s="412">
        <f>MIN(T1501:T1502)</f>
        <v>25385</v>
      </c>
      <c r="U1503" s="412">
        <f>MIN(U1501:U1502)</f>
        <v>0</v>
      </c>
      <c r="V1503" s="131" t="s">
        <v>390</v>
      </c>
    </row>
    <row r="1504" spans="1:22">
      <c r="A1504" s="414"/>
      <c r="B1504" s="25" t="s">
        <v>36</v>
      </c>
      <c r="C1504" s="384"/>
      <c r="D1504" s="379" t="s">
        <v>3</v>
      </c>
      <c r="E1504" s="29" t="s">
        <v>1221</v>
      </c>
      <c r="F1504" s="409"/>
      <c r="G1504" s="10">
        <v>10</v>
      </c>
      <c r="H1504" s="11">
        <v>326.54000000000002</v>
      </c>
      <c r="I1504" s="11">
        <f t="shared" si="88"/>
        <v>200</v>
      </c>
      <c r="J1504" s="12">
        <v>53858</v>
      </c>
      <c r="K1504" s="46">
        <f t="shared" si="87"/>
        <v>269290</v>
      </c>
      <c r="L1504" s="46"/>
      <c r="M1504" s="13" t="s">
        <v>71</v>
      </c>
      <c r="N1504" s="412">
        <f>AVERAGE(K1504:K1505)</f>
        <v>475047.5</v>
      </c>
      <c r="O1504" s="412" t="e">
        <f>AVERAGE(#REF!)</f>
        <v>#REF!</v>
      </c>
      <c r="P1504" s="412">
        <f>STDEV(K1504:K1505)</f>
        <v>290985.04705998208</v>
      </c>
      <c r="Q1504" s="412" t="e">
        <f>STDEV(#REF!)</f>
        <v>#REF!</v>
      </c>
      <c r="R1504" s="412">
        <f>MAX(K1504:K1505)</f>
        <v>680805</v>
      </c>
      <c r="S1504" s="412" t="e">
        <f>MIN(#REF!)</f>
        <v>#REF!</v>
      </c>
      <c r="T1504" s="412">
        <f>MIN(K1504:K1505)</f>
        <v>269290</v>
      </c>
      <c r="U1504" s="412">
        <f>MIN(M1504:M1505)</f>
        <v>0</v>
      </c>
      <c r="V1504" s="131" t="s">
        <v>390</v>
      </c>
    </row>
    <row r="1505" spans="1:22">
      <c r="A1505" s="414"/>
      <c r="B1505" s="25" t="s">
        <v>37</v>
      </c>
      <c r="C1505" s="385"/>
      <c r="D1505" s="380"/>
      <c r="E1505" s="29" t="s">
        <v>1222</v>
      </c>
      <c r="F1505" s="409"/>
      <c r="G1505" s="10">
        <v>10</v>
      </c>
      <c r="H1505" s="11">
        <v>344.80099999999999</v>
      </c>
      <c r="I1505" s="11">
        <f t="shared" si="88"/>
        <v>200</v>
      </c>
      <c r="J1505" s="12">
        <v>136161</v>
      </c>
      <c r="K1505" s="46">
        <f t="shared" si="87"/>
        <v>680805</v>
      </c>
      <c r="L1505" s="46"/>
      <c r="M1505" s="13" t="s">
        <v>71</v>
      </c>
      <c r="N1505" s="412">
        <f>AVERAGE(N1504:N1504)</f>
        <v>475047.5</v>
      </c>
      <c r="O1505" s="412" t="e">
        <f>AVERAGE(O1504:O1504)</f>
        <v>#REF!</v>
      </c>
      <c r="P1505" s="412" t="e">
        <f>STDEV(#REF!)</f>
        <v>#REF!</v>
      </c>
      <c r="Q1505" s="412" t="e">
        <f>STDEV(#REF!)</f>
        <v>#REF!</v>
      </c>
      <c r="R1505" s="412">
        <f>MIN(R1504:R1504)</f>
        <v>680805</v>
      </c>
      <c r="S1505" s="412" t="e">
        <f>MIN(S1504:S1504)</f>
        <v>#REF!</v>
      </c>
      <c r="T1505" s="412">
        <f>MIN(T1504:T1504)</f>
        <v>269290</v>
      </c>
      <c r="U1505" s="412">
        <f>MIN(U1504:U1504)</f>
        <v>0</v>
      </c>
      <c r="V1505" s="131" t="s">
        <v>390</v>
      </c>
    </row>
    <row r="1506" spans="1:22">
      <c r="A1506" s="414"/>
      <c r="B1506" s="25" t="s">
        <v>38</v>
      </c>
      <c r="C1506" s="383">
        <v>6</v>
      </c>
      <c r="D1506" s="23" t="s">
        <v>4</v>
      </c>
      <c r="E1506" s="29" t="s">
        <v>1223</v>
      </c>
      <c r="F1506" s="409"/>
      <c r="G1506" s="10">
        <v>10</v>
      </c>
      <c r="H1506" s="11">
        <v>303.38799999999998</v>
      </c>
      <c r="I1506" s="11">
        <f t="shared" si="88"/>
        <v>200</v>
      </c>
      <c r="J1506" s="12">
        <v>889</v>
      </c>
      <c r="K1506" s="46">
        <f t="shared" si="87"/>
        <v>4445</v>
      </c>
      <c r="L1506" s="46"/>
      <c r="M1506" s="13" t="s">
        <v>71</v>
      </c>
      <c r="N1506" s="130">
        <f>AVERAGE(K1506)</f>
        <v>4445</v>
      </c>
      <c r="O1506" s="412">
        <f>AVERAGE(K1506:K1509)</f>
        <v>35330</v>
      </c>
      <c r="P1506" s="129" t="s">
        <v>354</v>
      </c>
      <c r="Q1506" s="412">
        <f>STDEV(K1506:K1509)</f>
        <v>31977.063133856846</v>
      </c>
      <c r="R1506" s="130">
        <f>MAX(K1506)</f>
        <v>4445</v>
      </c>
      <c r="S1506" s="412">
        <f>MAX(K1506:K1509)</f>
        <v>78055</v>
      </c>
      <c r="T1506" s="130">
        <f>MIN(K1506)</f>
        <v>4445</v>
      </c>
      <c r="U1506" s="412">
        <f>MIN(K1506:K1509)</f>
        <v>4445</v>
      </c>
      <c r="V1506" s="131" t="s">
        <v>390</v>
      </c>
    </row>
    <row r="1507" spans="1:22">
      <c r="A1507" s="414"/>
      <c r="B1507" s="25" t="s">
        <v>39</v>
      </c>
      <c r="C1507" s="384"/>
      <c r="D1507" s="379" t="s">
        <v>3</v>
      </c>
      <c r="E1507" s="29" t="s">
        <v>1224</v>
      </c>
      <c r="F1507" s="409"/>
      <c r="G1507" s="10">
        <v>10</v>
      </c>
      <c r="H1507" s="11">
        <v>274.30500000000001</v>
      </c>
      <c r="I1507" s="11">
        <f t="shared" si="88"/>
        <v>200</v>
      </c>
      <c r="J1507" s="12">
        <v>15611</v>
      </c>
      <c r="K1507" s="46">
        <f t="shared" si="87"/>
        <v>78055</v>
      </c>
      <c r="L1507" s="46"/>
      <c r="M1507" s="13" t="s">
        <v>71</v>
      </c>
      <c r="N1507" s="412">
        <f>AVERAGE(K1507:K1509)</f>
        <v>45625</v>
      </c>
      <c r="O1507" s="412">
        <f>AVERAGE(O1506:O1506)</f>
        <v>35330</v>
      </c>
      <c r="P1507" s="412">
        <f>STDEV(K1507:K1509)</f>
        <v>29964.590769773578</v>
      </c>
      <c r="Q1507" s="412" t="e">
        <f>STDEV(#REF!)</f>
        <v>#REF!</v>
      </c>
      <c r="R1507" s="412">
        <f>MAX(K1507:K1509)</f>
        <v>78055</v>
      </c>
      <c r="S1507" s="412">
        <f>MIN(S1506:S1506)</f>
        <v>78055</v>
      </c>
      <c r="T1507" s="412">
        <f>MIN(K1507:K1509)</f>
        <v>18965</v>
      </c>
      <c r="U1507" s="412">
        <f>MIN(U1506:U1506)</f>
        <v>4445</v>
      </c>
      <c r="V1507" s="131" t="s">
        <v>390</v>
      </c>
    </row>
    <row r="1508" spans="1:22">
      <c r="A1508" s="414"/>
      <c r="B1508" s="25" t="s">
        <v>40</v>
      </c>
      <c r="C1508" s="384"/>
      <c r="D1508" s="407"/>
      <c r="E1508" s="29" t="s">
        <v>1225</v>
      </c>
      <c r="F1508" s="409"/>
      <c r="G1508" s="10">
        <v>10</v>
      </c>
      <c r="H1508" s="11">
        <v>162.477</v>
      </c>
      <c r="I1508" s="11">
        <f t="shared" si="88"/>
        <v>200</v>
      </c>
      <c r="J1508" s="12">
        <v>3793</v>
      </c>
      <c r="K1508" s="46">
        <f t="shared" si="87"/>
        <v>18965</v>
      </c>
      <c r="L1508" s="46"/>
      <c r="M1508" s="13" t="s">
        <v>71</v>
      </c>
      <c r="N1508" s="412"/>
      <c r="O1508" s="412" t="e">
        <f>AVERAGE(#REF!)</f>
        <v>#REF!</v>
      </c>
      <c r="P1508" s="412"/>
      <c r="Q1508" s="412" t="e">
        <f>STDEV(#REF!)</f>
        <v>#REF!</v>
      </c>
      <c r="R1508" s="412"/>
      <c r="S1508" s="412" t="e">
        <f>MIN(#REF!)</f>
        <v>#REF!</v>
      </c>
      <c r="T1508" s="412"/>
      <c r="U1508" s="412">
        <f>MIN(M1508:M1509)</f>
        <v>0</v>
      </c>
      <c r="V1508" s="131" t="s">
        <v>390</v>
      </c>
    </row>
    <row r="1509" spans="1:22">
      <c r="A1509" s="414"/>
      <c r="B1509" s="25" t="s">
        <v>41</v>
      </c>
      <c r="C1509" s="385"/>
      <c r="D1509" s="380"/>
      <c r="E1509" s="29" t="s">
        <v>1226</v>
      </c>
      <c r="F1509" s="410"/>
      <c r="G1509" s="10">
        <v>10</v>
      </c>
      <c r="H1509" s="11">
        <v>193.68199999999999</v>
      </c>
      <c r="I1509" s="11">
        <f t="shared" si="88"/>
        <v>200</v>
      </c>
      <c r="J1509" s="12">
        <v>7971</v>
      </c>
      <c r="K1509" s="46">
        <f t="shared" si="87"/>
        <v>39855</v>
      </c>
      <c r="L1509" s="46"/>
      <c r="M1509" s="13" t="s">
        <v>71</v>
      </c>
      <c r="N1509" s="412"/>
      <c r="O1509" s="412" t="e">
        <f>AVERAGE(O1508:O1508)</f>
        <v>#REF!</v>
      </c>
      <c r="P1509" s="412"/>
      <c r="Q1509" s="412" t="e">
        <f>STDEV(#REF!)</f>
        <v>#REF!</v>
      </c>
      <c r="R1509" s="412"/>
      <c r="S1509" s="412" t="e">
        <f>MIN(S1508:S1508)</f>
        <v>#REF!</v>
      </c>
      <c r="T1509" s="412"/>
      <c r="U1509" s="412">
        <f>MIN(U1508:U1508)</f>
        <v>0</v>
      </c>
      <c r="V1509" s="131" t="s">
        <v>390</v>
      </c>
    </row>
    <row r="1510" spans="1:22">
      <c r="A1510" s="414"/>
      <c r="B1510" s="25" t="s">
        <v>42</v>
      </c>
      <c r="C1510" s="383">
        <v>1</v>
      </c>
      <c r="D1510" s="23" t="s">
        <v>4</v>
      </c>
      <c r="E1510" s="29" t="s">
        <v>1227</v>
      </c>
      <c r="F1510" s="388" t="s">
        <v>1846</v>
      </c>
      <c r="G1510" s="10">
        <v>10</v>
      </c>
      <c r="H1510" s="11">
        <v>221.322</v>
      </c>
      <c r="I1510" s="11">
        <f t="shared" si="88"/>
        <v>200</v>
      </c>
      <c r="J1510" s="12" t="s">
        <v>355</v>
      </c>
      <c r="K1510" s="46" t="s">
        <v>355</v>
      </c>
      <c r="L1510" s="46"/>
      <c r="M1510" s="13" t="s">
        <v>71</v>
      </c>
      <c r="N1510" s="129" t="s">
        <v>355</v>
      </c>
      <c r="O1510" s="381" t="s">
        <v>355</v>
      </c>
      <c r="P1510" s="129" t="s">
        <v>354</v>
      </c>
      <c r="Q1510" s="381" t="s">
        <v>354</v>
      </c>
      <c r="R1510" s="129" t="s">
        <v>355</v>
      </c>
      <c r="S1510" s="381" t="s">
        <v>355</v>
      </c>
      <c r="T1510" s="129" t="s">
        <v>355</v>
      </c>
      <c r="U1510" s="418" t="s">
        <v>355</v>
      </c>
      <c r="V1510" s="131" t="s">
        <v>390</v>
      </c>
    </row>
    <row r="1511" spans="1:22">
      <c r="A1511" s="414"/>
      <c r="B1511" s="25" t="s">
        <v>43</v>
      </c>
      <c r="C1511" s="384"/>
      <c r="D1511" s="379" t="s">
        <v>3</v>
      </c>
      <c r="E1511" s="29" t="s">
        <v>1228</v>
      </c>
      <c r="F1511" s="389"/>
      <c r="G1511" s="10">
        <v>10</v>
      </c>
      <c r="H1511" s="11">
        <v>262.27199999999999</v>
      </c>
      <c r="I1511" s="11">
        <f t="shared" si="88"/>
        <v>200</v>
      </c>
      <c r="J1511" s="12" t="s">
        <v>355</v>
      </c>
      <c r="K1511" s="46" t="s">
        <v>355</v>
      </c>
      <c r="L1511" s="46"/>
      <c r="M1511" s="13" t="s">
        <v>71</v>
      </c>
      <c r="N1511" s="381" t="s">
        <v>355</v>
      </c>
      <c r="O1511" s="382" t="e">
        <f>MIN(#REF!)</f>
        <v>#REF!</v>
      </c>
      <c r="P1511" s="381" t="s">
        <v>354</v>
      </c>
      <c r="Q1511" s="382" t="e">
        <f>STDEV(#REF!)</f>
        <v>#REF!</v>
      </c>
      <c r="R1511" s="381" t="s">
        <v>355</v>
      </c>
      <c r="S1511" s="382" t="e">
        <f>MIN(#REF!)</f>
        <v>#REF!</v>
      </c>
      <c r="T1511" s="381" t="s">
        <v>355</v>
      </c>
      <c r="U1511" s="419">
        <f>MIN(M1511:M1512)</f>
        <v>0</v>
      </c>
      <c r="V1511" s="131" t="s">
        <v>390</v>
      </c>
    </row>
    <row r="1512" spans="1:22">
      <c r="A1512" s="414"/>
      <c r="B1512" s="25" t="s">
        <v>44</v>
      </c>
      <c r="C1512" s="385"/>
      <c r="D1512" s="380"/>
      <c r="E1512" s="29" t="s">
        <v>1229</v>
      </c>
      <c r="F1512" s="389"/>
      <c r="G1512" s="10">
        <v>10</v>
      </c>
      <c r="H1512" s="11">
        <v>313.262</v>
      </c>
      <c r="I1512" s="11">
        <f t="shared" si="88"/>
        <v>200</v>
      </c>
      <c r="J1512" s="12" t="s">
        <v>355</v>
      </c>
      <c r="K1512" s="46" t="s">
        <v>355</v>
      </c>
      <c r="L1512" s="46"/>
      <c r="M1512" s="13" t="s">
        <v>71</v>
      </c>
      <c r="N1512" s="382">
        <f>MIN(N1510:N1511)</f>
        <v>0</v>
      </c>
      <c r="O1512" s="382" t="e">
        <f>MIN(O1511:O1511)</f>
        <v>#REF!</v>
      </c>
      <c r="P1512" s="382" t="e">
        <f>AVERAGE(P1510:P1511)</f>
        <v>#DIV/0!</v>
      </c>
      <c r="Q1512" s="382" t="e">
        <f>STDEV(#REF!)</f>
        <v>#REF!</v>
      </c>
      <c r="R1512" s="382">
        <f>MIN(R1510:R1511)</f>
        <v>0</v>
      </c>
      <c r="S1512" s="382" t="e">
        <f>MIN(S1511:S1511)</f>
        <v>#REF!</v>
      </c>
      <c r="T1512" s="382">
        <f>MIN(T1510:T1511)</f>
        <v>0</v>
      </c>
      <c r="U1512" s="419">
        <f>MIN(U1511:U1511)</f>
        <v>0</v>
      </c>
      <c r="V1512" s="131" t="s">
        <v>390</v>
      </c>
    </row>
    <row r="1513" spans="1:22">
      <c r="A1513" s="414"/>
      <c r="B1513" s="25" t="s">
        <v>45</v>
      </c>
      <c r="C1513" s="383">
        <v>2</v>
      </c>
      <c r="D1513" s="379" t="s">
        <v>4</v>
      </c>
      <c r="E1513" s="29" t="s">
        <v>1230</v>
      </c>
      <c r="F1513" s="389"/>
      <c r="G1513" s="10">
        <v>10</v>
      </c>
      <c r="H1513" s="11">
        <v>120.55500000000001</v>
      </c>
      <c r="I1513" s="11">
        <f t="shared" si="88"/>
        <v>200</v>
      </c>
      <c r="J1513" s="12" t="s">
        <v>355</v>
      </c>
      <c r="K1513" s="46" t="s">
        <v>355</v>
      </c>
      <c r="L1513" s="46"/>
      <c r="M1513" s="13" t="s">
        <v>71</v>
      </c>
      <c r="N1513" s="381" t="s">
        <v>355</v>
      </c>
      <c r="O1513" s="381" t="s">
        <v>355</v>
      </c>
      <c r="P1513" s="381" t="s">
        <v>354</v>
      </c>
      <c r="Q1513" s="381" t="s">
        <v>354</v>
      </c>
      <c r="R1513" s="381" t="s">
        <v>355</v>
      </c>
      <c r="S1513" s="381" t="s">
        <v>355</v>
      </c>
      <c r="T1513" s="381" t="s">
        <v>355</v>
      </c>
      <c r="U1513" s="418" t="s">
        <v>355</v>
      </c>
      <c r="V1513" s="131" t="s">
        <v>390</v>
      </c>
    </row>
    <row r="1514" spans="1:22">
      <c r="A1514" s="414"/>
      <c r="B1514" s="25" t="s">
        <v>46</v>
      </c>
      <c r="C1514" s="384"/>
      <c r="D1514" s="380"/>
      <c r="E1514" s="29" t="s">
        <v>1231</v>
      </c>
      <c r="F1514" s="389"/>
      <c r="G1514" s="10">
        <v>10</v>
      </c>
      <c r="H1514" s="11">
        <v>187.57400000000001</v>
      </c>
      <c r="I1514" s="11">
        <f t="shared" si="88"/>
        <v>200</v>
      </c>
      <c r="J1514" s="12" t="s">
        <v>355</v>
      </c>
      <c r="K1514" s="46" t="s">
        <v>355</v>
      </c>
      <c r="L1514" s="46"/>
      <c r="M1514" s="13" t="s">
        <v>71</v>
      </c>
      <c r="N1514" s="382">
        <f>MIN(N1512:N1513)</f>
        <v>0</v>
      </c>
      <c r="O1514" s="382" t="e">
        <f>MIN(O1512:O1513)</f>
        <v>#REF!</v>
      </c>
      <c r="P1514" s="382" t="e">
        <f>AVERAGE(P1512:P1513)</f>
        <v>#DIV/0!</v>
      </c>
      <c r="Q1514" s="382" t="e">
        <f>STDEV(Q1510:Q1512)</f>
        <v>#REF!</v>
      </c>
      <c r="R1514" s="382">
        <f>MIN(R1512:R1513)</f>
        <v>0</v>
      </c>
      <c r="S1514" s="382" t="e">
        <f>MIN(S1512:S1513)</f>
        <v>#REF!</v>
      </c>
      <c r="T1514" s="382">
        <f>MIN(T1512:T1513)</f>
        <v>0</v>
      </c>
      <c r="U1514" s="419">
        <f>MIN(U1512:U1513)</f>
        <v>0</v>
      </c>
      <c r="V1514" s="131" t="s">
        <v>390</v>
      </c>
    </row>
    <row r="1515" spans="1:22">
      <c r="A1515" s="414"/>
      <c r="B1515" s="25" t="s">
        <v>47</v>
      </c>
      <c r="C1515" s="384"/>
      <c r="D1515" s="379" t="s">
        <v>3</v>
      </c>
      <c r="E1515" s="29" t="s">
        <v>1232</v>
      </c>
      <c r="F1515" s="389"/>
      <c r="G1515" s="10">
        <v>10</v>
      </c>
      <c r="H1515" s="11">
        <v>288.99200000000002</v>
      </c>
      <c r="I1515" s="11">
        <f t="shared" si="88"/>
        <v>200</v>
      </c>
      <c r="J1515" s="12" t="s">
        <v>355</v>
      </c>
      <c r="K1515" s="46" t="s">
        <v>355</v>
      </c>
      <c r="L1515" s="46"/>
      <c r="M1515" s="13" t="s">
        <v>71</v>
      </c>
      <c r="N1515" s="381" t="s">
        <v>355</v>
      </c>
      <c r="O1515" s="382" t="e">
        <f>MIN(#REF!)</f>
        <v>#REF!</v>
      </c>
      <c r="P1515" s="381" t="s">
        <v>354</v>
      </c>
      <c r="Q1515" s="382" t="e">
        <f>STDEV(#REF!)</f>
        <v>#REF!</v>
      </c>
      <c r="R1515" s="381" t="s">
        <v>355</v>
      </c>
      <c r="S1515" s="382" t="e">
        <f>MIN(#REF!)</f>
        <v>#REF!</v>
      </c>
      <c r="T1515" s="381" t="s">
        <v>355</v>
      </c>
      <c r="U1515" s="419">
        <f>MIN(M1515:M1516)</f>
        <v>0</v>
      </c>
      <c r="V1515" s="131" t="s">
        <v>390</v>
      </c>
    </row>
    <row r="1516" spans="1:22">
      <c r="A1516" s="414"/>
      <c r="B1516" s="25" t="s">
        <v>48</v>
      </c>
      <c r="C1516" s="385"/>
      <c r="D1516" s="380"/>
      <c r="E1516" s="29" t="s">
        <v>1233</v>
      </c>
      <c r="F1516" s="389"/>
      <c r="G1516" s="10">
        <v>10</v>
      </c>
      <c r="H1516" s="11">
        <v>76.293000000000006</v>
      </c>
      <c r="I1516" s="11">
        <f t="shared" si="88"/>
        <v>200</v>
      </c>
      <c r="J1516" s="12" t="s">
        <v>355</v>
      </c>
      <c r="K1516" s="46" t="s">
        <v>355</v>
      </c>
      <c r="L1516" s="46"/>
      <c r="M1516" s="13" t="s">
        <v>71</v>
      </c>
      <c r="N1516" s="382">
        <f>MIN(N1514:N1515)</f>
        <v>0</v>
      </c>
      <c r="O1516" s="382" t="e">
        <f>MIN(O1515:O1515)</f>
        <v>#REF!</v>
      </c>
      <c r="P1516" s="382" t="e">
        <f>AVERAGE(P1514:P1515)</f>
        <v>#DIV/0!</v>
      </c>
      <c r="Q1516" s="382" t="e">
        <f>STDEV(#REF!)</f>
        <v>#REF!</v>
      </c>
      <c r="R1516" s="382">
        <f>MIN(R1514:R1515)</f>
        <v>0</v>
      </c>
      <c r="S1516" s="382" t="e">
        <f>MIN(S1515:S1515)</f>
        <v>#REF!</v>
      </c>
      <c r="T1516" s="382">
        <f>MIN(T1514:T1515)</f>
        <v>0</v>
      </c>
      <c r="U1516" s="419">
        <f>MIN(U1515:U1515)</f>
        <v>0</v>
      </c>
      <c r="V1516" s="131" t="s">
        <v>390</v>
      </c>
    </row>
    <row r="1517" spans="1:22">
      <c r="A1517" s="414"/>
      <c r="B1517" s="25" t="s">
        <v>49</v>
      </c>
      <c r="C1517" s="383">
        <v>3</v>
      </c>
      <c r="D1517" s="379" t="s">
        <v>4</v>
      </c>
      <c r="E1517" s="29" t="s">
        <v>1234</v>
      </c>
      <c r="F1517" s="389"/>
      <c r="G1517" s="10">
        <v>10</v>
      </c>
      <c r="H1517" s="11">
        <v>311.72000000000003</v>
      </c>
      <c r="I1517" s="11">
        <f t="shared" si="88"/>
        <v>200</v>
      </c>
      <c r="J1517" s="12">
        <v>2970</v>
      </c>
      <c r="K1517" s="46">
        <f t="shared" si="87"/>
        <v>14850</v>
      </c>
      <c r="L1517" s="46"/>
      <c r="M1517" s="13" t="s">
        <v>71</v>
      </c>
      <c r="N1517" s="412">
        <f>AVERAGE(K1517:K1518)</f>
        <v>11752.5</v>
      </c>
      <c r="O1517" s="412">
        <f>AVERAGE(K1517:K1520)</f>
        <v>9258.75</v>
      </c>
      <c r="P1517" s="412">
        <f>STDEV(K1517:K1518)</f>
        <v>4380.5265094506622</v>
      </c>
      <c r="Q1517" s="412">
        <f>STDEV(K1517:K1520)</f>
        <v>5455.4015663377158</v>
      </c>
      <c r="R1517" s="412">
        <f>MAX(K1517:K1518)</f>
        <v>14850</v>
      </c>
      <c r="S1517" s="412">
        <f>MAX(K1517:K1520)</f>
        <v>14850</v>
      </c>
      <c r="T1517" s="412">
        <f>MIN(K1517:K1518)</f>
        <v>8655</v>
      </c>
      <c r="U1517" s="412">
        <f>MIN(K1517:K1520)</f>
        <v>2010</v>
      </c>
      <c r="V1517" s="131" t="s">
        <v>390</v>
      </c>
    </row>
    <row r="1518" spans="1:22">
      <c r="A1518" s="414"/>
      <c r="B1518" s="25" t="s">
        <v>50</v>
      </c>
      <c r="C1518" s="384"/>
      <c r="D1518" s="380"/>
      <c r="E1518" s="29" t="s">
        <v>1235</v>
      </c>
      <c r="F1518" s="389"/>
      <c r="G1518" s="10">
        <v>10</v>
      </c>
      <c r="H1518" s="11">
        <v>405.52100000000002</v>
      </c>
      <c r="I1518" s="11">
        <f t="shared" si="88"/>
        <v>200</v>
      </c>
      <c r="J1518" s="12">
        <v>1731</v>
      </c>
      <c r="K1518" s="46">
        <f t="shared" si="87"/>
        <v>8655</v>
      </c>
      <c r="L1518" s="46"/>
      <c r="M1518" s="13" t="s">
        <v>71</v>
      </c>
      <c r="N1518" s="412">
        <f>AVERAGE(N1516:N1517)</f>
        <v>5876.25</v>
      </c>
      <c r="O1518" s="412" t="e">
        <f>AVERAGE(O1516:O1517)</f>
        <v>#REF!</v>
      </c>
      <c r="P1518" s="412" t="e">
        <f>STDEV(P1514:P1516)</f>
        <v>#DIV/0!</v>
      </c>
      <c r="Q1518" s="412" t="e">
        <f>STDEV(Q1514:Q1516)</f>
        <v>#REF!</v>
      </c>
      <c r="R1518" s="412">
        <f>MIN(R1516:R1517)</f>
        <v>0</v>
      </c>
      <c r="S1518" s="412" t="e">
        <f>MIN(S1516:S1517)</f>
        <v>#REF!</v>
      </c>
      <c r="T1518" s="412">
        <f>MIN(T1516:T1517)</f>
        <v>0</v>
      </c>
      <c r="U1518" s="412">
        <f>MIN(U1516:U1517)</f>
        <v>0</v>
      </c>
      <c r="V1518" s="131" t="s">
        <v>390</v>
      </c>
    </row>
    <row r="1519" spans="1:22">
      <c r="A1519" s="414"/>
      <c r="B1519" s="25" t="s">
        <v>51</v>
      </c>
      <c r="C1519" s="384"/>
      <c r="D1519" s="379" t="s">
        <v>3</v>
      </c>
      <c r="E1519" s="29" t="s">
        <v>1236</v>
      </c>
      <c r="F1519" s="389"/>
      <c r="G1519" s="10">
        <v>10</v>
      </c>
      <c r="H1519" s="11">
        <v>142.827</v>
      </c>
      <c r="I1519" s="11">
        <f t="shared" si="88"/>
        <v>200</v>
      </c>
      <c r="J1519" s="12">
        <v>402</v>
      </c>
      <c r="K1519" s="46">
        <f t="shared" si="87"/>
        <v>2010</v>
      </c>
      <c r="L1519" s="46"/>
      <c r="M1519" s="13" t="s">
        <v>71</v>
      </c>
      <c r="N1519" s="412">
        <f>AVERAGE(K1519:K1520)</f>
        <v>6765</v>
      </c>
      <c r="O1519" s="412" t="e">
        <f>AVERAGE(#REF!)</f>
        <v>#REF!</v>
      </c>
      <c r="P1519" s="412">
        <f>STDEV(K1519:K1520)</f>
        <v>6724.5854890840674</v>
      </c>
      <c r="Q1519" s="412" t="e">
        <f>STDEV(#REF!)</f>
        <v>#REF!</v>
      </c>
      <c r="R1519" s="412">
        <f>MAX(K1519:K1520)</f>
        <v>11520</v>
      </c>
      <c r="S1519" s="412" t="e">
        <f>MIN(#REF!)</f>
        <v>#REF!</v>
      </c>
      <c r="T1519" s="412">
        <f>MIN(K1519:K1520)</f>
        <v>2010</v>
      </c>
      <c r="U1519" s="412">
        <f>MIN(M1519:M1520)</f>
        <v>0</v>
      </c>
      <c r="V1519" s="131" t="s">
        <v>390</v>
      </c>
    </row>
    <row r="1520" spans="1:22">
      <c r="A1520" s="414"/>
      <c r="B1520" s="25" t="s">
        <v>52</v>
      </c>
      <c r="C1520" s="385"/>
      <c r="D1520" s="380"/>
      <c r="E1520" s="29" t="s">
        <v>1237</v>
      </c>
      <c r="F1520" s="389"/>
      <c r="G1520" s="10">
        <v>10</v>
      </c>
      <c r="H1520" s="11">
        <v>295.68700000000001</v>
      </c>
      <c r="I1520" s="11">
        <f t="shared" si="88"/>
        <v>200</v>
      </c>
      <c r="J1520" s="12">
        <v>2304</v>
      </c>
      <c r="K1520" s="46">
        <f t="shared" si="87"/>
        <v>11520</v>
      </c>
      <c r="L1520" s="46"/>
      <c r="M1520" s="13" t="s">
        <v>71</v>
      </c>
      <c r="N1520" s="412">
        <f>AVERAGE(N1519:N1519)</f>
        <v>6765</v>
      </c>
      <c r="O1520" s="412" t="e">
        <f>AVERAGE(O1519:O1519)</f>
        <v>#REF!</v>
      </c>
      <c r="P1520" s="412" t="e">
        <f>STDEV(#REF!)</f>
        <v>#REF!</v>
      </c>
      <c r="Q1520" s="412" t="e">
        <f>STDEV(#REF!)</f>
        <v>#REF!</v>
      </c>
      <c r="R1520" s="412">
        <f>MIN(R1519:R1519)</f>
        <v>11520</v>
      </c>
      <c r="S1520" s="412" t="e">
        <f>MIN(S1519:S1519)</f>
        <v>#REF!</v>
      </c>
      <c r="T1520" s="412">
        <f>MIN(T1519:T1519)</f>
        <v>2010</v>
      </c>
      <c r="U1520" s="412">
        <f>MIN(U1519:U1519)</f>
        <v>0</v>
      </c>
      <c r="V1520" s="131" t="s">
        <v>390</v>
      </c>
    </row>
    <row r="1521" spans="1:22">
      <c r="A1521" s="414"/>
      <c r="B1521" s="25" t="s">
        <v>53</v>
      </c>
      <c r="C1521" s="383">
        <v>4</v>
      </c>
      <c r="D1521" s="379" t="s">
        <v>4</v>
      </c>
      <c r="E1521" s="29" t="s">
        <v>1238</v>
      </c>
      <c r="F1521" s="389"/>
      <c r="G1521" s="10">
        <v>10</v>
      </c>
      <c r="H1521" s="11">
        <v>325.678</v>
      </c>
      <c r="I1521" s="11">
        <f t="shared" si="88"/>
        <v>200</v>
      </c>
      <c r="J1521" s="12">
        <v>1361</v>
      </c>
      <c r="K1521" s="46">
        <f t="shared" si="87"/>
        <v>6805</v>
      </c>
      <c r="L1521" s="46"/>
      <c r="M1521" s="13" t="s">
        <v>71</v>
      </c>
      <c r="N1521" s="412">
        <f>AVERAGE(K1521:K1522)</f>
        <v>14460</v>
      </c>
      <c r="O1521" s="412">
        <f>AVERAGE(K1521:K1524)</f>
        <v>12466.25</v>
      </c>
      <c r="P1521" s="412">
        <f>STDEV(K1521:K1522)</f>
        <v>10825.804819966042</v>
      </c>
      <c r="Q1521" s="412">
        <f>STDEV(K1521:K1524)</f>
        <v>8649.1968557779983</v>
      </c>
      <c r="R1521" s="412">
        <f>MAX(K1521:K1522)</f>
        <v>22115</v>
      </c>
      <c r="S1521" s="412">
        <f>MAX(K1521:K1524)</f>
        <v>22115</v>
      </c>
      <c r="T1521" s="412">
        <f>MIN(K1521:K1522)</f>
        <v>6805</v>
      </c>
      <c r="U1521" s="412">
        <f>MIN(K1521:K1524)</f>
        <v>3715</v>
      </c>
      <c r="V1521" s="131" t="s">
        <v>390</v>
      </c>
    </row>
    <row r="1522" spans="1:22">
      <c r="A1522" s="414"/>
      <c r="B1522" s="25" t="s">
        <v>54</v>
      </c>
      <c r="C1522" s="384"/>
      <c r="D1522" s="380"/>
      <c r="E1522" s="29" t="s">
        <v>1239</v>
      </c>
      <c r="F1522" s="389"/>
      <c r="G1522" s="10">
        <v>10</v>
      </c>
      <c r="H1522" s="11">
        <v>325.58699999999999</v>
      </c>
      <c r="I1522" s="11">
        <f t="shared" si="88"/>
        <v>200</v>
      </c>
      <c r="J1522" s="12">
        <v>4423</v>
      </c>
      <c r="K1522" s="46">
        <f t="shared" si="87"/>
        <v>22115</v>
      </c>
      <c r="L1522" s="46"/>
      <c r="M1522" s="13" t="s">
        <v>71</v>
      </c>
      <c r="N1522" s="412">
        <f>AVERAGE(N1520:N1521)</f>
        <v>10612.5</v>
      </c>
      <c r="O1522" s="412" t="e">
        <f>AVERAGE(O1520:O1521)</f>
        <v>#REF!</v>
      </c>
      <c r="P1522" s="412" t="e">
        <f>STDEV(P1518:P1520)</f>
        <v>#DIV/0!</v>
      </c>
      <c r="Q1522" s="412" t="e">
        <f>STDEV(Q1518:Q1520)</f>
        <v>#REF!</v>
      </c>
      <c r="R1522" s="412">
        <f>MIN(R1520:R1521)</f>
        <v>11520</v>
      </c>
      <c r="S1522" s="412" t="e">
        <f>MIN(S1520:S1521)</f>
        <v>#REF!</v>
      </c>
      <c r="T1522" s="412">
        <f>MIN(T1520:T1521)</f>
        <v>2010</v>
      </c>
      <c r="U1522" s="412">
        <f>MIN(U1520:U1521)</f>
        <v>0</v>
      </c>
      <c r="V1522" s="131" t="s">
        <v>390</v>
      </c>
    </row>
    <row r="1523" spans="1:22">
      <c r="A1523" s="414"/>
      <c r="B1523" s="25" t="s">
        <v>55</v>
      </c>
      <c r="C1523" s="384"/>
      <c r="D1523" s="379" t="s">
        <v>3</v>
      </c>
      <c r="E1523" s="29" t="s">
        <v>1240</v>
      </c>
      <c r="F1523" s="389"/>
      <c r="G1523" s="10">
        <v>10</v>
      </c>
      <c r="H1523" s="11">
        <v>323.74200000000002</v>
      </c>
      <c r="I1523" s="11">
        <f t="shared" si="88"/>
        <v>200</v>
      </c>
      <c r="J1523" s="12">
        <v>3446</v>
      </c>
      <c r="K1523" s="46">
        <f t="shared" si="87"/>
        <v>17230</v>
      </c>
      <c r="L1523" s="46"/>
      <c r="M1523" s="13" t="s">
        <v>71</v>
      </c>
      <c r="N1523" s="412">
        <f>AVERAGE(K1523:K1524)</f>
        <v>10472.5</v>
      </c>
      <c r="O1523" s="412" t="e">
        <f>AVERAGE(#REF!)</f>
        <v>#REF!</v>
      </c>
      <c r="P1523" s="412">
        <f>STDEV(K1523:K1524)</f>
        <v>9556.54814773619</v>
      </c>
      <c r="Q1523" s="412" t="e">
        <f>STDEV(#REF!)</f>
        <v>#REF!</v>
      </c>
      <c r="R1523" s="412">
        <f>MAX(K1523:K1524)</f>
        <v>17230</v>
      </c>
      <c r="S1523" s="412" t="e">
        <f>MIN(#REF!)</f>
        <v>#REF!</v>
      </c>
      <c r="T1523" s="412">
        <f>MIN(K1523:K1524)</f>
        <v>3715</v>
      </c>
      <c r="U1523" s="412">
        <f>MIN(M1523:M1524)</f>
        <v>0</v>
      </c>
      <c r="V1523" s="131" t="s">
        <v>390</v>
      </c>
    </row>
    <row r="1524" spans="1:22">
      <c r="A1524" s="414"/>
      <c r="B1524" s="25" t="s">
        <v>56</v>
      </c>
      <c r="C1524" s="385"/>
      <c r="D1524" s="380"/>
      <c r="E1524" s="29" t="s">
        <v>1241</v>
      </c>
      <c r="F1524" s="389"/>
      <c r="G1524" s="10">
        <v>10</v>
      </c>
      <c r="H1524" s="11">
        <v>350.83499999999998</v>
      </c>
      <c r="I1524" s="11">
        <f t="shared" si="88"/>
        <v>200</v>
      </c>
      <c r="J1524" s="12">
        <v>743</v>
      </c>
      <c r="K1524" s="46">
        <f t="shared" si="87"/>
        <v>3715</v>
      </c>
      <c r="L1524" s="46"/>
      <c r="M1524" s="13" t="s">
        <v>71</v>
      </c>
      <c r="N1524" s="412">
        <f>AVERAGE(N1523:N1523)</f>
        <v>10472.5</v>
      </c>
      <c r="O1524" s="412" t="e">
        <f>AVERAGE(O1523:O1523)</f>
        <v>#REF!</v>
      </c>
      <c r="P1524" s="412" t="e">
        <f>STDEV(#REF!)</f>
        <v>#REF!</v>
      </c>
      <c r="Q1524" s="412" t="e">
        <f>STDEV(#REF!)</f>
        <v>#REF!</v>
      </c>
      <c r="R1524" s="412">
        <f>MIN(R1523:R1523)</f>
        <v>17230</v>
      </c>
      <c r="S1524" s="412" t="e">
        <f>MIN(S1523:S1523)</f>
        <v>#REF!</v>
      </c>
      <c r="T1524" s="412">
        <f>MIN(T1523:T1523)</f>
        <v>3715</v>
      </c>
      <c r="U1524" s="412">
        <f>MIN(U1523:U1523)</f>
        <v>0</v>
      </c>
      <c r="V1524" s="131" t="s">
        <v>390</v>
      </c>
    </row>
    <row r="1525" spans="1:22">
      <c r="A1525" s="414"/>
      <c r="B1525" s="25" t="s">
        <v>57</v>
      </c>
      <c r="C1525" s="383">
        <v>5</v>
      </c>
      <c r="D1525" s="379" t="s">
        <v>4</v>
      </c>
      <c r="E1525" s="29" t="s">
        <v>1242</v>
      </c>
      <c r="F1525" s="389"/>
      <c r="G1525" s="10">
        <v>10</v>
      </c>
      <c r="H1525" s="11">
        <v>240.136</v>
      </c>
      <c r="I1525" s="11">
        <f t="shared" si="88"/>
        <v>200</v>
      </c>
      <c r="J1525" s="12">
        <v>11250</v>
      </c>
      <c r="K1525" s="46">
        <f t="shared" si="87"/>
        <v>56250</v>
      </c>
      <c r="L1525" s="46"/>
      <c r="M1525" s="13" t="s">
        <v>71</v>
      </c>
      <c r="N1525" s="412">
        <f>AVERAGE(K1525:K1526)</f>
        <v>65905</v>
      </c>
      <c r="O1525" s="412">
        <f>AVERAGE(K1525:K1528)</f>
        <v>63722.5</v>
      </c>
      <c r="P1525" s="412">
        <f>STDEV(K1525:K1526)</f>
        <v>13654.231944712234</v>
      </c>
      <c r="Q1525" s="412">
        <f>STDEV(K1525:K1528)</f>
        <v>37917.876500844999</v>
      </c>
      <c r="R1525" s="412">
        <f>MAX(K1525:K1526)</f>
        <v>75560</v>
      </c>
      <c r="S1525" s="412">
        <f>MAX(K1525:K1528)</f>
        <v>106860</v>
      </c>
      <c r="T1525" s="412">
        <f>MIN(K1525:K1526)</f>
        <v>56250</v>
      </c>
      <c r="U1525" s="412">
        <f>MIN(K1525:K1528)</f>
        <v>16220</v>
      </c>
      <c r="V1525" s="131" t="s">
        <v>390</v>
      </c>
    </row>
    <row r="1526" spans="1:22">
      <c r="A1526" s="414"/>
      <c r="B1526" s="25" t="s">
        <v>58</v>
      </c>
      <c r="C1526" s="384"/>
      <c r="D1526" s="380"/>
      <c r="E1526" s="29" t="s">
        <v>1243</v>
      </c>
      <c r="F1526" s="389"/>
      <c r="G1526" s="10">
        <v>10</v>
      </c>
      <c r="H1526" s="11">
        <v>300.31700000000001</v>
      </c>
      <c r="I1526" s="11">
        <f t="shared" si="88"/>
        <v>200</v>
      </c>
      <c r="J1526" s="12">
        <v>15112</v>
      </c>
      <c r="K1526" s="46">
        <f t="shared" si="87"/>
        <v>75560</v>
      </c>
      <c r="L1526" s="46"/>
      <c r="M1526" s="13" t="s">
        <v>71</v>
      </c>
      <c r="N1526" s="412">
        <f>AVERAGE(N1524:N1525)</f>
        <v>38188.75</v>
      </c>
      <c r="O1526" s="412" t="e">
        <f>AVERAGE(O1524:O1525)</f>
        <v>#REF!</v>
      </c>
      <c r="P1526" s="412" t="e">
        <f>STDEV(P1522:P1524)</f>
        <v>#DIV/0!</v>
      </c>
      <c r="Q1526" s="412" t="e">
        <f>STDEV(Q1522:Q1524)</f>
        <v>#REF!</v>
      </c>
      <c r="R1526" s="412">
        <f>MIN(R1524:R1525)</f>
        <v>17230</v>
      </c>
      <c r="S1526" s="412" t="e">
        <f>MIN(S1524:S1525)</f>
        <v>#REF!</v>
      </c>
      <c r="T1526" s="412">
        <f>MIN(T1524:T1525)</f>
        <v>3715</v>
      </c>
      <c r="U1526" s="412">
        <f>MIN(U1524:U1525)</f>
        <v>0</v>
      </c>
      <c r="V1526" s="131" t="s">
        <v>390</v>
      </c>
    </row>
    <row r="1527" spans="1:22">
      <c r="A1527" s="414"/>
      <c r="B1527" s="25" t="s">
        <v>59</v>
      </c>
      <c r="C1527" s="384"/>
      <c r="D1527" s="379" t="s">
        <v>3</v>
      </c>
      <c r="E1527" s="29" t="s">
        <v>1244</v>
      </c>
      <c r="F1527" s="389"/>
      <c r="G1527" s="10">
        <v>10</v>
      </c>
      <c r="H1527" s="11">
        <v>375.72500000000002</v>
      </c>
      <c r="I1527" s="11">
        <f t="shared" si="88"/>
        <v>200</v>
      </c>
      <c r="J1527" s="12">
        <v>3244</v>
      </c>
      <c r="K1527" s="46">
        <f t="shared" si="87"/>
        <v>16220</v>
      </c>
      <c r="L1527" s="46"/>
      <c r="M1527" s="13" t="s">
        <v>71</v>
      </c>
      <c r="N1527" s="412">
        <f>AVERAGE(K1527:K1528)</f>
        <v>61540</v>
      </c>
      <c r="O1527" s="412" t="e">
        <f>AVERAGE(#REF!)</f>
        <v>#REF!</v>
      </c>
      <c r="P1527" s="412">
        <f>STDEV(K1527:K1528)</f>
        <v>64092.15864674867</v>
      </c>
      <c r="Q1527" s="412" t="e">
        <f>STDEV(#REF!)</f>
        <v>#REF!</v>
      </c>
      <c r="R1527" s="412">
        <f>MAX(K1527:K1528)</f>
        <v>106860</v>
      </c>
      <c r="S1527" s="412" t="e">
        <f>MIN(#REF!)</f>
        <v>#REF!</v>
      </c>
      <c r="T1527" s="412">
        <f>MIN(K1527:K1528)</f>
        <v>16220</v>
      </c>
      <c r="U1527" s="412">
        <f>MIN(M1527:M1528)</f>
        <v>0</v>
      </c>
      <c r="V1527" s="131" t="s">
        <v>390</v>
      </c>
    </row>
    <row r="1528" spans="1:22">
      <c r="A1528" s="414"/>
      <c r="B1528" s="25" t="s">
        <v>60</v>
      </c>
      <c r="C1528" s="385"/>
      <c r="D1528" s="380"/>
      <c r="E1528" s="29" t="s">
        <v>1245</v>
      </c>
      <c r="F1528" s="389"/>
      <c r="G1528" s="10">
        <v>10</v>
      </c>
      <c r="H1528" s="11">
        <v>381.91800000000001</v>
      </c>
      <c r="I1528" s="11">
        <f t="shared" si="88"/>
        <v>200</v>
      </c>
      <c r="J1528" s="12">
        <v>21372</v>
      </c>
      <c r="K1528" s="46">
        <f t="shared" si="87"/>
        <v>106860</v>
      </c>
      <c r="L1528" s="46"/>
      <c r="M1528" s="13" t="s">
        <v>71</v>
      </c>
      <c r="N1528" s="412">
        <f>AVERAGE(N1527:N1527)</f>
        <v>61540</v>
      </c>
      <c r="O1528" s="412" t="e">
        <f>AVERAGE(O1527:O1527)</f>
        <v>#REF!</v>
      </c>
      <c r="P1528" s="412" t="e">
        <f>STDEV(#REF!)</f>
        <v>#REF!</v>
      </c>
      <c r="Q1528" s="412" t="e">
        <f>STDEV(#REF!)</f>
        <v>#REF!</v>
      </c>
      <c r="R1528" s="412">
        <f>MIN(R1527:R1527)</f>
        <v>106860</v>
      </c>
      <c r="S1528" s="412" t="e">
        <f>MIN(S1527:S1527)</f>
        <v>#REF!</v>
      </c>
      <c r="T1528" s="412">
        <f>MIN(T1527:T1527)</f>
        <v>16220</v>
      </c>
      <c r="U1528" s="412">
        <f>MIN(U1527:U1527)</f>
        <v>0</v>
      </c>
      <c r="V1528" s="131" t="s">
        <v>390</v>
      </c>
    </row>
    <row r="1529" spans="1:22">
      <c r="A1529" s="414"/>
      <c r="B1529" s="25" t="s">
        <v>61</v>
      </c>
      <c r="C1529" s="383">
        <v>6</v>
      </c>
      <c r="D1529" s="379" t="s">
        <v>4</v>
      </c>
      <c r="E1529" s="29" t="s">
        <v>1246</v>
      </c>
      <c r="F1529" s="389"/>
      <c r="G1529" s="10">
        <v>10</v>
      </c>
      <c r="H1529" s="11">
        <v>387.827</v>
      </c>
      <c r="I1529" s="11">
        <f t="shared" si="88"/>
        <v>200</v>
      </c>
      <c r="J1529" s="12">
        <v>6266</v>
      </c>
      <c r="K1529" s="46">
        <f t="shared" si="87"/>
        <v>31330</v>
      </c>
      <c r="L1529" s="46"/>
      <c r="M1529" s="13" t="s">
        <v>71</v>
      </c>
      <c r="N1529" s="412">
        <f>AVERAGE(K1529:K1530)</f>
        <v>64332.5</v>
      </c>
      <c r="O1529" s="412">
        <f>AVERAGE(K1529:K1532)</f>
        <v>43573.75</v>
      </c>
      <c r="P1529" s="412">
        <f>STDEV(K1529:K1530)</f>
        <v>46672.583092218068</v>
      </c>
      <c r="Q1529" s="412">
        <f>STDEV(K1529:K1532)</f>
        <v>37097.461138421138</v>
      </c>
      <c r="R1529" s="412">
        <f>MAX(K1529:K1530)</f>
        <v>97335</v>
      </c>
      <c r="S1529" s="412">
        <f>MAX(K1529:K1532)</f>
        <v>97335</v>
      </c>
      <c r="T1529" s="412">
        <f>MIN(K1529:K1530)</f>
        <v>31330</v>
      </c>
      <c r="U1529" s="412">
        <f>MIN(K1529:K1532)</f>
        <v>12170</v>
      </c>
      <c r="V1529" s="131" t="s">
        <v>390</v>
      </c>
    </row>
    <row r="1530" spans="1:22">
      <c r="A1530" s="414"/>
      <c r="B1530" s="25" t="s">
        <v>62</v>
      </c>
      <c r="C1530" s="384"/>
      <c r="D1530" s="380"/>
      <c r="E1530" s="29" t="s">
        <v>1247</v>
      </c>
      <c r="F1530" s="389"/>
      <c r="G1530" s="10">
        <v>10</v>
      </c>
      <c r="H1530" s="11">
        <v>385.49700000000001</v>
      </c>
      <c r="I1530" s="11">
        <f t="shared" si="88"/>
        <v>200</v>
      </c>
      <c r="J1530" s="12">
        <v>19467</v>
      </c>
      <c r="K1530" s="46">
        <f t="shared" si="87"/>
        <v>97335</v>
      </c>
      <c r="L1530" s="46"/>
      <c r="M1530" s="13" t="s">
        <v>71</v>
      </c>
      <c r="N1530" s="412">
        <f>AVERAGE(N1528:N1529)</f>
        <v>62936.25</v>
      </c>
      <c r="O1530" s="412" t="e">
        <f>AVERAGE(O1528:O1529)</f>
        <v>#REF!</v>
      </c>
      <c r="P1530" s="412" t="e">
        <f>STDEV(P1526:P1528)</f>
        <v>#DIV/0!</v>
      </c>
      <c r="Q1530" s="412" t="e">
        <f>STDEV(Q1526:Q1528)</f>
        <v>#REF!</v>
      </c>
      <c r="R1530" s="412">
        <f>MIN(R1528:R1529)</f>
        <v>97335</v>
      </c>
      <c r="S1530" s="412" t="e">
        <f>MIN(S1528:S1529)</f>
        <v>#REF!</v>
      </c>
      <c r="T1530" s="412">
        <f>MIN(T1528:T1529)</f>
        <v>16220</v>
      </c>
      <c r="U1530" s="412">
        <f>MIN(U1528:U1529)</f>
        <v>0</v>
      </c>
      <c r="V1530" s="131" t="s">
        <v>390</v>
      </c>
    </row>
    <row r="1531" spans="1:22">
      <c r="A1531" s="414"/>
      <c r="B1531" s="25" t="s">
        <v>63</v>
      </c>
      <c r="C1531" s="384"/>
      <c r="D1531" s="379" t="s">
        <v>3</v>
      </c>
      <c r="E1531" s="29" t="s">
        <v>1248</v>
      </c>
      <c r="F1531" s="389"/>
      <c r="G1531" s="10">
        <v>10</v>
      </c>
      <c r="H1531" s="11">
        <v>316.93599999999998</v>
      </c>
      <c r="I1531" s="11">
        <f t="shared" si="88"/>
        <v>200</v>
      </c>
      <c r="J1531" s="12">
        <v>6692</v>
      </c>
      <c r="K1531" s="46">
        <f t="shared" si="87"/>
        <v>33460</v>
      </c>
      <c r="L1531" s="46"/>
      <c r="M1531" s="13" t="s">
        <v>71</v>
      </c>
      <c r="N1531" s="412">
        <f>AVERAGE(K1531:K1532)</f>
        <v>22815</v>
      </c>
      <c r="O1531" s="412" t="e">
        <f>AVERAGE(#REF!)</f>
        <v>#REF!</v>
      </c>
      <c r="P1531" s="412">
        <f>STDEV(K1531:K1532)</f>
        <v>15054.303371461598</v>
      </c>
      <c r="Q1531" s="412" t="e">
        <f>STDEV(#REF!)</f>
        <v>#REF!</v>
      </c>
      <c r="R1531" s="412">
        <f>MAX(K1531:K1532)</f>
        <v>33460</v>
      </c>
      <c r="S1531" s="412" t="e">
        <f>MIN(#REF!)</f>
        <v>#REF!</v>
      </c>
      <c r="T1531" s="412">
        <f>MIN(K1531:K1532)</f>
        <v>12170</v>
      </c>
      <c r="U1531" s="412">
        <f>MIN(M1531:M1532)</f>
        <v>0</v>
      </c>
      <c r="V1531" s="131" t="s">
        <v>390</v>
      </c>
    </row>
    <row r="1532" spans="1:22">
      <c r="A1532" s="414"/>
      <c r="B1532" s="25" t="s">
        <v>64</v>
      </c>
      <c r="C1532" s="385"/>
      <c r="D1532" s="380"/>
      <c r="E1532" s="29" t="s">
        <v>1249</v>
      </c>
      <c r="F1532" s="390"/>
      <c r="G1532" s="10">
        <v>10</v>
      </c>
      <c r="H1532" s="11">
        <v>315.161</v>
      </c>
      <c r="I1532" s="11">
        <f t="shared" si="88"/>
        <v>200</v>
      </c>
      <c r="J1532" s="12">
        <v>2434</v>
      </c>
      <c r="K1532" s="46">
        <f t="shared" si="87"/>
        <v>12170</v>
      </c>
      <c r="L1532" s="46"/>
      <c r="M1532" s="13" t="s">
        <v>71</v>
      </c>
      <c r="N1532" s="412">
        <f>AVERAGE(N1531:N1531)</f>
        <v>22815</v>
      </c>
      <c r="O1532" s="412" t="e">
        <f>AVERAGE(O1531:O1531)</f>
        <v>#REF!</v>
      </c>
      <c r="P1532" s="412" t="e">
        <f>STDEV(#REF!)</f>
        <v>#REF!</v>
      </c>
      <c r="Q1532" s="412" t="e">
        <f>STDEV(#REF!)</f>
        <v>#REF!</v>
      </c>
      <c r="R1532" s="412">
        <f>MIN(R1531:R1531)</f>
        <v>33460</v>
      </c>
      <c r="S1532" s="412" t="e">
        <f>MIN(S1531:S1531)</f>
        <v>#REF!</v>
      </c>
      <c r="T1532" s="412">
        <f>MIN(T1531:T1531)</f>
        <v>12170</v>
      </c>
      <c r="U1532" s="412">
        <f>MIN(U1531:U1531)</f>
        <v>0</v>
      </c>
      <c r="V1532" s="131" t="s">
        <v>390</v>
      </c>
    </row>
    <row r="1533" spans="1:22">
      <c r="A1533" s="414" t="s">
        <v>1857</v>
      </c>
      <c r="B1533" s="25" t="s">
        <v>18</v>
      </c>
      <c r="C1533" s="383">
        <v>1</v>
      </c>
      <c r="D1533" s="379" t="s">
        <v>4</v>
      </c>
      <c r="E1533" s="29" t="s">
        <v>1250</v>
      </c>
      <c r="F1533" s="408" t="s">
        <v>1844</v>
      </c>
      <c r="G1533" s="10">
        <v>10</v>
      </c>
      <c r="H1533" s="11">
        <v>23.009</v>
      </c>
      <c r="I1533" s="11">
        <f t="shared" ref="I1533:I1554" si="89">IF(H1533&gt;=40, 200, H1533*5)</f>
        <v>115.045</v>
      </c>
      <c r="J1533" s="12" t="s">
        <v>355</v>
      </c>
      <c r="K1533" s="46" t="s">
        <v>355</v>
      </c>
      <c r="L1533" s="46"/>
      <c r="M1533" s="13" t="s">
        <v>71</v>
      </c>
      <c r="N1533" s="381" t="s">
        <v>355</v>
      </c>
      <c r="O1533" s="381" t="s">
        <v>355</v>
      </c>
      <c r="P1533" s="381" t="s">
        <v>354</v>
      </c>
      <c r="Q1533" s="381" t="s">
        <v>354</v>
      </c>
      <c r="R1533" s="381" t="s">
        <v>355</v>
      </c>
      <c r="S1533" s="381" t="s">
        <v>355</v>
      </c>
      <c r="T1533" s="381" t="s">
        <v>355</v>
      </c>
      <c r="U1533" s="381" t="s">
        <v>355</v>
      </c>
      <c r="V1533" s="126" t="s">
        <v>1272</v>
      </c>
    </row>
    <row r="1534" spans="1:22">
      <c r="A1534" s="414"/>
      <c r="B1534" s="25" t="s">
        <v>19</v>
      </c>
      <c r="C1534" s="385"/>
      <c r="D1534" s="380"/>
      <c r="E1534" s="29" t="s">
        <v>1251</v>
      </c>
      <c r="F1534" s="409"/>
      <c r="G1534" s="10">
        <v>10</v>
      </c>
      <c r="H1534" s="11">
        <v>61.151000000000003</v>
      </c>
      <c r="I1534" s="11">
        <f t="shared" si="89"/>
        <v>200</v>
      </c>
      <c r="J1534" s="12" t="s">
        <v>355</v>
      </c>
      <c r="K1534" s="46" t="s">
        <v>355</v>
      </c>
      <c r="L1534" s="46"/>
      <c r="M1534" s="13" t="s">
        <v>71</v>
      </c>
      <c r="N1534" s="382">
        <f t="shared" ref="N1534" si="90">MIN(N1532:N1533)</f>
        <v>22815</v>
      </c>
      <c r="O1534" s="382" t="e">
        <f t="shared" ref="O1534" si="91">MIN(O1532:O1533)</f>
        <v>#REF!</v>
      </c>
      <c r="P1534" s="382" t="e">
        <f t="shared" ref="P1534" si="92">AVERAGE(P1532:P1533)</f>
        <v>#REF!</v>
      </c>
      <c r="Q1534" s="382" t="e">
        <f t="shared" ref="Q1534" si="93">AVERAGE(Q1532:Q1533)</f>
        <v>#REF!</v>
      </c>
      <c r="R1534" s="382">
        <f t="shared" ref="R1534" si="94">MIN(R1532:R1533)</f>
        <v>33460</v>
      </c>
      <c r="S1534" s="382" t="e">
        <f t="shared" ref="S1534" si="95">MIN(S1532:S1533)</f>
        <v>#REF!</v>
      </c>
      <c r="T1534" s="382">
        <f t="shared" ref="T1534" si="96">MIN(T1532:T1533)</f>
        <v>12170</v>
      </c>
      <c r="U1534" s="382">
        <f t="shared" ref="U1534" si="97">MIN(U1532:U1533)</f>
        <v>0</v>
      </c>
      <c r="V1534" s="126" t="s">
        <v>1272</v>
      </c>
    </row>
    <row r="1535" spans="1:22">
      <c r="A1535" s="414"/>
      <c r="B1535" s="25" t="s">
        <v>22</v>
      </c>
      <c r="C1535" s="383">
        <v>2</v>
      </c>
      <c r="D1535" s="379" t="s">
        <v>4</v>
      </c>
      <c r="E1535" s="29" t="s">
        <v>1252</v>
      </c>
      <c r="F1535" s="409"/>
      <c r="G1535" s="10">
        <v>10</v>
      </c>
      <c r="H1535" s="11">
        <v>63.283999999999999</v>
      </c>
      <c r="I1535" s="11">
        <f t="shared" si="89"/>
        <v>200</v>
      </c>
      <c r="J1535" s="12" t="s">
        <v>355</v>
      </c>
      <c r="K1535" s="46" t="s">
        <v>355</v>
      </c>
      <c r="L1535" s="46"/>
      <c r="M1535" s="13" t="s">
        <v>71</v>
      </c>
      <c r="N1535" s="381" t="s">
        <v>355</v>
      </c>
      <c r="O1535" s="381" t="s">
        <v>355</v>
      </c>
      <c r="P1535" s="381" t="s">
        <v>354</v>
      </c>
      <c r="Q1535" s="381" t="s">
        <v>354</v>
      </c>
      <c r="R1535" s="381" t="s">
        <v>355</v>
      </c>
      <c r="S1535" s="381" t="s">
        <v>355</v>
      </c>
      <c r="T1535" s="381" t="s">
        <v>355</v>
      </c>
      <c r="U1535" s="381" t="s">
        <v>355</v>
      </c>
      <c r="V1535" s="126" t="s">
        <v>1272</v>
      </c>
    </row>
    <row r="1536" spans="1:22">
      <c r="A1536" s="414"/>
      <c r="B1536" s="25" t="s">
        <v>23</v>
      </c>
      <c r="C1536" s="385"/>
      <c r="D1536" s="380"/>
      <c r="E1536" s="29" t="s">
        <v>1253</v>
      </c>
      <c r="F1536" s="409"/>
      <c r="G1536" s="10">
        <v>10</v>
      </c>
      <c r="H1536" s="11">
        <v>51.875999999999998</v>
      </c>
      <c r="I1536" s="11">
        <f t="shared" si="89"/>
        <v>200</v>
      </c>
      <c r="J1536" s="12" t="s">
        <v>355</v>
      </c>
      <c r="K1536" s="46" t="s">
        <v>355</v>
      </c>
      <c r="L1536" s="46"/>
      <c r="M1536" s="13" t="s">
        <v>71</v>
      </c>
      <c r="N1536" s="382">
        <f t="shared" ref="N1536" si="98">MIN(N1534:N1535)</f>
        <v>22815</v>
      </c>
      <c r="O1536" s="382" t="e">
        <f t="shared" ref="O1536" si="99">MIN(O1534:O1535)</f>
        <v>#REF!</v>
      </c>
      <c r="P1536" s="382" t="e">
        <f t="shared" ref="P1536" si="100">AVERAGE(P1534:P1535)</f>
        <v>#REF!</v>
      </c>
      <c r="Q1536" s="382" t="e">
        <f t="shared" ref="Q1536" si="101">AVERAGE(Q1534:Q1535)</f>
        <v>#REF!</v>
      </c>
      <c r="R1536" s="382">
        <f t="shared" ref="R1536" si="102">MIN(R1534:R1535)</f>
        <v>33460</v>
      </c>
      <c r="S1536" s="382" t="e">
        <f t="shared" ref="S1536" si="103">MIN(S1534:S1535)</f>
        <v>#REF!</v>
      </c>
      <c r="T1536" s="382">
        <f t="shared" ref="T1536" si="104">MIN(T1534:T1535)</f>
        <v>12170</v>
      </c>
      <c r="U1536" s="382">
        <f t="shared" ref="U1536" si="105">MIN(U1534:U1535)</f>
        <v>0</v>
      </c>
      <c r="V1536" s="126" t="s">
        <v>1272</v>
      </c>
    </row>
    <row r="1537" spans="1:22">
      <c r="A1537" s="414"/>
      <c r="B1537" s="25" t="s">
        <v>26</v>
      </c>
      <c r="C1537" s="383">
        <v>3</v>
      </c>
      <c r="D1537" s="379" t="s">
        <v>4</v>
      </c>
      <c r="E1537" s="29" t="s">
        <v>1254</v>
      </c>
      <c r="F1537" s="409"/>
      <c r="G1537" s="10">
        <v>10</v>
      </c>
      <c r="H1537" s="11">
        <v>62.475000000000001</v>
      </c>
      <c r="I1537" s="11">
        <f t="shared" si="89"/>
        <v>200</v>
      </c>
      <c r="J1537" s="12">
        <v>42</v>
      </c>
      <c r="K1537" s="46">
        <f t="shared" ref="K1537:K1554" si="106">(J1537/(I1537/1000))</f>
        <v>210</v>
      </c>
      <c r="L1537" s="46"/>
      <c r="M1537" s="13" t="s">
        <v>71</v>
      </c>
      <c r="N1537" s="412">
        <f>AVERAGE(K1537:K1538)</f>
        <v>160</v>
      </c>
      <c r="O1537" s="412">
        <f>AVERAGE(K1537:K1538)</f>
        <v>160</v>
      </c>
      <c r="P1537" s="412">
        <f>STDEV(K1537:K1538)</f>
        <v>70.710678118654755</v>
      </c>
      <c r="Q1537" s="412">
        <f>STDEV(K1537:K1538)</f>
        <v>70.710678118654755</v>
      </c>
      <c r="R1537" s="412">
        <f>MAX(K1537:K1538)</f>
        <v>210</v>
      </c>
      <c r="S1537" s="412">
        <f>MAX(K1537:K1538)</f>
        <v>210</v>
      </c>
      <c r="T1537" s="412">
        <f>MIN(K1537:K1538)</f>
        <v>110</v>
      </c>
      <c r="U1537" s="412">
        <f>MIN(K1537:K1538)</f>
        <v>110</v>
      </c>
      <c r="V1537" s="126" t="s">
        <v>1272</v>
      </c>
    </row>
    <row r="1538" spans="1:22">
      <c r="A1538" s="414"/>
      <c r="B1538" s="25" t="s">
        <v>27</v>
      </c>
      <c r="C1538" s="385"/>
      <c r="D1538" s="380"/>
      <c r="E1538" s="29" t="s">
        <v>1255</v>
      </c>
      <c r="F1538" s="409"/>
      <c r="G1538" s="10">
        <v>10</v>
      </c>
      <c r="H1538" s="11">
        <v>85.349000000000004</v>
      </c>
      <c r="I1538" s="11">
        <f t="shared" si="89"/>
        <v>200</v>
      </c>
      <c r="J1538" s="12">
        <v>22</v>
      </c>
      <c r="K1538" s="46">
        <f t="shared" si="106"/>
        <v>110</v>
      </c>
      <c r="L1538" s="46"/>
      <c r="M1538" s="13" t="s">
        <v>71</v>
      </c>
      <c r="N1538" s="412">
        <f>AVERAGE(N1537:N1537)</f>
        <v>160</v>
      </c>
      <c r="O1538" s="412">
        <f>AVERAGE(O1537:O1537)</f>
        <v>160</v>
      </c>
      <c r="P1538" s="412" t="e">
        <f>STDEV(P1536:P1536)</f>
        <v>#REF!</v>
      </c>
      <c r="Q1538" s="412" t="e">
        <f>STDEV(Q1536:Q1536)</f>
        <v>#REF!</v>
      </c>
      <c r="R1538" s="412">
        <f>MIN(R1537:R1537)</f>
        <v>210</v>
      </c>
      <c r="S1538" s="412">
        <f>MIN(S1537:S1537)</f>
        <v>210</v>
      </c>
      <c r="T1538" s="412">
        <f>MIN(T1537:T1537)</f>
        <v>110</v>
      </c>
      <c r="U1538" s="412">
        <f>MIN(U1537:U1537)</f>
        <v>110</v>
      </c>
      <c r="V1538" s="126" t="s">
        <v>1272</v>
      </c>
    </row>
    <row r="1539" spans="1:22">
      <c r="A1539" s="414"/>
      <c r="B1539" s="25" t="s">
        <v>30</v>
      </c>
      <c r="C1539" s="383">
        <v>4</v>
      </c>
      <c r="D1539" s="379" t="s">
        <v>4</v>
      </c>
      <c r="E1539" s="29" t="s">
        <v>1256</v>
      </c>
      <c r="F1539" s="409"/>
      <c r="G1539" s="10">
        <v>10</v>
      </c>
      <c r="H1539" s="11">
        <v>85.552000000000007</v>
      </c>
      <c r="I1539" s="11">
        <f t="shared" si="89"/>
        <v>200</v>
      </c>
      <c r="J1539" s="12">
        <v>512</v>
      </c>
      <c r="K1539" s="46">
        <f t="shared" si="106"/>
        <v>2560</v>
      </c>
      <c r="L1539" s="46"/>
      <c r="M1539" s="13" t="s">
        <v>71</v>
      </c>
      <c r="N1539" s="412">
        <f>AVERAGE(K1539:K1540)</f>
        <v>1925</v>
      </c>
      <c r="O1539" s="412">
        <f>AVERAGE(K1539:K1540)</f>
        <v>1925</v>
      </c>
      <c r="P1539" s="412">
        <f>STDEV(K1539:K1540)</f>
        <v>898.02561210691533</v>
      </c>
      <c r="Q1539" s="412">
        <f>STDEV(K1539:K1540)</f>
        <v>898.02561210691533</v>
      </c>
      <c r="R1539" s="412">
        <f>MAX(K1539:K1540)</f>
        <v>2560</v>
      </c>
      <c r="S1539" s="412">
        <f>MAX(K1539:K1540)</f>
        <v>2560</v>
      </c>
      <c r="T1539" s="412">
        <f>MIN(K1539:K1540)</f>
        <v>1290</v>
      </c>
      <c r="U1539" s="412">
        <f>MIN(K1539:K1540)</f>
        <v>1290</v>
      </c>
      <c r="V1539" s="126" t="s">
        <v>1272</v>
      </c>
    </row>
    <row r="1540" spans="1:22">
      <c r="A1540" s="414"/>
      <c r="B1540" s="25" t="s">
        <v>31</v>
      </c>
      <c r="C1540" s="385"/>
      <c r="D1540" s="380"/>
      <c r="E1540" s="29" t="s">
        <v>1257</v>
      </c>
      <c r="F1540" s="409"/>
      <c r="G1540" s="10">
        <v>10</v>
      </c>
      <c r="H1540" s="11">
        <v>85.099000000000004</v>
      </c>
      <c r="I1540" s="11">
        <f t="shared" si="89"/>
        <v>200</v>
      </c>
      <c r="J1540" s="12">
        <v>258</v>
      </c>
      <c r="K1540" s="46">
        <f t="shared" si="106"/>
        <v>1290</v>
      </c>
      <c r="L1540" s="46"/>
      <c r="M1540" s="13" t="s">
        <v>71</v>
      </c>
      <c r="N1540" s="412">
        <f>AVERAGE(N1539:N1539)</f>
        <v>1925</v>
      </c>
      <c r="O1540" s="412">
        <f>AVERAGE(O1539:O1539)</f>
        <v>1925</v>
      </c>
      <c r="P1540" s="412" t="e">
        <f>STDEV(P1538:P1538)</f>
        <v>#REF!</v>
      </c>
      <c r="Q1540" s="412" t="e">
        <f>STDEV(Q1538:Q1538)</f>
        <v>#REF!</v>
      </c>
      <c r="R1540" s="412">
        <f>MIN(R1539:R1539)</f>
        <v>2560</v>
      </c>
      <c r="S1540" s="412">
        <f>MIN(S1539:S1539)</f>
        <v>2560</v>
      </c>
      <c r="T1540" s="412">
        <f>MIN(T1539:T1539)</f>
        <v>1290</v>
      </c>
      <c r="U1540" s="412">
        <f>MIN(U1539:U1539)</f>
        <v>1290</v>
      </c>
      <c r="V1540" s="126" t="s">
        <v>1272</v>
      </c>
    </row>
    <row r="1541" spans="1:22">
      <c r="A1541" s="414"/>
      <c r="B1541" s="25" t="s">
        <v>34</v>
      </c>
      <c r="C1541" s="383">
        <v>5</v>
      </c>
      <c r="D1541" s="379" t="s">
        <v>4</v>
      </c>
      <c r="E1541" s="29" t="s">
        <v>1258</v>
      </c>
      <c r="F1541" s="409"/>
      <c r="G1541" s="10">
        <v>10</v>
      </c>
      <c r="H1541" s="11">
        <v>116.54</v>
      </c>
      <c r="I1541" s="11">
        <f t="shared" si="89"/>
        <v>200</v>
      </c>
      <c r="J1541" s="12">
        <v>160</v>
      </c>
      <c r="K1541" s="46">
        <f t="shared" si="106"/>
        <v>800</v>
      </c>
      <c r="L1541" s="46"/>
      <c r="M1541" s="13" t="s">
        <v>71</v>
      </c>
      <c r="N1541" s="412">
        <f>AVERAGE(K1541:K1542)</f>
        <v>1302.5</v>
      </c>
      <c r="O1541" s="412">
        <f>AVERAGE(K1541:K1542)</f>
        <v>1302.5</v>
      </c>
      <c r="P1541" s="412">
        <f>STDEV(K1541:K1542)</f>
        <v>710.64231509248032</v>
      </c>
      <c r="Q1541" s="412">
        <f>STDEV(K1541:K1542)</f>
        <v>710.64231509248032</v>
      </c>
      <c r="R1541" s="412">
        <f>MAX(K1541:K1542)</f>
        <v>1805</v>
      </c>
      <c r="S1541" s="412">
        <f>MAX(K1541:K1542)</f>
        <v>1805</v>
      </c>
      <c r="T1541" s="412">
        <f>MIN(K1541:K1542)</f>
        <v>800</v>
      </c>
      <c r="U1541" s="412">
        <f>MIN(K1541:K1542)</f>
        <v>800</v>
      </c>
      <c r="V1541" s="126" t="s">
        <v>1272</v>
      </c>
    </row>
    <row r="1542" spans="1:22">
      <c r="A1542" s="414"/>
      <c r="B1542" s="25" t="s">
        <v>35</v>
      </c>
      <c r="C1542" s="385"/>
      <c r="D1542" s="380"/>
      <c r="E1542" s="29" t="s">
        <v>1259</v>
      </c>
      <c r="F1542" s="409"/>
      <c r="G1542" s="10">
        <v>10</v>
      </c>
      <c r="H1542" s="11">
        <v>171.32</v>
      </c>
      <c r="I1542" s="11">
        <f t="shared" si="89"/>
        <v>200</v>
      </c>
      <c r="J1542" s="12">
        <v>361</v>
      </c>
      <c r="K1542" s="46">
        <f t="shared" si="106"/>
        <v>1805</v>
      </c>
      <c r="L1542" s="46"/>
      <c r="M1542" s="13" t="s">
        <v>71</v>
      </c>
      <c r="N1542" s="412">
        <f>AVERAGE(N1541:N1541)</f>
        <v>1302.5</v>
      </c>
      <c r="O1542" s="412">
        <f>AVERAGE(O1541:O1541)</f>
        <v>1302.5</v>
      </c>
      <c r="P1542" s="412" t="e">
        <f>STDEV(P1540:P1540)</f>
        <v>#REF!</v>
      </c>
      <c r="Q1542" s="412" t="e">
        <f>STDEV(Q1540:Q1540)</f>
        <v>#REF!</v>
      </c>
      <c r="R1542" s="412">
        <f>MIN(R1541:R1541)</f>
        <v>1805</v>
      </c>
      <c r="S1542" s="412">
        <f>MIN(S1541:S1541)</f>
        <v>1805</v>
      </c>
      <c r="T1542" s="412">
        <f>MIN(T1541:T1541)</f>
        <v>800</v>
      </c>
      <c r="U1542" s="412">
        <f>MIN(U1541:U1541)</f>
        <v>800</v>
      </c>
      <c r="V1542" s="126" t="s">
        <v>1272</v>
      </c>
    </row>
    <row r="1543" spans="1:22">
      <c r="A1543" s="414"/>
      <c r="B1543" s="25" t="s">
        <v>38</v>
      </c>
      <c r="C1543" s="24">
        <v>6</v>
      </c>
      <c r="D1543" s="23" t="s">
        <v>4</v>
      </c>
      <c r="E1543" s="29" t="s">
        <v>1260</v>
      </c>
      <c r="F1543" s="410"/>
      <c r="G1543" s="10">
        <v>10</v>
      </c>
      <c r="H1543" s="11">
        <v>66.923000000000002</v>
      </c>
      <c r="I1543" s="11">
        <f t="shared" si="89"/>
        <v>200</v>
      </c>
      <c r="J1543" s="12" t="s">
        <v>355</v>
      </c>
      <c r="K1543" s="46" t="s">
        <v>355</v>
      </c>
      <c r="L1543" s="46"/>
      <c r="M1543" s="13" t="s">
        <v>71</v>
      </c>
      <c r="N1543" s="133" t="s">
        <v>355</v>
      </c>
      <c r="O1543" s="133" t="s">
        <v>355</v>
      </c>
      <c r="P1543" s="129" t="s">
        <v>354</v>
      </c>
      <c r="Q1543" s="130" t="s">
        <v>354</v>
      </c>
      <c r="R1543" s="133" t="s">
        <v>355</v>
      </c>
      <c r="S1543" s="133" t="s">
        <v>355</v>
      </c>
      <c r="T1543" s="133" t="s">
        <v>355</v>
      </c>
      <c r="U1543" s="133" t="s">
        <v>355</v>
      </c>
      <c r="V1543" s="126" t="s">
        <v>1272</v>
      </c>
    </row>
    <row r="1544" spans="1:22">
      <c r="A1544" s="414"/>
      <c r="B1544" s="25" t="s">
        <v>42</v>
      </c>
      <c r="C1544" s="24">
        <v>1</v>
      </c>
      <c r="D1544" s="23" t="s">
        <v>4</v>
      </c>
      <c r="E1544" s="29" t="s">
        <v>1261</v>
      </c>
      <c r="F1544" s="388" t="s">
        <v>1846</v>
      </c>
      <c r="G1544" s="10">
        <v>10</v>
      </c>
      <c r="H1544" s="11">
        <v>84.340999999999994</v>
      </c>
      <c r="I1544" s="11">
        <f t="shared" si="89"/>
        <v>200</v>
      </c>
      <c r="J1544" s="12" t="s">
        <v>355</v>
      </c>
      <c r="K1544" s="46" t="s">
        <v>355</v>
      </c>
      <c r="L1544" s="46"/>
      <c r="M1544" s="13" t="s">
        <v>71</v>
      </c>
      <c r="N1544" s="133" t="s">
        <v>355</v>
      </c>
      <c r="O1544" s="133" t="s">
        <v>355</v>
      </c>
      <c r="P1544" s="129" t="s">
        <v>354</v>
      </c>
      <c r="Q1544" s="130" t="s">
        <v>354</v>
      </c>
      <c r="R1544" s="133" t="s">
        <v>355</v>
      </c>
      <c r="S1544" s="133" t="s">
        <v>355</v>
      </c>
      <c r="T1544" s="133" t="s">
        <v>355</v>
      </c>
      <c r="U1544" s="133" t="s">
        <v>355</v>
      </c>
      <c r="V1544" s="126" t="s">
        <v>1272</v>
      </c>
    </row>
    <row r="1545" spans="1:22">
      <c r="A1545" s="414"/>
      <c r="B1545" s="25" t="s">
        <v>45</v>
      </c>
      <c r="C1545" s="383">
        <v>2</v>
      </c>
      <c r="D1545" s="379" t="s">
        <v>4</v>
      </c>
      <c r="E1545" s="29" t="s">
        <v>1262</v>
      </c>
      <c r="F1545" s="389"/>
      <c r="G1545" s="10">
        <v>10</v>
      </c>
      <c r="H1545" s="11">
        <v>57.015999999999998</v>
      </c>
      <c r="I1545" s="11">
        <f t="shared" si="89"/>
        <v>200</v>
      </c>
      <c r="J1545" s="12" t="s">
        <v>355</v>
      </c>
      <c r="K1545" s="46" t="s">
        <v>355</v>
      </c>
      <c r="L1545" s="46"/>
      <c r="M1545" s="13" t="s">
        <v>71</v>
      </c>
      <c r="N1545" s="381" t="s">
        <v>355</v>
      </c>
      <c r="O1545" s="381" t="s">
        <v>355</v>
      </c>
      <c r="P1545" s="381" t="s">
        <v>354</v>
      </c>
      <c r="Q1545" s="381" t="s">
        <v>354</v>
      </c>
      <c r="R1545" s="381" t="s">
        <v>355</v>
      </c>
      <c r="S1545" s="381" t="s">
        <v>355</v>
      </c>
      <c r="T1545" s="381" t="s">
        <v>355</v>
      </c>
      <c r="U1545" s="381" t="s">
        <v>355</v>
      </c>
      <c r="V1545" s="126" t="s">
        <v>1272</v>
      </c>
    </row>
    <row r="1546" spans="1:22">
      <c r="A1546" s="414"/>
      <c r="B1546" s="25" t="s">
        <v>46</v>
      </c>
      <c r="C1546" s="385"/>
      <c r="D1546" s="380"/>
      <c r="E1546" s="29" t="s">
        <v>1263</v>
      </c>
      <c r="F1546" s="389"/>
      <c r="G1546" s="10">
        <v>10</v>
      </c>
      <c r="H1546" s="11">
        <v>83.39</v>
      </c>
      <c r="I1546" s="11">
        <f t="shared" si="89"/>
        <v>200</v>
      </c>
      <c r="J1546" s="12" t="s">
        <v>355</v>
      </c>
      <c r="K1546" s="46" t="s">
        <v>355</v>
      </c>
      <c r="L1546" s="46"/>
      <c r="M1546" s="13" t="s">
        <v>71</v>
      </c>
      <c r="N1546" s="382">
        <f t="shared" ref="N1546" si="107">MIN(N1544:N1545)</f>
        <v>0</v>
      </c>
      <c r="O1546" s="382">
        <f t="shared" ref="O1546" si="108">MIN(O1544:O1545)</f>
        <v>0</v>
      </c>
      <c r="P1546" s="382" t="e">
        <f t="shared" ref="P1546:Q1546" si="109">AVERAGE(P1544:P1545)</f>
        <v>#DIV/0!</v>
      </c>
      <c r="Q1546" s="382" t="e">
        <f t="shared" si="109"/>
        <v>#DIV/0!</v>
      </c>
      <c r="R1546" s="382">
        <f t="shared" ref="R1546" si="110">MIN(R1544:R1545)</f>
        <v>0</v>
      </c>
      <c r="S1546" s="382">
        <f t="shared" ref="S1546" si="111">MIN(S1544:S1545)</f>
        <v>0</v>
      </c>
      <c r="T1546" s="382">
        <f t="shared" ref="T1546" si="112">MIN(T1544:T1545)</f>
        <v>0</v>
      </c>
      <c r="U1546" s="382">
        <f t="shared" ref="U1546" si="113">MIN(U1544:U1545)</f>
        <v>0</v>
      </c>
      <c r="V1546" s="126" t="s">
        <v>1272</v>
      </c>
    </row>
    <row r="1547" spans="1:22">
      <c r="A1547" s="414"/>
      <c r="B1547" s="25" t="s">
        <v>49</v>
      </c>
      <c r="C1547" s="383">
        <v>3</v>
      </c>
      <c r="D1547" s="379" t="s">
        <v>4</v>
      </c>
      <c r="E1547" s="29" t="s">
        <v>1264</v>
      </c>
      <c r="F1547" s="389"/>
      <c r="G1547" s="10">
        <v>10</v>
      </c>
      <c r="H1547" s="11">
        <v>61.210999999999999</v>
      </c>
      <c r="I1547" s="11">
        <f t="shared" si="89"/>
        <v>200</v>
      </c>
      <c r="J1547" s="12">
        <v>17</v>
      </c>
      <c r="K1547" s="46">
        <f t="shared" si="106"/>
        <v>85</v>
      </c>
      <c r="L1547" s="46"/>
      <c r="M1547" s="13" t="s">
        <v>71</v>
      </c>
      <c r="N1547" s="412">
        <f>AVERAGE(K1547:K1548)</f>
        <v>85</v>
      </c>
      <c r="O1547" s="412">
        <f>AVERAGE(K1547:K1548)</f>
        <v>85</v>
      </c>
      <c r="P1547" s="381" t="s">
        <v>354</v>
      </c>
      <c r="Q1547" s="381" t="s">
        <v>354</v>
      </c>
      <c r="R1547" s="412">
        <f>MAX(K1547:K1548)</f>
        <v>85</v>
      </c>
      <c r="S1547" s="412">
        <f>MAX(K1547:K1548)</f>
        <v>85</v>
      </c>
      <c r="T1547" s="412">
        <f>MIN(K1547:K1548)</f>
        <v>85</v>
      </c>
      <c r="U1547" s="412">
        <f>MIN(K1547:K1548)</f>
        <v>85</v>
      </c>
      <c r="V1547" s="126" t="s">
        <v>1272</v>
      </c>
    </row>
    <row r="1548" spans="1:22">
      <c r="A1548" s="414"/>
      <c r="B1548" s="25" t="s">
        <v>50</v>
      </c>
      <c r="C1548" s="385"/>
      <c r="D1548" s="380"/>
      <c r="E1548" s="29" t="s">
        <v>1265</v>
      </c>
      <c r="F1548" s="389"/>
      <c r="G1548" s="10">
        <v>10</v>
      </c>
      <c r="H1548" s="11">
        <v>47.357999999999997</v>
      </c>
      <c r="I1548" s="11">
        <f t="shared" si="89"/>
        <v>200</v>
      </c>
      <c r="J1548" s="12" t="s">
        <v>355</v>
      </c>
      <c r="K1548" s="46" t="s">
        <v>355</v>
      </c>
      <c r="L1548" s="46"/>
      <c r="M1548" s="13" t="s">
        <v>71</v>
      </c>
      <c r="N1548" s="412">
        <f>AVERAGE(N1547:N1547)</f>
        <v>85</v>
      </c>
      <c r="O1548" s="412">
        <f>AVERAGE(O1547:O1547)</f>
        <v>85</v>
      </c>
      <c r="P1548" s="382" t="e">
        <f t="shared" ref="P1548" si="114">AVERAGE(P1546:P1547)</f>
        <v>#DIV/0!</v>
      </c>
      <c r="Q1548" s="382" t="e">
        <f t="shared" ref="Q1548" si="115">AVERAGE(Q1546:Q1547)</f>
        <v>#DIV/0!</v>
      </c>
      <c r="R1548" s="412">
        <f>MIN(R1547:R1547)</f>
        <v>85</v>
      </c>
      <c r="S1548" s="412">
        <f>MIN(S1547:S1547)</f>
        <v>85</v>
      </c>
      <c r="T1548" s="412">
        <f>MIN(T1547:T1547)</f>
        <v>85</v>
      </c>
      <c r="U1548" s="412">
        <f>MIN(U1547:U1547)</f>
        <v>85</v>
      </c>
      <c r="V1548" s="126" t="s">
        <v>1272</v>
      </c>
    </row>
    <row r="1549" spans="1:22">
      <c r="A1549" s="414"/>
      <c r="B1549" s="25" t="s">
        <v>53</v>
      </c>
      <c r="C1549" s="383">
        <v>4</v>
      </c>
      <c r="D1549" s="379" t="s">
        <v>4</v>
      </c>
      <c r="E1549" s="29" t="s">
        <v>1266</v>
      </c>
      <c r="F1549" s="389"/>
      <c r="G1549" s="10">
        <v>10</v>
      </c>
      <c r="H1549" s="11">
        <v>131.589</v>
      </c>
      <c r="I1549" s="11">
        <f t="shared" si="89"/>
        <v>200</v>
      </c>
      <c r="J1549" s="12" t="s">
        <v>355</v>
      </c>
      <c r="K1549" s="46" t="s">
        <v>355</v>
      </c>
      <c r="L1549" s="46"/>
      <c r="M1549" s="13" t="s">
        <v>71</v>
      </c>
      <c r="N1549" s="412">
        <f>AVERAGE(K1549:K1550)</f>
        <v>1040</v>
      </c>
      <c r="O1549" s="412">
        <f>AVERAGE(K1549:K1550)</f>
        <v>1040</v>
      </c>
      <c r="P1549" s="381" t="s">
        <v>354</v>
      </c>
      <c r="Q1549" s="381" t="s">
        <v>354</v>
      </c>
      <c r="R1549" s="412">
        <f>MAX(K1549:K1550)</f>
        <v>1040</v>
      </c>
      <c r="S1549" s="412">
        <f>MAX(K1549:K1550)</f>
        <v>1040</v>
      </c>
      <c r="T1549" s="412">
        <f>MIN(K1549:K1550)</f>
        <v>1040</v>
      </c>
      <c r="U1549" s="412">
        <f>MIN(K1549:K1550)</f>
        <v>1040</v>
      </c>
      <c r="V1549" s="126" t="s">
        <v>1272</v>
      </c>
    </row>
    <row r="1550" spans="1:22">
      <c r="A1550" s="414"/>
      <c r="B1550" s="25" t="s">
        <v>54</v>
      </c>
      <c r="C1550" s="385"/>
      <c r="D1550" s="380"/>
      <c r="E1550" s="29" t="s">
        <v>1267</v>
      </c>
      <c r="F1550" s="389"/>
      <c r="G1550" s="10">
        <v>10</v>
      </c>
      <c r="H1550" s="11">
        <v>75.644000000000005</v>
      </c>
      <c r="I1550" s="11">
        <f t="shared" si="89"/>
        <v>200</v>
      </c>
      <c r="J1550" s="12">
        <v>208</v>
      </c>
      <c r="K1550" s="46">
        <f t="shared" si="106"/>
        <v>1040</v>
      </c>
      <c r="L1550" s="46"/>
      <c r="M1550" s="13" t="s">
        <v>71</v>
      </c>
      <c r="N1550" s="412">
        <f>AVERAGE(N1549:N1549)</f>
        <v>1040</v>
      </c>
      <c r="O1550" s="412">
        <f>AVERAGE(O1549:O1549)</f>
        <v>1040</v>
      </c>
      <c r="P1550" s="382" t="e">
        <f t="shared" ref="P1550" si="116">AVERAGE(P1548:P1549)</f>
        <v>#DIV/0!</v>
      </c>
      <c r="Q1550" s="382" t="e">
        <f t="shared" ref="Q1550" si="117">AVERAGE(Q1548:Q1549)</f>
        <v>#DIV/0!</v>
      </c>
      <c r="R1550" s="412">
        <f>MIN(R1549:R1549)</f>
        <v>1040</v>
      </c>
      <c r="S1550" s="412">
        <f>MIN(S1549:S1549)</f>
        <v>1040</v>
      </c>
      <c r="T1550" s="412">
        <f>MIN(T1549:T1549)</f>
        <v>1040</v>
      </c>
      <c r="U1550" s="412">
        <f>MIN(U1549:U1549)</f>
        <v>1040</v>
      </c>
      <c r="V1550" s="126" t="s">
        <v>1272</v>
      </c>
    </row>
    <row r="1551" spans="1:22">
      <c r="A1551" s="414"/>
      <c r="B1551" s="25" t="s">
        <v>57</v>
      </c>
      <c r="C1551" s="383">
        <v>5</v>
      </c>
      <c r="D1551" s="379" t="s">
        <v>4</v>
      </c>
      <c r="E1551" s="29" t="s">
        <v>1268</v>
      </c>
      <c r="F1551" s="389"/>
      <c r="G1551" s="10">
        <v>10</v>
      </c>
      <c r="H1551" s="11">
        <v>52.127000000000002</v>
      </c>
      <c r="I1551" s="11">
        <f t="shared" si="89"/>
        <v>200</v>
      </c>
      <c r="J1551" s="12">
        <v>36</v>
      </c>
      <c r="K1551" s="46">
        <f t="shared" si="106"/>
        <v>180</v>
      </c>
      <c r="L1551" s="46"/>
      <c r="M1551" s="13" t="s">
        <v>71</v>
      </c>
      <c r="N1551" s="412">
        <f>AVERAGE(K1551:K1552)</f>
        <v>152.5</v>
      </c>
      <c r="O1551" s="412">
        <f>AVERAGE(K1551:K1552)</f>
        <v>152.5</v>
      </c>
      <c r="P1551" s="412">
        <f>STDEV(K1551:K1552)</f>
        <v>38.890872965260115</v>
      </c>
      <c r="Q1551" s="412">
        <f>STDEV(K1551:K1552)</f>
        <v>38.890872965260115</v>
      </c>
      <c r="R1551" s="412">
        <f>MAX(K1551:K1552)</f>
        <v>180</v>
      </c>
      <c r="S1551" s="412">
        <f>MAX(K1551:K1552)</f>
        <v>180</v>
      </c>
      <c r="T1551" s="412">
        <f>MIN(K1551:K1552)</f>
        <v>125</v>
      </c>
      <c r="U1551" s="412">
        <f>MIN(K1551:K1552)</f>
        <v>125</v>
      </c>
      <c r="V1551" s="126" t="s">
        <v>1272</v>
      </c>
    </row>
    <row r="1552" spans="1:22">
      <c r="A1552" s="414"/>
      <c r="B1552" s="25" t="s">
        <v>58</v>
      </c>
      <c r="C1552" s="385"/>
      <c r="D1552" s="380"/>
      <c r="E1552" s="29" t="s">
        <v>1269</v>
      </c>
      <c r="F1552" s="389"/>
      <c r="G1552" s="10">
        <v>10</v>
      </c>
      <c r="H1552" s="11">
        <v>83.18</v>
      </c>
      <c r="I1552" s="11">
        <f t="shared" si="89"/>
        <v>200</v>
      </c>
      <c r="J1552" s="12">
        <v>25</v>
      </c>
      <c r="K1552" s="46">
        <f t="shared" si="106"/>
        <v>125</v>
      </c>
      <c r="L1552" s="46"/>
      <c r="M1552" s="13" t="s">
        <v>71</v>
      </c>
      <c r="N1552" s="412">
        <f>AVERAGE(N1551:N1551)</f>
        <v>152.5</v>
      </c>
      <c r="O1552" s="412">
        <f>AVERAGE(O1551:O1551)</f>
        <v>152.5</v>
      </c>
      <c r="P1552" s="412" t="e">
        <f>STDEV(P1550:P1550)</f>
        <v>#DIV/0!</v>
      </c>
      <c r="Q1552" s="412" t="e">
        <f>STDEV(Q1550:Q1550)</f>
        <v>#DIV/0!</v>
      </c>
      <c r="R1552" s="412">
        <f>MIN(R1551:R1551)</f>
        <v>180</v>
      </c>
      <c r="S1552" s="412">
        <f>MIN(S1551:S1551)</f>
        <v>180</v>
      </c>
      <c r="T1552" s="412">
        <f>MIN(T1551:T1551)</f>
        <v>125</v>
      </c>
      <c r="U1552" s="412">
        <f>MIN(U1551:U1551)</f>
        <v>125</v>
      </c>
      <c r="V1552" s="126" t="s">
        <v>1272</v>
      </c>
    </row>
    <row r="1553" spans="1:22">
      <c r="A1553" s="414"/>
      <c r="B1553" s="25" t="s">
        <v>61</v>
      </c>
      <c r="C1553" s="383">
        <v>6</v>
      </c>
      <c r="D1553" s="379" t="s">
        <v>4</v>
      </c>
      <c r="E1553" s="29" t="s">
        <v>1270</v>
      </c>
      <c r="F1553" s="389"/>
      <c r="G1553" s="10">
        <v>10</v>
      </c>
      <c r="H1553" s="11">
        <v>26.372</v>
      </c>
      <c r="I1553" s="11">
        <f t="shared" si="89"/>
        <v>131.86000000000001</v>
      </c>
      <c r="J1553" s="12">
        <v>50</v>
      </c>
      <c r="K1553" s="46">
        <f t="shared" si="106"/>
        <v>379.19005005308657</v>
      </c>
      <c r="L1553" s="46"/>
      <c r="M1553" s="13" t="s">
        <v>71</v>
      </c>
      <c r="N1553" s="412">
        <f>AVERAGE(K1553:K1554)</f>
        <v>617.09502502654323</v>
      </c>
      <c r="O1553" s="412">
        <f>AVERAGE(K1553:K1554)</f>
        <v>617.09502502654323</v>
      </c>
      <c r="P1553" s="412">
        <f>STDEV(K1553:K1554)</f>
        <v>336.44844216349452</v>
      </c>
      <c r="Q1553" s="412">
        <f>STDEV(K1553:K1554)</f>
        <v>336.44844216349452</v>
      </c>
      <c r="R1553" s="412">
        <f>MAX(K1553:K1554)</f>
        <v>855</v>
      </c>
      <c r="S1553" s="412">
        <f>MAX(K1553:K1554)</f>
        <v>855</v>
      </c>
      <c r="T1553" s="412">
        <f>MIN(K1553:K1554)</f>
        <v>379.19005005308657</v>
      </c>
      <c r="U1553" s="412">
        <f>MIN(K1553:K1554)</f>
        <v>379.19005005308657</v>
      </c>
      <c r="V1553" s="126" t="s">
        <v>1272</v>
      </c>
    </row>
    <row r="1554" spans="1:22">
      <c r="A1554" s="414"/>
      <c r="B1554" s="25" t="s">
        <v>62</v>
      </c>
      <c r="C1554" s="385"/>
      <c r="D1554" s="380"/>
      <c r="E1554" s="29" t="s">
        <v>1271</v>
      </c>
      <c r="F1554" s="390"/>
      <c r="G1554" s="10">
        <v>10</v>
      </c>
      <c r="H1554" s="11">
        <v>103.039</v>
      </c>
      <c r="I1554" s="11">
        <f t="shared" si="89"/>
        <v>200</v>
      </c>
      <c r="J1554" s="12">
        <v>171</v>
      </c>
      <c r="K1554" s="46">
        <f t="shared" si="106"/>
        <v>855</v>
      </c>
      <c r="L1554" s="46"/>
      <c r="M1554" s="13" t="s">
        <v>71</v>
      </c>
      <c r="N1554" s="412">
        <f>AVERAGE(N1553:N1553)</f>
        <v>617.09502502654323</v>
      </c>
      <c r="O1554" s="412">
        <f>AVERAGE(O1553:O1553)</f>
        <v>617.09502502654323</v>
      </c>
      <c r="P1554" s="412" t="e">
        <f>STDEV(P1552:P1552)</f>
        <v>#DIV/0!</v>
      </c>
      <c r="Q1554" s="412" t="e">
        <f>STDEV(Q1552:Q1552)</f>
        <v>#DIV/0!</v>
      </c>
      <c r="R1554" s="412">
        <f>MIN(R1553:R1553)</f>
        <v>855</v>
      </c>
      <c r="S1554" s="412">
        <f>MIN(S1553:S1553)</f>
        <v>855</v>
      </c>
      <c r="T1554" s="412">
        <f>MIN(T1553:T1553)</f>
        <v>379.19005005308657</v>
      </c>
      <c r="U1554" s="412">
        <f>MIN(U1553:U1553)</f>
        <v>379.19005005308657</v>
      </c>
      <c r="V1554" s="126" t="s">
        <v>1272</v>
      </c>
    </row>
    <row r="1555" spans="1:22">
      <c r="A1555" s="19" t="s">
        <v>7</v>
      </c>
      <c r="M1555" s="13"/>
    </row>
    <row r="1556" spans="1:22">
      <c r="A1556" s="19" t="s">
        <v>1850</v>
      </c>
    </row>
    <row r="1557" spans="1:22">
      <c r="A1557" s="19" t="s">
        <v>1851</v>
      </c>
    </row>
    <row r="1558" spans="1:22">
      <c r="A1558" s="44" t="s">
        <v>1854</v>
      </c>
      <c r="B1558" s="44"/>
      <c r="C1558" s="44"/>
    </row>
  </sheetData>
  <autoFilter ref="A5:V1558" xr:uid="{3E553E00-C82C-4CD9-91D0-371EC6C2A1A0}"/>
  <mergeCells count="5759">
    <mergeCell ref="D1400:D1401"/>
    <mergeCell ref="N1400:N1401"/>
    <mergeCell ref="P1400:P1401"/>
    <mergeCell ref="R1400:R1401"/>
    <mergeCell ref="T1400:T1401"/>
    <mergeCell ref="U53:U56"/>
    <mergeCell ref="U18:U21"/>
    <mergeCell ref="P14:P15"/>
    <mergeCell ref="N16:N17"/>
    <mergeCell ref="P16:P17"/>
    <mergeCell ref="S30:S32"/>
    <mergeCell ref="U30:U32"/>
    <mergeCell ref="T31:T32"/>
    <mergeCell ref="P35:P36"/>
    <mergeCell ref="Q26:Q29"/>
    <mergeCell ref="S26:S29"/>
    <mergeCell ref="D65:D66"/>
    <mergeCell ref="O65:O68"/>
    <mergeCell ref="D20:D21"/>
    <mergeCell ref="N20:N21"/>
    <mergeCell ref="P20:P21"/>
    <mergeCell ref="R20:R21"/>
    <mergeCell ref="T20:T21"/>
    <mergeCell ref="Q14:Q17"/>
    <mergeCell ref="R14:R15"/>
    <mergeCell ref="S14:S17"/>
    <mergeCell ref="T14:T15"/>
    <mergeCell ref="N14:N15"/>
    <mergeCell ref="O14:O17"/>
    <mergeCell ref="C57:C60"/>
    <mergeCell ref="C65:C68"/>
    <mergeCell ref="F6:F29"/>
    <mergeCell ref="U26:U29"/>
    <mergeCell ref="D33:D34"/>
    <mergeCell ref="N33:N34"/>
    <mergeCell ref="O33:O36"/>
    <mergeCell ref="D1251:D1252"/>
    <mergeCell ref="P1251:P1252"/>
    <mergeCell ref="N1251:N1252"/>
    <mergeCell ref="R1251:R1252"/>
    <mergeCell ref="T1251:T1252"/>
    <mergeCell ref="P65:P66"/>
    <mergeCell ref="D67:D68"/>
    <mergeCell ref="N67:N68"/>
    <mergeCell ref="P67:P68"/>
    <mergeCell ref="D63:D64"/>
    <mergeCell ref="N63:N64"/>
    <mergeCell ref="P63:P64"/>
    <mergeCell ref="R63:R64"/>
    <mergeCell ref="Q65:Q68"/>
    <mergeCell ref="A2:I2"/>
    <mergeCell ref="A3:I3"/>
    <mergeCell ref="P8:P9"/>
    <mergeCell ref="R8:R9"/>
    <mergeCell ref="T8:T9"/>
    <mergeCell ref="D6:D7"/>
    <mergeCell ref="N6:N7"/>
    <mergeCell ref="O6:O9"/>
    <mergeCell ref="P6:P7"/>
    <mergeCell ref="Q6:Q9"/>
    <mergeCell ref="R6:R7"/>
    <mergeCell ref="C6:C9"/>
    <mergeCell ref="R10:R11"/>
    <mergeCell ref="S10:S13"/>
    <mergeCell ref="T10:T11"/>
    <mergeCell ref="N61:N62"/>
    <mergeCell ref="T53:T54"/>
    <mergeCell ref="R55:R56"/>
    <mergeCell ref="T55:T56"/>
    <mergeCell ref="P24:P25"/>
    <mergeCell ref="O26:O29"/>
    <mergeCell ref="S18:S21"/>
    <mergeCell ref="T18:T19"/>
    <mergeCell ref="P22:P23"/>
    <mergeCell ref="D24:D25"/>
    <mergeCell ref="N24:N25"/>
    <mergeCell ref="D18:D19"/>
    <mergeCell ref="N18:N19"/>
    <mergeCell ref="O18:O21"/>
    <mergeCell ref="P18:P19"/>
    <mergeCell ref="Q30:Q32"/>
    <mergeCell ref="R31:R32"/>
    <mergeCell ref="R18:R19"/>
    <mergeCell ref="A53:A99"/>
    <mergeCell ref="C53:C56"/>
    <mergeCell ref="D53:D54"/>
    <mergeCell ref="N53:N54"/>
    <mergeCell ref="O53:O56"/>
    <mergeCell ref="P53:P54"/>
    <mergeCell ref="D55:D56"/>
    <mergeCell ref="N55:N56"/>
    <mergeCell ref="P55:P56"/>
    <mergeCell ref="C61:C64"/>
    <mergeCell ref="D61:D62"/>
    <mergeCell ref="Q53:Q56"/>
    <mergeCell ref="R53:R54"/>
    <mergeCell ref="D22:D23"/>
    <mergeCell ref="N22:N23"/>
    <mergeCell ref="O22:O25"/>
    <mergeCell ref="R22:R23"/>
    <mergeCell ref="P39:P40"/>
    <mergeCell ref="C37:C40"/>
    <mergeCell ref="C41:C44"/>
    <mergeCell ref="C45:C48"/>
    <mergeCell ref="C49:C52"/>
    <mergeCell ref="R33:R34"/>
    <mergeCell ref="S33:S36"/>
    <mergeCell ref="T33:T34"/>
    <mergeCell ref="U33:U36"/>
    <mergeCell ref="R35:R36"/>
    <mergeCell ref="T35:T36"/>
    <mergeCell ref="U37:U40"/>
    <mergeCell ref="D39:D40"/>
    <mergeCell ref="N39:N40"/>
    <mergeCell ref="S22:S25"/>
    <mergeCell ref="C33:C36"/>
    <mergeCell ref="A6:A52"/>
    <mergeCell ref="Q18:Q21"/>
    <mergeCell ref="S53:S56"/>
    <mergeCell ref="U10:U13"/>
    <mergeCell ref="P12:P13"/>
    <mergeCell ref="R12:R13"/>
    <mergeCell ref="T12:T13"/>
    <mergeCell ref="D10:D11"/>
    <mergeCell ref="N10:N11"/>
    <mergeCell ref="O10:O13"/>
    <mergeCell ref="D12:D13"/>
    <mergeCell ref="N12:N13"/>
    <mergeCell ref="S6:S9"/>
    <mergeCell ref="T6:T7"/>
    <mergeCell ref="C10:C13"/>
    <mergeCell ref="P10:P11"/>
    <mergeCell ref="Q10:Q13"/>
    <mergeCell ref="O30:O32"/>
    <mergeCell ref="D31:D32"/>
    <mergeCell ref="N31:N32"/>
    <mergeCell ref="P31:P32"/>
    <mergeCell ref="U45:U48"/>
    <mergeCell ref="D47:D48"/>
    <mergeCell ref="N47:N48"/>
    <mergeCell ref="P47:P48"/>
    <mergeCell ref="D45:D46"/>
    <mergeCell ref="N45:N46"/>
    <mergeCell ref="P45:P46"/>
    <mergeCell ref="R45:R46"/>
    <mergeCell ref="T45:T46"/>
    <mergeCell ref="U6:U9"/>
    <mergeCell ref="D8:D9"/>
    <mergeCell ref="N8:N9"/>
    <mergeCell ref="Q22:Q25"/>
    <mergeCell ref="D16:D17"/>
    <mergeCell ref="U22:U25"/>
    <mergeCell ref="R24:R25"/>
    <mergeCell ref="D27:D29"/>
    <mergeCell ref="N27:N29"/>
    <mergeCell ref="P27:P29"/>
    <mergeCell ref="R27:R29"/>
    <mergeCell ref="T27:T29"/>
    <mergeCell ref="U14:U17"/>
    <mergeCell ref="R16:R17"/>
    <mergeCell ref="T16:T17"/>
    <mergeCell ref="D14:D15"/>
    <mergeCell ref="U41:U44"/>
    <mergeCell ref="D37:D38"/>
    <mergeCell ref="N37:N38"/>
    <mergeCell ref="P37:P38"/>
    <mergeCell ref="R37:R38"/>
    <mergeCell ref="T37:T38"/>
    <mergeCell ref="Q33:Q36"/>
    <mergeCell ref="R41:R42"/>
    <mergeCell ref="T41:T42"/>
    <mergeCell ref="O37:O40"/>
    <mergeCell ref="Q37:Q40"/>
    <mergeCell ref="S37:S40"/>
    <mergeCell ref="F30:F52"/>
    <mergeCell ref="R43:R44"/>
    <mergeCell ref="T43:T44"/>
    <mergeCell ref="O41:O44"/>
    <mergeCell ref="Q41:Q44"/>
    <mergeCell ref="S41:S44"/>
    <mergeCell ref="T22:T23"/>
    <mergeCell ref="T24:T25"/>
    <mergeCell ref="P33:P34"/>
    <mergeCell ref="D35:D36"/>
    <mergeCell ref="N35:N36"/>
    <mergeCell ref="U49:U52"/>
    <mergeCell ref="D51:D52"/>
    <mergeCell ref="N51:N52"/>
    <mergeCell ref="P51:P52"/>
    <mergeCell ref="R51:R52"/>
    <mergeCell ref="T51:T52"/>
    <mergeCell ref="D49:D50"/>
    <mergeCell ref="N49:N50"/>
    <mergeCell ref="O49:O52"/>
    <mergeCell ref="P49:P50"/>
    <mergeCell ref="Q49:Q52"/>
    <mergeCell ref="R47:R48"/>
    <mergeCell ref="T47:T48"/>
    <mergeCell ref="O45:O48"/>
    <mergeCell ref="Q45:Q48"/>
    <mergeCell ref="S45:S48"/>
    <mergeCell ref="U57:U60"/>
    <mergeCell ref="D59:D60"/>
    <mergeCell ref="N59:N60"/>
    <mergeCell ref="P59:P60"/>
    <mergeCell ref="R59:R60"/>
    <mergeCell ref="T59:T60"/>
    <mergeCell ref="O61:O64"/>
    <mergeCell ref="P61:P62"/>
    <mergeCell ref="Q61:Q64"/>
    <mergeCell ref="R61:R62"/>
    <mergeCell ref="S61:S64"/>
    <mergeCell ref="T61:T62"/>
    <mergeCell ref="D57:D58"/>
    <mergeCell ref="N57:N58"/>
    <mergeCell ref="O57:O60"/>
    <mergeCell ref="P57:P58"/>
    <mergeCell ref="C14:C17"/>
    <mergeCell ref="C18:C21"/>
    <mergeCell ref="C22:C25"/>
    <mergeCell ref="C26:C29"/>
    <mergeCell ref="C30:C32"/>
    <mergeCell ref="R49:R50"/>
    <mergeCell ref="S49:S52"/>
    <mergeCell ref="T49:T50"/>
    <mergeCell ref="D43:D44"/>
    <mergeCell ref="N43:N44"/>
    <mergeCell ref="P43:P44"/>
    <mergeCell ref="R39:R40"/>
    <mergeCell ref="T39:T40"/>
    <mergeCell ref="D41:D42"/>
    <mergeCell ref="N41:N42"/>
    <mergeCell ref="P41:P42"/>
    <mergeCell ref="Q57:Q60"/>
    <mergeCell ref="R57:R58"/>
    <mergeCell ref="S57:S60"/>
    <mergeCell ref="T57:T58"/>
    <mergeCell ref="C73:C76"/>
    <mergeCell ref="O73:O76"/>
    <mergeCell ref="Q73:Q76"/>
    <mergeCell ref="S73:S76"/>
    <mergeCell ref="U73:U76"/>
    <mergeCell ref="D74:D76"/>
    <mergeCell ref="N74:N76"/>
    <mergeCell ref="P74:P76"/>
    <mergeCell ref="R74:R76"/>
    <mergeCell ref="T74:T76"/>
    <mergeCell ref="F53:F76"/>
    <mergeCell ref="Q69:Q72"/>
    <mergeCell ref="R69:R70"/>
    <mergeCell ref="S69:S72"/>
    <mergeCell ref="T69:T70"/>
    <mergeCell ref="U69:U72"/>
    <mergeCell ref="R71:R72"/>
    <mergeCell ref="T71:T72"/>
    <mergeCell ref="C69:C72"/>
    <mergeCell ref="D69:D70"/>
    <mergeCell ref="N69:N70"/>
    <mergeCell ref="O69:O72"/>
    <mergeCell ref="P69:P70"/>
    <mergeCell ref="D71:D72"/>
    <mergeCell ref="N71:N72"/>
    <mergeCell ref="P71:P72"/>
    <mergeCell ref="U61:U64"/>
    <mergeCell ref="T63:T64"/>
    <mergeCell ref="R65:R66"/>
    <mergeCell ref="S65:S68"/>
    <mergeCell ref="T65:T66"/>
    <mergeCell ref="U65:U68"/>
    <mergeCell ref="R67:R68"/>
    <mergeCell ref="Q80:Q83"/>
    <mergeCell ref="R80:R81"/>
    <mergeCell ref="S80:S83"/>
    <mergeCell ref="T80:T81"/>
    <mergeCell ref="U80:U83"/>
    <mergeCell ref="R82:R83"/>
    <mergeCell ref="T82:T83"/>
    <mergeCell ref="C80:C83"/>
    <mergeCell ref="D80:D81"/>
    <mergeCell ref="N80:N81"/>
    <mergeCell ref="O80:O83"/>
    <mergeCell ref="P80:P81"/>
    <mergeCell ref="D82:D83"/>
    <mergeCell ref="N82:N83"/>
    <mergeCell ref="P82:P83"/>
    <mergeCell ref="C77:C79"/>
    <mergeCell ref="O77:O79"/>
    <mergeCell ref="Q77:Q79"/>
    <mergeCell ref="S77:S79"/>
    <mergeCell ref="U77:U79"/>
    <mergeCell ref="D78:D79"/>
    <mergeCell ref="N78:N79"/>
    <mergeCell ref="P78:P79"/>
    <mergeCell ref="R78:R79"/>
    <mergeCell ref="T78:T79"/>
    <mergeCell ref="N65:N66"/>
    <mergeCell ref="T67:T68"/>
    <mergeCell ref="R88:R89"/>
    <mergeCell ref="S88:S91"/>
    <mergeCell ref="T88:T89"/>
    <mergeCell ref="U88:U91"/>
    <mergeCell ref="R90:R91"/>
    <mergeCell ref="T90:T91"/>
    <mergeCell ref="C88:C91"/>
    <mergeCell ref="D88:D89"/>
    <mergeCell ref="N88:N89"/>
    <mergeCell ref="O88:O91"/>
    <mergeCell ref="P88:P89"/>
    <mergeCell ref="D90:D91"/>
    <mergeCell ref="N90:N91"/>
    <mergeCell ref="P90:P91"/>
    <mergeCell ref="Q84:Q87"/>
    <mergeCell ref="R84:R85"/>
    <mergeCell ref="S84:S87"/>
    <mergeCell ref="T84:T85"/>
    <mergeCell ref="U84:U87"/>
    <mergeCell ref="R86:R87"/>
    <mergeCell ref="T86:T87"/>
    <mergeCell ref="C84:C87"/>
    <mergeCell ref="D84:D85"/>
    <mergeCell ref="N84:N85"/>
    <mergeCell ref="O84:O87"/>
    <mergeCell ref="P84:P85"/>
    <mergeCell ref="D86:D87"/>
    <mergeCell ref="N86:N87"/>
    <mergeCell ref="P86:P87"/>
    <mergeCell ref="Q96:Q99"/>
    <mergeCell ref="R96:R97"/>
    <mergeCell ref="S96:S99"/>
    <mergeCell ref="T96:T97"/>
    <mergeCell ref="U96:U99"/>
    <mergeCell ref="R98:R99"/>
    <mergeCell ref="T98:T99"/>
    <mergeCell ref="C96:C99"/>
    <mergeCell ref="D96:D97"/>
    <mergeCell ref="N96:N97"/>
    <mergeCell ref="O96:O99"/>
    <mergeCell ref="P96:P97"/>
    <mergeCell ref="D98:D99"/>
    <mergeCell ref="N98:N99"/>
    <mergeCell ref="P98:P99"/>
    <mergeCell ref="Q92:Q95"/>
    <mergeCell ref="R92:R93"/>
    <mergeCell ref="S92:S95"/>
    <mergeCell ref="T92:T93"/>
    <mergeCell ref="U92:U95"/>
    <mergeCell ref="R94:R95"/>
    <mergeCell ref="T94:T95"/>
    <mergeCell ref="C92:C95"/>
    <mergeCell ref="D92:D93"/>
    <mergeCell ref="N92:N93"/>
    <mergeCell ref="O92:O95"/>
    <mergeCell ref="P92:P93"/>
    <mergeCell ref="D94:D95"/>
    <mergeCell ref="N94:N95"/>
    <mergeCell ref="P94:P95"/>
    <mergeCell ref="F77:F99"/>
    <mergeCell ref="Q88:Q91"/>
    <mergeCell ref="U104:U107"/>
    <mergeCell ref="D106:D107"/>
    <mergeCell ref="N106:N107"/>
    <mergeCell ref="P106:P107"/>
    <mergeCell ref="R106:R107"/>
    <mergeCell ref="T106:T107"/>
    <mergeCell ref="P104:P105"/>
    <mergeCell ref="Q104:Q107"/>
    <mergeCell ref="R104:R105"/>
    <mergeCell ref="S104:S107"/>
    <mergeCell ref="T104:T105"/>
    <mergeCell ref="U100:U103"/>
    <mergeCell ref="D102:D103"/>
    <mergeCell ref="N102:N103"/>
    <mergeCell ref="P102:P103"/>
    <mergeCell ref="R102:R103"/>
    <mergeCell ref="T102:T103"/>
    <mergeCell ref="P100:P101"/>
    <mergeCell ref="Q100:Q103"/>
    <mergeCell ref="R100:R101"/>
    <mergeCell ref="S100:S103"/>
    <mergeCell ref="T100:T101"/>
    <mergeCell ref="D100:D101"/>
    <mergeCell ref="N100:N101"/>
    <mergeCell ref="O100:O103"/>
    <mergeCell ref="D104:D105"/>
    <mergeCell ref="N104:N105"/>
    <mergeCell ref="O104:O107"/>
    <mergeCell ref="P116:P117"/>
    <mergeCell ref="D118:D119"/>
    <mergeCell ref="N118:N119"/>
    <mergeCell ref="P118:P119"/>
    <mergeCell ref="T112:T113"/>
    <mergeCell ref="U112:U115"/>
    <mergeCell ref="D114:D115"/>
    <mergeCell ref="N114:N115"/>
    <mergeCell ref="P114:P115"/>
    <mergeCell ref="R114:R115"/>
    <mergeCell ref="T114:T115"/>
    <mergeCell ref="O112:O115"/>
    <mergeCell ref="P112:P113"/>
    <mergeCell ref="Q112:Q115"/>
    <mergeCell ref="R112:R113"/>
    <mergeCell ref="S112:S115"/>
    <mergeCell ref="U108:U111"/>
    <mergeCell ref="D110:D111"/>
    <mergeCell ref="N110:N111"/>
    <mergeCell ref="P110:P111"/>
    <mergeCell ref="R110:R111"/>
    <mergeCell ref="T110:T111"/>
    <mergeCell ref="P108:P109"/>
    <mergeCell ref="Q108:Q111"/>
    <mergeCell ref="R108:R109"/>
    <mergeCell ref="S108:S111"/>
    <mergeCell ref="T108:T109"/>
    <mergeCell ref="D108:D109"/>
    <mergeCell ref="N108:N109"/>
    <mergeCell ref="O108:O111"/>
    <mergeCell ref="D112:D113"/>
    <mergeCell ref="N112:N113"/>
    <mergeCell ref="C124:C126"/>
    <mergeCell ref="O124:O126"/>
    <mergeCell ref="Q124:Q126"/>
    <mergeCell ref="S124:S126"/>
    <mergeCell ref="U124:U126"/>
    <mergeCell ref="D125:D126"/>
    <mergeCell ref="N125:N126"/>
    <mergeCell ref="P125:P126"/>
    <mergeCell ref="R125:R126"/>
    <mergeCell ref="T125:T126"/>
    <mergeCell ref="C120:C123"/>
    <mergeCell ref="O120:O123"/>
    <mergeCell ref="Q120:Q123"/>
    <mergeCell ref="S120:S123"/>
    <mergeCell ref="U120:U123"/>
    <mergeCell ref="D121:D123"/>
    <mergeCell ref="N121:N123"/>
    <mergeCell ref="P121:P123"/>
    <mergeCell ref="R121:R123"/>
    <mergeCell ref="T121:T123"/>
    <mergeCell ref="F100:F123"/>
    <mergeCell ref="Q116:Q119"/>
    <mergeCell ref="R116:R117"/>
    <mergeCell ref="S116:S119"/>
    <mergeCell ref="T116:T117"/>
    <mergeCell ref="U116:U119"/>
    <mergeCell ref="R118:R119"/>
    <mergeCell ref="T118:T119"/>
    <mergeCell ref="C116:C119"/>
    <mergeCell ref="D116:D117"/>
    <mergeCell ref="N116:N117"/>
    <mergeCell ref="O116:O119"/>
    <mergeCell ref="N131:N132"/>
    <mergeCell ref="O131:O134"/>
    <mergeCell ref="P131:P132"/>
    <mergeCell ref="D133:D134"/>
    <mergeCell ref="N133:N134"/>
    <mergeCell ref="P133:P134"/>
    <mergeCell ref="Q127:Q130"/>
    <mergeCell ref="R127:R128"/>
    <mergeCell ref="S127:S130"/>
    <mergeCell ref="T127:T128"/>
    <mergeCell ref="U127:U130"/>
    <mergeCell ref="R129:R130"/>
    <mergeCell ref="T129:T130"/>
    <mergeCell ref="C127:C130"/>
    <mergeCell ref="D127:D128"/>
    <mergeCell ref="N127:N128"/>
    <mergeCell ref="O127:O130"/>
    <mergeCell ref="P127:P128"/>
    <mergeCell ref="D129:D130"/>
    <mergeCell ref="N129:N130"/>
    <mergeCell ref="P129:P130"/>
    <mergeCell ref="D139:D140"/>
    <mergeCell ref="N139:N140"/>
    <mergeCell ref="O139:O142"/>
    <mergeCell ref="P139:P140"/>
    <mergeCell ref="D141:D142"/>
    <mergeCell ref="N141:N142"/>
    <mergeCell ref="P141:P142"/>
    <mergeCell ref="Q135:Q138"/>
    <mergeCell ref="R135:R136"/>
    <mergeCell ref="S135:S138"/>
    <mergeCell ref="T135:T136"/>
    <mergeCell ref="U135:U138"/>
    <mergeCell ref="R137:R138"/>
    <mergeCell ref="T137:T138"/>
    <mergeCell ref="C135:C138"/>
    <mergeCell ref="D135:D136"/>
    <mergeCell ref="N135:N136"/>
    <mergeCell ref="O135:O138"/>
    <mergeCell ref="P135:P136"/>
    <mergeCell ref="D137:D138"/>
    <mergeCell ref="N137:N138"/>
    <mergeCell ref="P137:P138"/>
    <mergeCell ref="F124:F146"/>
    <mergeCell ref="Q131:Q134"/>
    <mergeCell ref="R131:R132"/>
    <mergeCell ref="S131:S134"/>
    <mergeCell ref="T131:T132"/>
    <mergeCell ref="U131:U134"/>
    <mergeCell ref="R133:R134"/>
    <mergeCell ref="T133:T134"/>
    <mergeCell ref="C131:C134"/>
    <mergeCell ref="D131:D132"/>
    <mergeCell ref="Q143:Q146"/>
    <mergeCell ref="A100:A146"/>
    <mergeCell ref="C100:C103"/>
    <mergeCell ref="C104:C107"/>
    <mergeCell ref="C108:C111"/>
    <mergeCell ref="C112:C115"/>
    <mergeCell ref="C167:C170"/>
    <mergeCell ref="O167:O170"/>
    <mergeCell ref="Q167:Q170"/>
    <mergeCell ref="Q190:Q193"/>
    <mergeCell ref="R143:R144"/>
    <mergeCell ref="S143:S146"/>
    <mergeCell ref="T143:T144"/>
    <mergeCell ref="U143:U146"/>
    <mergeCell ref="R145:R146"/>
    <mergeCell ref="T145:T146"/>
    <mergeCell ref="C143:C146"/>
    <mergeCell ref="D143:D144"/>
    <mergeCell ref="N143:N144"/>
    <mergeCell ref="O143:O146"/>
    <mergeCell ref="P143:P144"/>
    <mergeCell ref="D145:D146"/>
    <mergeCell ref="N145:N146"/>
    <mergeCell ref="P145:P146"/>
    <mergeCell ref="Q139:Q142"/>
    <mergeCell ref="R139:R140"/>
    <mergeCell ref="S139:S142"/>
    <mergeCell ref="T139:T140"/>
    <mergeCell ref="U139:U142"/>
    <mergeCell ref="R141:R142"/>
    <mergeCell ref="T141:T142"/>
    <mergeCell ref="C139:C142"/>
    <mergeCell ref="U147:U150"/>
    <mergeCell ref="D149:D150"/>
    <mergeCell ref="N149:N150"/>
    <mergeCell ref="P149:P150"/>
    <mergeCell ref="R149:R150"/>
    <mergeCell ref="T149:T150"/>
    <mergeCell ref="P147:P148"/>
    <mergeCell ref="Q147:Q150"/>
    <mergeCell ref="R147:R148"/>
    <mergeCell ref="S147:S150"/>
    <mergeCell ref="T147:T148"/>
    <mergeCell ref="A147:A193"/>
    <mergeCell ref="C147:C150"/>
    <mergeCell ref="D147:D148"/>
    <mergeCell ref="N147:N148"/>
    <mergeCell ref="O147:O150"/>
    <mergeCell ref="C151:C154"/>
    <mergeCell ref="D151:D152"/>
    <mergeCell ref="N151:N152"/>
    <mergeCell ref="O151:O154"/>
    <mergeCell ref="C155:C158"/>
    <mergeCell ref="D155:D156"/>
    <mergeCell ref="N155:N156"/>
    <mergeCell ref="O155:O158"/>
    <mergeCell ref="C159:C162"/>
    <mergeCell ref="D159:D160"/>
    <mergeCell ref="N159:N160"/>
    <mergeCell ref="Q159:Q162"/>
    <mergeCell ref="R159:R160"/>
    <mergeCell ref="S159:S162"/>
    <mergeCell ref="U155:U158"/>
    <mergeCell ref="D157:D158"/>
    <mergeCell ref="N157:N158"/>
    <mergeCell ref="P157:P158"/>
    <mergeCell ref="R157:R158"/>
    <mergeCell ref="T157:T158"/>
    <mergeCell ref="P155:P156"/>
    <mergeCell ref="Q155:Q158"/>
    <mergeCell ref="R155:R156"/>
    <mergeCell ref="S155:S158"/>
    <mergeCell ref="T155:T156"/>
    <mergeCell ref="U151:U154"/>
    <mergeCell ref="D153:D154"/>
    <mergeCell ref="N153:N154"/>
    <mergeCell ref="P153:P154"/>
    <mergeCell ref="R153:R154"/>
    <mergeCell ref="T153:T154"/>
    <mergeCell ref="P151:P152"/>
    <mergeCell ref="Q151:Q154"/>
    <mergeCell ref="R151:R152"/>
    <mergeCell ref="S151:S154"/>
    <mergeCell ref="T151:T152"/>
    <mergeCell ref="S167:S170"/>
    <mergeCell ref="U167:U170"/>
    <mergeCell ref="D168:D170"/>
    <mergeCell ref="N168:N170"/>
    <mergeCell ref="P168:P170"/>
    <mergeCell ref="R168:R170"/>
    <mergeCell ref="T168:T170"/>
    <mergeCell ref="F147:F170"/>
    <mergeCell ref="Q163:Q166"/>
    <mergeCell ref="R163:R164"/>
    <mergeCell ref="S163:S166"/>
    <mergeCell ref="T163:T164"/>
    <mergeCell ref="U163:U166"/>
    <mergeCell ref="R165:R166"/>
    <mergeCell ref="T165:T166"/>
    <mergeCell ref="C163:C166"/>
    <mergeCell ref="D163:D164"/>
    <mergeCell ref="N163:N164"/>
    <mergeCell ref="O163:O166"/>
    <mergeCell ref="P163:P164"/>
    <mergeCell ref="D165:D166"/>
    <mergeCell ref="N165:N166"/>
    <mergeCell ref="P165:P166"/>
    <mergeCell ref="T159:T160"/>
    <mergeCell ref="U159:U162"/>
    <mergeCell ref="D161:D162"/>
    <mergeCell ref="N161:N162"/>
    <mergeCell ref="P161:P162"/>
    <mergeCell ref="R161:R162"/>
    <mergeCell ref="T161:T162"/>
    <mergeCell ref="O159:O162"/>
    <mergeCell ref="P159:P160"/>
    <mergeCell ref="Q174:Q177"/>
    <mergeCell ref="R174:R175"/>
    <mergeCell ref="S174:S177"/>
    <mergeCell ref="T174:T175"/>
    <mergeCell ref="U174:U177"/>
    <mergeCell ref="R176:R177"/>
    <mergeCell ref="T176:T177"/>
    <mergeCell ref="C174:C177"/>
    <mergeCell ref="D174:D175"/>
    <mergeCell ref="N174:N175"/>
    <mergeCell ref="O174:O177"/>
    <mergeCell ref="P174:P175"/>
    <mergeCell ref="D176:D177"/>
    <mergeCell ref="N176:N177"/>
    <mergeCell ref="P176:P177"/>
    <mergeCell ref="C171:C173"/>
    <mergeCell ref="O171:O173"/>
    <mergeCell ref="Q171:Q173"/>
    <mergeCell ref="S171:S173"/>
    <mergeCell ref="U171:U173"/>
    <mergeCell ref="D172:D173"/>
    <mergeCell ref="N172:N173"/>
    <mergeCell ref="P172:P173"/>
    <mergeCell ref="R172:R173"/>
    <mergeCell ref="T172:T173"/>
    <mergeCell ref="S182:S185"/>
    <mergeCell ref="T182:T183"/>
    <mergeCell ref="U182:U185"/>
    <mergeCell ref="R184:R185"/>
    <mergeCell ref="T184:T185"/>
    <mergeCell ref="C182:C185"/>
    <mergeCell ref="D182:D183"/>
    <mergeCell ref="N182:N183"/>
    <mergeCell ref="O182:O185"/>
    <mergeCell ref="P182:P183"/>
    <mergeCell ref="D184:D185"/>
    <mergeCell ref="N184:N185"/>
    <mergeCell ref="P184:P185"/>
    <mergeCell ref="Q178:Q181"/>
    <mergeCell ref="R178:R179"/>
    <mergeCell ref="S178:S181"/>
    <mergeCell ref="T178:T179"/>
    <mergeCell ref="U178:U181"/>
    <mergeCell ref="R180:R181"/>
    <mergeCell ref="T180:T181"/>
    <mergeCell ref="C178:C181"/>
    <mergeCell ref="D178:D179"/>
    <mergeCell ref="N178:N179"/>
    <mergeCell ref="O178:O181"/>
    <mergeCell ref="P178:P179"/>
    <mergeCell ref="D180:D181"/>
    <mergeCell ref="N180:N181"/>
    <mergeCell ref="P180:P181"/>
    <mergeCell ref="R190:R191"/>
    <mergeCell ref="S190:S193"/>
    <mergeCell ref="T190:T191"/>
    <mergeCell ref="U190:U193"/>
    <mergeCell ref="R192:R193"/>
    <mergeCell ref="T192:T193"/>
    <mergeCell ref="C190:C193"/>
    <mergeCell ref="D190:D191"/>
    <mergeCell ref="N190:N191"/>
    <mergeCell ref="O190:O193"/>
    <mergeCell ref="P190:P191"/>
    <mergeCell ref="D192:D193"/>
    <mergeCell ref="N192:N193"/>
    <mergeCell ref="P192:P193"/>
    <mergeCell ref="Q186:Q189"/>
    <mergeCell ref="R186:R187"/>
    <mergeCell ref="S186:S189"/>
    <mergeCell ref="T186:T187"/>
    <mergeCell ref="U186:U189"/>
    <mergeCell ref="R188:R189"/>
    <mergeCell ref="T188:T189"/>
    <mergeCell ref="C186:C189"/>
    <mergeCell ref="D186:D187"/>
    <mergeCell ref="N186:N187"/>
    <mergeCell ref="O186:O189"/>
    <mergeCell ref="P186:P187"/>
    <mergeCell ref="D188:D189"/>
    <mergeCell ref="N188:N189"/>
    <mergeCell ref="P188:P189"/>
    <mergeCell ref="F171:F193"/>
    <mergeCell ref="Q182:Q185"/>
    <mergeCell ref="R182:R183"/>
    <mergeCell ref="U198:U201"/>
    <mergeCell ref="D200:D201"/>
    <mergeCell ref="N200:N201"/>
    <mergeCell ref="P200:P201"/>
    <mergeCell ref="R200:R201"/>
    <mergeCell ref="T200:T201"/>
    <mergeCell ref="P198:P199"/>
    <mergeCell ref="Q198:Q201"/>
    <mergeCell ref="R198:R199"/>
    <mergeCell ref="S198:S201"/>
    <mergeCell ref="T198:T199"/>
    <mergeCell ref="U194:U197"/>
    <mergeCell ref="D196:D197"/>
    <mergeCell ref="N196:N197"/>
    <mergeCell ref="P196:P197"/>
    <mergeCell ref="R196:R197"/>
    <mergeCell ref="T196:T197"/>
    <mergeCell ref="P194:P195"/>
    <mergeCell ref="Q194:Q197"/>
    <mergeCell ref="R194:R195"/>
    <mergeCell ref="S194:S197"/>
    <mergeCell ref="T194:T195"/>
    <mergeCell ref="D194:D195"/>
    <mergeCell ref="N194:N195"/>
    <mergeCell ref="O194:O197"/>
    <mergeCell ref="D198:D199"/>
    <mergeCell ref="N198:N199"/>
    <mergeCell ref="O198:O201"/>
    <mergeCell ref="P210:P211"/>
    <mergeCell ref="D212:D213"/>
    <mergeCell ref="N212:N213"/>
    <mergeCell ref="P212:P213"/>
    <mergeCell ref="T206:T207"/>
    <mergeCell ref="U206:U209"/>
    <mergeCell ref="D208:D209"/>
    <mergeCell ref="N208:N209"/>
    <mergeCell ref="P208:P209"/>
    <mergeCell ref="R208:R209"/>
    <mergeCell ref="T208:T209"/>
    <mergeCell ref="O206:O209"/>
    <mergeCell ref="P206:P207"/>
    <mergeCell ref="Q206:Q209"/>
    <mergeCell ref="R206:R207"/>
    <mergeCell ref="S206:S209"/>
    <mergeCell ref="U202:U205"/>
    <mergeCell ref="D204:D205"/>
    <mergeCell ref="N204:N205"/>
    <mergeCell ref="P204:P205"/>
    <mergeCell ref="R204:R205"/>
    <mergeCell ref="T204:T205"/>
    <mergeCell ref="P202:P203"/>
    <mergeCell ref="Q202:Q205"/>
    <mergeCell ref="R202:R203"/>
    <mergeCell ref="S202:S205"/>
    <mergeCell ref="T202:T203"/>
    <mergeCell ref="D202:D203"/>
    <mergeCell ref="N202:N203"/>
    <mergeCell ref="O202:O205"/>
    <mergeCell ref="D206:D207"/>
    <mergeCell ref="N206:N207"/>
    <mergeCell ref="C218:C220"/>
    <mergeCell ref="O218:O220"/>
    <mergeCell ref="Q218:Q220"/>
    <mergeCell ref="S218:S220"/>
    <mergeCell ref="U218:U220"/>
    <mergeCell ref="D219:D220"/>
    <mergeCell ref="N219:N220"/>
    <mergeCell ref="P219:P220"/>
    <mergeCell ref="R219:R220"/>
    <mergeCell ref="T219:T220"/>
    <mergeCell ref="C214:C217"/>
    <mergeCell ref="O214:O217"/>
    <mergeCell ref="Q214:Q217"/>
    <mergeCell ref="S214:S217"/>
    <mergeCell ref="U214:U217"/>
    <mergeCell ref="D215:D217"/>
    <mergeCell ref="N215:N217"/>
    <mergeCell ref="P215:P217"/>
    <mergeCell ref="R215:R217"/>
    <mergeCell ref="T215:T217"/>
    <mergeCell ref="F194:F217"/>
    <mergeCell ref="Q210:Q213"/>
    <mergeCell ref="R210:R211"/>
    <mergeCell ref="S210:S213"/>
    <mergeCell ref="T210:T211"/>
    <mergeCell ref="U210:U213"/>
    <mergeCell ref="R212:R213"/>
    <mergeCell ref="T212:T213"/>
    <mergeCell ref="C210:C213"/>
    <mergeCell ref="D210:D211"/>
    <mergeCell ref="N210:N211"/>
    <mergeCell ref="O210:O213"/>
    <mergeCell ref="N225:N226"/>
    <mergeCell ref="O225:O228"/>
    <mergeCell ref="P225:P226"/>
    <mergeCell ref="D227:D228"/>
    <mergeCell ref="N227:N228"/>
    <mergeCell ref="P227:P228"/>
    <mergeCell ref="Q221:Q224"/>
    <mergeCell ref="R221:R222"/>
    <mergeCell ref="S221:S224"/>
    <mergeCell ref="T221:T222"/>
    <mergeCell ref="U221:U224"/>
    <mergeCell ref="R223:R224"/>
    <mergeCell ref="T223:T224"/>
    <mergeCell ref="C221:C224"/>
    <mergeCell ref="D221:D222"/>
    <mergeCell ref="N221:N222"/>
    <mergeCell ref="O221:O224"/>
    <mergeCell ref="P221:P222"/>
    <mergeCell ref="D223:D224"/>
    <mergeCell ref="N223:N224"/>
    <mergeCell ref="P223:P224"/>
    <mergeCell ref="D233:D234"/>
    <mergeCell ref="N233:N234"/>
    <mergeCell ref="O233:O236"/>
    <mergeCell ref="P233:P234"/>
    <mergeCell ref="D235:D236"/>
    <mergeCell ref="N235:N236"/>
    <mergeCell ref="P235:P236"/>
    <mergeCell ref="Q229:Q232"/>
    <mergeCell ref="R229:R230"/>
    <mergeCell ref="S229:S232"/>
    <mergeCell ref="T229:T230"/>
    <mergeCell ref="U229:U232"/>
    <mergeCell ref="R231:R232"/>
    <mergeCell ref="T231:T232"/>
    <mergeCell ref="C229:C232"/>
    <mergeCell ref="D229:D230"/>
    <mergeCell ref="N229:N230"/>
    <mergeCell ref="O229:O232"/>
    <mergeCell ref="P229:P230"/>
    <mergeCell ref="D231:D232"/>
    <mergeCell ref="N231:N232"/>
    <mergeCell ref="P231:P232"/>
    <mergeCell ref="F218:F240"/>
    <mergeCell ref="Q225:Q228"/>
    <mergeCell ref="R225:R226"/>
    <mergeCell ref="S225:S228"/>
    <mergeCell ref="T225:T226"/>
    <mergeCell ref="U225:U228"/>
    <mergeCell ref="R227:R228"/>
    <mergeCell ref="T227:T228"/>
    <mergeCell ref="C225:C228"/>
    <mergeCell ref="D225:D226"/>
    <mergeCell ref="Q237:Q240"/>
    <mergeCell ref="A194:A240"/>
    <mergeCell ref="C194:C197"/>
    <mergeCell ref="C198:C201"/>
    <mergeCell ref="C202:C205"/>
    <mergeCell ref="C206:C209"/>
    <mergeCell ref="C261:C264"/>
    <mergeCell ref="O261:O264"/>
    <mergeCell ref="Q261:Q264"/>
    <mergeCell ref="Q284:Q287"/>
    <mergeCell ref="R237:R238"/>
    <mergeCell ref="S237:S240"/>
    <mergeCell ref="T237:T238"/>
    <mergeCell ref="U237:U240"/>
    <mergeCell ref="R239:R240"/>
    <mergeCell ref="T239:T240"/>
    <mergeCell ref="C237:C240"/>
    <mergeCell ref="D237:D238"/>
    <mergeCell ref="N237:N238"/>
    <mergeCell ref="O237:O240"/>
    <mergeCell ref="P237:P238"/>
    <mergeCell ref="D239:D240"/>
    <mergeCell ref="N239:N240"/>
    <mergeCell ref="P239:P240"/>
    <mergeCell ref="Q233:Q236"/>
    <mergeCell ref="R233:R234"/>
    <mergeCell ref="S233:S236"/>
    <mergeCell ref="T233:T234"/>
    <mergeCell ref="U233:U236"/>
    <mergeCell ref="R235:R236"/>
    <mergeCell ref="T235:T236"/>
    <mergeCell ref="C233:C236"/>
    <mergeCell ref="U241:U244"/>
    <mergeCell ref="D243:D244"/>
    <mergeCell ref="N243:N244"/>
    <mergeCell ref="P243:P244"/>
    <mergeCell ref="R243:R244"/>
    <mergeCell ref="T243:T244"/>
    <mergeCell ref="P241:P242"/>
    <mergeCell ref="Q241:Q244"/>
    <mergeCell ref="R241:R242"/>
    <mergeCell ref="S241:S244"/>
    <mergeCell ref="T241:T242"/>
    <mergeCell ref="A241:A287"/>
    <mergeCell ref="C241:C244"/>
    <mergeCell ref="D241:D242"/>
    <mergeCell ref="N241:N242"/>
    <mergeCell ref="O241:O244"/>
    <mergeCell ref="C245:C248"/>
    <mergeCell ref="D245:D246"/>
    <mergeCell ref="N245:N246"/>
    <mergeCell ref="O245:O248"/>
    <mergeCell ref="C249:C252"/>
    <mergeCell ref="D249:D250"/>
    <mergeCell ref="N249:N250"/>
    <mergeCell ref="O249:O252"/>
    <mergeCell ref="C253:C256"/>
    <mergeCell ref="D253:D254"/>
    <mergeCell ref="N253:N254"/>
    <mergeCell ref="Q253:Q256"/>
    <mergeCell ref="R253:R254"/>
    <mergeCell ref="S253:S256"/>
    <mergeCell ref="U249:U252"/>
    <mergeCell ref="D251:D252"/>
    <mergeCell ref="N251:N252"/>
    <mergeCell ref="P251:P252"/>
    <mergeCell ref="R251:R252"/>
    <mergeCell ref="T251:T252"/>
    <mergeCell ref="P249:P250"/>
    <mergeCell ref="Q249:Q252"/>
    <mergeCell ref="R249:R250"/>
    <mergeCell ref="S249:S252"/>
    <mergeCell ref="T249:T250"/>
    <mergeCell ref="U245:U248"/>
    <mergeCell ref="D247:D248"/>
    <mergeCell ref="N247:N248"/>
    <mergeCell ref="P247:P248"/>
    <mergeCell ref="R247:R248"/>
    <mergeCell ref="T247:T248"/>
    <mergeCell ref="P245:P246"/>
    <mergeCell ref="Q245:Q248"/>
    <mergeCell ref="R245:R246"/>
    <mergeCell ref="S245:S248"/>
    <mergeCell ref="T245:T246"/>
    <mergeCell ref="S261:S264"/>
    <mergeCell ref="U261:U264"/>
    <mergeCell ref="D262:D264"/>
    <mergeCell ref="N262:N264"/>
    <mergeCell ref="P262:P264"/>
    <mergeCell ref="R262:R264"/>
    <mergeCell ref="T262:T264"/>
    <mergeCell ref="F241:F264"/>
    <mergeCell ref="Q257:Q260"/>
    <mergeCell ref="R257:R258"/>
    <mergeCell ref="S257:S260"/>
    <mergeCell ref="T257:T258"/>
    <mergeCell ref="U257:U260"/>
    <mergeCell ref="R259:R260"/>
    <mergeCell ref="T259:T260"/>
    <mergeCell ref="C257:C260"/>
    <mergeCell ref="D257:D258"/>
    <mergeCell ref="N257:N258"/>
    <mergeCell ref="O257:O260"/>
    <mergeCell ref="P257:P258"/>
    <mergeCell ref="D259:D260"/>
    <mergeCell ref="N259:N260"/>
    <mergeCell ref="P259:P260"/>
    <mergeCell ref="T253:T254"/>
    <mergeCell ref="U253:U256"/>
    <mergeCell ref="D255:D256"/>
    <mergeCell ref="N255:N256"/>
    <mergeCell ref="P255:P256"/>
    <mergeCell ref="R255:R256"/>
    <mergeCell ref="T255:T256"/>
    <mergeCell ref="O253:O256"/>
    <mergeCell ref="P253:P254"/>
    <mergeCell ref="Q268:Q271"/>
    <mergeCell ref="R268:R269"/>
    <mergeCell ref="S268:S271"/>
    <mergeCell ref="T268:T269"/>
    <mergeCell ref="U268:U271"/>
    <mergeCell ref="R270:R271"/>
    <mergeCell ref="T270:T271"/>
    <mergeCell ref="C268:C271"/>
    <mergeCell ref="D268:D269"/>
    <mergeCell ref="N268:N269"/>
    <mergeCell ref="O268:O271"/>
    <mergeCell ref="P268:P269"/>
    <mergeCell ref="D270:D271"/>
    <mergeCell ref="N270:N271"/>
    <mergeCell ref="P270:P271"/>
    <mergeCell ref="C265:C267"/>
    <mergeCell ref="O265:O267"/>
    <mergeCell ref="Q265:Q267"/>
    <mergeCell ref="S265:S267"/>
    <mergeCell ref="U265:U267"/>
    <mergeCell ref="D266:D267"/>
    <mergeCell ref="N266:N267"/>
    <mergeCell ref="P266:P267"/>
    <mergeCell ref="R266:R267"/>
    <mergeCell ref="T266:T267"/>
    <mergeCell ref="S276:S279"/>
    <mergeCell ref="T276:T277"/>
    <mergeCell ref="U276:U279"/>
    <mergeCell ref="R278:R279"/>
    <mergeCell ref="T278:T279"/>
    <mergeCell ref="C276:C279"/>
    <mergeCell ref="D276:D277"/>
    <mergeCell ref="N276:N277"/>
    <mergeCell ref="O276:O279"/>
    <mergeCell ref="P276:P277"/>
    <mergeCell ref="D278:D279"/>
    <mergeCell ref="N278:N279"/>
    <mergeCell ref="P278:P279"/>
    <mergeCell ref="Q272:Q275"/>
    <mergeCell ref="R272:R273"/>
    <mergeCell ref="S272:S275"/>
    <mergeCell ref="T272:T273"/>
    <mergeCell ref="U272:U275"/>
    <mergeCell ref="R274:R275"/>
    <mergeCell ref="T274:T275"/>
    <mergeCell ref="C272:C275"/>
    <mergeCell ref="D272:D273"/>
    <mergeCell ref="N272:N273"/>
    <mergeCell ref="O272:O275"/>
    <mergeCell ref="P272:P273"/>
    <mergeCell ref="D274:D275"/>
    <mergeCell ref="N274:N275"/>
    <mergeCell ref="P274:P275"/>
    <mergeCell ref="R284:R285"/>
    <mergeCell ref="S284:S287"/>
    <mergeCell ref="T284:T285"/>
    <mergeCell ref="U284:U287"/>
    <mergeCell ref="R286:R287"/>
    <mergeCell ref="T286:T287"/>
    <mergeCell ref="C284:C287"/>
    <mergeCell ref="D284:D285"/>
    <mergeCell ref="N284:N285"/>
    <mergeCell ref="O284:O287"/>
    <mergeCell ref="P284:P285"/>
    <mergeCell ref="D286:D287"/>
    <mergeCell ref="N286:N287"/>
    <mergeCell ref="P286:P287"/>
    <mergeCell ref="Q280:Q283"/>
    <mergeCell ref="R280:R281"/>
    <mergeCell ref="S280:S283"/>
    <mergeCell ref="T280:T281"/>
    <mergeCell ref="U280:U283"/>
    <mergeCell ref="R282:R283"/>
    <mergeCell ref="T282:T283"/>
    <mergeCell ref="C280:C283"/>
    <mergeCell ref="D280:D281"/>
    <mergeCell ref="N280:N281"/>
    <mergeCell ref="O280:O283"/>
    <mergeCell ref="P280:P281"/>
    <mergeCell ref="D282:D283"/>
    <mergeCell ref="N282:N283"/>
    <mergeCell ref="P282:P283"/>
    <mergeCell ref="F265:F287"/>
    <mergeCell ref="Q276:Q279"/>
    <mergeCell ref="R276:R277"/>
    <mergeCell ref="A288:A334"/>
    <mergeCell ref="C288:C291"/>
    <mergeCell ref="D288:D289"/>
    <mergeCell ref="F288:F311"/>
    <mergeCell ref="N288:N289"/>
    <mergeCell ref="O288:O291"/>
    <mergeCell ref="P288:P289"/>
    <mergeCell ref="Q288:Q291"/>
    <mergeCell ref="R288:R289"/>
    <mergeCell ref="S288:S291"/>
    <mergeCell ref="T288:T289"/>
    <mergeCell ref="U288:U291"/>
    <mergeCell ref="D290:D291"/>
    <mergeCell ref="N290:N291"/>
    <mergeCell ref="P290:P291"/>
    <mergeCell ref="R290:R291"/>
    <mergeCell ref="T290:T291"/>
    <mergeCell ref="C292:C295"/>
    <mergeCell ref="D292:D293"/>
    <mergeCell ref="N292:N293"/>
    <mergeCell ref="O292:O295"/>
    <mergeCell ref="P292:P293"/>
    <mergeCell ref="Q292:Q295"/>
    <mergeCell ref="R292:R293"/>
    <mergeCell ref="S292:S295"/>
    <mergeCell ref="T292:T293"/>
    <mergeCell ref="U292:U295"/>
    <mergeCell ref="D294:D295"/>
    <mergeCell ref="N294:N295"/>
    <mergeCell ref="P294:P295"/>
    <mergeCell ref="R294:R295"/>
    <mergeCell ref="T294:T295"/>
    <mergeCell ref="C296:C299"/>
    <mergeCell ref="D296:D297"/>
    <mergeCell ref="N296:N297"/>
    <mergeCell ref="O296:O299"/>
    <mergeCell ref="P296:P297"/>
    <mergeCell ref="Q296:Q299"/>
    <mergeCell ref="R296:R297"/>
    <mergeCell ref="S296:S299"/>
    <mergeCell ref="T296:T297"/>
    <mergeCell ref="U296:U299"/>
    <mergeCell ref="D298:D299"/>
    <mergeCell ref="N298:N299"/>
    <mergeCell ref="P298:P299"/>
    <mergeCell ref="R298:R299"/>
    <mergeCell ref="T298:T299"/>
    <mergeCell ref="C300:C303"/>
    <mergeCell ref="D300:D301"/>
    <mergeCell ref="N300:N301"/>
    <mergeCell ref="O300:O303"/>
    <mergeCell ref="P300:P301"/>
    <mergeCell ref="Q300:Q303"/>
    <mergeCell ref="R300:R301"/>
    <mergeCell ref="S300:S303"/>
    <mergeCell ref="T300:T301"/>
    <mergeCell ref="U300:U303"/>
    <mergeCell ref="D302:D303"/>
    <mergeCell ref="N302:N303"/>
    <mergeCell ref="P302:P303"/>
    <mergeCell ref="R302:R303"/>
    <mergeCell ref="T302:T303"/>
    <mergeCell ref="C304:C307"/>
    <mergeCell ref="D304:D305"/>
    <mergeCell ref="N304:N305"/>
    <mergeCell ref="O304:O307"/>
    <mergeCell ref="P304:P305"/>
    <mergeCell ref="Q304:Q307"/>
    <mergeCell ref="R304:R305"/>
    <mergeCell ref="S304:S307"/>
    <mergeCell ref="T304:T305"/>
    <mergeCell ref="U304:U307"/>
    <mergeCell ref="D306:D307"/>
    <mergeCell ref="N306:N307"/>
    <mergeCell ref="P306:P307"/>
    <mergeCell ref="R306:R307"/>
    <mergeCell ref="T306:T307"/>
    <mergeCell ref="C308:C311"/>
    <mergeCell ref="O308:O311"/>
    <mergeCell ref="Q308:Q311"/>
    <mergeCell ref="S308:S311"/>
    <mergeCell ref="U308:U311"/>
    <mergeCell ref="D309:D311"/>
    <mergeCell ref="N309:N311"/>
    <mergeCell ref="P309:P311"/>
    <mergeCell ref="R309:R311"/>
    <mergeCell ref="T309:T311"/>
    <mergeCell ref="C312:C314"/>
    <mergeCell ref="O312:O314"/>
    <mergeCell ref="Q312:Q314"/>
    <mergeCell ref="S312:S314"/>
    <mergeCell ref="U312:U314"/>
    <mergeCell ref="D313:D314"/>
    <mergeCell ref="N313:N314"/>
    <mergeCell ref="P313:P314"/>
    <mergeCell ref="R313:R314"/>
    <mergeCell ref="T313:T314"/>
    <mergeCell ref="C315:C318"/>
    <mergeCell ref="D315:D316"/>
    <mergeCell ref="N315:N316"/>
    <mergeCell ref="O315:O318"/>
    <mergeCell ref="P315:P316"/>
    <mergeCell ref="Q315:Q318"/>
    <mergeCell ref="R315:R316"/>
    <mergeCell ref="S315:S318"/>
    <mergeCell ref="T315:T316"/>
    <mergeCell ref="U315:U318"/>
    <mergeCell ref="D317:D318"/>
    <mergeCell ref="N317:N318"/>
    <mergeCell ref="P317:P318"/>
    <mergeCell ref="R317:R318"/>
    <mergeCell ref="T317:T318"/>
    <mergeCell ref="S319:S322"/>
    <mergeCell ref="T319:T320"/>
    <mergeCell ref="U319:U322"/>
    <mergeCell ref="D321:D322"/>
    <mergeCell ref="N321:N322"/>
    <mergeCell ref="P321:P322"/>
    <mergeCell ref="R321:R322"/>
    <mergeCell ref="T321:T322"/>
    <mergeCell ref="C323:C326"/>
    <mergeCell ref="D323:D324"/>
    <mergeCell ref="N323:N324"/>
    <mergeCell ref="O323:O326"/>
    <mergeCell ref="P323:P324"/>
    <mergeCell ref="Q323:Q326"/>
    <mergeCell ref="R323:R324"/>
    <mergeCell ref="S323:S326"/>
    <mergeCell ref="T323:T324"/>
    <mergeCell ref="U323:U326"/>
    <mergeCell ref="D325:D326"/>
    <mergeCell ref="N325:N326"/>
    <mergeCell ref="P325:P326"/>
    <mergeCell ref="R325:R326"/>
    <mergeCell ref="T325:T326"/>
    <mergeCell ref="C319:C322"/>
    <mergeCell ref="D319:D320"/>
    <mergeCell ref="N319:N320"/>
    <mergeCell ref="O319:O322"/>
    <mergeCell ref="P319:P320"/>
    <mergeCell ref="Q319:Q322"/>
    <mergeCell ref="S327:S330"/>
    <mergeCell ref="T327:T328"/>
    <mergeCell ref="U327:U330"/>
    <mergeCell ref="D329:D330"/>
    <mergeCell ref="N329:N330"/>
    <mergeCell ref="P329:P330"/>
    <mergeCell ref="R329:R330"/>
    <mergeCell ref="T329:T330"/>
    <mergeCell ref="C331:C334"/>
    <mergeCell ref="D331:D332"/>
    <mergeCell ref="N331:N332"/>
    <mergeCell ref="O331:O334"/>
    <mergeCell ref="P331:P332"/>
    <mergeCell ref="Q331:Q334"/>
    <mergeCell ref="R331:R332"/>
    <mergeCell ref="S331:S334"/>
    <mergeCell ref="T331:T332"/>
    <mergeCell ref="U331:U334"/>
    <mergeCell ref="D333:D334"/>
    <mergeCell ref="N333:N334"/>
    <mergeCell ref="P333:P334"/>
    <mergeCell ref="R333:R334"/>
    <mergeCell ref="T333:T334"/>
    <mergeCell ref="C327:C330"/>
    <mergeCell ref="D327:D328"/>
    <mergeCell ref="N327:N328"/>
    <mergeCell ref="O327:O330"/>
    <mergeCell ref="P327:P328"/>
    <mergeCell ref="Q327:Q330"/>
    <mergeCell ref="R327:R328"/>
    <mergeCell ref="F312:F334"/>
    <mergeCell ref="R319:R320"/>
    <mergeCell ref="A335:A381"/>
    <mergeCell ref="C335:C338"/>
    <mergeCell ref="D335:D336"/>
    <mergeCell ref="F335:F358"/>
    <mergeCell ref="N335:N336"/>
    <mergeCell ref="O335:O338"/>
    <mergeCell ref="P335:P336"/>
    <mergeCell ref="Q335:Q338"/>
    <mergeCell ref="R335:R336"/>
    <mergeCell ref="S335:S338"/>
    <mergeCell ref="T335:T336"/>
    <mergeCell ref="U335:U338"/>
    <mergeCell ref="D337:D338"/>
    <mergeCell ref="N337:N338"/>
    <mergeCell ref="P337:P338"/>
    <mergeCell ref="R337:R338"/>
    <mergeCell ref="T337:T338"/>
    <mergeCell ref="C339:C342"/>
    <mergeCell ref="D339:D340"/>
    <mergeCell ref="N339:N340"/>
    <mergeCell ref="O339:O342"/>
    <mergeCell ref="P339:P340"/>
    <mergeCell ref="Q339:Q342"/>
    <mergeCell ref="R339:R340"/>
    <mergeCell ref="S339:S342"/>
    <mergeCell ref="T339:T340"/>
    <mergeCell ref="U339:U342"/>
    <mergeCell ref="D341:D342"/>
    <mergeCell ref="N341:N342"/>
    <mergeCell ref="P341:P342"/>
    <mergeCell ref="R341:R342"/>
    <mergeCell ref="T341:T342"/>
    <mergeCell ref="C343:C346"/>
    <mergeCell ref="D343:D344"/>
    <mergeCell ref="N343:N344"/>
    <mergeCell ref="O343:O346"/>
    <mergeCell ref="P343:P344"/>
    <mergeCell ref="Q343:Q346"/>
    <mergeCell ref="R343:R344"/>
    <mergeCell ref="S343:S346"/>
    <mergeCell ref="T343:T344"/>
    <mergeCell ref="U343:U346"/>
    <mergeCell ref="D345:D346"/>
    <mergeCell ref="N345:N346"/>
    <mergeCell ref="P345:P346"/>
    <mergeCell ref="R345:R346"/>
    <mergeCell ref="T345:T346"/>
    <mergeCell ref="C347:C350"/>
    <mergeCell ref="D347:D348"/>
    <mergeCell ref="N347:N348"/>
    <mergeCell ref="O347:O350"/>
    <mergeCell ref="P347:P348"/>
    <mergeCell ref="Q347:Q350"/>
    <mergeCell ref="R347:R348"/>
    <mergeCell ref="S347:S350"/>
    <mergeCell ref="T347:T348"/>
    <mergeCell ref="U347:U350"/>
    <mergeCell ref="D349:D350"/>
    <mergeCell ref="N349:N350"/>
    <mergeCell ref="P349:P350"/>
    <mergeCell ref="R349:R350"/>
    <mergeCell ref="T349:T350"/>
    <mergeCell ref="C351:C354"/>
    <mergeCell ref="D351:D352"/>
    <mergeCell ref="N351:N352"/>
    <mergeCell ref="O351:O354"/>
    <mergeCell ref="P351:P352"/>
    <mergeCell ref="Q351:Q354"/>
    <mergeCell ref="R351:R352"/>
    <mergeCell ref="S351:S354"/>
    <mergeCell ref="T351:T352"/>
    <mergeCell ref="U351:U354"/>
    <mergeCell ref="D353:D354"/>
    <mergeCell ref="N353:N354"/>
    <mergeCell ref="P353:P354"/>
    <mergeCell ref="R353:R354"/>
    <mergeCell ref="T353:T354"/>
    <mergeCell ref="C355:C358"/>
    <mergeCell ref="O355:O358"/>
    <mergeCell ref="Q355:Q358"/>
    <mergeCell ref="S355:S358"/>
    <mergeCell ref="U355:U358"/>
    <mergeCell ref="D356:D358"/>
    <mergeCell ref="N356:N358"/>
    <mergeCell ref="P356:P358"/>
    <mergeCell ref="R356:R358"/>
    <mergeCell ref="T356:T358"/>
    <mergeCell ref="C359:C361"/>
    <mergeCell ref="O359:O361"/>
    <mergeCell ref="Q359:Q361"/>
    <mergeCell ref="S359:S361"/>
    <mergeCell ref="U359:U361"/>
    <mergeCell ref="D360:D361"/>
    <mergeCell ref="N360:N361"/>
    <mergeCell ref="P360:P361"/>
    <mergeCell ref="R360:R361"/>
    <mergeCell ref="T360:T361"/>
    <mergeCell ref="C362:C365"/>
    <mergeCell ref="D362:D363"/>
    <mergeCell ref="N362:N363"/>
    <mergeCell ref="O362:O365"/>
    <mergeCell ref="P362:P363"/>
    <mergeCell ref="Q362:Q365"/>
    <mergeCell ref="R362:R363"/>
    <mergeCell ref="S362:S365"/>
    <mergeCell ref="T362:T363"/>
    <mergeCell ref="U362:U365"/>
    <mergeCell ref="D364:D365"/>
    <mergeCell ref="N364:N365"/>
    <mergeCell ref="P364:P365"/>
    <mergeCell ref="R364:R365"/>
    <mergeCell ref="T364:T365"/>
    <mergeCell ref="S366:S369"/>
    <mergeCell ref="T366:T367"/>
    <mergeCell ref="U366:U369"/>
    <mergeCell ref="D368:D369"/>
    <mergeCell ref="N368:N369"/>
    <mergeCell ref="P368:P369"/>
    <mergeCell ref="R368:R369"/>
    <mergeCell ref="T368:T369"/>
    <mergeCell ref="C370:C373"/>
    <mergeCell ref="D370:D371"/>
    <mergeCell ref="N370:N371"/>
    <mergeCell ref="O370:O373"/>
    <mergeCell ref="P370:P371"/>
    <mergeCell ref="Q370:Q373"/>
    <mergeCell ref="R370:R371"/>
    <mergeCell ref="S370:S373"/>
    <mergeCell ref="T370:T371"/>
    <mergeCell ref="U370:U373"/>
    <mergeCell ref="D372:D373"/>
    <mergeCell ref="N372:N373"/>
    <mergeCell ref="P372:P373"/>
    <mergeCell ref="R372:R373"/>
    <mergeCell ref="T372:T373"/>
    <mergeCell ref="C366:C369"/>
    <mergeCell ref="D366:D367"/>
    <mergeCell ref="N366:N367"/>
    <mergeCell ref="O366:O369"/>
    <mergeCell ref="P366:P367"/>
    <mergeCell ref="Q366:Q369"/>
    <mergeCell ref="S374:S377"/>
    <mergeCell ref="T374:T375"/>
    <mergeCell ref="U374:U377"/>
    <mergeCell ref="D376:D377"/>
    <mergeCell ref="N376:N377"/>
    <mergeCell ref="P376:P377"/>
    <mergeCell ref="R376:R377"/>
    <mergeCell ref="T376:T377"/>
    <mergeCell ref="C378:C381"/>
    <mergeCell ref="D378:D379"/>
    <mergeCell ref="N378:N379"/>
    <mergeCell ref="O378:O381"/>
    <mergeCell ref="P378:P379"/>
    <mergeCell ref="Q378:Q381"/>
    <mergeCell ref="R378:R379"/>
    <mergeCell ref="S378:S381"/>
    <mergeCell ref="T378:T379"/>
    <mergeCell ref="U378:U381"/>
    <mergeCell ref="D380:D381"/>
    <mergeCell ref="N380:N381"/>
    <mergeCell ref="P380:P381"/>
    <mergeCell ref="R380:R381"/>
    <mergeCell ref="T380:T381"/>
    <mergeCell ref="C374:C377"/>
    <mergeCell ref="D374:D375"/>
    <mergeCell ref="N374:N375"/>
    <mergeCell ref="O374:O377"/>
    <mergeCell ref="P374:P375"/>
    <mergeCell ref="Q374:Q377"/>
    <mergeCell ref="R374:R375"/>
    <mergeCell ref="F359:F381"/>
    <mergeCell ref="R366:R367"/>
    <mergeCell ref="A382:A428"/>
    <mergeCell ref="C382:C385"/>
    <mergeCell ref="D382:D383"/>
    <mergeCell ref="F382:F405"/>
    <mergeCell ref="N382:N383"/>
    <mergeCell ref="O382:O385"/>
    <mergeCell ref="P382:P383"/>
    <mergeCell ref="Q382:Q385"/>
    <mergeCell ref="R382:R383"/>
    <mergeCell ref="S382:S385"/>
    <mergeCell ref="T382:T383"/>
    <mergeCell ref="U382:U385"/>
    <mergeCell ref="D384:D385"/>
    <mergeCell ref="N384:N385"/>
    <mergeCell ref="P384:P385"/>
    <mergeCell ref="R384:R385"/>
    <mergeCell ref="T384:T385"/>
    <mergeCell ref="C386:C389"/>
    <mergeCell ref="D386:D387"/>
    <mergeCell ref="N386:N387"/>
    <mergeCell ref="O386:O389"/>
    <mergeCell ref="P386:P387"/>
    <mergeCell ref="Q386:Q389"/>
    <mergeCell ref="R386:R387"/>
    <mergeCell ref="S386:S389"/>
    <mergeCell ref="T386:T387"/>
    <mergeCell ref="U386:U389"/>
    <mergeCell ref="D388:D389"/>
    <mergeCell ref="N388:N389"/>
    <mergeCell ref="P388:P389"/>
    <mergeCell ref="R388:R389"/>
    <mergeCell ref="T388:T389"/>
    <mergeCell ref="C390:C393"/>
    <mergeCell ref="D390:D391"/>
    <mergeCell ref="N390:N391"/>
    <mergeCell ref="O390:O393"/>
    <mergeCell ref="P390:P391"/>
    <mergeCell ref="Q390:Q393"/>
    <mergeCell ref="R390:R391"/>
    <mergeCell ref="S390:S393"/>
    <mergeCell ref="T390:T391"/>
    <mergeCell ref="U390:U393"/>
    <mergeCell ref="D392:D393"/>
    <mergeCell ref="N392:N393"/>
    <mergeCell ref="P392:P393"/>
    <mergeCell ref="R392:R393"/>
    <mergeCell ref="T392:T393"/>
    <mergeCell ref="C394:C397"/>
    <mergeCell ref="D394:D395"/>
    <mergeCell ref="N394:N395"/>
    <mergeCell ref="O394:O397"/>
    <mergeCell ref="P394:P395"/>
    <mergeCell ref="Q394:Q397"/>
    <mergeCell ref="R394:R395"/>
    <mergeCell ref="S394:S397"/>
    <mergeCell ref="T394:T395"/>
    <mergeCell ref="U394:U397"/>
    <mergeCell ref="D396:D397"/>
    <mergeCell ref="N396:N397"/>
    <mergeCell ref="P396:P397"/>
    <mergeCell ref="R396:R397"/>
    <mergeCell ref="T396:T397"/>
    <mergeCell ref="C398:C401"/>
    <mergeCell ref="D398:D399"/>
    <mergeCell ref="N398:N399"/>
    <mergeCell ref="O398:O401"/>
    <mergeCell ref="P398:P399"/>
    <mergeCell ref="Q398:Q401"/>
    <mergeCell ref="R398:R399"/>
    <mergeCell ref="S398:S401"/>
    <mergeCell ref="T398:T399"/>
    <mergeCell ref="U398:U401"/>
    <mergeCell ref="D400:D401"/>
    <mergeCell ref="N400:N401"/>
    <mergeCell ref="P400:P401"/>
    <mergeCell ref="R400:R401"/>
    <mergeCell ref="T400:T401"/>
    <mergeCell ref="C402:C405"/>
    <mergeCell ref="O402:O405"/>
    <mergeCell ref="Q402:Q405"/>
    <mergeCell ref="S402:S405"/>
    <mergeCell ref="U402:U405"/>
    <mergeCell ref="D403:D405"/>
    <mergeCell ref="N403:N405"/>
    <mergeCell ref="P403:P405"/>
    <mergeCell ref="R403:R405"/>
    <mergeCell ref="T403:T405"/>
    <mergeCell ref="C406:C408"/>
    <mergeCell ref="O406:O408"/>
    <mergeCell ref="Q406:Q408"/>
    <mergeCell ref="S406:S408"/>
    <mergeCell ref="U406:U408"/>
    <mergeCell ref="D407:D408"/>
    <mergeCell ref="N407:N408"/>
    <mergeCell ref="P407:P408"/>
    <mergeCell ref="R407:R408"/>
    <mergeCell ref="T407:T408"/>
    <mergeCell ref="C409:C412"/>
    <mergeCell ref="D409:D410"/>
    <mergeCell ref="N409:N410"/>
    <mergeCell ref="O409:O412"/>
    <mergeCell ref="P409:P410"/>
    <mergeCell ref="Q409:Q412"/>
    <mergeCell ref="R409:R410"/>
    <mergeCell ref="S409:S412"/>
    <mergeCell ref="T409:T410"/>
    <mergeCell ref="U409:U412"/>
    <mergeCell ref="D411:D412"/>
    <mergeCell ref="N411:N412"/>
    <mergeCell ref="P411:P412"/>
    <mergeCell ref="R411:R412"/>
    <mergeCell ref="T411:T412"/>
    <mergeCell ref="S413:S416"/>
    <mergeCell ref="T413:T414"/>
    <mergeCell ref="U413:U416"/>
    <mergeCell ref="D415:D416"/>
    <mergeCell ref="N415:N416"/>
    <mergeCell ref="P415:P416"/>
    <mergeCell ref="R415:R416"/>
    <mergeCell ref="T415:T416"/>
    <mergeCell ref="C417:C420"/>
    <mergeCell ref="D417:D418"/>
    <mergeCell ref="N417:N418"/>
    <mergeCell ref="O417:O420"/>
    <mergeCell ref="P417:P418"/>
    <mergeCell ref="Q417:Q420"/>
    <mergeCell ref="R417:R418"/>
    <mergeCell ref="S417:S420"/>
    <mergeCell ref="T417:T418"/>
    <mergeCell ref="U417:U420"/>
    <mergeCell ref="D419:D420"/>
    <mergeCell ref="N419:N420"/>
    <mergeCell ref="P419:P420"/>
    <mergeCell ref="R419:R420"/>
    <mergeCell ref="T419:T420"/>
    <mergeCell ref="C413:C416"/>
    <mergeCell ref="D413:D414"/>
    <mergeCell ref="N413:N414"/>
    <mergeCell ref="O413:O416"/>
    <mergeCell ref="P413:P414"/>
    <mergeCell ref="Q413:Q416"/>
    <mergeCell ref="S421:S424"/>
    <mergeCell ref="T421:T422"/>
    <mergeCell ref="U421:U424"/>
    <mergeCell ref="D423:D424"/>
    <mergeCell ref="N423:N424"/>
    <mergeCell ref="P423:P424"/>
    <mergeCell ref="R423:R424"/>
    <mergeCell ref="T423:T424"/>
    <mergeCell ref="C425:C428"/>
    <mergeCell ref="D425:D426"/>
    <mergeCell ref="N425:N426"/>
    <mergeCell ref="O425:O428"/>
    <mergeCell ref="P425:P426"/>
    <mergeCell ref="Q425:Q428"/>
    <mergeCell ref="R425:R426"/>
    <mergeCell ref="S425:S428"/>
    <mergeCell ref="T425:T426"/>
    <mergeCell ref="U425:U428"/>
    <mergeCell ref="D427:D428"/>
    <mergeCell ref="N427:N428"/>
    <mergeCell ref="P427:P428"/>
    <mergeCell ref="R427:R428"/>
    <mergeCell ref="T427:T428"/>
    <mergeCell ref="C421:C424"/>
    <mergeCell ref="D421:D422"/>
    <mergeCell ref="N421:N422"/>
    <mergeCell ref="O421:O424"/>
    <mergeCell ref="P421:P422"/>
    <mergeCell ref="Q421:Q424"/>
    <mergeCell ref="R421:R422"/>
    <mergeCell ref="F406:F428"/>
    <mergeCell ref="R413:R414"/>
    <mergeCell ref="A429:A475"/>
    <mergeCell ref="C429:C432"/>
    <mergeCell ref="D429:D430"/>
    <mergeCell ref="F429:F452"/>
    <mergeCell ref="N429:N430"/>
    <mergeCell ref="O429:O432"/>
    <mergeCell ref="P429:P430"/>
    <mergeCell ref="Q429:Q432"/>
    <mergeCell ref="R429:R430"/>
    <mergeCell ref="S429:S432"/>
    <mergeCell ref="T429:T430"/>
    <mergeCell ref="U429:U432"/>
    <mergeCell ref="D431:D432"/>
    <mergeCell ref="N431:N432"/>
    <mergeCell ref="P431:P432"/>
    <mergeCell ref="R431:R432"/>
    <mergeCell ref="T431:T432"/>
    <mergeCell ref="C433:C436"/>
    <mergeCell ref="D433:D434"/>
    <mergeCell ref="N433:N434"/>
    <mergeCell ref="O433:O436"/>
    <mergeCell ref="P433:P434"/>
    <mergeCell ref="Q433:Q436"/>
    <mergeCell ref="R433:R434"/>
    <mergeCell ref="S433:S436"/>
    <mergeCell ref="T433:T434"/>
    <mergeCell ref="U433:U436"/>
    <mergeCell ref="D435:D436"/>
    <mergeCell ref="N435:N436"/>
    <mergeCell ref="P435:P436"/>
    <mergeCell ref="R435:R436"/>
    <mergeCell ref="T435:T436"/>
    <mergeCell ref="C437:C440"/>
    <mergeCell ref="D437:D438"/>
    <mergeCell ref="N437:N438"/>
    <mergeCell ref="O437:O440"/>
    <mergeCell ref="P437:P438"/>
    <mergeCell ref="Q437:Q440"/>
    <mergeCell ref="R437:R438"/>
    <mergeCell ref="S437:S440"/>
    <mergeCell ref="T437:T438"/>
    <mergeCell ref="U437:U440"/>
    <mergeCell ref="D439:D440"/>
    <mergeCell ref="N439:N440"/>
    <mergeCell ref="P439:P440"/>
    <mergeCell ref="R439:R440"/>
    <mergeCell ref="T439:T440"/>
    <mergeCell ref="C441:C444"/>
    <mergeCell ref="D441:D442"/>
    <mergeCell ref="N441:N442"/>
    <mergeCell ref="O441:O444"/>
    <mergeCell ref="P441:P442"/>
    <mergeCell ref="Q441:Q444"/>
    <mergeCell ref="R441:R442"/>
    <mergeCell ref="S441:S444"/>
    <mergeCell ref="T441:T442"/>
    <mergeCell ref="U441:U444"/>
    <mergeCell ref="D443:D444"/>
    <mergeCell ref="N443:N444"/>
    <mergeCell ref="P443:P444"/>
    <mergeCell ref="R443:R444"/>
    <mergeCell ref="T443:T444"/>
    <mergeCell ref="C445:C448"/>
    <mergeCell ref="D445:D446"/>
    <mergeCell ref="N445:N446"/>
    <mergeCell ref="O445:O448"/>
    <mergeCell ref="P445:P446"/>
    <mergeCell ref="Q445:Q448"/>
    <mergeCell ref="R445:R446"/>
    <mergeCell ref="S445:S448"/>
    <mergeCell ref="T445:T446"/>
    <mergeCell ref="U445:U448"/>
    <mergeCell ref="D447:D448"/>
    <mergeCell ref="N447:N448"/>
    <mergeCell ref="P447:P448"/>
    <mergeCell ref="R447:R448"/>
    <mergeCell ref="T447:T448"/>
    <mergeCell ref="C449:C452"/>
    <mergeCell ref="O449:O452"/>
    <mergeCell ref="Q449:Q452"/>
    <mergeCell ref="S449:S452"/>
    <mergeCell ref="U449:U452"/>
    <mergeCell ref="D450:D452"/>
    <mergeCell ref="N450:N452"/>
    <mergeCell ref="P450:P452"/>
    <mergeCell ref="R450:R452"/>
    <mergeCell ref="T450:T452"/>
    <mergeCell ref="C453:C455"/>
    <mergeCell ref="O453:O455"/>
    <mergeCell ref="Q453:Q455"/>
    <mergeCell ref="S453:S455"/>
    <mergeCell ref="U453:U455"/>
    <mergeCell ref="D454:D455"/>
    <mergeCell ref="N454:N455"/>
    <mergeCell ref="P454:P455"/>
    <mergeCell ref="R454:R455"/>
    <mergeCell ref="T454:T455"/>
    <mergeCell ref="C456:C459"/>
    <mergeCell ref="D456:D457"/>
    <mergeCell ref="N456:N457"/>
    <mergeCell ref="O456:O459"/>
    <mergeCell ref="P456:P457"/>
    <mergeCell ref="Q456:Q459"/>
    <mergeCell ref="R456:R457"/>
    <mergeCell ref="S456:S459"/>
    <mergeCell ref="T456:T457"/>
    <mergeCell ref="U456:U459"/>
    <mergeCell ref="D458:D459"/>
    <mergeCell ref="N458:N459"/>
    <mergeCell ref="P458:P459"/>
    <mergeCell ref="R458:R459"/>
    <mergeCell ref="T458:T459"/>
    <mergeCell ref="S460:S463"/>
    <mergeCell ref="T460:T461"/>
    <mergeCell ref="U460:U463"/>
    <mergeCell ref="D462:D463"/>
    <mergeCell ref="N462:N463"/>
    <mergeCell ref="P462:P463"/>
    <mergeCell ref="R462:R463"/>
    <mergeCell ref="T462:T463"/>
    <mergeCell ref="C464:C467"/>
    <mergeCell ref="D464:D465"/>
    <mergeCell ref="N464:N465"/>
    <mergeCell ref="O464:O467"/>
    <mergeCell ref="P464:P465"/>
    <mergeCell ref="Q464:Q467"/>
    <mergeCell ref="R464:R465"/>
    <mergeCell ref="S464:S467"/>
    <mergeCell ref="T464:T465"/>
    <mergeCell ref="U464:U467"/>
    <mergeCell ref="D466:D467"/>
    <mergeCell ref="N466:N467"/>
    <mergeCell ref="P466:P467"/>
    <mergeCell ref="R466:R467"/>
    <mergeCell ref="T466:T467"/>
    <mergeCell ref="C460:C463"/>
    <mergeCell ref="D460:D461"/>
    <mergeCell ref="N460:N461"/>
    <mergeCell ref="O460:O463"/>
    <mergeCell ref="P460:P461"/>
    <mergeCell ref="Q460:Q463"/>
    <mergeCell ref="S468:S471"/>
    <mergeCell ref="T468:T469"/>
    <mergeCell ref="U468:U471"/>
    <mergeCell ref="D470:D471"/>
    <mergeCell ref="N470:N471"/>
    <mergeCell ref="P470:P471"/>
    <mergeCell ref="R470:R471"/>
    <mergeCell ref="T470:T471"/>
    <mergeCell ref="C472:C475"/>
    <mergeCell ref="D472:D473"/>
    <mergeCell ref="N472:N473"/>
    <mergeCell ref="O472:O475"/>
    <mergeCell ref="P472:P473"/>
    <mergeCell ref="Q472:Q475"/>
    <mergeCell ref="R472:R473"/>
    <mergeCell ref="S472:S475"/>
    <mergeCell ref="T472:T473"/>
    <mergeCell ref="U472:U475"/>
    <mergeCell ref="D474:D475"/>
    <mergeCell ref="N474:N475"/>
    <mergeCell ref="P474:P475"/>
    <mergeCell ref="R474:R475"/>
    <mergeCell ref="T474:T475"/>
    <mergeCell ref="C468:C471"/>
    <mergeCell ref="D468:D469"/>
    <mergeCell ref="N468:N469"/>
    <mergeCell ref="O468:O471"/>
    <mergeCell ref="P468:P469"/>
    <mergeCell ref="Q468:Q471"/>
    <mergeCell ref="R468:R469"/>
    <mergeCell ref="F453:F475"/>
    <mergeCell ref="R460:R461"/>
    <mergeCell ref="A476:A522"/>
    <mergeCell ref="C476:C479"/>
    <mergeCell ref="D476:D477"/>
    <mergeCell ref="F476:F499"/>
    <mergeCell ref="N476:N477"/>
    <mergeCell ref="O476:O479"/>
    <mergeCell ref="P476:P477"/>
    <mergeCell ref="Q476:Q479"/>
    <mergeCell ref="R476:R477"/>
    <mergeCell ref="S476:S479"/>
    <mergeCell ref="T476:T477"/>
    <mergeCell ref="U476:U479"/>
    <mergeCell ref="D478:D479"/>
    <mergeCell ref="N478:N479"/>
    <mergeCell ref="P478:P479"/>
    <mergeCell ref="R478:R479"/>
    <mergeCell ref="T478:T479"/>
    <mergeCell ref="C480:C483"/>
    <mergeCell ref="D480:D481"/>
    <mergeCell ref="N480:N481"/>
    <mergeCell ref="O480:O483"/>
    <mergeCell ref="P480:P481"/>
    <mergeCell ref="Q480:Q483"/>
    <mergeCell ref="R480:R481"/>
    <mergeCell ref="S480:S483"/>
    <mergeCell ref="T480:T481"/>
    <mergeCell ref="U480:U483"/>
    <mergeCell ref="D482:D483"/>
    <mergeCell ref="N482:N483"/>
    <mergeCell ref="P482:P483"/>
    <mergeCell ref="R482:R483"/>
    <mergeCell ref="T482:T483"/>
    <mergeCell ref="C484:C487"/>
    <mergeCell ref="D484:D485"/>
    <mergeCell ref="N484:N485"/>
    <mergeCell ref="O484:O487"/>
    <mergeCell ref="P484:P485"/>
    <mergeCell ref="Q484:Q487"/>
    <mergeCell ref="R484:R485"/>
    <mergeCell ref="S484:S487"/>
    <mergeCell ref="T484:T485"/>
    <mergeCell ref="U484:U487"/>
    <mergeCell ref="D486:D487"/>
    <mergeCell ref="N486:N487"/>
    <mergeCell ref="P486:P487"/>
    <mergeCell ref="R486:R487"/>
    <mergeCell ref="T486:T487"/>
    <mergeCell ref="C488:C491"/>
    <mergeCell ref="D488:D489"/>
    <mergeCell ref="N488:N489"/>
    <mergeCell ref="O488:O491"/>
    <mergeCell ref="P488:P489"/>
    <mergeCell ref="Q488:Q491"/>
    <mergeCell ref="R488:R489"/>
    <mergeCell ref="S488:S491"/>
    <mergeCell ref="T488:T489"/>
    <mergeCell ref="U488:U491"/>
    <mergeCell ref="D490:D491"/>
    <mergeCell ref="N490:N491"/>
    <mergeCell ref="P490:P491"/>
    <mergeCell ref="R490:R491"/>
    <mergeCell ref="T490:T491"/>
    <mergeCell ref="C492:C495"/>
    <mergeCell ref="D492:D493"/>
    <mergeCell ref="N492:N493"/>
    <mergeCell ref="O492:O495"/>
    <mergeCell ref="P492:P493"/>
    <mergeCell ref="Q492:Q495"/>
    <mergeCell ref="R492:R493"/>
    <mergeCell ref="S492:S495"/>
    <mergeCell ref="T492:T493"/>
    <mergeCell ref="U492:U495"/>
    <mergeCell ref="D494:D495"/>
    <mergeCell ref="N494:N495"/>
    <mergeCell ref="P494:P495"/>
    <mergeCell ref="R494:R495"/>
    <mergeCell ref="T494:T495"/>
    <mergeCell ref="C496:C499"/>
    <mergeCell ref="O496:O499"/>
    <mergeCell ref="Q496:Q499"/>
    <mergeCell ref="S496:S499"/>
    <mergeCell ref="U496:U499"/>
    <mergeCell ref="D497:D499"/>
    <mergeCell ref="N497:N499"/>
    <mergeCell ref="P497:P499"/>
    <mergeCell ref="R497:R499"/>
    <mergeCell ref="T497:T499"/>
    <mergeCell ref="C500:C502"/>
    <mergeCell ref="O500:O502"/>
    <mergeCell ref="Q500:Q502"/>
    <mergeCell ref="S500:S502"/>
    <mergeCell ref="U500:U502"/>
    <mergeCell ref="D501:D502"/>
    <mergeCell ref="N501:N502"/>
    <mergeCell ref="P501:P502"/>
    <mergeCell ref="R501:R502"/>
    <mergeCell ref="T501:T502"/>
    <mergeCell ref="C503:C506"/>
    <mergeCell ref="D503:D504"/>
    <mergeCell ref="N503:N504"/>
    <mergeCell ref="O503:O506"/>
    <mergeCell ref="P503:P504"/>
    <mergeCell ref="Q503:Q506"/>
    <mergeCell ref="R503:R504"/>
    <mergeCell ref="S503:S506"/>
    <mergeCell ref="T503:T504"/>
    <mergeCell ref="U503:U506"/>
    <mergeCell ref="D505:D506"/>
    <mergeCell ref="N505:N506"/>
    <mergeCell ref="P505:P506"/>
    <mergeCell ref="R505:R506"/>
    <mergeCell ref="T505:T506"/>
    <mergeCell ref="S507:S510"/>
    <mergeCell ref="T507:T508"/>
    <mergeCell ref="U507:U510"/>
    <mergeCell ref="D509:D510"/>
    <mergeCell ref="N509:N510"/>
    <mergeCell ref="P509:P510"/>
    <mergeCell ref="R509:R510"/>
    <mergeCell ref="T509:T510"/>
    <mergeCell ref="C511:C514"/>
    <mergeCell ref="D511:D512"/>
    <mergeCell ref="N511:N512"/>
    <mergeCell ref="O511:O514"/>
    <mergeCell ref="P511:P512"/>
    <mergeCell ref="Q511:Q514"/>
    <mergeCell ref="R511:R512"/>
    <mergeCell ref="S511:S514"/>
    <mergeCell ref="T511:T512"/>
    <mergeCell ref="U511:U514"/>
    <mergeCell ref="D513:D514"/>
    <mergeCell ref="N513:N514"/>
    <mergeCell ref="P513:P514"/>
    <mergeCell ref="R513:R514"/>
    <mergeCell ref="T513:T514"/>
    <mergeCell ref="C507:C510"/>
    <mergeCell ref="D507:D508"/>
    <mergeCell ref="N507:N508"/>
    <mergeCell ref="O507:O510"/>
    <mergeCell ref="P507:P508"/>
    <mergeCell ref="Q507:Q510"/>
    <mergeCell ref="S515:S518"/>
    <mergeCell ref="T515:T516"/>
    <mergeCell ref="U515:U518"/>
    <mergeCell ref="D517:D518"/>
    <mergeCell ref="N517:N518"/>
    <mergeCell ref="P517:P518"/>
    <mergeCell ref="R517:R518"/>
    <mergeCell ref="T517:T518"/>
    <mergeCell ref="C519:C522"/>
    <mergeCell ref="D519:D520"/>
    <mergeCell ref="N519:N520"/>
    <mergeCell ref="O519:O522"/>
    <mergeCell ref="P519:P520"/>
    <mergeCell ref="Q519:Q522"/>
    <mergeCell ref="R519:R520"/>
    <mergeCell ref="S519:S522"/>
    <mergeCell ref="T519:T520"/>
    <mergeCell ref="U519:U522"/>
    <mergeCell ref="D521:D522"/>
    <mergeCell ref="N521:N522"/>
    <mergeCell ref="P521:P522"/>
    <mergeCell ref="R521:R522"/>
    <mergeCell ref="T521:T522"/>
    <mergeCell ref="C515:C518"/>
    <mergeCell ref="D515:D516"/>
    <mergeCell ref="N515:N516"/>
    <mergeCell ref="O515:O518"/>
    <mergeCell ref="P515:P516"/>
    <mergeCell ref="Q515:Q518"/>
    <mergeCell ref="R515:R516"/>
    <mergeCell ref="F500:F522"/>
    <mergeCell ref="R507:R508"/>
    <mergeCell ref="A523:A569"/>
    <mergeCell ref="C523:C526"/>
    <mergeCell ref="D523:D524"/>
    <mergeCell ref="F523:F546"/>
    <mergeCell ref="N523:N524"/>
    <mergeCell ref="O523:O526"/>
    <mergeCell ref="P523:P524"/>
    <mergeCell ref="Q523:Q526"/>
    <mergeCell ref="R523:R524"/>
    <mergeCell ref="S523:S526"/>
    <mergeCell ref="T523:T524"/>
    <mergeCell ref="U523:U526"/>
    <mergeCell ref="D525:D526"/>
    <mergeCell ref="N525:N526"/>
    <mergeCell ref="P525:P526"/>
    <mergeCell ref="R525:R526"/>
    <mergeCell ref="T525:T526"/>
    <mergeCell ref="C527:C530"/>
    <mergeCell ref="D527:D528"/>
    <mergeCell ref="N527:N528"/>
    <mergeCell ref="O527:O530"/>
    <mergeCell ref="P527:P528"/>
    <mergeCell ref="Q527:Q530"/>
    <mergeCell ref="R527:R528"/>
    <mergeCell ref="S527:S530"/>
    <mergeCell ref="T527:T528"/>
    <mergeCell ref="U527:U530"/>
    <mergeCell ref="D529:D530"/>
    <mergeCell ref="N529:N530"/>
    <mergeCell ref="P529:P530"/>
    <mergeCell ref="R529:R530"/>
    <mergeCell ref="T529:T530"/>
    <mergeCell ref="C531:C534"/>
    <mergeCell ref="D531:D532"/>
    <mergeCell ref="N531:N532"/>
    <mergeCell ref="O531:O534"/>
    <mergeCell ref="P531:P532"/>
    <mergeCell ref="Q531:Q534"/>
    <mergeCell ref="R531:R532"/>
    <mergeCell ref="S531:S534"/>
    <mergeCell ref="T531:T532"/>
    <mergeCell ref="U531:U534"/>
    <mergeCell ref="D533:D534"/>
    <mergeCell ref="N533:N534"/>
    <mergeCell ref="P533:P534"/>
    <mergeCell ref="R533:R534"/>
    <mergeCell ref="T533:T534"/>
    <mergeCell ref="C535:C538"/>
    <mergeCell ref="D535:D536"/>
    <mergeCell ref="N535:N536"/>
    <mergeCell ref="O535:O538"/>
    <mergeCell ref="P535:P536"/>
    <mergeCell ref="Q535:Q538"/>
    <mergeCell ref="R535:R536"/>
    <mergeCell ref="S535:S538"/>
    <mergeCell ref="T535:T536"/>
    <mergeCell ref="U535:U538"/>
    <mergeCell ref="D537:D538"/>
    <mergeCell ref="N537:N538"/>
    <mergeCell ref="P537:P538"/>
    <mergeCell ref="R537:R538"/>
    <mergeCell ref="T537:T538"/>
    <mergeCell ref="C539:C542"/>
    <mergeCell ref="D539:D540"/>
    <mergeCell ref="N539:N540"/>
    <mergeCell ref="O539:O542"/>
    <mergeCell ref="P539:P540"/>
    <mergeCell ref="Q539:Q542"/>
    <mergeCell ref="R539:R540"/>
    <mergeCell ref="S539:S542"/>
    <mergeCell ref="T539:T540"/>
    <mergeCell ref="U539:U542"/>
    <mergeCell ref="D541:D542"/>
    <mergeCell ref="N541:N542"/>
    <mergeCell ref="P541:P542"/>
    <mergeCell ref="R541:R542"/>
    <mergeCell ref="T541:T542"/>
    <mergeCell ref="C543:C546"/>
    <mergeCell ref="O543:O546"/>
    <mergeCell ref="Q543:Q546"/>
    <mergeCell ref="S543:S546"/>
    <mergeCell ref="U543:U546"/>
    <mergeCell ref="D544:D546"/>
    <mergeCell ref="N544:N546"/>
    <mergeCell ref="P544:P546"/>
    <mergeCell ref="R544:R546"/>
    <mergeCell ref="T544:T546"/>
    <mergeCell ref="C547:C549"/>
    <mergeCell ref="O547:O549"/>
    <mergeCell ref="Q547:Q549"/>
    <mergeCell ref="S547:S549"/>
    <mergeCell ref="U547:U549"/>
    <mergeCell ref="D548:D549"/>
    <mergeCell ref="N548:N549"/>
    <mergeCell ref="P548:P549"/>
    <mergeCell ref="R548:R549"/>
    <mergeCell ref="T548:T549"/>
    <mergeCell ref="C550:C553"/>
    <mergeCell ref="D550:D551"/>
    <mergeCell ref="N550:N551"/>
    <mergeCell ref="O550:O553"/>
    <mergeCell ref="P550:P551"/>
    <mergeCell ref="Q550:Q553"/>
    <mergeCell ref="R550:R551"/>
    <mergeCell ref="S550:S553"/>
    <mergeCell ref="T550:T551"/>
    <mergeCell ref="U550:U553"/>
    <mergeCell ref="D552:D553"/>
    <mergeCell ref="N552:N553"/>
    <mergeCell ref="P552:P553"/>
    <mergeCell ref="R552:R553"/>
    <mergeCell ref="T552:T553"/>
    <mergeCell ref="S554:S557"/>
    <mergeCell ref="T554:T555"/>
    <mergeCell ref="U554:U557"/>
    <mergeCell ref="D556:D557"/>
    <mergeCell ref="N556:N557"/>
    <mergeCell ref="P556:P557"/>
    <mergeCell ref="R556:R557"/>
    <mergeCell ref="T556:T557"/>
    <mergeCell ref="C558:C561"/>
    <mergeCell ref="D558:D559"/>
    <mergeCell ref="N558:N559"/>
    <mergeCell ref="O558:O561"/>
    <mergeCell ref="P558:P559"/>
    <mergeCell ref="Q558:Q561"/>
    <mergeCell ref="R558:R559"/>
    <mergeCell ref="S558:S561"/>
    <mergeCell ref="T558:T559"/>
    <mergeCell ref="U558:U561"/>
    <mergeCell ref="D560:D561"/>
    <mergeCell ref="N560:N561"/>
    <mergeCell ref="P560:P561"/>
    <mergeCell ref="R560:R561"/>
    <mergeCell ref="T560:T561"/>
    <mergeCell ref="C554:C557"/>
    <mergeCell ref="D554:D555"/>
    <mergeCell ref="N554:N555"/>
    <mergeCell ref="O554:O557"/>
    <mergeCell ref="P554:P555"/>
    <mergeCell ref="Q554:Q557"/>
    <mergeCell ref="S562:S565"/>
    <mergeCell ref="T562:T563"/>
    <mergeCell ref="U562:U565"/>
    <mergeCell ref="D564:D565"/>
    <mergeCell ref="N564:N565"/>
    <mergeCell ref="P564:P565"/>
    <mergeCell ref="R564:R565"/>
    <mergeCell ref="T564:T565"/>
    <mergeCell ref="C566:C569"/>
    <mergeCell ref="D566:D567"/>
    <mergeCell ref="N566:N567"/>
    <mergeCell ref="O566:O569"/>
    <mergeCell ref="P566:P567"/>
    <mergeCell ref="Q566:Q569"/>
    <mergeCell ref="R566:R567"/>
    <mergeCell ref="S566:S569"/>
    <mergeCell ref="T566:T567"/>
    <mergeCell ref="U566:U569"/>
    <mergeCell ref="D568:D569"/>
    <mergeCell ref="N568:N569"/>
    <mergeCell ref="P568:P569"/>
    <mergeCell ref="R568:R569"/>
    <mergeCell ref="T568:T569"/>
    <mergeCell ref="C562:C565"/>
    <mergeCell ref="D562:D563"/>
    <mergeCell ref="N562:N563"/>
    <mergeCell ref="O562:O565"/>
    <mergeCell ref="P562:P563"/>
    <mergeCell ref="Q562:Q565"/>
    <mergeCell ref="R562:R563"/>
    <mergeCell ref="F547:F569"/>
    <mergeCell ref="R554:R555"/>
    <mergeCell ref="A570:A616"/>
    <mergeCell ref="C570:C573"/>
    <mergeCell ref="D570:D571"/>
    <mergeCell ref="F570:F593"/>
    <mergeCell ref="N570:N571"/>
    <mergeCell ref="O570:O573"/>
    <mergeCell ref="P570:P571"/>
    <mergeCell ref="Q570:Q573"/>
    <mergeCell ref="R570:R571"/>
    <mergeCell ref="S570:S573"/>
    <mergeCell ref="T570:T571"/>
    <mergeCell ref="U570:U573"/>
    <mergeCell ref="D572:D573"/>
    <mergeCell ref="N572:N573"/>
    <mergeCell ref="P572:P573"/>
    <mergeCell ref="R572:R573"/>
    <mergeCell ref="T572:T573"/>
    <mergeCell ref="C574:C577"/>
    <mergeCell ref="D574:D575"/>
    <mergeCell ref="N574:N575"/>
    <mergeCell ref="O574:O577"/>
    <mergeCell ref="P574:P575"/>
    <mergeCell ref="Q574:Q577"/>
    <mergeCell ref="R574:R575"/>
    <mergeCell ref="S574:S577"/>
    <mergeCell ref="T574:T575"/>
    <mergeCell ref="U574:U577"/>
    <mergeCell ref="D576:D577"/>
    <mergeCell ref="N576:N577"/>
    <mergeCell ref="P576:P577"/>
    <mergeCell ref="R576:R577"/>
    <mergeCell ref="T576:T577"/>
    <mergeCell ref="C578:C581"/>
    <mergeCell ref="D578:D579"/>
    <mergeCell ref="N578:N579"/>
    <mergeCell ref="O578:O581"/>
    <mergeCell ref="P578:P579"/>
    <mergeCell ref="Q578:Q581"/>
    <mergeCell ref="R578:R579"/>
    <mergeCell ref="S578:S581"/>
    <mergeCell ref="T578:T579"/>
    <mergeCell ref="U578:U581"/>
    <mergeCell ref="D580:D581"/>
    <mergeCell ref="N580:N581"/>
    <mergeCell ref="P580:P581"/>
    <mergeCell ref="R580:R581"/>
    <mergeCell ref="T580:T581"/>
    <mergeCell ref="C582:C585"/>
    <mergeCell ref="D582:D583"/>
    <mergeCell ref="N582:N583"/>
    <mergeCell ref="O582:O585"/>
    <mergeCell ref="P582:P583"/>
    <mergeCell ref="Q582:Q585"/>
    <mergeCell ref="R582:R583"/>
    <mergeCell ref="S582:S585"/>
    <mergeCell ref="T582:T583"/>
    <mergeCell ref="U582:U585"/>
    <mergeCell ref="D584:D585"/>
    <mergeCell ref="N584:N585"/>
    <mergeCell ref="P584:P585"/>
    <mergeCell ref="R584:R585"/>
    <mergeCell ref="T584:T585"/>
    <mergeCell ref="R599:R600"/>
    <mergeCell ref="T599:T600"/>
    <mergeCell ref="C586:C589"/>
    <mergeCell ref="D586:D587"/>
    <mergeCell ref="N586:N587"/>
    <mergeCell ref="O586:O589"/>
    <mergeCell ref="P586:P587"/>
    <mergeCell ref="Q586:Q589"/>
    <mergeCell ref="R586:R587"/>
    <mergeCell ref="S586:S589"/>
    <mergeCell ref="T586:T587"/>
    <mergeCell ref="U586:U589"/>
    <mergeCell ref="D588:D589"/>
    <mergeCell ref="N588:N589"/>
    <mergeCell ref="P588:P589"/>
    <mergeCell ref="R588:R589"/>
    <mergeCell ref="T588:T589"/>
    <mergeCell ref="C590:C593"/>
    <mergeCell ref="O590:O593"/>
    <mergeCell ref="Q590:Q593"/>
    <mergeCell ref="S590:S593"/>
    <mergeCell ref="U590:U593"/>
    <mergeCell ref="D591:D593"/>
    <mergeCell ref="N591:N593"/>
    <mergeCell ref="P591:P593"/>
    <mergeCell ref="R591:R593"/>
    <mergeCell ref="T591:T593"/>
    <mergeCell ref="C601:C604"/>
    <mergeCell ref="D601:D602"/>
    <mergeCell ref="N601:N602"/>
    <mergeCell ref="O601:O604"/>
    <mergeCell ref="P601:P602"/>
    <mergeCell ref="Q601:Q604"/>
    <mergeCell ref="S609:S612"/>
    <mergeCell ref="T609:T610"/>
    <mergeCell ref="U609:U612"/>
    <mergeCell ref="C594:C596"/>
    <mergeCell ref="O594:O596"/>
    <mergeCell ref="Q594:Q596"/>
    <mergeCell ref="S594:S596"/>
    <mergeCell ref="U594:U596"/>
    <mergeCell ref="D595:D596"/>
    <mergeCell ref="N595:N596"/>
    <mergeCell ref="P595:P596"/>
    <mergeCell ref="R595:R596"/>
    <mergeCell ref="T595:T596"/>
    <mergeCell ref="C597:C600"/>
    <mergeCell ref="D597:D598"/>
    <mergeCell ref="N597:N598"/>
    <mergeCell ref="O597:O600"/>
    <mergeCell ref="P597:P598"/>
    <mergeCell ref="Q597:Q600"/>
    <mergeCell ref="R597:R598"/>
    <mergeCell ref="S597:S600"/>
    <mergeCell ref="T597:T598"/>
    <mergeCell ref="U597:U600"/>
    <mergeCell ref="D599:D600"/>
    <mergeCell ref="N599:N600"/>
    <mergeCell ref="P599:P600"/>
    <mergeCell ref="S605:S608"/>
    <mergeCell ref="T605:T606"/>
    <mergeCell ref="U605:U608"/>
    <mergeCell ref="D607:D608"/>
    <mergeCell ref="N607:N608"/>
    <mergeCell ref="P607:P608"/>
    <mergeCell ref="R607:R608"/>
    <mergeCell ref="T607:T608"/>
    <mergeCell ref="C609:C612"/>
    <mergeCell ref="D609:D610"/>
    <mergeCell ref="N609:N610"/>
    <mergeCell ref="O609:O612"/>
    <mergeCell ref="P609:P610"/>
    <mergeCell ref="Q609:Q612"/>
    <mergeCell ref="R609:R610"/>
    <mergeCell ref="D611:D612"/>
    <mergeCell ref="N611:N612"/>
    <mergeCell ref="P611:P612"/>
    <mergeCell ref="R611:R612"/>
    <mergeCell ref="T611:T612"/>
    <mergeCell ref="C613:C616"/>
    <mergeCell ref="D613:D614"/>
    <mergeCell ref="N613:N614"/>
    <mergeCell ref="O613:O616"/>
    <mergeCell ref="P613:P614"/>
    <mergeCell ref="Q613:Q616"/>
    <mergeCell ref="R613:R614"/>
    <mergeCell ref="S613:S616"/>
    <mergeCell ref="T613:T614"/>
    <mergeCell ref="U613:U616"/>
    <mergeCell ref="D615:D616"/>
    <mergeCell ref="N615:N616"/>
    <mergeCell ref="P615:P616"/>
    <mergeCell ref="R615:R616"/>
    <mergeCell ref="T615:T616"/>
    <mergeCell ref="F594:F616"/>
    <mergeCell ref="R601:R602"/>
    <mergeCell ref="S601:S604"/>
    <mergeCell ref="T601:T602"/>
    <mergeCell ref="U601:U604"/>
    <mergeCell ref="D603:D604"/>
    <mergeCell ref="N603:N604"/>
    <mergeCell ref="P603:P604"/>
    <mergeCell ref="R603:R604"/>
    <mergeCell ref="T603:T604"/>
    <mergeCell ref="C605:C608"/>
    <mergeCell ref="D605:D606"/>
    <mergeCell ref="N605:N606"/>
    <mergeCell ref="O605:O608"/>
    <mergeCell ref="P605:P606"/>
    <mergeCell ref="Q605:Q608"/>
    <mergeCell ref="R605:R606"/>
    <mergeCell ref="A617:A663"/>
    <mergeCell ref="C617:C620"/>
    <mergeCell ref="D617:D618"/>
    <mergeCell ref="F617:F640"/>
    <mergeCell ref="N617:N618"/>
    <mergeCell ref="O617:O620"/>
    <mergeCell ref="P617:P618"/>
    <mergeCell ref="Q617:Q620"/>
    <mergeCell ref="R617:R618"/>
    <mergeCell ref="S617:S620"/>
    <mergeCell ref="T617:T618"/>
    <mergeCell ref="U617:U620"/>
    <mergeCell ref="D619:D620"/>
    <mergeCell ref="N619:N620"/>
    <mergeCell ref="P619:P620"/>
    <mergeCell ref="R619:R620"/>
    <mergeCell ref="T619:T620"/>
    <mergeCell ref="C621:C624"/>
    <mergeCell ref="D621:D622"/>
    <mergeCell ref="N621:N622"/>
    <mergeCell ref="O621:O624"/>
    <mergeCell ref="P621:P622"/>
    <mergeCell ref="Q621:Q624"/>
    <mergeCell ref="R621:R622"/>
    <mergeCell ref="S621:S624"/>
    <mergeCell ref="T621:T622"/>
    <mergeCell ref="U621:U624"/>
    <mergeCell ref="D623:D624"/>
    <mergeCell ref="N623:N624"/>
    <mergeCell ref="P623:P624"/>
    <mergeCell ref="R623:R624"/>
    <mergeCell ref="T623:T624"/>
    <mergeCell ref="C625:C628"/>
    <mergeCell ref="D625:D626"/>
    <mergeCell ref="N625:N626"/>
    <mergeCell ref="O625:O628"/>
    <mergeCell ref="P625:P626"/>
    <mergeCell ref="Q625:Q628"/>
    <mergeCell ref="R625:R626"/>
    <mergeCell ref="S625:S628"/>
    <mergeCell ref="T625:T626"/>
    <mergeCell ref="U625:U628"/>
    <mergeCell ref="D627:D628"/>
    <mergeCell ref="N627:N628"/>
    <mergeCell ref="P627:P628"/>
    <mergeCell ref="R627:R628"/>
    <mergeCell ref="T627:T628"/>
    <mergeCell ref="C629:C632"/>
    <mergeCell ref="D629:D630"/>
    <mergeCell ref="N629:N630"/>
    <mergeCell ref="O629:O632"/>
    <mergeCell ref="P629:P630"/>
    <mergeCell ref="Q629:Q632"/>
    <mergeCell ref="R629:R630"/>
    <mergeCell ref="S629:S632"/>
    <mergeCell ref="T629:T630"/>
    <mergeCell ref="U629:U632"/>
    <mergeCell ref="D631:D632"/>
    <mergeCell ref="N631:N632"/>
    <mergeCell ref="P631:P632"/>
    <mergeCell ref="R631:R632"/>
    <mergeCell ref="T631:T632"/>
    <mergeCell ref="R646:R647"/>
    <mergeCell ref="T646:T647"/>
    <mergeCell ref="C633:C636"/>
    <mergeCell ref="D633:D634"/>
    <mergeCell ref="N633:N634"/>
    <mergeCell ref="O633:O636"/>
    <mergeCell ref="P633:P634"/>
    <mergeCell ref="Q633:Q636"/>
    <mergeCell ref="R633:R634"/>
    <mergeCell ref="S633:S636"/>
    <mergeCell ref="T633:T634"/>
    <mergeCell ref="U633:U636"/>
    <mergeCell ref="D635:D636"/>
    <mergeCell ref="N635:N636"/>
    <mergeCell ref="P635:P636"/>
    <mergeCell ref="R635:R636"/>
    <mergeCell ref="T635:T636"/>
    <mergeCell ref="C637:C640"/>
    <mergeCell ref="O637:O640"/>
    <mergeCell ref="Q637:Q640"/>
    <mergeCell ref="S637:S640"/>
    <mergeCell ref="U637:U640"/>
    <mergeCell ref="D638:D640"/>
    <mergeCell ref="N638:N640"/>
    <mergeCell ref="P638:P640"/>
    <mergeCell ref="R638:R640"/>
    <mergeCell ref="T638:T640"/>
    <mergeCell ref="C648:C651"/>
    <mergeCell ref="D648:D649"/>
    <mergeCell ref="N648:N649"/>
    <mergeCell ref="O648:O651"/>
    <mergeCell ref="P648:P649"/>
    <mergeCell ref="Q648:Q651"/>
    <mergeCell ref="S656:S659"/>
    <mergeCell ref="T656:T657"/>
    <mergeCell ref="U656:U659"/>
    <mergeCell ref="C641:C643"/>
    <mergeCell ref="O641:O643"/>
    <mergeCell ref="Q641:Q643"/>
    <mergeCell ref="S641:S643"/>
    <mergeCell ref="U641:U643"/>
    <mergeCell ref="D642:D643"/>
    <mergeCell ref="N642:N643"/>
    <mergeCell ref="P642:P643"/>
    <mergeCell ref="R642:R643"/>
    <mergeCell ref="T642:T643"/>
    <mergeCell ref="C644:C647"/>
    <mergeCell ref="D644:D645"/>
    <mergeCell ref="N644:N645"/>
    <mergeCell ref="O644:O647"/>
    <mergeCell ref="P644:P645"/>
    <mergeCell ref="Q644:Q647"/>
    <mergeCell ref="R644:R645"/>
    <mergeCell ref="S644:S647"/>
    <mergeCell ref="T644:T645"/>
    <mergeCell ref="U644:U647"/>
    <mergeCell ref="D646:D647"/>
    <mergeCell ref="N646:N647"/>
    <mergeCell ref="P646:P647"/>
    <mergeCell ref="S652:S655"/>
    <mergeCell ref="T652:T653"/>
    <mergeCell ref="U652:U655"/>
    <mergeCell ref="D654:D655"/>
    <mergeCell ref="N654:N655"/>
    <mergeCell ref="P654:P655"/>
    <mergeCell ref="R654:R655"/>
    <mergeCell ref="T654:T655"/>
    <mergeCell ref="C656:C659"/>
    <mergeCell ref="D656:D657"/>
    <mergeCell ref="N656:N657"/>
    <mergeCell ref="O656:O659"/>
    <mergeCell ref="P656:P657"/>
    <mergeCell ref="Q656:Q659"/>
    <mergeCell ref="R656:R657"/>
    <mergeCell ref="D658:D659"/>
    <mergeCell ref="N658:N659"/>
    <mergeCell ref="P658:P659"/>
    <mergeCell ref="R658:R659"/>
    <mergeCell ref="T658:T659"/>
    <mergeCell ref="C660:C663"/>
    <mergeCell ref="D660:D661"/>
    <mergeCell ref="N660:N661"/>
    <mergeCell ref="O660:O663"/>
    <mergeCell ref="P660:P661"/>
    <mergeCell ref="Q660:Q663"/>
    <mergeCell ref="R660:R661"/>
    <mergeCell ref="S660:S663"/>
    <mergeCell ref="T660:T661"/>
    <mergeCell ref="U660:U663"/>
    <mergeCell ref="D662:D663"/>
    <mergeCell ref="N662:N663"/>
    <mergeCell ref="P662:P663"/>
    <mergeCell ref="R662:R663"/>
    <mergeCell ref="T662:T663"/>
    <mergeCell ref="F641:F663"/>
    <mergeCell ref="R648:R649"/>
    <mergeCell ref="S648:S651"/>
    <mergeCell ref="T648:T649"/>
    <mergeCell ref="U648:U651"/>
    <mergeCell ref="D650:D651"/>
    <mergeCell ref="N650:N651"/>
    <mergeCell ref="P650:P651"/>
    <mergeCell ref="R650:R651"/>
    <mergeCell ref="T650:T651"/>
    <mergeCell ref="C652:C655"/>
    <mergeCell ref="D652:D653"/>
    <mergeCell ref="N652:N653"/>
    <mergeCell ref="O652:O655"/>
    <mergeCell ref="P652:P653"/>
    <mergeCell ref="Q652:Q655"/>
    <mergeCell ref="R652:R653"/>
    <mergeCell ref="A664:A710"/>
    <mergeCell ref="C664:C667"/>
    <mergeCell ref="D664:D665"/>
    <mergeCell ref="F664:F687"/>
    <mergeCell ref="N664:N665"/>
    <mergeCell ref="O664:O667"/>
    <mergeCell ref="P664:P665"/>
    <mergeCell ref="Q664:Q667"/>
    <mergeCell ref="R664:R665"/>
    <mergeCell ref="S664:S667"/>
    <mergeCell ref="T664:T665"/>
    <mergeCell ref="U664:U667"/>
    <mergeCell ref="D666:D667"/>
    <mergeCell ref="N666:N667"/>
    <mergeCell ref="P666:P667"/>
    <mergeCell ref="R666:R667"/>
    <mergeCell ref="T666:T667"/>
    <mergeCell ref="C668:C671"/>
    <mergeCell ref="D668:D669"/>
    <mergeCell ref="N668:N669"/>
    <mergeCell ref="O668:O671"/>
    <mergeCell ref="P668:P669"/>
    <mergeCell ref="Q668:Q671"/>
    <mergeCell ref="R668:R669"/>
    <mergeCell ref="S668:S671"/>
    <mergeCell ref="T668:T669"/>
    <mergeCell ref="U668:U671"/>
    <mergeCell ref="D670:D671"/>
    <mergeCell ref="N670:N671"/>
    <mergeCell ref="P670:P671"/>
    <mergeCell ref="R670:R671"/>
    <mergeCell ref="T670:T671"/>
    <mergeCell ref="C672:C675"/>
    <mergeCell ref="D672:D673"/>
    <mergeCell ref="N672:N673"/>
    <mergeCell ref="O672:O675"/>
    <mergeCell ref="P672:P673"/>
    <mergeCell ref="Q672:Q675"/>
    <mergeCell ref="R672:R673"/>
    <mergeCell ref="S672:S675"/>
    <mergeCell ref="T672:T673"/>
    <mergeCell ref="U672:U675"/>
    <mergeCell ref="D674:D675"/>
    <mergeCell ref="N674:N675"/>
    <mergeCell ref="P674:P675"/>
    <mergeCell ref="R674:R675"/>
    <mergeCell ref="T674:T675"/>
    <mergeCell ref="C676:C679"/>
    <mergeCell ref="D676:D677"/>
    <mergeCell ref="N676:N677"/>
    <mergeCell ref="O676:O679"/>
    <mergeCell ref="P676:P677"/>
    <mergeCell ref="Q676:Q679"/>
    <mergeCell ref="R676:R677"/>
    <mergeCell ref="S676:S679"/>
    <mergeCell ref="T676:T677"/>
    <mergeCell ref="U676:U679"/>
    <mergeCell ref="D678:D679"/>
    <mergeCell ref="N678:N679"/>
    <mergeCell ref="P678:P679"/>
    <mergeCell ref="R678:R679"/>
    <mergeCell ref="T678:T679"/>
    <mergeCell ref="R693:R694"/>
    <mergeCell ref="T693:T694"/>
    <mergeCell ref="C680:C683"/>
    <mergeCell ref="D680:D681"/>
    <mergeCell ref="N680:N681"/>
    <mergeCell ref="O680:O683"/>
    <mergeCell ref="P680:P681"/>
    <mergeCell ref="Q680:Q683"/>
    <mergeCell ref="R680:R681"/>
    <mergeCell ref="S680:S683"/>
    <mergeCell ref="T680:T681"/>
    <mergeCell ref="U680:U683"/>
    <mergeCell ref="D682:D683"/>
    <mergeCell ref="N682:N683"/>
    <mergeCell ref="P682:P683"/>
    <mergeCell ref="R682:R683"/>
    <mergeCell ref="T682:T683"/>
    <mergeCell ref="C684:C687"/>
    <mergeCell ref="O684:O687"/>
    <mergeCell ref="Q684:Q687"/>
    <mergeCell ref="S684:S687"/>
    <mergeCell ref="U684:U687"/>
    <mergeCell ref="D685:D687"/>
    <mergeCell ref="N685:N687"/>
    <mergeCell ref="P685:P687"/>
    <mergeCell ref="R685:R687"/>
    <mergeCell ref="T685:T687"/>
    <mergeCell ref="C695:C698"/>
    <mergeCell ref="D695:D696"/>
    <mergeCell ref="N695:N696"/>
    <mergeCell ref="O695:O698"/>
    <mergeCell ref="P695:P696"/>
    <mergeCell ref="Q695:Q698"/>
    <mergeCell ref="S703:S706"/>
    <mergeCell ref="T703:T704"/>
    <mergeCell ref="U703:U706"/>
    <mergeCell ref="C688:C690"/>
    <mergeCell ref="O688:O690"/>
    <mergeCell ref="Q688:Q690"/>
    <mergeCell ref="S688:S690"/>
    <mergeCell ref="U688:U690"/>
    <mergeCell ref="D689:D690"/>
    <mergeCell ref="N689:N690"/>
    <mergeCell ref="P689:P690"/>
    <mergeCell ref="R689:R690"/>
    <mergeCell ref="T689:T690"/>
    <mergeCell ref="C691:C694"/>
    <mergeCell ref="D691:D692"/>
    <mergeCell ref="N691:N692"/>
    <mergeCell ref="O691:O694"/>
    <mergeCell ref="P691:P692"/>
    <mergeCell ref="Q691:Q694"/>
    <mergeCell ref="R691:R692"/>
    <mergeCell ref="S691:S694"/>
    <mergeCell ref="T691:T692"/>
    <mergeCell ref="U691:U694"/>
    <mergeCell ref="D693:D694"/>
    <mergeCell ref="N693:N694"/>
    <mergeCell ref="P693:P694"/>
    <mergeCell ref="S699:S702"/>
    <mergeCell ref="T699:T700"/>
    <mergeCell ref="U699:U702"/>
    <mergeCell ref="D701:D702"/>
    <mergeCell ref="N701:N702"/>
    <mergeCell ref="P701:P702"/>
    <mergeCell ref="R701:R702"/>
    <mergeCell ref="T701:T702"/>
    <mergeCell ref="C703:C706"/>
    <mergeCell ref="D703:D704"/>
    <mergeCell ref="N703:N704"/>
    <mergeCell ref="O703:O706"/>
    <mergeCell ref="P703:P704"/>
    <mergeCell ref="Q703:Q706"/>
    <mergeCell ref="R703:R704"/>
    <mergeCell ref="D705:D706"/>
    <mergeCell ref="N705:N706"/>
    <mergeCell ref="P705:P706"/>
    <mergeCell ref="R705:R706"/>
    <mergeCell ref="T705:T706"/>
    <mergeCell ref="C707:C710"/>
    <mergeCell ref="D707:D708"/>
    <mergeCell ref="N707:N708"/>
    <mergeCell ref="O707:O710"/>
    <mergeCell ref="P707:P708"/>
    <mergeCell ref="Q707:Q710"/>
    <mergeCell ref="R707:R708"/>
    <mergeCell ref="S707:S710"/>
    <mergeCell ref="T707:T708"/>
    <mergeCell ref="U707:U710"/>
    <mergeCell ref="D709:D710"/>
    <mergeCell ref="N709:N710"/>
    <mergeCell ref="P709:P710"/>
    <mergeCell ref="R709:R710"/>
    <mergeCell ref="T709:T710"/>
    <mergeCell ref="F688:F710"/>
    <mergeCell ref="R695:R696"/>
    <mergeCell ref="S695:S698"/>
    <mergeCell ref="T695:T696"/>
    <mergeCell ref="U695:U698"/>
    <mergeCell ref="D697:D698"/>
    <mergeCell ref="N697:N698"/>
    <mergeCell ref="P697:P698"/>
    <mergeCell ref="R697:R698"/>
    <mergeCell ref="T697:T698"/>
    <mergeCell ref="C699:C702"/>
    <mergeCell ref="D699:D700"/>
    <mergeCell ref="N699:N700"/>
    <mergeCell ref="O699:O702"/>
    <mergeCell ref="P699:P700"/>
    <mergeCell ref="Q699:Q702"/>
    <mergeCell ref="R699:R700"/>
    <mergeCell ref="A711:A757"/>
    <mergeCell ref="C711:C714"/>
    <mergeCell ref="D711:D712"/>
    <mergeCell ref="F711:F734"/>
    <mergeCell ref="N711:N712"/>
    <mergeCell ref="O711:O714"/>
    <mergeCell ref="P711:P712"/>
    <mergeCell ref="Q711:Q714"/>
    <mergeCell ref="R711:R712"/>
    <mergeCell ref="S711:S714"/>
    <mergeCell ref="T711:T712"/>
    <mergeCell ref="U711:U714"/>
    <mergeCell ref="D713:D714"/>
    <mergeCell ref="N713:N714"/>
    <mergeCell ref="P713:P714"/>
    <mergeCell ref="R713:R714"/>
    <mergeCell ref="T713:T714"/>
    <mergeCell ref="C715:C718"/>
    <mergeCell ref="D715:D716"/>
    <mergeCell ref="N715:N716"/>
    <mergeCell ref="O715:O718"/>
    <mergeCell ref="P715:P716"/>
    <mergeCell ref="Q715:Q718"/>
    <mergeCell ref="R715:R716"/>
    <mergeCell ref="S715:S718"/>
    <mergeCell ref="T715:T716"/>
    <mergeCell ref="U715:U718"/>
    <mergeCell ref="D717:D718"/>
    <mergeCell ref="N717:N718"/>
    <mergeCell ref="P717:P718"/>
    <mergeCell ref="R717:R718"/>
    <mergeCell ref="T717:T718"/>
    <mergeCell ref="C719:C722"/>
    <mergeCell ref="D719:D720"/>
    <mergeCell ref="N719:N720"/>
    <mergeCell ref="O719:O722"/>
    <mergeCell ref="P719:P720"/>
    <mergeCell ref="Q719:Q722"/>
    <mergeCell ref="R719:R720"/>
    <mergeCell ref="S719:S722"/>
    <mergeCell ref="T719:T720"/>
    <mergeCell ref="U719:U722"/>
    <mergeCell ref="D721:D722"/>
    <mergeCell ref="N721:N722"/>
    <mergeCell ref="P721:P722"/>
    <mergeCell ref="R721:R722"/>
    <mergeCell ref="T721:T722"/>
    <mergeCell ref="C723:C726"/>
    <mergeCell ref="D723:D724"/>
    <mergeCell ref="N723:N724"/>
    <mergeCell ref="O723:O726"/>
    <mergeCell ref="P723:P724"/>
    <mergeCell ref="Q723:Q726"/>
    <mergeCell ref="R723:R724"/>
    <mergeCell ref="S723:S726"/>
    <mergeCell ref="T723:T724"/>
    <mergeCell ref="U723:U726"/>
    <mergeCell ref="D725:D726"/>
    <mergeCell ref="N725:N726"/>
    <mergeCell ref="P725:P726"/>
    <mergeCell ref="R725:R726"/>
    <mergeCell ref="T725:T726"/>
    <mergeCell ref="R740:R741"/>
    <mergeCell ref="T740:T741"/>
    <mergeCell ref="C727:C730"/>
    <mergeCell ref="D727:D728"/>
    <mergeCell ref="N727:N728"/>
    <mergeCell ref="O727:O730"/>
    <mergeCell ref="P727:P728"/>
    <mergeCell ref="Q727:Q730"/>
    <mergeCell ref="R727:R728"/>
    <mergeCell ref="S727:S730"/>
    <mergeCell ref="T727:T728"/>
    <mergeCell ref="U727:U730"/>
    <mergeCell ref="D729:D730"/>
    <mergeCell ref="N729:N730"/>
    <mergeCell ref="P729:P730"/>
    <mergeCell ref="R729:R730"/>
    <mergeCell ref="T729:T730"/>
    <mergeCell ref="C731:C734"/>
    <mergeCell ref="O731:O734"/>
    <mergeCell ref="Q731:Q734"/>
    <mergeCell ref="S731:S734"/>
    <mergeCell ref="U731:U734"/>
    <mergeCell ref="D732:D734"/>
    <mergeCell ref="N732:N734"/>
    <mergeCell ref="P732:P734"/>
    <mergeCell ref="R732:R734"/>
    <mergeCell ref="T732:T734"/>
    <mergeCell ref="C742:C745"/>
    <mergeCell ref="D742:D743"/>
    <mergeCell ref="N742:N743"/>
    <mergeCell ref="O742:O745"/>
    <mergeCell ref="P742:P743"/>
    <mergeCell ref="Q742:Q745"/>
    <mergeCell ref="S750:S753"/>
    <mergeCell ref="T750:T751"/>
    <mergeCell ref="U750:U753"/>
    <mergeCell ref="C735:C737"/>
    <mergeCell ref="O735:O737"/>
    <mergeCell ref="Q735:Q737"/>
    <mergeCell ref="S735:S737"/>
    <mergeCell ref="U735:U737"/>
    <mergeCell ref="D736:D737"/>
    <mergeCell ref="N736:N737"/>
    <mergeCell ref="P736:P737"/>
    <mergeCell ref="R736:R737"/>
    <mergeCell ref="T736:T737"/>
    <mergeCell ref="C738:C741"/>
    <mergeCell ref="D738:D739"/>
    <mergeCell ref="N738:N739"/>
    <mergeCell ref="O738:O741"/>
    <mergeCell ref="P738:P739"/>
    <mergeCell ref="Q738:Q741"/>
    <mergeCell ref="R738:R739"/>
    <mergeCell ref="S738:S741"/>
    <mergeCell ref="T738:T739"/>
    <mergeCell ref="U738:U741"/>
    <mergeCell ref="D740:D741"/>
    <mergeCell ref="N740:N741"/>
    <mergeCell ref="P740:P741"/>
    <mergeCell ref="S746:S749"/>
    <mergeCell ref="T746:T747"/>
    <mergeCell ref="U746:U749"/>
    <mergeCell ref="D748:D749"/>
    <mergeCell ref="N748:N749"/>
    <mergeCell ref="P748:P749"/>
    <mergeCell ref="R748:R749"/>
    <mergeCell ref="T748:T749"/>
    <mergeCell ref="C750:C753"/>
    <mergeCell ref="D750:D751"/>
    <mergeCell ref="N750:N751"/>
    <mergeCell ref="O750:O753"/>
    <mergeCell ref="P750:P751"/>
    <mergeCell ref="Q750:Q753"/>
    <mergeCell ref="R750:R751"/>
    <mergeCell ref="D752:D753"/>
    <mergeCell ref="N752:N753"/>
    <mergeCell ref="P752:P753"/>
    <mergeCell ref="R752:R753"/>
    <mergeCell ref="T752:T753"/>
    <mergeCell ref="C754:C757"/>
    <mergeCell ref="D754:D755"/>
    <mergeCell ref="N754:N755"/>
    <mergeCell ref="O754:O757"/>
    <mergeCell ref="P754:P755"/>
    <mergeCell ref="Q754:Q757"/>
    <mergeCell ref="R754:R755"/>
    <mergeCell ref="S754:S757"/>
    <mergeCell ref="T754:T755"/>
    <mergeCell ref="U754:U757"/>
    <mergeCell ref="D756:D757"/>
    <mergeCell ref="N756:N757"/>
    <mergeCell ref="P756:P757"/>
    <mergeCell ref="R756:R757"/>
    <mergeCell ref="T756:T757"/>
    <mergeCell ref="F735:F757"/>
    <mergeCell ref="R742:R743"/>
    <mergeCell ref="S742:S745"/>
    <mergeCell ref="T742:T743"/>
    <mergeCell ref="U742:U745"/>
    <mergeCell ref="D744:D745"/>
    <mergeCell ref="N744:N745"/>
    <mergeCell ref="P744:P745"/>
    <mergeCell ref="R744:R745"/>
    <mergeCell ref="T744:T745"/>
    <mergeCell ref="C746:C749"/>
    <mergeCell ref="D746:D747"/>
    <mergeCell ref="N746:N747"/>
    <mergeCell ref="O746:O749"/>
    <mergeCell ref="P746:P747"/>
    <mergeCell ref="Q746:Q749"/>
    <mergeCell ref="R746:R747"/>
    <mergeCell ref="A758:A804"/>
    <mergeCell ref="C758:C761"/>
    <mergeCell ref="D758:D759"/>
    <mergeCell ref="F758:F781"/>
    <mergeCell ref="N758:N759"/>
    <mergeCell ref="O758:O761"/>
    <mergeCell ref="P758:P759"/>
    <mergeCell ref="Q758:Q761"/>
    <mergeCell ref="R758:R759"/>
    <mergeCell ref="S758:S761"/>
    <mergeCell ref="T758:T759"/>
    <mergeCell ref="U758:U761"/>
    <mergeCell ref="D760:D761"/>
    <mergeCell ref="N760:N761"/>
    <mergeCell ref="P760:P761"/>
    <mergeCell ref="R760:R761"/>
    <mergeCell ref="T760:T761"/>
    <mergeCell ref="C762:C765"/>
    <mergeCell ref="D762:D763"/>
    <mergeCell ref="N762:N763"/>
    <mergeCell ref="O762:O765"/>
    <mergeCell ref="P762:P763"/>
    <mergeCell ref="Q762:Q765"/>
    <mergeCell ref="R762:R763"/>
    <mergeCell ref="S762:S765"/>
    <mergeCell ref="T762:T763"/>
    <mergeCell ref="U762:U765"/>
    <mergeCell ref="D764:D765"/>
    <mergeCell ref="N764:N765"/>
    <mergeCell ref="P764:P765"/>
    <mergeCell ref="R764:R765"/>
    <mergeCell ref="T764:T765"/>
    <mergeCell ref="C766:C769"/>
    <mergeCell ref="D766:D767"/>
    <mergeCell ref="N766:N767"/>
    <mergeCell ref="O766:O769"/>
    <mergeCell ref="P766:P767"/>
    <mergeCell ref="Q766:Q769"/>
    <mergeCell ref="R766:R767"/>
    <mergeCell ref="S766:S769"/>
    <mergeCell ref="T766:T767"/>
    <mergeCell ref="U766:U769"/>
    <mergeCell ref="D768:D769"/>
    <mergeCell ref="N768:N769"/>
    <mergeCell ref="P768:P769"/>
    <mergeCell ref="R768:R769"/>
    <mergeCell ref="T768:T769"/>
    <mergeCell ref="C770:C773"/>
    <mergeCell ref="D770:D771"/>
    <mergeCell ref="N770:N771"/>
    <mergeCell ref="O770:O773"/>
    <mergeCell ref="P770:P771"/>
    <mergeCell ref="Q770:Q773"/>
    <mergeCell ref="R770:R771"/>
    <mergeCell ref="S770:S773"/>
    <mergeCell ref="T770:T771"/>
    <mergeCell ref="U770:U773"/>
    <mergeCell ref="D772:D773"/>
    <mergeCell ref="N772:N773"/>
    <mergeCell ref="P772:P773"/>
    <mergeCell ref="R772:R773"/>
    <mergeCell ref="T772:T773"/>
    <mergeCell ref="R787:R788"/>
    <mergeCell ref="T787:T788"/>
    <mergeCell ref="C774:C777"/>
    <mergeCell ref="D774:D775"/>
    <mergeCell ref="N774:N775"/>
    <mergeCell ref="O774:O777"/>
    <mergeCell ref="P774:P775"/>
    <mergeCell ref="Q774:Q777"/>
    <mergeCell ref="R774:R775"/>
    <mergeCell ref="S774:S777"/>
    <mergeCell ref="T774:T775"/>
    <mergeCell ref="U774:U777"/>
    <mergeCell ref="D776:D777"/>
    <mergeCell ref="N776:N777"/>
    <mergeCell ref="P776:P777"/>
    <mergeCell ref="R776:R777"/>
    <mergeCell ref="T776:T777"/>
    <mergeCell ref="C778:C781"/>
    <mergeCell ref="O778:O781"/>
    <mergeCell ref="Q778:Q781"/>
    <mergeCell ref="S778:S781"/>
    <mergeCell ref="U778:U781"/>
    <mergeCell ref="D779:D781"/>
    <mergeCell ref="N779:N781"/>
    <mergeCell ref="P779:P781"/>
    <mergeCell ref="R779:R781"/>
    <mergeCell ref="T779:T781"/>
    <mergeCell ref="C789:C792"/>
    <mergeCell ref="D789:D790"/>
    <mergeCell ref="N789:N790"/>
    <mergeCell ref="O789:O792"/>
    <mergeCell ref="P789:P790"/>
    <mergeCell ref="Q789:Q792"/>
    <mergeCell ref="S797:S800"/>
    <mergeCell ref="T797:T798"/>
    <mergeCell ref="U797:U800"/>
    <mergeCell ref="C782:C784"/>
    <mergeCell ref="O782:O784"/>
    <mergeCell ref="Q782:Q784"/>
    <mergeCell ref="S782:S784"/>
    <mergeCell ref="U782:U784"/>
    <mergeCell ref="D783:D784"/>
    <mergeCell ref="N783:N784"/>
    <mergeCell ref="P783:P784"/>
    <mergeCell ref="R783:R784"/>
    <mergeCell ref="T783:T784"/>
    <mergeCell ref="C785:C788"/>
    <mergeCell ref="D785:D786"/>
    <mergeCell ref="N785:N786"/>
    <mergeCell ref="O785:O788"/>
    <mergeCell ref="P785:P786"/>
    <mergeCell ref="Q785:Q788"/>
    <mergeCell ref="R785:R786"/>
    <mergeCell ref="S785:S788"/>
    <mergeCell ref="T785:T786"/>
    <mergeCell ref="U785:U788"/>
    <mergeCell ref="D787:D788"/>
    <mergeCell ref="N787:N788"/>
    <mergeCell ref="P787:P788"/>
    <mergeCell ref="S793:S796"/>
    <mergeCell ref="T793:T794"/>
    <mergeCell ref="U793:U796"/>
    <mergeCell ref="D795:D796"/>
    <mergeCell ref="N795:N796"/>
    <mergeCell ref="P795:P796"/>
    <mergeCell ref="R795:R796"/>
    <mergeCell ref="T795:T796"/>
    <mergeCell ref="C797:C800"/>
    <mergeCell ref="D797:D798"/>
    <mergeCell ref="N797:N798"/>
    <mergeCell ref="O797:O800"/>
    <mergeCell ref="P797:P798"/>
    <mergeCell ref="Q797:Q800"/>
    <mergeCell ref="R797:R798"/>
    <mergeCell ref="D799:D800"/>
    <mergeCell ref="N799:N800"/>
    <mergeCell ref="P799:P800"/>
    <mergeCell ref="R799:R800"/>
    <mergeCell ref="T799:T800"/>
    <mergeCell ref="C801:C804"/>
    <mergeCell ref="D801:D802"/>
    <mergeCell ref="N801:N802"/>
    <mergeCell ref="O801:O804"/>
    <mergeCell ref="P801:P802"/>
    <mergeCell ref="Q801:Q804"/>
    <mergeCell ref="R801:R802"/>
    <mergeCell ref="S801:S804"/>
    <mergeCell ref="T801:T802"/>
    <mergeCell ref="U801:U804"/>
    <mergeCell ref="D803:D804"/>
    <mergeCell ref="N803:N804"/>
    <mergeCell ref="P803:P804"/>
    <mergeCell ref="R803:R804"/>
    <mergeCell ref="T803:T804"/>
    <mergeCell ref="F782:F804"/>
    <mergeCell ref="R789:R790"/>
    <mergeCell ref="S789:S792"/>
    <mergeCell ref="T789:T790"/>
    <mergeCell ref="U789:U792"/>
    <mergeCell ref="D791:D792"/>
    <mergeCell ref="N791:N792"/>
    <mergeCell ref="P791:P792"/>
    <mergeCell ref="R791:R792"/>
    <mergeCell ref="T791:T792"/>
    <mergeCell ref="C793:C796"/>
    <mergeCell ref="D793:D794"/>
    <mergeCell ref="N793:N794"/>
    <mergeCell ref="O793:O796"/>
    <mergeCell ref="P793:P794"/>
    <mergeCell ref="Q793:Q796"/>
    <mergeCell ref="R793:R794"/>
    <mergeCell ref="A805:A851"/>
    <mergeCell ref="C805:C808"/>
    <mergeCell ref="D805:D806"/>
    <mergeCell ref="F805:F828"/>
    <mergeCell ref="N805:N806"/>
    <mergeCell ref="O805:O808"/>
    <mergeCell ref="P805:P806"/>
    <mergeCell ref="Q805:Q808"/>
    <mergeCell ref="R805:R806"/>
    <mergeCell ref="S805:S808"/>
    <mergeCell ref="T805:T806"/>
    <mergeCell ref="U805:U808"/>
    <mergeCell ref="D807:D808"/>
    <mergeCell ref="N807:N808"/>
    <mergeCell ref="P807:P808"/>
    <mergeCell ref="R807:R808"/>
    <mergeCell ref="T807:T808"/>
    <mergeCell ref="C809:C812"/>
    <mergeCell ref="D809:D810"/>
    <mergeCell ref="N809:N810"/>
    <mergeCell ref="O809:O812"/>
    <mergeCell ref="P809:P810"/>
    <mergeCell ref="Q809:Q812"/>
    <mergeCell ref="R809:R810"/>
    <mergeCell ref="S809:S812"/>
    <mergeCell ref="T809:T810"/>
    <mergeCell ref="U809:U812"/>
    <mergeCell ref="D811:D812"/>
    <mergeCell ref="N811:N812"/>
    <mergeCell ref="P811:P812"/>
    <mergeCell ref="R811:R812"/>
    <mergeCell ref="T811:T812"/>
    <mergeCell ref="C813:C816"/>
    <mergeCell ref="D813:D814"/>
    <mergeCell ref="N813:N814"/>
    <mergeCell ref="O813:O816"/>
    <mergeCell ref="P813:P814"/>
    <mergeCell ref="Q813:Q816"/>
    <mergeCell ref="R813:R814"/>
    <mergeCell ref="S813:S816"/>
    <mergeCell ref="T813:T814"/>
    <mergeCell ref="U813:U816"/>
    <mergeCell ref="D815:D816"/>
    <mergeCell ref="N815:N816"/>
    <mergeCell ref="P815:P816"/>
    <mergeCell ref="R815:R816"/>
    <mergeCell ref="T815:T816"/>
    <mergeCell ref="C817:C820"/>
    <mergeCell ref="D817:D818"/>
    <mergeCell ref="N817:N818"/>
    <mergeCell ref="O817:O820"/>
    <mergeCell ref="P817:P818"/>
    <mergeCell ref="Q817:Q820"/>
    <mergeCell ref="R817:R818"/>
    <mergeCell ref="S817:S820"/>
    <mergeCell ref="T817:T818"/>
    <mergeCell ref="U817:U820"/>
    <mergeCell ref="D819:D820"/>
    <mergeCell ref="N819:N820"/>
    <mergeCell ref="P819:P820"/>
    <mergeCell ref="R819:R820"/>
    <mergeCell ref="T819:T820"/>
    <mergeCell ref="R834:R835"/>
    <mergeCell ref="T834:T835"/>
    <mergeCell ref="C821:C824"/>
    <mergeCell ref="D821:D822"/>
    <mergeCell ref="N821:N822"/>
    <mergeCell ref="O821:O824"/>
    <mergeCell ref="P821:P822"/>
    <mergeCell ref="Q821:Q824"/>
    <mergeCell ref="R821:R822"/>
    <mergeCell ref="S821:S824"/>
    <mergeCell ref="T821:T822"/>
    <mergeCell ref="U821:U824"/>
    <mergeCell ref="D823:D824"/>
    <mergeCell ref="N823:N824"/>
    <mergeCell ref="P823:P824"/>
    <mergeCell ref="R823:R824"/>
    <mergeCell ref="T823:T824"/>
    <mergeCell ref="C825:C828"/>
    <mergeCell ref="O825:O828"/>
    <mergeCell ref="Q825:Q828"/>
    <mergeCell ref="S825:S828"/>
    <mergeCell ref="U825:U828"/>
    <mergeCell ref="D826:D828"/>
    <mergeCell ref="N826:N828"/>
    <mergeCell ref="P826:P828"/>
    <mergeCell ref="R826:R828"/>
    <mergeCell ref="T826:T828"/>
    <mergeCell ref="C836:C839"/>
    <mergeCell ref="D836:D837"/>
    <mergeCell ref="N836:N837"/>
    <mergeCell ref="O836:O839"/>
    <mergeCell ref="P836:P837"/>
    <mergeCell ref="Q836:Q839"/>
    <mergeCell ref="S844:S847"/>
    <mergeCell ref="T844:T845"/>
    <mergeCell ref="U844:U847"/>
    <mergeCell ref="C829:C831"/>
    <mergeCell ref="O829:O831"/>
    <mergeCell ref="Q829:Q831"/>
    <mergeCell ref="S829:S831"/>
    <mergeCell ref="U829:U831"/>
    <mergeCell ref="D830:D831"/>
    <mergeCell ref="N830:N831"/>
    <mergeCell ref="P830:P831"/>
    <mergeCell ref="R830:R831"/>
    <mergeCell ref="T830:T831"/>
    <mergeCell ref="C832:C835"/>
    <mergeCell ref="D832:D833"/>
    <mergeCell ref="N832:N833"/>
    <mergeCell ref="O832:O835"/>
    <mergeCell ref="P832:P833"/>
    <mergeCell ref="Q832:Q835"/>
    <mergeCell ref="R832:R833"/>
    <mergeCell ref="S832:S835"/>
    <mergeCell ref="T832:T833"/>
    <mergeCell ref="U832:U835"/>
    <mergeCell ref="D834:D835"/>
    <mergeCell ref="N834:N835"/>
    <mergeCell ref="P834:P835"/>
    <mergeCell ref="S840:S843"/>
    <mergeCell ref="T840:T841"/>
    <mergeCell ref="U840:U843"/>
    <mergeCell ref="D842:D843"/>
    <mergeCell ref="N842:N843"/>
    <mergeCell ref="P842:P843"/>
    <mergeCell ref="R842:R843"/>
    <mergeCell ref="T842:T843"/>
    <mergeCell ref="C844:C847"/>
    <mergeCell ref="D844:D845"/>
    <mergeCell ref="N844:N845"/>
    <mergeCell ref="O844:O847"/>
    <mergeCell ref="P844:P845"/>
    <mergeCell ref="Q844:Q847"/>
    <mergeCell ref="R844:R845"/>
    <mergeCell ref="D846:D847"/>
    <mergeCell ref="N846:N847"/>
    <mergeCell ref="P846:P847"/>
    <mergeCell ref="R846:R847"/>
    <mergeCell ref="T846:T847"/>
    <mergeCell ref="C848:C851"/>
    <mergeCell ref="D848:D849"/>
    <mergeCell ref="N848:N849"/>
    <mergeCell ref="O848:O851"/>
    <mergeCell ref="P848:P849"/>
    <mergeCell ref="Q848:Q851"/>
    <mergeCell ref="R848:R849"/>
    <mergeCell ref="S848:S851"/>
    <mergeCell ref="T848:T849"/>
    <mergeCell ref="U848:U851"/>
    <mergeCell ref="D850:D851"/>
    <mergeCell ref="N850:N851"/>
    <mergeCell ref="P850:P851"/>
    <mergeCell ref="R850:R851"/>
    <mergeCell ref="T850:T851"/>
    <mergeCell ref="F829:F851"/>
    <mergeCell ref="R836:R837"/>
    <mergeCell ref="S836:S839"/>
    <mergeCell ref="T836:T837"/>
    <mergeCell ref="U836:U839"/>
    <mergeCell ref="D838:D839"/>
    <mergeCell ref="N838:N839"/>
    <mergeCell ref="P838:P839"/>
    <mergeCell ref="R838:R839"/>
    <mergeCell ref="T838:T839"/>
    <mergeCell ref="C840:C843"/>
    <mergeCell ref="D840:D841"/>
    <mergeCell ref="N840:N841"/>
    <mergeCell ref="O840:O843"/>
    <mergeCell ref="P840:P841"/>
    <mergeCell ref="Q840:Q843"/>
    <mergeCell ref="R840:R841"/>
    <mergeCell ref="A852:A896"/>
    <mergeCell ref="C852:C853"/>
    <mergeCell ref="F852:F873"/>
    <mergeCell ref="O852:O853"/>
    <mergeCell ref="Q852:Q853"/>
    <mergeCell ref="S852:S853"/>
    <mergeCell ref="U852:U853"/>
    <mergeCell ref="D852:D853"/>
    <mergeCell ref="N852:N853"/>
    <mergeCell ref="P852:P853"/>
    <mergeCell ref="R852:R853"/>
    <mergeCell ref="T852:T853"/>
    <mergeCell ref="C854:C857"/>
    <mergeCell ref="D854:D855"/>
    <mergeCell ref="N854:N855"/>
    <mergeCell ref="O854:O857"/>
    <mergeCell ref="P854:P855"/>
    <mergeCell ref="Q854:Q857"/>
    <mergeCell ref="R854:R855"/>
    <mergeCell ref="S854:S857"/>
    <mergeCell ref="T854:T855"/>
    <mergeCell ref="U854:U857"/>
    <mergeCell ref="D856:D857"/>
    <mergeCell ref="N856:N857"/>
    <mergeCell ref="P856:P857"/>
    <mergeCell ref="R856:R857"/>
    <mergeCell ref="T856:T857"/>
    <mergeCell ref="C858:C861"/>
    <mergeCell ref="D858:D859"/>
    <mergeCell ref="N858:N859"/>
    <mergeCell ref="O858:O861"/>
    <mergeCell ref="P858:P859"/>
    <mergeCell ref="Q858:Q861"/>
    <mergeCell ref="R858:R859"/>
    <mergeCell ref="S858:S861"/>
    <mergeCell ref="T858:T859"/>
    <mergeCell ref="U858:U861"/>
    <mergeCell ref="D860:D861"/>
    <mergeCell ref="N860:N861"/>
    <mergeCell ref="P860:P861"/>
    <mergeCell ref="R860:R861"/>
    <mergeCell ref="T860:T861"/>
    <mergeCell ref="C862:C865"/>
    <mergeCell ref="D862:D863"/>
    <mergeCell ref="N862:N863"/>
    <mergeCell ref="O862:O865"/>
    <mergeCell ref="P862:P863"/>
    <mergeCell ref="Q862:Q865"/>
    <mergeCell ref="R862:R863"/>
    <mergeCell ref="S862:S865"/>
    <mergeCell ref="T862:T863"/>
    <mergeCell ref="U862:U865"/>
    <mergeCell ref="D864:D865"/>
    <mergeCell ref="N864:N865"/>
    <mergeCell ref="P864:P865"/>
    <mergeCell ref="R864:R865"/>
    <mergeCell ref="T864:T865"/>
    <mergeCell ref="R879:R880"/>
    <mergeCell ref="T879:T880"/>
    <mergeCell ref="C866:C869"/>
    <mergeCell ref="D866:D867"/>
    <mergeCell ref="N866:N867"/>
    <mergeCell ref="O866:O869"/>
    <mergeCell ref="P866:P867"/>
    <mergeCell ref="Q866:Q869"/>
    <mergeCell ref="R866:R867"/>
    <mergeCell ref="S866:S869"/>
    <mergeCell ref="T866:T867"/>
    <mergeCell ref="U866:U869"/>
    <mergeCell ref="D868:D869"/>
    <mergeCell ref="N868:N869"/>
    <mergeCell ref="P868:P869"/>
    <mergeCell ref="R868:R869"/>
    <mergeCell ref="T868:T869"/>
    <mergeCell ref="C870:C873"/>
    <mergeCell ref="O870:O873"/>
    <mergeCell ref="Q870:Q873"/>
    <mergeCell ref="S870:S873"/>
    <mergeCell ref="U870:U873"/>
    <mergeCell ref="D871:D873"/>
    <mergeCell ref="N871:N873"/>
    <mergeCell ref="P871:P873"/>
    <mergeCell ref="R871:R873"/>
    <mergeCell ref="T871:T873"/>
    <mergeCell ref="C881:C884"/>
    <mergeCell ref="D881:D882"/>
    <mergeCell ref="N881:N882"/>
    <mergeCell ref="O881:O884"/>
    <mergeCell ref="P881:P882"/>
    <mergeCell ref="Q881:Q884"/>
    <mergeCell ref="S889:S892"/>
    <mergeCell ref="T889:T890"/>
    <mergeCell ref="U889:U892"/>
    <mergeCell ref="C874:C876"/>
    <mergeCell ref="O874:O876"/>
    <mergeCell ref="Q874:Q876"/>
    <mergeCell ref="S874:S876"/>
    <mergeCell ref="U874:U876"/>
    <mergeCell ref="D875:D876"/>
    <mergeCell ref="N875:N876"/>
    <mergeCell ref="P875:P876"/>
    <mergeCell ref="R875:R876"/>
    <mergeCell ref="T875:T876"/>
    <mergeCell ref="C877:C880"/>
    <mergeCell ref="D877:D878"/>
    <mergeCell ref="N877:N878"/>
    <mergeCell ref="O877:O880"/>
    <mergeCell ref="P877:P878"/>
    <mergeCell ref="Q877:Q880"/>
    <mergeCell ref="R877:R878"/>
    <mergeCell ref="S877:S880"/>
    <mergeCell ref="T877:T878"/>
    <mergeCell ref="U877:U880"/>
    <mergeCell ref="D879:D880"/>
    <mergeCell ref="N879:N880"/>
    <mergeCell ref="P879:P880"/>
    <mergeCell ref="S885:S888"/>
    <mergeCell ref="T885:T886"/>
    <mergeCell ref="U885:U888"/>
    <mergeCell ref="D887:D888"/>
    <mergeCell ref="N887:N888"/>
    <mergeCell ref="P887:P888"/>
    <mergeCell ref="R887:R888"/>
    <mergeCell ref="T887:T888"/>
    <mergeCell ref="C889:C892"/>
    <mergeCell ref="D889:D890"/>
    <mergeCell ref="N889:N890"/>
    <mergeCell ref="O889:O892"/>
    <mergeCell ref="P889:P890"/>
    <mergeCell ref="Q889:Q892"/>
    <mergeCell ref="R889:R890"/>
    <mergeCell ref="D891:D892"/>
    <mergeCell ref="N891:N892"/>
    <mergeCell ref="P891:P892"/>
    <mergeCell ref="R891:R892"/>
    <mergeCell ref="T891:T892"/>
    <mergeCell ref="C893:C896"/>
    <mergeCell ref="D893:D894"/>
    <mergeCell ref="N893:N894"/>
    <mergeCell ref="O893:O896"/>
    <mergeCell ref="P893:P894"/>
    <mergeCell ref="Q893:Q896"/>
    <mergeCell ref="R893:R894"/>
    <mergeCell ref="S893:S896"/>
    <mergeCell ref="T893:T894"/>
    <mergeCell ref="U893:U896"/>
    <mergeCell ref="D895:D896"/>
    <mergeCell ref="N895:N896"/>
    <mergeCell ref="P895:P896"/>
    <mergeCell ref="R895:R896"/>
    <mergeCell ref="T895:T896"/>
    <mergeCell ref="F874:F896"/>
    <mergeCell ref="R881:R882"/>
    <mergeCell ref="S881:S884"/>
    <mergeCell ref="T881:T882"/>
    <mergeCell ref="U881:U884"/>
    <mergeCell ref="D883:D884"/>
    <mergeCell ref="N883:N884"/>
    <mergeCell ref="P883:P884"/>
    <mergeCell ref="R883:R884"/>
    <mergeCell ref="T883:T884"/>
    <mergeCell ref="C885:C888"/>
    <mergeCell ref="D885:D886"/>
    <mergeCell ref="N885:N886"/>
    <mergeCell ref="O885:O888"/>
    <mergeCell ref="P885:P886"/>
    <mergeCell ref="Q885:Q888"/>
    <mergeCell ref="R885:R886"/>
    <mergeCell ref="A897:A943"/>
    <mergeCell ref="C897:C900"/>
    <mergeCell ref="D897:D898"/>
    <mergeCell ref="F897:F920"/>
    <mergeCell ref="N897:N898"/>
    <mergeCell ref="O897:O900"/>
    <mergeCell ref="P897:P898"/>
    <mergeCell ref="Q897:Q900"/>
    <mergeCell ref="R897:R898"/>
    <mergeCell ref="S897:S900"/>
    <mergeCell ref="T897:T898"/>
    <mergeCell ref="U897:U900"/>
    <mergeCell ref="D899:D900"/>
    <mergeCell ref="N899:N900"/>
    <mergeCell ref="P899:P900"/>
    <mergeCell ref="R899:R900"/>
    <mergeCell ref="T899:T900"/>
    <mergeCell ref="C901:C904"/>
    <mergeCell ref="D901:D902"/>
    <mergeCell ref="N901:N902"/>
    <mergeCell ref="O901:O904"/>
    <mergeCell ref="P901:P902"/>
    <mergeCell ref="Q901:Q904"/>
    <mergeCell ref="R901:R902"/>
    <mergeCell ref="S901:S904"/>
    <mergeCell ref="T901:T902"/>
    <mergeCell ref="U901:U904"/>
    <mergeCell ref="D903:D904"/>
    <mergeCell ref="N903:N904"/>
    <mergeCell ref="P903:P904"/>
    <mergeCell ref="R903:R904"/>
    <mergeCell ref="T903:T904"/>
    <mergeCell ref="C905:C908"/>
    <mergeCell ref="D905:D906"/>
    <mergeCell ref="N905:N906"/>
    <mergeCell ref="O905:O908"/>
    <mergeCell ref="P905:P906"/>
    <mergeCell ref="Q905:Q908"/>
    <mergeCell ref="R905:R906"/>
    <mergeCell ref="S905:S908"/>
    <mergeCell ref="T905:T906"/>
    <mergeCell ref="U905:U908"/>
    <mergeCell ref="D907:D908"/>
    <mergeCell ref="N907:N908"/>
    <mergeCell ref="P907:P908"/>
    <mergeCell ref="R907:R908"/>
    <mergeCell ref="T907:T908"/>
    <mergeCell ref="C909:C912"/>
    <mergeCell ref="D909:D910"/>
    <mergeCell ref="N909:N910"/>
    <mergeCell ref="O909:O912"/>
    <mergeCell ref="P909:P910"/>
    <mergeCell ref="Q909:Q912"/>
    <mergeCell ref="R909:R910"/>
    <mergeCell ref="S909:S912"/>
    <mergeCell ref="T909:T910"/>
    <mergeCell ref="U909:U912"/>
    <mergeCell ref="D911:D912"/>
    <mergeCell ref="N911:N912"/>
    <mergeCell ref="P911:P912"/>
    <mergeCell ref="R911:R912"/>
    <mergeCell ref="T911:T912"/>
    <mergeCell ref="R926:R927"/>
    <mergeCell ref="T926:T927"/>
    <mergeCell ref="C913:C916"/>
    <mergeCell ref="D913:D914"/>
    <mergeCell ref="N913:N914"/>
    <mergeCell ref="O913:O916"/>
    <mergeCell ref="P913:P914"/>
    <mergeCell ref="Q913:Q916"/>
    <mergeCell ref="R913:R914"/>
    <mergeCell ref="S913:S916"/>
    <mergeCell ref="T913:T914"/>
    <mergeCell ref="U913:U916"/>
    <mergeCell ref="D915:D916"/>
    <mergeCell ref="N915:N916"/>
    <mergeCell ref="P915:P916"/>
    <mergeCell ref="R915:R916"/>
    <mergeCell ref="T915:T916"/>
    <mergeCell ref="C917:C920"/>
    <mergeCell ref="O917:O920"/>
    <mergeCell ref="Q917:Q920"/>
    <mergeCell ref="S917:S920"/>
    <mergeCell ref="U917:U920"/>
    <mergeCell ref="D918:D920"/>
    <mergeCell ref="N918:N920"/>
    <mergeCell ref="P918:P920"/>
    <mergeCell ref="R918:R920"/>
    <mergeCell ref="T918:T920"/>
    <mergeCell ref="C928:C931"/>
    <mergeCell ref="D928:D929"/>
    <mergeCell ref="N928:N929"/>
    <mergeCell ref="O928:O931"/>
    <mergeCell ref="P928:P929"/>
    <mergeCell ref="Q928:Q931"/>
    <mergeCell ref="S936:S939"/>
    <mergeCell ref="T936:T937"/>
    <mergeCell ref="U936:U939"/>
    <mergeCell ref="C921:C923"/>
    <mergeCell ref="O921:O923"/>
    <mergeCell ref="Q921:Q923"/>
    <mergeCell ref="S921:S923"/>
    <mergeCell ref="U921:U923"/>
    <mergeCell ref="D922:D923"/>
    <mergeCell ref="N922:N923"/>
    <mergeCell ref="P922:P923"/>
    <mergeCell ref="R922:R923"/>
    <mergeCell ref="T922:T923"/>
    <mergeCell ref="C924:C927"/>
    <mergeCell ref="D924:D925"/>
    <mergeCell ref="N924:N925"/>
    <mergeCell ref="O924:O927"/>
    <mergeCell ref="P924:P925"/>
    <mergeCell ref="Q924:Q927"/>
    <mergeCell ref="R924:R925"/>
    <mergeCell ref="S924:S927"/>
    <mergeCell ref="T924:T925"/>
    <mergeCell ref="U924:U927"/>
    <mergeCell ref="D926:D927"/>
    <mergeCell ref="N926:N927"/>
    <mergeCell ref="P926:P927"/>
    <mergeCell ref="S932:S935"/>
    <mergeCell ref="T932:T933"/>
    <mergeCell ref="U932:U935"/>
    <mergeCell ref="D934:D935"/>
    <mergeCell ref="N934:N935"/>
    <mergeCell ref="P934:P935"/>
    <mergeCell ref="R934:R935"/>
    <mergeCell ref="T934:T935"/>
    <mergeCell ref="C936:C939"/>
    <mergeCell ref="D936:D937"/>
    <mergeCell ref="N936:N937"/>
    <mergeCell ref="O936:O939"/>
    <mergeCell ref="P936:P937"/>
    <mergeCell ref="Q936:Q939"/>
    <mergeCell ref="R936:R937"/>
    <mergeCell ref="D938:D939"/>
    <mergeCell ref="N938:N939"/>
    <mergeCell ref="P938:P939"/>
    <mergeCell ref="R938:R939"/>
    <mergeCell ref="T938:T939"/>
    <mergeCell ref="C940:C943"/>
    <mergeCell ref="D940:D941"/>
    <mergeCell ref="N940:N941"/>
    <mergeCell ref="O940:O943"/>
    <mergeCell ref="P940:P941"/>
    <mergeCell ref="Q940:Q943"/>
    <mergeCell ref="R940:R941"/>
    <mergeCell ref="S940:S943"/>
    <mergeCell ref="T940:T941"/>
    <mergeCell ref="U940:U943"/>
    <mergeCell ref="D942:D943"/>
    <mergeCell ref="N942:N943"/>
    <mergeCell ref="P942:P943"/>
    <mergeCell ref="R942:R943"/>
    <mergeCell ref="T942:T943"/>
    <mergeCell ref="F921:F943"/>
    <mergeCell ref="R928:R929"/>
    <mergeCell ref="S928:S931"/>
    <mergeCell ref="T928:T929"/>
    <mergeCell ref="U928:U931"/>
    <mergeCell ref="D930:D931"/>
    <mergeCell ref="N930:N931"/>
    <mergeCell ref="P930:P931"/>
    <mergeCell ref="R930:R931"/>
    <mergeCell ref="T930:T931"/>
    <mergeCell ref="C932:C935"/>
    <mergeCell ref="D932:D933"/>
    <mergeCell ref="N932:N933"/>
    <mergeCell ref="O932:O935"/>
    <mergeCell ref="P932:P933"/>
    <mergeCell ref="Q932:Q935"/>
    <mergeCell ref="R932:R933"/>
    <mergeCell ref="A944:A990"/>
    <mergeCell ref="C944:C947"/>
    <mergeCell ref="D944:D945"/>
    <mergeCell ref="F944:F967"/>
    <mergeCell ref="N944:N945"/>
    <mergeCell ref="O944:O947"/>
    <mergeCell ref="P944:P945"/>
    <mergeCell ref="Q944:Q947"/>
    <mergeCell ref="R944:R945"/>
    <mergeCell ref="S944:S947"/>
    <mergeCell ref="T944:T945"/>
    <mergeCell ref="U944:U947"/>
    <mergeCell ref="D946:D947"/>
    <mergeCell ref="N946:N947"/>
    <mergeCell ref="P946:P947"/>
    <mergeCell ref="R946:R947"/>
    <mergeCell ref="T946:T947"/>
    <mergeCell ref="C948:C951"/>
    <mergeCell ref="D948:D949"/>
    <mergeCell ref="N948:N949"/>
    <mergeCell ref="O948:O951"/>
    <mergeCell ref="P948:P949"/>
    <mergeCell ref="Q948:Q951"/>
    <mergeCell ref="R948:R949"/>
    <mergeCell ref="S948:S951"/>
    <mergeCell ref="T948:T949"/>
    <mergeCell ref="U948:U951"/>
    <mergeCell ref="D950:D951"/>
    <mergeCell ref="N950:N951"/>
    <mergeCell ref="P950:P951"/>
    <mergeCell ref="R950:R951"/>
    <mergeCell ref="T950:T951"/>
    <mergeCell ref="C952:C955"/>
    <mergeCell ref="D952:D953"/>
    <mergeCell ref="N952:N953"/>
    <mergeCell ref="O952:O955"/>
    <mergeCell ref="P952:P953"/>
    <mergeCell ref="Q952:Q955"/>
    <mergeCell ref="R952:R953"/>
    <mergeCell ref="S952:S955"/>
    <mergeCell ref="T952:T953"/>
    <mergeCell ref="U952:U955"/>
    <mergeCell ref="D954:D955"/>
    <mergeCell ref="N954:N955"/>
    <mergeCell ref="P954:P955"/>
    <mergeCell ref="R954:R955"/>
    <mergeCell ref="T954:T955"/>
    <mergeCell ref="C956:C959"/>
    <mergeCell ref="D956:D957"/>
    <mergeCell ref="N956:N957"/>
    <mergeCell ref="O956:O959"/>
    <mergeCell ref="P956:P957"/>
    <mergeCell ref="Q956:Q959"/>
    <mergeCell ref="R956:R957"/>
    <mergeCell ref="S956:S959"/>
    <mergeCell ref="T956:T957"/>
    <mergeCell ref="U956:U959"/>
    <mergeCell ref="D958:D959"/>
    <mergeCell ref="N958:N959"/>
    <mergeCell ref="P958:P959"/>
    <mergeCell ref="R958:R959"/>
    <mergeCell ref="T958:T959"/>
    <mergeCell ref="R973:R974"/>
    <mergeCell ref="T973:T974"/>
    <mergeCell ref="C960:C963"/>
    <mergeCell ref="D960:D961"/>
    <mergeCell ref="N960:N961"/>
    <mergeCell ref="O960:O963"/>
    <mergeCell ref="P960:P961"/>
    <mergeCell ref="Q960:Q963"/>
    <mergeCell ref="R960:R961"/>
    <mergeCell ref="S960:S963"/>
    <mergeCell ref="T960:T961"/>
    <mergeCell ref="U960:U963"/>
    <mergeCell ref="D962:D963"/>
    <mergeCell ref="N962:N963"/>
    <mergeCell ref="P962:P963"/>
    <mergeCell ref="R962:R963"/>
    <mergeCell ref="T962:T963"/>
    <mergeCell ref="C964:C967"/>
    <mergeCell ref="O964:O967"/>
    <mergeCell ref="Q964:Q967"/>
    <mergeCell ref="S964:S967"/>
    <mergeCell ref="U964:U967"/>
    <mergeCell ref="D965:D967"/>
    <mergeCell ref="N965:N967"/>
    <mergeCell ref="P965:P967"/>
    <mergeCell ref="R965:R967"/>
    <mergeCell ref="T965:T967"/>
    <mergeCell ref="C975:C978"/>
    <mergeCell ref="D975:D976"/>
    <mergeCell ref="N975:N976"/>
    <mergeCell ref="O975:O978"/>
    <mergeCell ref="P975:P976"/>
    <mergeCell ref="Q975:Q978"/>
    <mergeCell ref="S983:S986"/>
    <mergeCell ref="T983:T984"/>
    <mergeCell ref="U983:U986"/>
    <mergeCell ref="C968:C970"/>
    <mergeCell ref="O968:O970"/>
    <mergeCell ref="Q968:Q970"/>
    <mergeCell ref="S968:S970"/>
    <mergeCell ref="U968:U970"/>
    <mergeCell ref="D969:D970"/>
    <mergeCell ref="N969:N970"/>
    <mergeCell ref="P969:P970"/>
    <mergeCell ref="R969:R970"/>
    <mergeCell ref="T969:T970"/>
    <mergeCell ref="C971:C974"/>
    <mergeCell ref="D971:D972"/>
    <mergeCell ref="N971:N972"/>
    <mergeCell ref="O971:O974"/>
    <mergeCell ref="P971:P972"/>
    <mergeCell ref="Q971:Q974"/>
    <mergeCell ref="R971:R972"/>
    <mergeCell ref="S971:S974"/>
    <mergeCell ref="T971:T972"/>
    <mergeCell ref="U971:U974"/>
    <mergeCell ref="D973:D974"/>
    <mergeCell ref="N973:N974"/>
    <mergeCell ref="P973:P974"/>
    <mergeCell ref="S979:S982"/>
    <mergeCell ref="T979:T980"/>
    <mergeCell ref="U979:U982"/>
    <mergeCell ref="D981:D982"/>
    <mergeCell ref="N981:N982"/>
    <mergeCell ref="P981:P982"/>
    <mergeCell ref="R981:R982"/>
    <mergeCell ref="T981:T982"/>
    <mergeCell ref="C983:C986"/>
    <mergeCell ref="D983:D984"/>
    <mergeCell ref="N983:N984"/>
    <mergeCell ref="O983:O986"/>
    <mergeCell ref="P983:P984"/>
    <mergeCell ref="Q983:Q986"/>
    <mergeCell ref="R983:R984"/>
    <mergeCell ref="D985:D986"/>
    <mergeCell ref="N985:N986"/>
    <mergeCell ref="P985:P986"/>
    <mergeCell ref="R985:R986"/>
    <mergeCell ref="T985:T986"/>
    <mergeCell ref="C987:C990"/>
    <mergeCell ref="D987:D988"/>
    <mergeCell ref="N987:N988"/>
    <mergeCell ref="O987:O990"/>
    <mergeCell ref="P987:P988"/>
    <mergeCell ref="Q987:Q990"/>
    <mergeCell ref="R987:R988"/>
    <mergeCell ref="S987:S990"/>
    <mergeCell ref="T987:T988"/>
    <mergeCell ref="U987:U990"/>
    <mergeCell ref="D989:D990"/>
    <mergeCell ref="N989:N990"/>
    <mergeCell ref="P989:P990"/>
    <mergeCell ref="R989:R990"/>
    <mergeCell ref="T989:T990"/>
    <mergeCell ref="F968:F990"/>
    <mergeCell ref="R975:R976"/>
    <mergeCell ref="S975:S978"/>
    <mergeCell ref="T975:T976"/>
    <mergeCell ref="U975:U978"/>
    <mergeCell ref="D977:D978"/>
    <mergeCell ref="N977:N978"/>
    <mergeCell ref="P977:P978"/>
    <mergeCell ref="R977:R978"/>
    <mergeCell ref="T977:T978"/>
    <mergeCell ref="C979:C982"/>
    <mergeCell ref="D979:D980"/>
    <mergeCell ref="N979:N980"/>
    <mergeCell ref="O979:O982"/>
    <mergeCell ref="P979:P980"/>
    <mergeCell ref="Q979:Q982"/>
    <mergeCell ref="R979:R980"/>
    <mergeCell ref="A991:A1037"/>
    <mergeCell ref="C991:C994"/>
    <mergeCell ref="D991:D992"/>
    <mergeCell ref="F991:F1014"/>
    <mergeCell ref="N991:N992"/>
    <mergeCell ref="O991:O994"/>
    <mergeCell ref="P991:P992"/>
    <mergeCell ref="Q991:Q994"/>
    <mergeCell ref="R991:R992"/>
    <mergeCell ref="S991:S994"/>
    <mergeCell ref="T991:T992"/>
    <mergeCell ref="U991:U994"/>
    <mergeCell ref="D993:D994"/>
    <mergeCell ref="N993:N994"/>
    <mergeCell ref="P993:P994"/>
    <mergeCell ref="R993:R994"/>
    <mergeCell ref="T993:T994"/>
    <mergeCell ref="C995:C998"/>
    <mergeCell ref="D995:D996"/>
    <mergeCell ref="N995:N996"/>
    <mergeCell ref="O995:O998"/>
    <mergeCell ref="P995:P996"/>
    <mergeCell ref="Q995:Q998"/>
    <mergeCell ref="R995:R996"/>
    <mergeCell ref="S995:S998"/>
    <mergeCell ref="T995:T996"/>
    <mergeCell ref="U995:U998"/>
    <mergeCell ref="D997:D998"/>
    <mergeCell ref="N997:N998"/>
    <mergeCell ref="P997:P998"/>
    <mergeCell ref="R997:R998"/>
    <mergeCell ref="T997:T998"/>
    <mergeCell ref="C999:C1002"/>
    <mergeCell ref="D999:D1000"/>
    <mergeCell ref="N999:N1000"/>
    <mergeCell ref="O999:O1002"/>
    <mergeCell ref="P999:P1000"/>
    <mergeCell ref="Q999:Q1002"/>
    <mergeCell ref="R999:R1000"/>
    <mergeCell ref="S999:S1002"/>
    <mergeCell ref="T999:T1000"/>
    <mergeCell ref="U999:U1002"/>
    <mergeCell ref="D1001:D1002"/>
    <mergeCell ref="N1001:N1002"/>
    <mergeCell ref="P1001:P1002"/>
    <mergeCell ref="R1001:R1002"/>
    <mergeCell ref="T1001:T1002"/>
    <mergeCell ref="C1003:C1006"/>
    <mergeCell ref="D1003:D1004"/>
    <mergeCell ref="N1003:N1004"/>
    <mergeCell ref="O1003:O1006"/>
    <mergeCell ref="P1003:P1004"/>
    <mergeCell ref="Q1003:Q1006"/>
    <mergeCell ref="R1003:R1004"/>
    <mergeCell ref="S1003:S1006"/>
    <mergeCell ref="T1003:T1004"/>
    <mergeCell ref="U1003:U1006"/>
    <mergeCell ref="D1005:D1006"/>
    <mergeCell ref="N1005:N1006"/>
    <mergeCell ref="P1005:P1006"/>
    <mergeCell ref="R1005:R1006"/>
    <mergeCell ref="T1005:T1006"/>
    <mergeCell ref="R1020:R1021"/>
    <mergeCell ref="T1020:T1021"/>
    <mergeCell ref="C1007:C1010"/>
    <mergeCell ref="D1007:D1008"/>
    <mergeCell ref="N1007:N1008"/>
    <mergeCell ref="O1007:O1010"/>
    <mergeCell ref="P1007:P1008"/>
    <mergeCell ref="Q1007:Q1010"/>
    <mergeCell ref="R1007:R1008"/>
    <mergeCell ref="S1007:S1010"/>
    <mergeCell ref="T1007:T1008"/>
    <mergeCell ref="U1007:U1010"/>
    <mergeCell ref="D1009:D1010"/>
    <mergeCell ref="N1009:N1010"/>
    <mergeCell ref="P1009:P1010"/>
    <mergeCell ref="R1009:R1010"/>
    <mergeCell ref="T1009:T1010"/>
    <mergeCell ref="C1011:C1014"/>
    <mergeCell ref="O1011:O1014"/>
    <mergeCell ref="Q1011:Q1014"/>
    <mergeCell ref="S1011:S1014"/>
    <mergeCell ref="U1011:U1014"/>
    <mergeCell ref="D1012:D1014"/>
    <mergeCell ref="N1012:N1014"/>
    <mergeCell ref="P1012:P1014"/>
    <mergeCell ref="R1012:R1014"/>
    <mergeCell ref="T1012:T1014"/>
    <mergeCell ref="C1022:C1025"/>
    <mergeCell ref="D1022:D1023"/>
    <mergeCell ref="N1022:N1023"/>
    <mergeCell ref="O1022:O1025"/>
    <mergeCell ref="P1022:P1023"/>
    <mergeCell ref="Q1022:Q1025"/>
    <mergeCell ref="S1030:S1033"/>
    <mergeCell ref="T1030:T1031"/>
    <mergeCell ref="U1030:U1033"/>
    <mergeCell ref="C1015:C1017"/>
    <mergeCell ref="O1015:O1017"/>
    <mergeCell ref="Q1015:Q1017"/>
    <mergeCell ref="S1015:S1017"/>
    <mergeCell ref="U1015:U1017"/>
    <mergeCell ref="D1016:D1017"/>
    <mergeCell ref="N1016:N1017"/>
    <mergeCell ref="P1016:P1017"/>
    <mergeCell ref="R1016:R1017"/>
    <mergeCell ref="T1016:T1017"/>
    <mergeCell ref="C1018:C1021"/>
    <mergeCell ref="D1018:D1019"/>
    <mergeCell ref="N1018:N1019"/>
    <mergeCell ref="O1018:O1021"/>
    <mergeCell ref="P1018:P1019"/>
    <mergeCell ref="Q1018:Q1021"/>
    <mergeCell ref="R1018:R1019"/>
    <mergeCell ref="S1018:S1021"/>
    <mergeCell ref="T1018:T1019"/>
    <mergeCell ref="U1018:U1021"/>
    <mergeCell ref="D1020:D1021"/>
    <mergeCell ref="N1020:N1021"/>
    <mergeCell ref="P1020:P1021"/>
    <mergeCell ref="S1026:S1029"/>
    <mergeCell ref="T1026:T1027"/>
    <mergeCell ref="U1026:U1029"/>
    <mergeCell ref="D1028:D1029"/>
    <mergeCell ref="N1028:N1029"/>
    <mergeCell ref="P1028:P1029"/>
    <mergeCell ref="R1028:R1029"/>
    <mergeCell ref="T1028:T1029"/>
    <mergeCell ref="C1030:C1033"/>
    <mergeCell ref="D1030:D1031"/>
    <mergeCell ref="N1030:N1031"/>
    <mergeCell ref="O1030:O1033"/>
    <mergeCell ref="P1030:P1031"/>
    <mergeCell ref="Q1030:Q1033"/>
    <mergeCell ref="R1030:R1031"/>
    <mergeCell ref="D1032:D1033"/>
    <mergeCell ref="N1032:N1033"/>
    <mergeCell ref="P1032:P1033"/>
    <mergeCell ref="R1032:R1033"/>
    <mergeCell ref="T1032:T1033"/>
    <mergeCell ref="C1034:C1037"/>
    <mergeCell ref="D1034:D1035"/>
    <mergeCell ref="N1034:N1035"/>
    <mergeCell ref="O1034:O1037"/>
    <mergeCell ref="P1034:P1035"/>
    <mergeCell ref="Q1034:Q1037"/>
    <mergeCell ref="R1034:R1035"/>
    <mergeCell ref="S1034:S1037"/>
    <mergeCell ref="T1034:T1035"/>
    <mergeCell ref="U1034:U1037"/>
    <mergeCell ref="D1036:D1037"/>
    <mergeCell ref="N1036:N1037"/>
    <mergeCell ref="P1036:P1037"/>
    <mergeCell ref="R1036:R1037"/>
    <mergeCell ref="T1036:T1037"/>
    <mergeCell ref="F1015:F1037"/>
    <mergeCell ref="R1022:R1023"/>
    <mergeCell ref="S1022:S1025"/>
    <mergeCell ref="T1022:T1023"/>
    <mergeCell ref="U1022:U1025"/>
    <mergeCell ref="D1024:D1025"/>
    <mergeCell ref="N1024:N1025"/>
    <mergeCell ref="P1024:P1025"/>
    <mergeCell ref="R1024:R1025"/>
    <mergeCell ref="T1024:T1025"/>
    <mergeCell ref="C1026:C1029"/>
    <mergeCell ref="D1026:D1027"/>
    <mergeCell ref="N1026:N1027"/>
    <mergeCell ref="O1026:O1029"/>
    <mergeCell ref="P1026:P1027"/>
    <mergeCell ref="Q1026:Q1029"/>
    <mergeCell ref="R1026:R1027"/>
    <mergeCell ref="A1038:A1084"/>
    <mergeCell ref="C1038:C1041"/>
    <mergeCell ref="D1038:D1039"/>
    <mergeCell ref="F1038:F1061"/>
    <mergeCell ref="N1038:N1039"/>
    <mergeCell ref="O1038:O1041"/>
    <mergeCell ref="P1038:P1039"/>
    <mergeCell ref="Q1038:Q1041"/>
    <mergeCell ref="R1038:R1039"/>
    <mergeCell ref="S1038:S1041"/>
    <mergeCell ref="T1038:T1039"/>
    <mergeCell ref="U1038:U1041"/>
    <mergeCell ref="D1040:D1041"/>
    <mergeCell ref="N1040:N1041"/>
    <mergeCell ref="P1040:P1041"/>
    <mergeCell ref="R1040:R1041"/>
    <mergeCell ref="T1040:T1041"/>
    <mergeCell ref="C1042:C1045"/>
    <mergeCell ref="D1042:D1043"/>
    <mergeCell ref="N1042:N1043"/>
    <mergeCell ref="O1042:O1045"/>
    <mergeCell ref="P1042:P1043"/>
    <mergeCell ref="Q1042:Q1045"/>
    <mergeCell ref="R1042:R1043"/>
    <mergeCell ref="S1042:S1045"/>
    <mergeCell ref="T1042:T1043"/>
    <mergeCell ref="U1042:U1045"/>
    <mergeCell ref="D1044:D1045"/>
    <mergeCell ref="N1044:N1045"/>
    <mergeCell ref="P1044:P1045"/>
    <mergeCell ref="R1044:R1045"/>
    <mergeCell ref="T1044:T1045"/>
    <mergeCell ref="C1046:C1049"/>
    <mergeCell ref="D1046:D1047"/>
    <mergeCell ref="N1046:N1047"/>
    <mergeCell ref="O1046:O1049"/>
    <mergeCell ref="P1046:P1047"/>
    <mergeCell ref="Q1046:Q1049"/>
    <mergeCell ref="R1046:R1047"/>
    <mergeCell ref="S1046:S1049"/>
    <mergeCell ref="T1046:T1047"/>
    <mergeCell ref="U1046:U1049"/>
    <mergeCell ref="D1048:D1049"/>
    <mergeCell ref="N1048:N1049"/>
    <mergeCell ref="P1048:P1049"/>
    <mergeCell ref="R1048:R1049"/>
    <mergeCell ref="T1048:T1049"/>
    <mergeCell ref="C1050:C1053"/>
    <mergeCell ref="D1050:D1051"/>
    <mergeCell ref="N1050:N1051"/>
    <mergeCell ref="O1050:O1053"/>
    <mergeCell ref="P1050:P1051"/>
    <mergeCell ref="Q1050:Q1053"/>
    <mergeCell ref="R1050:R1051"/>
    <mergeCell ref="S1050:S1053"/>
    <mergeCell ref="T1050:T1051"/>
    <mergeCell ref="U1050:U1053"/>
    <mergeCell ref="D1052:D1053"/>
    <mergeCell ref="N1052:N1053"/>
    <mergeCell ref="P1052:P1053"/>
    <mergeCell ref="R1052:R1053"/>
    <mergeCell ref="T1052:T1053"/>
    <mergeCell ref="R1067:R1068"/>
    <mergeCell ref="T1067:T1068"/>
    <mergeCell ref="C1054:C1057"/>
    <mergeCell ref="D1054:D1055"/>
    <mergeCell ref="N1054:N1055"/>
    <mergeCell ref="O1054:O1057"/>
    <mergeCell ref="P1054:P1055"/>
    <mergeCell ref="Q1054:Q1057"/>
    <mergeCell ref="R1054:R1055"/>
    <mergeCell ref="S1054:S1057"/>
    <mergeCell ref="T1054:T1055"/>
    <mergeCell ref="U1054:U1057"/>
    <mergeCell ref="D1056:D1057"/>
    <mergeCell ref="N1056:N1057"/>
    <mergeCell ref="P1056:P1057"/>
    <mergeCell ref="R1056:R1057"/>
    <mergeCell ref="T1056:T1057"/>
    <mergeCell ref="C1058:C1061"/>
    <mergeCell ref="O1058:O1061"/>
    <mergeCell ref="Q1058:Q1061"/>
    <mergeCell ref="S1058:S1061"/>
    <mergeCell ref="U1058:U1061"/>
    <mergeCell ref="D1059:D1061"/>
    <mergeCell ref="N1059:N1061"/>
    <mergeCell ref="P1059:P1061"/>
    <mergeCell ref="R1059:R1061"/>
    <mergeCell ref="T1059:T1061"/>
    <mergeCell ref="C1069:C1072"/>
    <mergeCell ref="D1069:D1070"/>
    <mergeCell ref="N1069:N1070"/>
    <mergeCell ref="O1069:O1072"/>
    <mergeCell ref="P1069:P1070"/>
    <mergeCell ref="Q1069:Q1072"/>
    <mergeCell ref="S1077:S1080"/>
    <mergeCell ref="T1077:T1078"/>
    <mergeCell ref="U1077:U1080"/>
    <mergeCell ref="C1062:C1064"/>
    <mergeCell ref="O1062:O1064"/>
    <mergeCell ref="Q1062:Q1064"/>
    <mergeCell ref="S1062:S1064"/>
    <mergeCell ref="U1062:U1064"/>
    <mergeCell ref="D1063:D1064"/>
    <mergeCell ref="N1063:N1064"/>
    <mergeCell ref="P1063:P1064"/>
    <mergeCell ref="R1063:R1064"/>
    <mergeCell ref="T1063:T1064"/>
    <mergeCell ref="C1065:C1068"/>
    <mergeCell ref="D1065:D1066"/>
    <mergeCell ref="N1065:N1066"/>
    <mergeCell ref="O1065:O1068"/>
    <mergeCell ref="P1065:P1066"/>
    <mergeCell ref="Q1065:Q1068"/>
    <mergeCell ref="R1065:R1066"/>
    <mergeCell ref="S1065:S1068"/>
    <mergeCell ref="T1065:T1066"/>
    <mergeCell ref="U1065:U1068"/>
    <mergeCell ref="D1067:D1068"/>
    <mergeCell ref="N1067:N1068"/>
    <mergeCell ref="P1067:P1068"/>
    <mergeCell ref="S1073:S1076"/>
    <mergeCell ref="T1073:T1074"/>
    <mergeCell ref="U1073:U1076"/>
    <mergeCell ref="D1075:D1076"/>
    <mergeCell ref="N1075:N1076"/>
    <mergeCell ref="P1075:P1076"/>
    <mergeCell ref="R1075:R1076"/>
    <mergeCell ref="T1075:T1076"/>
    <mergeCell ref="C1077:C1080"/>
    <mergeCell ref="D1077:D1078"/>
    <mergeCell ref="N1077:N1078"/>
    <mergeCell ref="O1077:O1080"/>
    <mergeCell ref="P1077:P1078"/>
    <mergeCell ref="Q1077:Q1080"/>
    <mergeCell ref="R1077:R1078"/>
    <mergeCell ref="D1079:D1080"/>
    <mergeCell ref="N1079:N1080"/>
    <mergeCell ref="P1079:P1080"/>
    <mergeCell ref="R1079:R1080"/>
    <mergeCell ref="T1079:T1080"/>
    <mergeCell ref="C1081:C1084"/>
    <mergeCell ref="D1081:D1082"/>
    <mergeCell ref="N1081:N1082"/>
    <mergeCell ref="O1081:O1084"/>
    <mergeCell ref="P1081:P1082"/>
    <mergeCell ref="Q1081:Q1084"/>
    <mergeCell ref="R1081:R1082"/>
    <mergeCell ref="S1081:S1084"/>
    <mergeCell ref="T1081:T1082"/>
    <mergeCell ref="U1081:U1084"/>
    <mergeCell ref="D1083:D1084"/>
    <mergeCell ref="N1083:N1084"/>
    <mergeCell ref="P1083:P1084"/>
    <mergeCell ref="R1083:R1084"/>
    <mergeCell ref="T1083:T1084"/>
    <mergeCell ref="F1062:F1084"/>
    <mergeCell ref="R1069:R1070"/>
    <mergeCell ref="S1069:S1072"/>
    <mergeCell ref="T1069:T1070"/>
    <mergeCell ref="U1069:U1072"/>
    <mergeCell ref="D1071:D1072"/>
    <mergeCell ref="N1071:N1072"/>
    <mergeCell ref="P1071:P1072"/>
    <mergeCell ref="R1071:R1072"/>
    <mergeCell ref="T1071:T1072"/>
    <mergeCell ref="C1073:C1076"/>
    <mergeCell ref="D1073:D1074"/>
    <mergeCell ref="N1073:N1074"/>
    <mergeCell ref="O1073:O1076"/>
    <mergeCell ref="P1073:P1074"/>
    <mergeCell ref="Q1073:Q1076"/>
    <mergeCell ref="R1073:R1074"/>
    <mergeCell ref="A1085:A1131"/>
    <mergeCell ref="C1085:C1088"/>
    <mergeCell ref="D1085:D1086"/>
    <mergeCell ref="F1085:F1108"/>
    <mergeCell ref="N1085:N1086"/>
    <mergeCell ref="O1085:O1088"/>
    <mergeCell ref="P1085:P1086"/>
    <mergeCell ref="Q1085:Q1088"/>
    <mergeCell ref="R1085:R1086"/>
    <mergeCell ref="S1085:S1088"/>
    <mergeCell ref="T1085:T1086"/>
    <mergeCell ref="U1085:U1088"/>
    <mergeCell ref="D1087:D1088"/>
    <mergeCell ref="N1087:N1088"/>
    <mergeCell ref="P1087:P1088"/>
    <mergeCell ref="R1087:R1088"/>
    <mergeCell ref="T1087:T1088"/>
    <mergeCell ref="C1089:C1092"/>
    <mergeCell ref="D1089:D1090"/>
    <mergeCell ref="N1089:N1090"/>
    <mergeCell ref="O1089:O1092"/>
    <mergeCell ref="P1089:P1090"/>
    <mergeCell ref="Q1089:Q1092"/>
    <mergeCell ref="R1089:R1090"/>
    <mergeCell ref="S1089:S1092"/>
    <mergeCell ref="T1089:T1090"/>
    <mergeCell ref="U1089:U1092"/>
    <mergeCell ref="D1091:D1092"/>
    <mergeCell ref="N1091:N1092"/>
    <mergeCell ref="P1091:P1092"/>
    <mergeCell ref="R1091:R1092"/>
    <mergeCell ref="T1091:T1092"/>
    <mergeCell ref="C1093:C1096"/>
    <mergeCell ref="D1093:D1094"/>
    <mergeCell ref="N1093:N1094"/>
    <mergeCell ref="O1093:O1096"/>
    <mergeCell ref="P1093:P1094"/>
    <mergeCell ref="Q1093:Q1096"/>
    <mergeCell ref="R1093:R1094"/>
    <mergeCell ref="S1093:S1096"/>
    <mergeCell ref="T1093:T1094"/>
    <mergeCell ref="U1093:U1096"/>
    <mergeCell ref="D1095:D1096"/>
    <mergeCell ref="N1095:N1096"/>
    <mergeCell ref="P1095:P1096"/>
    <mergeCell ref="R1095:R1096"/>
    <mergeCell ref="T1095:T1096"/>
    <mergeCell ref="C1097:C1100"/>
    <mergeCell ref="D1097:D1098"/>
    <mergeCell ref="N1097:N1098"/>
    <mergeCell ref="O1097:O1100"/>
    <mergeCell ref="P1097:P1098"/>
    <mergeCell ref="Q1097:Q1100"/>
    <mergeCell ref="R1097:R1098"/>
    <mergeCell ref="S1097:S1100"/>
    <mergeCell ref="T1097:T1098"/>
    <mergeCell ref="U1097:U1100"/>
    <mergeCell ref="D1099:D1100"/>
    <mergeCell ref="N1099:N1100"/>
    <mergeCell ref="P1099:P1100"/>
    <mergeCell ref="R1099:R1100"/>
    <mergeCell ref="T1099:T1100"/>
    <mergeCell ref="R1114:R1115"/>
    <mergeCell ref="T1114:T1115"/>
    <mergeCell ref="C1101:C1104"/>
    <mergeCell ref="D1101:D1102"/>
    <mergeCell ref="N1101:N1102"/>
    <mergeCell ref="O1101:O1104"/>
    <mergeCell ref="P1101:P1102"/>
    <mergeCell ref="Q1101:Q1104"/>
    <mergeCell ref="R1101:R1102"/>
    <mergeCell ref="S1101:S1104"/>
    <mergeCell ref="T1101:T1102"/>
    <mergeCell ref="U1101:U1104"/>
    <mergeCell ref="D1103:D1104"/>
    <mergeCell ref="N1103:N1104"/>
    <mergeCell ref="P1103:P1104"/>
    <mergeCell ref="R1103:R1104"/>
    <mergeCell ref="T1103:T1104"/>
    <mergeCell ref="C1105:C1108"/>
    <mergeCell ref="O1105:O1108"/>
    <mergeCell ref="Q1105:Q1108"/>
    <mergeCell ref="S1105:S1108"/>
    <mergeCell ref="U1105:U1108"/>
    <mergeCell ref="D1106:D1108"/>
    <mergeCell ref="N1106:N1108"/>
    <mergeCell ref="P1106:P1108"/>
    <mergeCell ref="R1106:R1108"/>
    <mergeCell ref="T1106:T1108"/>
    <mergeCell ref="C1116:C1119"/>
    <mergeCell ref="D1116:D1117"/>
    <mergeCell ref="N1116:N1117"/>
    <mergeCell ref="O1116:O1119"/>
    <mergeCell ref="P1116:P1117"/>
    <mergeCell ref="Q1116:Q1119"/>
    <mergeCell ref="S1124:S1127"/>
    <mergeCell ref="T1124:T1125"/>
    <mergeCell ref="U1124:U1127"/>
    <mergeCell ref="C1109:C1111"/>
    <mergeCell ref="O1109:O1111"/>
    <mergeCell ref="Q1109:Q1111"/>
    <mergeCell ref="S1109:S1111"/>
    <mergeCell ref="U1109:U1111"/>
    <mergeCell ref="D1110:D1111"/>
    <mergeCell ref="N1110:N1111"/>
    <mergeCell ref="P1110:P1111"/>
    <mergeCell ref="R1110:R1111"/>
    <mergeCell ref="T1110:T1111"/>
    <mergeCell ref="C1112:C1115"/>
    <mergeCell ref="D1112:D1113"/>
    <mergeCell ref="N1112:N1113"/>
    <mergeCell ref="O1112:O1115"/>
    <mergeCell ref="P1112:P1113"/>
    <mergeCell ref="Q1112:Q1115"/>
    <mergeCell ref="R1112:R1113"/>
    <mergeCell ref="S1112:S1115"/>
    <mergeCell ref="T1112:T1113"/>
    <mergeCell ref="U1112:U1115"/>
    <mergeCell ref="D1114:D1115"/>
    <mergeCell ref="N1114:N1115"/>
    <mergeCell ref="P1114:P1115"/>
    <mergeCell ref="S1120:S1123"/>
    <mergeCell ref="T1120:T1121"/>
    <mergeCell ref="U1120:U1123"/>
    <mergeCell ref="D1122:D1123"/>
    <mergeCell ref="N1122:N1123"/>
    <mergeCell ref="P1122:P1123"/>
    <mergeCell ref="R1122:R1123"/>
    <mergeCell ref="T1122:T1123"/>
    <mergeCell ref="C1124:C1127"/>
    <mergeCell ref="D1124:D1125"/>
    <mergeCell ref="N1124:N1125"/>
    <mergeCell ref="O1124:O1127"/>
    <mergeCell ref="P1124:P1125"/>
    <mergeCell ref="Q1124:Q1127"/>
    <mergeCell ref="R1124:R1125"/>
    <mergeCell ref="D1126:D1127"/>
    <mergeCell ref="N1126:N1127"/>
    <mergeCell ref="P1126:P1127"/>
    <mergeCell ref="R1126:R1127"/>
    <mergeCell ref="T1126:T1127"/>
    <mergeCell ref="C1128:C1131"/>
    <mergeCell ref="D1128:D1129"/>
    <mergeCell ref="N1128:N1129"/>
    <mergeCell ref="O1128:O1131"/>
    <mergeCell ref="P1128:P1129"/>
    <mergeCell ref="Q1128:Q1131"/>
    <mergeCell ref="R1128:R1129"/>
    <mergeCell ref="S1128:S1131"/>
    <mergeCell ref="T1128:T1129"/>
    <mergeCell ref="U1128:U1131"/>
    <mergeCell ref="D1130:D1131"/>
    <mergeCell ref="N1130:N1131"/>
    <mergeCell ref="P1130:P1131"/>
    <mergeCell ref="R1130:R1131"/>
    <mergeCell ref="T1130:T1131"/>
    <mergeCell ref="F1109:F1131"/>
    <mergeCell ref="R1116:R1117"/>
    <mergeCell ref="S1116:S1119"/>
    <mergeCell ref="T1116:T1117"/>
    <mergeCell ref="U1116:U1119"/>
    <mergeCell ref="D1118:D1119"/>
    <mergeCell ref="N1118:N1119"/>
    <mergeCell ref="P1118:P1119"/>
    <mergeCell ref="R1118:R1119"/>
    <mergeCell ref="T1118:T1119"/>
    <mergeCell ref="C1120:C1123"/>
    <mergeCell ref="D1120:D1121"/>
    <mergeCell ref="N1120:N1121"/>
    <mergeCell ref="O1120:O1123"/>
    <mergeCell ref="P1120:P1121"/>
    <mergeCell ref="Q1120:Q1123"/>
    <mergeCell ref="R1120:R1121"/>
    <mergeCell ref="A1132:A1178"/>
    <mergeCell ref="C1132:C1135"/>
    <mergeCell ref="D1132:D1133"/>
    <mergeCell ref="F1132:F1155"/>
    <mergeCell ref="N1132:N1133"/>
    <mergeCell ref="O1132:O1135"/>
    <mergeCell ref="P1132:P1133"/>
    <mergeCell ref="Q1132:Q1135"/>
    <mergeCell ref="R1132:R1133"/>
    <mergeCell ref="S1132:S1135"/>
    <mergeCell ref="T1132:T1133"/>
    <mergeCell ref="U1132:U1135"/>
    <mergeCell ref="D1134:D1135"/>
    <mergeCell ref="N1134:N1135"/>
    <mergeCell ref="P1134:P1135"/>
    <mergeCell ref="R1134:R1135"/>
    <mergeCell ref="T1134:T1135"/>
    <mergeCell ref="C1136:C1139"/>
    <mergeCell ref="D1136:D1137"/>
    <mergeCell ref="N1136:N1137"/>
    <mergeCell ref="O1136:O1139"/>
    <mergeCell ref="P1136:P1137"/>
    <mergeCell ref="Q1136:Q1139"/>
    <mergeCell ref="R1136:R1137"/>
    <mergeCell ref="S1136:S1139"/>
    <mergeCell ref="T1136:T1137"/>
    <mergeCell ref="U1136:U1139"/>
    <mergeCell ref="D1138:D1139"/>
    <mergeCell ref="N1138:N1139"/>
    <mergeCell ref="P1138:P1139"/>
    <mergeCell ref="R1138:R1139"/>
    <mergeCell ref="T1138:T1139"/>
    <mergeCell ref="C1140:C1143"/>
    <mergeCell ref="D1140:D1141"/>
    <mergeCell ref="N1140:N1141"/>
    <mergeCell ref="O1140:O1143"/>
    <mergeCell ref="P1140:P1141"/>
    <mergeCell ref="Q1140:Q1143"/>
    <mergeCell ref="R1140:R1141"/>
    <mergeCell ref="S1140:S1143"/>
    <mergeCell ref="T1140:T1141"/>
    <mergeCell ref="U1140:U1143"/>
    <mergeCell ref="D1142:D1143"/>
    <mergeCell ref="N1142:N1143"/>
    <mergeCell ref="P1142:P1143"/>
    <mergeCell ref="R1142:R1143"/>
    <mergeCell ref="T1142:T1143"/>
    <mergeCell ref="C1144:C1147"/>
    <mergeCell ref="D1144:D1145"/>
    <mergeCell ref="N1144:N1145"/>
    <mergeCell ref="O1144:O1147"/>
    <mergeCell ref="P1144:P1145"/>
    <mergeCell ref="Q1144:Q1147"/>
    <mergeCell ref="R1144:R1145"/>
    <mergeCell ref="S1144:S1147"/>
    <mergeCell ref="T1144:T1145"/>
    <mergeCell ref="U1144:U1147"/>
    <mergeCell ref="D1146:D1147"/>
    <mergeCell ref="N1146:N1147"/>
    <mergeCell ref="P1146:P1147"/>
    <mergeCell ref="R1146:R1147"/>
    <mergeCell ref="T1146:T1147"/>
    <mergeCell ref="C1163:C1166"/>
    <mergeCell ref="D1163:D1164"/>
    <mergeCell ref="N1163:N1164"/>
    <mergeCell ref="O1163:O1166"/>
    <mergeCell ref="P1163:P1164"/>
    <mergeCell ref="Q1163:Q1166"/>
    <mergeCell ref="C1148:C1151"/>
    <mergeCell ref="D1148:D1149"/>
    <mergeCell ref="N1148:N1149"/>
    <mergeCell ref="O1148:O1151"/>
    <mergeCell ref="P1148:P1149"/>
    <mergeCell ref="Q1148:Q1151"/>
    <mergeCell ref="R1148:R1149"/>
    <mergeCell ref="S1148:S1151"/>
    <mergeCell ref="T1148:T1149"/>
    <mergeCell ref="U1148:U1151"/>
    <mergeCell ref="D1150:D1151"/>
    <mergeCell ref="N1150:N1151"/>
    <mergeCell ref="P1150:P1151"/>
    <mergeCell ref="R1150:R1151"/>
    <mergeCell ref="T1150:T1151"/>
    <mergeCell ref="C1152:C1155"/>
    <mergeCell ref="O1152:O1155"/>
    <mergeCell ref="Q1152:Q1155"/>
    <mergeCell ref="S1152:S1155"/>
    <mergeCell ref="U1152:U1155"/>
    <mergeCell ref="D1153:D1155"/>
    <mergeCell ref="N1153:N1155"/>
    <mergeCell ref="P1153:P1155"/>
    <mergeCell ref="R1153:R1155"/>
    <mergeCell ref="T1153:T1155"/>
    <mergeCell ref="C1171:C1174"/>
    <mergeCell ref="D1171:D1172"/>
    <mergeCell ref="N1171:N1172"/>
    <mergeCell ref="O1171:O1174"/>
    <mergeCell ref="P1171:P1172"/>
    <mergeCell ref="Q1171:Q1174"/>
    <mergeCell ref="R1171:R1172"/>
    <mergeCell ref="C1156:C1158"/>
    <mergeCell ref="O1156:O1158"/>
    <mergeCell ref="Q1156:Q1158"/>
    <mergeCell ref="S1156:S1158"/>
    <mergeCell ref="U1156:U1158"/>
    <mergeCell ref="D1157:D1158"/>
    <mergeCell ref="N1157:N1158"/>
    <mergeCell ref="P1157:P1158"/>
    <mergeCell ref="R1157:R1158"/>
    <mergeCell ref="T1157:T1158"/>
    <mergeCell ref="C1159:C1162"/>
    <mergeCell ref="D1159:D1160"/>
    <mergeCell ref="N1159:N1160"/>
    <mergeCell ref="O1159:O1162"/>
    <mergeCell ref="P1159:P1160"/>
    <mergeCell ref="Q1159:Q1162"/>
    <mergeCell ref="R1159:R1160"/>
    <mergeCell ref="S1159:S1162"/>
    <mergeCell ref="T1159:T1160"/>
    <mergeCell ref="U1159:U1162"/>
    <mergeCell ref="D1161:D1162"/>
    <mergeCell ref="N1161:N1162"/>
    <mergeCell ref="P1161:P1162"/>
    <mergeCell ref="R1161:R1162"/>
    <mergeCell ref="T1161:T1162"/>
    <mergeCell ref="C1175:C1178"/>
    <mergeCell ref="D1175:D1176"/>
    <mergeCell ref="N1175:N1176"/>
    <mergeCell ref="O1175:O1178"/>
    <mergeCell ref="P1175:P1176"/>
    <mergeCell ref="Q1175:Q1178"/>
    <mergeCell ref="R1175:R1176"/>
    <mergeCell ref="S1175:S1178"/>
    <mergeCell ref="T1175:T1176"/>
    <mergeCell ref="U1175:U1178"/>
    <mergeCell ref="D1177:D1178"/>
    <mergeCell ref="N1177:N1178"/>
    <mergeCell ref="P1177:P1178"/>
    <mergeCell ref="R1177:R1178"/>
    <mergeCell ref="T1177:T1178"/>
    <mergeCell ref="R1163:R1164"/>
    <mergeCell ref="S1163:S1166"/>
    <mergeCell ref="T1163:T1164"/>
    <mergeCell ref="U1163:U1166"/>
    <mergeCell ref="D1165:D1166"/>
    <mergeCell ref="N1165:N1166"/>
    <mergeCell ref="P1165:P1166"/>
    <mergeCell ref="R1165:R1166"/>
    <mergeCell ref="T1165:T1166"/>
    <mergeCell ref="C1167:C1170"/>
    <mergeCell ref="D1167:D1168"/>
    <mergeCell ref="N1167:N1168"/>
    <mergeCell ref="O1167:O1170"/>
    <mergeCell ref="P1167:P1168"/>
    <mergeCell ref="Q1167:Q1170"/>
    <mergeCell ref="R1167:R1168"/>
    <mergeCell ref="S1167:S1170"/>
    <mergeCell ref="D1181:D1182"/>
    <mergeCell ref="N1181:N1182"/>
    <mergeCell ref="P1181:P1182"/>
    <mergeCell ref="R1181:R1182"/>
    <mergeCell ref="T1181:T1182"/>
    <mergeCell ref="D1183:D1184"/>
    <mergeCell ref="N1183:N1184"/>
    <mergeCell ref="P1183:P1184"/>
    <mergeCell ref="R1183:R1184"/>
    <mergeCell ref="T1183:T1184"/>
    <mergeCell ref="U1179:U1182"/>
    <mergeCell ref="T1179:T1180"/>
    <mergeCell ref="S1171:S1174"/>
    <mergeCell ref="T1171:T1172"/>
    <mergeCell ref="U1171:U1174"/>
    <mergeCell ref="D1173:D1174"/>
    <mergeCell ref="N1173:N1174"/>
    <mergeCell ref="P1173:P1174"/>
    <mergeCell ref="R1173:R1174"/>
    <mergeCell ref="T1173:T1174"/>
    <mergeCell ref="F1156:F1178"/>
    <mergeCell ref="T1167:T1168"/>
    <mergeCell ref="U1167:U1170"/>
    <mergeCell ref="D1169:D1170"/>
    <mergeCell ref="N1169:N1170"/>
    <mergeCell ref="P1169:P1170"/>
    <mergeCell ref="R1169:R1170"/>
    <mergeCell ref="T1169:T1170"/>
    <mergeCell ref="C1187:C1190"/>
    <mergeCell ref="D1187:D1188"/>
    <mergeCell ref="N1187:N1188"/>
    <mergeCell ref="O1187:O1190"/>
    <mergeCell ref="P1187:P1188"/>
    <mergeCell ref="Q1187:Q1190"/>
    <mergeCell ref="R1187:R1188"/>
    <mergeCell ref="S1187:S1190"/>
    <mergeCell ref="T1187:T1188"/>
    <mergeCell ref="U1187:U1190"/>
    <mergeCell ref="D1189:D1190"/>
    <mergeCell ref="N1189:N1190"/>
    <mergeCell ref="P1189:P1190"/>
    <mergeCell ref="R1189:R1190"/>
    <mergeCell ref="T1189:T1190"/>
    <mergeCell ref="C1191:C1194"/>
    <mergeCell ref="D1191:D1192"/>
    <mergeCell ref="N1191:N1192"/>
    <mergeCell ref="O1191:O1194"/>
    <mergeCell ref="P1191:P1192"/>
    <mergeCell ref="Q1191:Q1194"/>
    <mergeCell ref="R1191:R1192"/>
    <mergeCell ref="S1191:S1194"/>
    <mergeCell ref="T1191:T1192"/>
    <mergeCell ref="U1191:U1194"/>
    <mergeCell ref="D1193:D1194"/>
    <mergeCell ref="N1193:N1194"/>
    <mergeCell ref="P1193:P1194"/>
    <mergeCell ref="R1193:R1194"/>
    <mergeCell ref="T1193:T1194"/>
    <mergeCell ref="R1208:R1209"/>
    <mergeCell ref="T1208:T1209"/>
    <mergeCell ref="C1195:C1198"/>
    <mergeCell ref="D1195:D1196"/>
    <mergeCell ref="N1195:N1196"/>
    <mergeCell ref="O1195:O1198"/>
    <mergeCell ref="P1195:P1196"/>
    <mergeCell ref="Q1195:Q1198"/>
    <mergeCell ref="R1195:R1196"/>
    <mergeCell ref="S1195:S1198"/>
    <mergeCell ref="T1195:T1196"/>
    <mergeCell ref="U1195:U1198"/>
    <mergeCell ref="D1197:D1198"/>
    <mergeCell ref="N1197:N1198"/>
    <mergeCell ref="P1197:P1198"/>
    <mergeCell ref="R1197:R1198"/>
    <mergeCell ref="T1197:T1198"/>
    <mergeCell ref="C1199:C1202"/>
    <mergeCell ref="O1199:O1202"/>
    <mergeCell ref="Q1199:Q1202"/>
    <mergeCell ref="S1199:S1202"/>
    <mergeCell ref="U1199:U1202"/>
    <mergeCell ref="D1200:D1202"/>
    <mergeCell ref="N1200:N1202"/>
    <mergeCell ref="P1200:P1202"/>
    <mergeCell ref="R1200:R1202"/>
    <mergeCell ref="T1200:T1202"/>
    <mergeCell ref="C1210:C1213"/>
    <mergeCell ref="D1210:D1211"/>
    <mergeCell ref="N1210:N1211"/>
    <mergeCell ref="O1210:O1213"/>
    <mergeCell ref="P1210:P1211"/>
    <mergeCell ref="Q1210:Q1213"/>
    <mergeCell ref="S1218:S1221"/>
    <mergeCell ref="T1218:T1219"/>
    <mergeCell ref="U1218:U1221"/>
    <mergeCell ref="C1203:C1205"/>
    <mergeCell ref="O1203:O1205"/>
    <mergeCell ref="Q1203:Q1205"/>
    <mergeCell ref="S1203:S1205"/>
    <mergeCell ref="U1203:U1205"/>
    <mergeCell ref="D1204:D1205"/>
    <mergeCell ref="N1204:N1205"/>
    <mergeCell ref="P1204:P1205"/>
    <mergeCell ref="R1204:R1205"/>
    <mergeCell ref="T1204:T1205"/>
    <mergeCell ref="C1206:C1209"/>
    <mergeCell ref="D1206:D1207"/>
    <mergeCell ref="N1206:N1207"/>
    <mergeCell ref="O1206:O1209"/>
    <mergeCell ref="P1206:P1207"/>
    <mergeCell ref="Q1206:Q1209"/>
    <mergeCell ref="R1206:R1207"/>
    <mergeCell ref="S1206:S1209"/>
    <mergeCell ref="T1206:T1207"/>
    <mergeCell ref="U1206:U1209"/>
    <mergeCell ref="D1208:D1209"/>
    <mergeCell ref="N1208:N1209"/>
    <mergeCell ref="P1208:P1209"/>
    <mergeCell ref="S1214:S1217"/>
    <mergeCell ref="T1214:T1215"/>
    <mergeCell ref="U1214:U1217"/>
    <mergeCell ref="D1216:D1217"/>
    <mergeCell ref="N1216:N1217"/>
    <mergeCell ref="P1216:P1217"/>
    <mergeCell ref="R1216:R1217"/>
    <mergeCell ref="T1216:T1217"/>
    <mergeCell ref="C1218:C1221"/>
    <mergeCell ref="D1218:D1219"/>
    <mergeCell ref="N1218:N1219"/>
    <mergeCell ref="O1218:O1221"/>
    <mergeCell ref="P1218:P1219"/>
    <mergeCell ref="Q1218:Q1221"/>
    <mergeCell ref="R1218:R1219"/>
    <mergeCell ref="D1220:D1221"/>
    <mergeCell ref="N1220:N1221"/>
    <mergeCell ref="P1220:P1221"/>
    <mergeCell ref="R1220:R1221"/>
    <mergeCell ref="T1220:T1221"/>
    <mergeCell ref="C1222:C1225"/>
    <mergeCell ref="D1222:D1223"/>
    <mergeCell ref="N1222:N1223"/>
    <mergeCell ref="O1222:O1225"/>
    <mergeCell ref="P1222:P1223"/>
    <mergeCell ref="Q1222:Q1225"/>
    <mergeCell ref="R1222:R1223"/>
    <mergeCell ref="S1222:S1225"/>
    <mergeCell ref="T1222:T1223"/>
    <mergeCell ref="U1222:U1225"/>
    <mergeCell ref="D1224:D1225"/>
    <mergeCell ref="N1224:N1225"/>
    <mergeCell ref="P1224:P1225"/>
    <mergeCell ref="R1224:R1225"/>
    <mergeCell ref="T1224:T1225"/>
    <mergeCell ref="F1203:F1225"/>
    <mergeCell ref="R1210:R1211"/>
    <mergeCell ref="S1210:S1213"/>
    <mergeCell ref="T1210:T1211"/>
    <mergeCell ref="U1210:U1213"/>
    <mergeCell ref="D1212:D1213"/>
    <mergeCell ref="N1212:N1213"/>
    <mergeCell ref="P1212:P1213"/>
    <mergeCell ref="R1212:R1213"/>
    <mergeCell ref="T1212:T1213"/>
    <mergeCell ref="C1214:C1217"/>
    <mergeCell ref="D1214:D1215"/>
    <mergeCell ref="N1214:N1215"/>
    <mergeCell ref="O1214:O1217"/>
    <mergeCell ref="P1214:P1215"/>
    <mergeCell ref="Q1214:Q1217"/>
    <mergeCell ref="R1214:R1215"/>
    <mergeCell ref="A1226:A1250"/>
    <mergeCell ref="C1226:C1227"/>
    <mergeCell ref="F1226:F1238"/>
    <mergeCell ref="O1226:O1227"/>
    <mergeCell ref="Q1226:Q1227"/>
    <mergeCell ref="S1226:S1227"/>
    <mergeCell ref="U1226:U1227"/>
    <mergeCell ref="D1226:D1227"/>
    <mergeCell ref="N1226:N1227"/>
    <mergeCell ref="P1226:P1227"/>
    <mergeCell ref="R1226:R1227"/>
    <mergeCell ref="T1226:T1227"/>
    <mergeCell ref="C1228:C1229"/>
    <mergeCell ref="O1228:O1229"/>
    <mergeCell ref="Q1228:Q1229"/>
    <mergeCell ref="S1228:S1229"/>
    <mergeCell ref="U1228:U1229"/>
    <mergeCell ref="D1228:D1229"/>
    <mergeCell ref="N1228:N1229"/>
    <mergeCell ref="P1228:P1229"/>
    <mergeCell ref="R1228:R1229"/>
    <mergeCell ref="T1228:T1229"/>
    <mergeCell ref="C1230:C1231"/>
    <mergeCell ref="O1230:O1231"/>
    <mergeCell ref="Q1230:Q1231"/>
    <mergeCell ref="S1230:S1231"/>
    <mergeCell ref="U1230:U1231"/>
    <mergeCell ref="D1230:D1231"/>
    <mergeCell ref="N1230:N1231"/>
    <mergeCell ref="P1230:P1231"/>
    <mergeCell ref="R1230:R1231"/>
    <mergeCell ref="T1230:T1231"/>
    <mergeCell ref="C1241:C1242"/>
    <mergeCell ref="O1241:O1242"/>
    <mergeCell ref="Q1241:Q1242"/>
    <mergeCell ref="S1241:S1242"/>
    <mergeCell ref="U1241:U1242"/>
    <mergeCell ref="D1241:D1242"/>
    <mergeCell ref="N1241:N1242"/>
    <mergeCell ref="P1241:P1242"/>
    <mergeCell ref="R1241:R1242"/>
    <mergeCell ref="T1241:T1242"/>
    <mergeCell ref="C1243:C1244"/>
    <mergeCell ref="C1232:C1233"/>
    <mergeCell ref="O1232:O1233"/>
    <mergeCell ref="Q1232:Q1233"/>
    <mergeCell ref="S1232:S1233"/>
    <mergeCell ref="U1232:U1233"/>
    <mergeCell ref="D1232:D1233"/>
    <mergeCell ref="N1232:N1233"/>
    <mergeCell ref="P1232:P1233"/>
    <mergeCell ref="R1232:R1233"/>
    <mergeCell ref="T1232:T1233"/>
    <mergeCell ref="C1234:C1235"/>
    <mergeCell ref="O1234:O1235"/>
    <mergeCell ref="Q1234:Q1235"/>
    <mergeCell ref="S1234:S1235"/>
    <mergeCell ref="U1234:U1235"/>
    <mergeCell ref="D1234:D1235"/>
    <mergeCell ref="N1234:N1235"/>
    <mergeCell ref="P1234:P1235"/>
    <mergeCell ref="R1234:R1235"/>
    <mergeCell ref="T1234:T1235"/>
    <mergeCell ref="O1243:O1244"/>
    <mergeCell ref="C1247:C1248"/>
    <mergeCell ref="O1247:O1248"/>
    <mergeCell ref="Q1247:Q1248"/>
    <mergeCell ref="S1247:S1248"/>
    <mergeCell ref="U1247:U1248"/>
    <mergeCell ref="D1247:D1248"/>
    <mergeCell ref="N1247:N1248"/>
    <mergeCell ref="P1247:P1248"/>
    <mergeCell ref="R1247:R1248"/>
    <mergeCell ref="T1247:T1248"/>
    <mergeCell ref="C1249:C1250"/>
    <mergeCell ref="O1249:O1250"/>
    <mergeCell ref="C1236:C1238"/>
    <mergeCell ref="O1236:O1238"/>
    <mergeCell ref="Q1236:Q1238"/>
    <mergeCell ref="S1236:S1238"/>
    <mergeCell ref="U1236:U1238"/>
    <mergeCell ref="D1236:D1238"/>
    <mergeCell ref="N1236:N1238"/>
    <mergeCell ref="P1236:P1238"/>
    <mergeCell ref="R1236:R1238"/>
    <mergeCell ref="T1236:T1238"/>
    <mergeCell ref="C1239:C1240"/>
    <mergeCell ref="O1239:O1240"/>
    <mergeCell ref="Q1239:Q1240"/>
    <mergeCell ref="S1239:S1240"/>
    <mergeCell ref="U1239:U1240"/>
    <mergeCell ref="D1239:D1240"/>
    <mergeCell ref="N1239:N1240"/>
    <mergeCell ref="P1239:P1240"/>
    <mergeCell ref="R1239:R1240"/>
    <mergeCell ref="T1239:T1240"/>
    <mergeCell ref="Q1243:Q1244"/>
    <mergeCell ref="S1243:S1244"/>
    <mergeCell ref="U1243:U1244"/>
    <mergeCell ref="D1243:D1244"/>
    <mergeCell ref="N1243:N1244"/>
    <mergeCell ref="P1243:P1244"/>
    <mergeCell ref="R1243:R1244"/>
    <mergeCell ref="T1243:T1244"/>
    <mergeCell ref="C1245:C1246"/>
    <mergeCell ref="O1245:O1246"/>
    <mergeCell ref="Q1245:Q1246"/>
    <mergeCell ref="S1245:S1246"/>
    <mergeCell ref="U1245:U1246"/>
    <mergeCell ref="D1245:D1246"/>
    <mergeCell ref="N1245:N1246"/>
    <mergeCell ref="P1245:P1246"/>
    <mergeCell ref="R1245:R1246"/>
    <mergeCell ref="T1245:T1246"/>
    <mergeCell ref="Q1249:Q1250"/>
    <mergeCell ref="S1249:S1250"/>
    <mergeCell ref="U1249:U1250"/>
    <mergeCell ref="D1249:D1250"/>
    <mergeCell ref="N1249:N1250"/>
    <mergeCell ref="P1249:P1250"/>
    <mergeCell ref="R1249:R1250"/>
    <mergeCell ref="T1249:T1250"/>
    <mergeCell ref="A1251:A1297"/>
    <mergeCell ref="C1251:C1254"/>
    <mergeCell ref="F1251:F1274"/>
    <mergeCell ref="O1251:O1254"/>
    <mergeCell ref="Q1251:Q1254"/>
    <mergeCell ref="S1251:S1254"/>
    <mergeCell ref="U1251:U1254"/>
    <mergeCell ref="D1253:D1254"/>
    <mergeCell ref="N1253:N1254"/>
    <mergeCell ref="P1253:P1254"/>
    <mergeCell ref="R1253:R1254"/>
    <mergeCell ref="T1253:T1254"/>
    <mergeCell ref="C1255:C1258"/>
    <mergeCell ref="D1255:D1256"/>
    <mergeCell ref="N1255:N1256"/>
    <mergeCell ref="O1255:O1258"/>
    <mergeCell ref="P1255:P1256"/>
    <mergeCell ref="Q1255:Q1258"/>
    <mergeCell ref="R1255:R1256"/>
    <mergeCell ref="S1255:S1258"/>
    <mergeCell ref="T1255:T1256"/>
    <mergeCell ref="U1255:U1258"/>
    <mergeCell ref="D1257:D1258"/>
    <mergeCell ref="N1257:N1258"/>
    <mergeCell ref="P1257:P1258"/>
    <mergeCell ref="R1257:R1258"/>
    <mergeCell ref="T1257:T1258"/>
    <mergeCell ref="C1259:C1262"/>
    <mergeCell ref="D1259:D1260"/>
    <mergeCell ref="N1259:N1260"/>
    <mergeCell ref="O1259:O1262"/>
    <mergeCell ref="P1259:P1260"/>
    <mergeCell ref="Q1259:Q1262"/>
    <mergeCell ref="R1259:R1260"/>
    <mergeCell ref="S1259:S1262"/>
    <mergeCell ref="T1259:T1260"/>
    <mergeCell ref="U1259:U1262"/>
    <mergeCell ref="D1261:D1262"/>
    <mergeCell ref="N1261:N1262"/>
    <mergeCell ref="P1261:P1262"/>
    <mergeCell ref="R1261:R1262"/>
    <mergeCell ref="T1261:T1262"/>
    <mergeCell ref="C1263:C1266"/>
    <mergeCell ref="D1263:D1264"/>
    <mergeCell ref="N1263:N1264"/>
    <mergeCell ref="O1263:O1266"/>
    <mergeCell ref="P1263:P1264"/>
    <mergeCell ref="Q1263:Q1266"/>
    <mergeCell ref="R1263:R1264"/>
    <mergeCell ref="S1263:S1266"/>
    <mergeCell ref="T1263:T1264"/>
    <mergeCell ref="U1263:U1266"/>
    <mergeCell ref="D1265:D1266"/>
    <mergeCell ref="N1265:N1266"/>
    <mergeCell ref="P1265:P1266"/>
    <mergeCell ref="R1265:R1266"/>
    <mergeCell ref="T1265:T1266"/>
    <mergeCell ref="C1267:C1270"/>
    <mergeCell ref="D1267:D1268"/>
    <mergeCell ref="N1267:N1268"/>
    <mergeCell ref="O1267:O1270"/>
    <mergeCell ref="P1267:P1268"/>
    <mergeCell ref="Q1267:Q1270"/>
    <mergeCell ref="R1267:R1268"/>
    <mergeCell ref="S1267:S1270"/>
    <mergeCell ref="T1267:T1268"/>
    <mergeCell ref="U1267:U1270"/>
    <mergeCell ref="D1269:D1270"/>
    <mergeCell ref="N1269:N1270"/>
    <mergeCell ref="P1269:P1270"/>
    <mergeCell ref="R1269:R1270"/>
    <mergeCell ref="T1269:T1270"/>
    <mergeCell ref="C1286:C1289"/>
    <mergeCell ref="C1271:C1274"/>
    <mergeCell ref="O1271:O1274"/>
    <mergeCell ref="Q1271:Q1274"/>
    <mergeCell ref="S1271:S1274"/>
    <mergeCell ref="U1271:U1274"/>
    <mergeCell ref="D1272:D1274"/>
    <mergeCell ref="N1272:N1274"/>
    <mergeCell ref="P1272:P1274"/>
    <mergeCell ref="R1272:R1274"/>
    <mergeCell ref="T1272:T1274"/>
    <mergeCell ref="C1275:C1277"/>
    <mergeCell ref="O1275:O1277"/>
    <mergeCell ref="Q1275:Q1277"/>
    <mergeCell ref="S1275:S1277"/>
    <mergeCell ref="U1275:U1277"/>
    <mergeCell ref="D1276:D1277"/>
    <mergeCell ref="N1276:N1277"/>
    <mergeCell ref="P1276:P1277"/>
    <mergeCell ref="R1276:R1277"/>
    <mergeCell ref="T1276:T1277"/>
    <mergeCell ref="P1280:P1281"/>
    <mergeCell ref="R1280:R1281"/>
    <mergeCell ref="T1280:T1281"/>
    <mergeCell ref="C1282:C1285"/>
    <mergeCell ref="D1282:D1283"/>
    <mergeCell ref="N1282:N1283"/>
    <mergeCell ref="O1282:O1285"/>
    <mergeCell ref="P1282:P1283"/>
    <mergeCell ref="Q1282:Q1285"/>
    <mergeCell ref="R1282:R1283"/>
    <mergeCell ref="S1282:S1285"/>
    <mergeCell ref="T1282:T1283"/>
    <mergeCell ref="U1282:U1285"/>
    <mergeCell ref="D1284:D1285"/>
    <mergeCell ref="N1284:N1285"/>
    <mergeCell ref="P1284:P1285"/>
    <mergeCell ref="R1284:R1285"/>
    <mergeCell ref="T1284:T1285"/>
    <mergeCell ref="C1278:C1281"/>
    <mergeCell ref="D1278:D1279"/>
    <mergeCell ref="N1278:N1279"/>
    <mergeCell ref="O1278:O1281"/>
    <mergeCell ref="P1278:P1279"/>
    <mergeCell ref="Q1278:Q1281"/>
    <mergeCell ref="R1278:R1279"/>
    <mergeCell ref="S1278:S1281"/>
    <mergeCell ref="T1278:T1279"/>
    <mergeCell ref="U1278:U1281"/>
    <mergeCell ref="D1280:D1281"/>
    <mergeCell ref="D1286:D1287"/>
    <mergeCell ref="N1286:N1287"/>
    <mergeCell ref="O1286:O1289"/>
    <mergeCell ref="P1286:P1287"/>
    <mergeCell ref="Q1286:Q1289"/>
    <mergeCell ref="R1286:R1287"/>
    <mergeCell ref="S1286:S1289"/>
    <mergeCell ref="T1286:T1287"/>
    <mergeCell ref="U1286:U1289"/>
    <mergeCell ref="D1288:D1289"/>
    <mergeCell ref="N1288:N1289"/>
    <mergeCell ref="P1288:P1289"/>
    <mergeCell ref="R1288:R1289"/>
    <mergeCell ref="T1288:T1289"/>
    <mergeCell ref="C1290:C1293"/>
    <mergeCell ref="D1290:D1291"/>
    <mergeCell ref="N1290:N1291"/>
    <mergeCell ref="O1290:O1293"/>
    <mergeCell ref="P1290:P1291"/>
    <mergeCell ref="Q1290:Q1293"/>
    <mergeCell ref="R1290:R1291"/>
    <mergeCell ref="S1290:S1293"/>
    <mergeCell ref="T1290:T1291"/>
    <mergeCell ref="U1290:U1293"/>
    <mergeCell ref="D1292:D1293"/>
    <mergeCell ref="N1292:N1293"/>
    <mergeCell ref="P1292:P1293"/>
    <mergeCell ref="R1292:R1293"/>
    <mergeCell ref="T1292:T1293"/>
    <mergeCell ref="F1275:F1297"/>
    <mergeCell ref="C1294:C1297"/>
    <mergeCell ref="N1280:N1281"/>
    <mergeCell ref="D1294:D1295"/>
    <mergeCell ref="N1294:N1295"/>
    <mergeCell ref="O1294:O1297"/>
    <mergeCell ref="P1294:P1295"/>
    <mergeCell ref="Q1294:Q1297"/>
    <mergeCell ref="R1294:R1295"/>
    <mergeCell ref="S1294:S1297"/>
    <mergeCell ref="T1294:T1295"/>
    <mergeCell ref="U1294:U1297"/>
    <mergeCell ref="D1296:D1297"/>
    <mergeCell ref="N1296:N1297"/>
    <mergeCell ref="P1296:P1297"/>
    <mergeCell ref="R1296:R1297"/>
    <mergeCell ref="T1296:T1297"/>
    <mergeCell ref="A1298:A1344"/>
    <mergeCell ref="C1298:C1301"/>
    <mergeCell ref="D1298:D1299"/>
    <mergeCell ref="F1298:F1321"/>
    <mergeCell ref="N1298:N1299"/>
    <mergeCell ref="O1298:O1301"/>
    <mergeCell ref="P1298:P1299"/>
    <mergeCell ref="Q1298:Q1301"/>
    <mergeCell ref="R1298:R1299"/>
    <mergeCell ref="S1298:S1301"/>
    <mergeCell ref="T1298:T1299"/>
    <mergeCell ref="U1298:U1301"/>
    <mergeCell ref="D1300:D1301"/>
    <mergeCell ref="N1300:N1301"/>
    <mergeCell ref="P1300:P1301"/>
    <mergeCell ref="R1300:R1301"/>
    <mergeCell ref="T1300:T1301"/>
    <mergeCell ref="C1302:C1305"/>
    <mergeCell ref="D1302:D1303"/>
    <mergeCell ref="N1302:N1303"/>
    <mergeCell ref="O1302:O1305"/>
    <mergeCell ref="P1302:P1303"/>
    <mergeCell ref="Q1302:Q1305"/>
    <mergeCell ref="R1302:R1303"/>
    <mergeCell ref="S1302:S1305"/>
    <mergeCell ref="T1302:T1303"/>
    <mergeCell ref="U1302:U1305"/>
    <mergeCell ref="D1304:D1305"/>
    <mergeCell ref="N1304:N1305"/>
    <mergeCell ref="P1304:P1305"/>
    <mergeCell ref="R1304:R1305"/>
    <mergeCell ref="T1304:T1305"/>
    <mergeCell ref="C1306:C1309"/>
    <mergeCell ref="D1306:D1307"/>
    <mergeCell ref="N1306:N1307"/>
    <mergeCell ref="O1306:O1309"/>
    <mergeCell ref="P1306:P1307"/>
    <mergeCell ref="Q1306:Q1309"/>
    <mergeCell ref="R1306:R1307"/>
    <mergeCell ref="S1306:S1309"/>
    <mergeCell ref="T1306:T1307"/>
    <mergeCell ref="U1306:U1309"/>
    <mergeCell ref="D1308:D1309"/>
    <mergeCell ref="N1308:N1309"/>
    <mergeCell ref="P1308:P1309"/>
    <mergeCell ref="R1308:R1309"/>
    <mergeCell ref="T1308:T1309"/>
    <mergeCell ref="C1310:C1313"/>
    <mergeCell ref="D1310:D1311"/>
    <mergeCell ref="N1310:N1311"/>
    <mergeCell ref="O1310:O1313"/>
    <mergeCell ref="P1310:P1311"/>
    <mergeCell ref="Q1310:Q1313"/>
    <mergeCell ref="R1310:R1311"/>
    <mergeCell ref="S1310:S1313"/>
    <mergeCell ref="T1310:T1311"/>
    <mergeCell ref="U1310:U1313"/>
    <mergeCell ref="D1312:D1313"/>
    <mergeCell ref="N1312:N1313"/>
    <mergeCell ref="P1312:P1313"/>
    <mergeCell ref="R1312:R1313"/>
    <mergeCell ref="T1312:T1313"/>
    <mergeCell ref="C1314:C1317"/>
    <mergeCell ref="D1314:D1315"/>
    <mergeCell ref="N1314:N1315"/>
    <mergeCell ref="O1314:O1317"/>
    <mergeCell ref="P1314:P1315"/>
    <mergeCell ref="Q1314:Q1317"/>
    <mergeCell ref="R1314:R1315"/>
    <mergeCell ref="S1314:S1317"/>
    <mergeCell ref="T1314:T1315"/>
    <mergeCell ref="U1314:U1317"/>
    <mergeCell ref="D1316:D1317"/>
    <mergeCell ref="N1316:N1317"/>
    <mergeCell ref="P1316:P1317"/>
    <mergeCell ref="R1316:R1317"/>
    <mergeCell ref="T1316:T1317"/>
    <mergeCell ref="C1333:C1336"/>
    <mergeCell ref="C1318:C1321"/>
    <mergeCell ref="O1318:O1321"/>
    <mergeCell ref="Q1318:Q1321"/>
    <mergeCell ref="S1318:S1321"/>
    <mergeCell ref="U1318:U1321"/>
    <mergeCell ref="D1319:D1321"/>
    <mergeCell ref="N1319:N1321"/>
    <mergeCell ref="P1319:P1321"/>
    <mergeCell ref="R1319:R1321"/>
    <mergeCell ref="T1319:T1321"/>
    <mergeCell ref="C1322:C1324"/>
    <mergeCell ref="O1322:O1324"/>
    <mergeCell ref="Q1322:Q1324"/>
    <mergeCell ref="S1322:S1324"/>
    <mergeCell ref="U1322:U1324"/>
    <mergeCell ref="D1323:D1324"/>
    <mergeCell ref="N1323:N1324"/>
    <mergeCell ref="P1323:P1324"/>
    <mergeCell ref="R1323:R1324"/>
    <mergeCell ref="T1323:T1324"/>
    <mergeCell ref="P1327:P1328"/>
    <mergeCell ref="R1327:R1328"/>
    <mergeCell ref="T1327:T1328"/>
    <mergeCell ref="C1329:C1332"/>
    <mergeCell ref="D1329:D1330"/>
    <mergeCell ref="N1329:N1330"/>
    <mergeCell ref="O1329:O1332"/>
    <mergeCell ref="P1329:P1330"/>
    <mergeCell ref="Q1329:Q1332"/>
    <mergeCell ref="R1329:R1330"/>
    <mergeCell ref="S1329:S1332"/>
    <mergeCell ref="T1329:T1330"/>
    <mergeCell ref="U1329:U1332"/>
    <mergeCell ref="D1331:D1332"/>
    <mergeCell ref="N1331:N1332"/>
    <mergeCell ref="P1331:P1332"/>
    <mergeCell ref="R1331:R1332"/>
    <mergeCell ref="T1331:T1332"/>
    <mergeCell ref="C1325:C1328"/>
    <mergeCell ref="D1325:D1326"/>
    <mergeCell ref="N1325:N1326"/>
    <mergeCell ref="O1325:O1328"/>
    <mergeCell ref="P1325:P1326"/>
    <mergeCell ref="Q1325:Q1328"/>
    <mergeCell ref="R1325:R1326"/>
    <mergeCell ref="S1325:S1328"/>
    <mergeCell ref="T1325:T1326"/>
    <mergeCell ref="U1325:U1328"/>
    <mergeCell ref="D1327:D1328"/>
    <mergeCell ref="D1333:D1334"/>
    <mergeCell ref="N1333:N1334"/>
    <mergeCell ref="O1333:O1336"/>
    <mergeCell ref="P1333:P1334"/>
    <mergeCell ref="Q1333:Q1336"/>
    <mergeCell ref="R1333:R1334"/>
    <mergeCell ref="S1333:S1336"/>
    <mergeCell ref="T1333:T1334"/>
    <mergeCell ref="U1333:U1336"/>
    <mergeCell ref="D1335:D1336"/>
    <mergeCell ref="N1335:N1336"/>
    <mergeCell ref="P1335:P1336"/>
    <mergeCell ref="R1335:R1336"/>
    <mergeCell ref="T1335:T1336"/>
    <mergeCell ref="C1337:C1340"/>
    <mergeCell ref="D1337:D1338"/>
    <mergeCell ref="N1337:N1338"/>
    <mergeCell ref="O1337:O1340"/>
    <mergeCell ref="P1337:P1338"/>
    <mergeCell ref="Q1337:Q1340"/>
    <mergeCell ref="R1337:R1338"/>
    <mergeCell ref="S1337:S1340"/>
    <mergeCell ref="T1337:T1338"/>
    <mergeCell ref="U1337:U1340"/>
    <mergeCell ref="D1339:D1340"/>
    <mergeCell ref="N1339:N1340"/>
    <mergeCell ref="P1339:P1340"/>
    <mergeCell ref="R1339:R1340"/>
    <mergeCell ref="T1339:T1340"/>
    <mergeCell ref="F1322:F1344"/>
    <mergeCell ref="C1341:C1344"/>
    <mergeCell ref="N1327:N1328"/>
    <mergeCell ref="D1341:D1342"/>
    <mergeCell ref="N1341:N1342"/>
    <mergeCell ref="O1341:O1344"/>
    <mergeCell ref="P1341:P1342"/>
    <mergeCell ref="Q1341:Q1344"/>
    <mergeCell ref="R1341:R1342"/>
    <mergeCell ref="S1341:S1344"/>
    <mergeCell ref="T1341:T1342"/>
    <mergeCell ref="U1341:U1344"/>
    <mergeCell ref="D1343:D1344"/>
    <mergeCell ref="N1343:N1344"/>
    <mergeCell ref="P1343:P1344"/>
    <mergeCell ref="R1343:R1344"/>
    <mergeCell ref="T1343:T1344"/>
    <mergeCell ref="A1345:A1391"/>
    <mergeCell ref="C1345:C1348"/>
    <mergeCell ref="D1345:D1346"/>
    <mergeCell ref="F1345:F1368"/>
    <mergeCell ref="N1345:N1346"/>
    <mergeCell ref="O1345:O1348"/>
    <mergeCell ref="P1345:P1346"/>
    <mergeCell ref="Q1345:Q1348"/>
    <mergeCell ref="R1345:R1346"/>
    <mergeCell ref="S1345:S1348"/>
    <mergeCell ref="T1345:T1346"/>
    <mergeCell ref="U1345:U1348"/>
    <mergeCell ref="D1347:D1348"/>
    <mergeCell ref="N1347:N1348"/>
    <mergeCell ref="P1347:P1348"/>
    <mergeCell ref="R1347:R1348"/>
    <mergeCell ref="T1347:T1348"/>
    <mergeCell ref="C1349:C1352"/>
    <mergeCell ref="D1349:D1350"/>
    <mergeCell ref="N1349:N1350"/>
    <mergeCell ref="O1349:O1352"/>
    <mergeCell ref="P1349:P1350"/>
    <mergeCell ref="Q1349:Q1352"/>
    <mergeCell ref="R1349:R1350"/>
    <mergeCell ref="S1349:S1352"/>
    <mergeCell ref="T1349:T1350"/>
    <mergeCell ref="U1349:U1352"/>
    <mergeCell ref="D1351:D1352"/>
    <mergeCell ref="N1351:N1352"/>
    <mergeCell ref="P1351:P1352"/>
    <mergeCell ref="R1351:R1352"/>
    <mergeCell ref="T1351:T1352"/>
    <mergeCell ref="C1353:C1356"/>
    <mergeCell ref="D1353:D1354"/>
    <mergeCell ref="N1353:N1354"/>
    <mergeCell ref="O1353:O1356"/>
    <mergeCell ref="P1353:P1354"/>
    <mergeCell ref="Q1353:Q1356"/>
    <mergeCell ref="R1353:R1354"/>
    <mergeCell ref="S1353:S1356"/>
    <mergeCell ref="T1353:T1354"/>
    <mergeCell ref="U1353:U1356"/>
    <mergeCell ref="D1355:D1356"/>
    <mergeCell ref="N1355:N1356"/>
    <mergeCell ref="P1355:P1356"/>
    <mergeCell ref="R1355:R1356"/>
    <mergeCell ref="T1355:T1356"/>
    <mergeCell ref="C1357:C1360"/>
    <mergeCell ref="D1357:D1358"/>
    <mergeCell ref="N1357:N1358"/>
    <mergeCell ref="O1357:O1360"/>
    <mergeCell ref="P1357:P1358"/>
    <mergeCell ref="Q1357:Q1360"/>
    <mergeCell ref="R1357:R1358"/>
    <mergeCell ref="S1357:S1360"/>
    <mergeCell ref="T1357:T1358"/>
    <mergeCell ref="U1357:U1360"/>
    <mergeCell ref="D1359:D1360"/>
    <mergeCell ref="N1359:N1360"/>
    <mergeCell ref="P1359:P1360"/>
    <mergeCell ref="R1359:R1360"/>
    <mergeCell ref="T1359:T1360"/>
    <mergeCell ref="C1361:C1364"/>
    <mergeCell ref="D1361:D1362"/>
    <mergeCell ref="N1361:N1362"/>
    <mergeCell ref="O1361:O1364"/>
    <mergeCell ref="P1361:P1362"/>
    <mergeCell ref="Q1361:Q1364"/>
    <mergeCell ref="R1361:R1362"/>
    <mergeCell ref="S1361:S1364"/>
    <mergeCell ref="T1361:T1362"/>
    <mergeCell ref="U1361:U1364"/>
    <mergeCell ref="D1363:D1364"/>
    <mergeCell ref="N1363:N1364"/>
    <mergeCell ref="P1363:P1364"/>
    <mergeCell ref="R1363:R1364"/>
    <mergeCell ref="T1363:T1364"/>
    <mergeCell ref="C1365:C1368"/>
    <mergeCell ref="O1365:O1368"/>
    <mergeCell ref="Q1365:Q1368"/>
    <mergeCell ref="S1365:S1368"/>
    <mergeCell ref="U1365:U1368"/>
    <mergeCell ref="D1366:D1368"/>
    <mergeCell ref="N1366:N1368"/>
    <mergeCell ref="P1366:P1368"/>
    <mergeCell ref="R1366:R1368"/>
    <mergeCell ref="T1366:T1368"/>
    <mergeCell ref="C1369:C1371"/>
    <mergeCell ref="O1369:O1371"/>
    <mergeCell ref="Q1369:Q1371"/>
    <mergeCell ref="S1369:S1371"/>
    <mergeCell ref="U1369:U1371"/>
    <mergeCell ref="D1370:D1371"/>
    <mergeCell ref="N1370:N1371"/>
    <mergeCell ref="P1370:P1371"/>
    <mergeCell ref="R1370:R1371"/>
    <mergeCell ref="T1370:T1371"/>
    <mergeCell ref="P1374:P1375"/>
    <mergeCell ref="R1374:R1375"/>
    <mergeCell ref="T1374:T1375"/>
    <mergeCell ref="C1376:C1379"/>
    <mergeCell ref="D1376:D1377"/>
    <mergeCell ref="N1376:N1377"/>
    <mergeCell ref="O1376:O1379"/>
    <mergeCell ref="P1376:P1377"/>
    <mergeCell ref="Q1376:Q1379"/>
    <mergeCell ref="R1376:R1377"/>
    <mergeCell ref="S1376:S1379"/>
    <mergeCell ref="T1376:T1377"/>
    <mergeCell ref="U1376:U1379"/>
    <mergeCell ref="D1378:D1379"/>
    <mergeCell ref="N1378:N1379"/>
    <mergeCell ref="P1378:P1379"/>
    <mergeCell ref="R1378:R1379"/>
    <mergeCell ref="T1378:T1379"/>
    <mergeCell ref="C1372:C1375"/>
    <mergeCell ref="D1372:D1373"/>
    <mergeCell ref="N1372:N1373"/>
    <mergeCell ref="O1372:O1375"/>
    <mergeCell ref="P1372:P1373"/>
    <mergeCell ref="Q1372:Q1375"/>
    <mergeCell ref="R1372:R1373"/>
    <mergeCell ref="S1372:S1375"/>
    <mergeCell ref="T1372:T1373"/>
    <mergeCell ref="U1372:U1375"/>
    <mergeCell ref="D1374:D1375"/>
    <mergeCell ref="C1380:C1383"/>
    <mergeCell ref="D1380:D1381"/>
    <mergeCell ref="N1380:N1381"/>
    <mergeCell ref="O1380:O1383"/>
    <mergeCell ref="P1380:P1381"/>
    <mergeCell ref="Q1380:Q1383"/>
    <mergeCell ref="R1380:R1381"/>
    <mergeCell ref="S1380:S1383"/>
    <mergeCell ref="T1380:T1381"/>
    <mergeCell ref="U1380:U1383"/>
    <mergeCell ref="D1382:D1383"/>
    <mergeCell ref="N1382:N1383"/>
    <mergeCell ref="P1382:P1383"/>
    <mergeCell ref="R1382:R1383"/>
    <mergeCell ref="T1382:T1383"/>
    <mergeCell ref="C1384:C1387"/>
    <mergeCell ref="D1384:D1385"/>
    <mergeCell ref="N1384:N1385"/>
    <mergeCell ref="O1384:O1387"/>
    <mergeCell ref="P1384:P1385"/>
    <mergeCell ref="Q1384:Q1387"/>
    <mergeCell ref="R1384:R1385"/>
    <mergeCell ref="S1384:S1387"/>
    <mergeCell ref="T1384:T1385"/>
    <mergeCell ref="U1384:U1387"/>
    <mergeCell ref="D1386:D1387"/>
    <mergeCell ref="N1386:N1387"/>
    <mergeCell ref="P1386:P1387"/>
    <mergeCell ref="R1386:R1387"/>
    <mergeCell ref="T1386:T1387"/>
    <mergeCell ref="F1369:F1391"/>
    <mergeCell ref="N1374:N1375"/>
    <mergeCell ref="A1392:A1438"/>
    <mergeCell ref="C1392:C1395"/>
    <mergeCell ref="D1392:D1393"/>
    <mergeCell ref="F1392:F1415"/>
    <mergeCell ref="N1392:N1393"/>
    <mergeCell ref="O1392:O1395"/>
    <mergeCell ref="P1392:P1393"/>
    <mergeCell ref="Q1392:Q1395"/>
    <mergeCell ref="R1392:R1393"/>
    <mergeCell ref="S1392:S1395"/>
    <mergeCell ref="T1392:T1393"/>
    <mergeCell ref="U1392:U1395"/>
    <mergeCell ref="D1394:D1395"/>
    <mergeCell ref="N1394:N1395"/>
    <mergeCell ref="P1394:P1395"/>
    <mergeCell ref="R1394:R1395"/>
    <mergeCell ref="T1394:T1395"/>
    <mergeCell ref="C1396:C1399"/>
    <mergeCell ref="C1400:C1403"/>
    <mergeCell ref="O1400:O1403"/>
    <mergeCell ref="Q1400:Q1403"/>
    <mergeCell ref="S1400:S1403"/>
    <mergeCell ref="U1400:U1403"/>
    <mergeCell ref="D1402:D1403"/>
    <mergeCell ref="N1402:N1403"/>
    <mergeCell ref="P1402:P1403"/>
    <mergeCell ref="R1402:R1403"/>
    <mergeCell ref="T1402:T1403"/>
    <mergeCell ref="U1396:U1399"/>
    <mergeCell ref="D1398:D1399"/>
    <mergeCell ref="N1398:N1399"/>
    <mergeCell ref="P1398:P1399"/>
    <mergeCell ref="D1388:D1389"/>
    <mergeCell ref="N1388:N1389"/>
    <mergeCell ref="O1388:O1391"/>
    <mergeCell ref="P1388:P1389"/>
    <mergeCell ref="Q1388:Q1391"/>
    <mergeCell ref="R1388:R1389"/>
    <mergeCell ref="S1388:S1391"/>
    <mergeCell ref="T1388:T1389"/>
    <mergeCell ref="U1388:U1391"/>
    <mergeCell ref="D1390:D1391"/>
    <mergeCell ref="N1390:N1391"/>
    <mergeCell ref="P1390:P1391"/>
    <mergeCell ref="R1390:R1391"/>
    <mergeCell ref="T1390:T1391"/>
    <mergeCell ref="C1388:C1391"/>
    <mergeCell ref="R1408:R1409"/>
    <mergeCell ref="S1408:S1411"/>
    <mergeCell ref="T1408:T1409"/>
    <mergeCell ref="U1408:U1411"/>
    <mergeCell ref="D1410:D1411"/>
    <mergeCell ref="N1410:N1411"/>
    <mergeCell ref="P1410:P1411"/>
    <mergeCell ref="R1410:R1411"/>
    <mergeCell ref="T1410:T1411"/>
    <mergeCell ref="D1396:D1397"/>
    <mergeCell ref="N1396:N1397"/>
    <mergeCell ref="O1396:O1399"/>
    <mergeCell ref="P1396:P1397"/>
    <mergeCell ref="Q1396:Q1399"/>
    <mergeCell ref="R1396:R1397"/>
    <mergeCell ref="S1396:S1399"/>
    <mergeCell ref="T1396:T1397"/>
    <mergeCell ref="R1398:R1399"/>
    <mergeCell ref="T1398:T1399"/>
    <mergeCell ref="C1419:C1422"/>
    <mergeCell ref="D1419:D1420"/>
    <mergeCell ref="N1419:N1420"/>
    <mergeCell ref="O1419:O1422"/>
    <mergeCell ref="P1419:P1420"/>
    <mergeCell ref="Q1419:Q1422"/>
    <mergeCell ref="R1419:R1420"/>
    <mergeCell ref="S1419:S1422"/>
    <mergeCell ref="T1419:T1420"/>
    <mergeCell ref="U1419:U1422"/>
    <mergeCell ref="D1421:D1422"/>
    <mergeCell ref="C1404:C1407"/>
    <mergeCell ref="D1404:D1405"/>
    <mergeCell ref="N1404:N1405"/>
    <mergeCell ref="O1404:O1407"/>
    <mergeCell ref="P1404:P1405"/>
    <mergeCell ref="Q1404:Q1407"/>
    <mergeCell ref="R1404:R1405"/>
    <mergeCell ref="S1404:S1407"/>
    <mergeCell ref="T1404:T1405"/>
    <mergeCell ref="U1404:U1407"/>
    <mergeCell ref="D1406:D1407"/>
    <mergeCell ref="N1406:N1407"/>
    <mergeCell ref="P1406:P1407"/>
    <mergeCell ref="R1406:R1407"/>
    <mergeCell ref="T1406:T1407"/>
    <mergeCell ref="C1408:C1411"/>
    <mergeCell ref="D1408:D1409"/>
    <mergeCell ref="N1408:N1409"/>
    <mergeCell ref="O1408:O1411"/>
    <mergeCell ref="P1408:P1409"/>
    <mergeCell ref="Q1408:Q1411"/>
    <mergeCell ref="C1412:C1415"/>
    <mergeCell ref="O1412:O1415"/>
    <mergeCell ref="Q1412:Q1415"/>
    <mergeCell ref="S1412:S1415"/>
    <mergeCell ref="U1412:U1415"/>
    <mergeCell ref="D1413:D1415"/>
    <mergeCell ref="N1413:N1415"/>
    <mergeCell ref="P1413:P1415"/>
    <mergeCell ref="R1413:R1415"/>
    <mergeCell ref="T1413:T1415"/>
    <mergeCell ref="C1416:C1418"/>
    <mergeCell ref="O1416:O1418"/>
    <mergeCell ref="Q1416:Q1418"/>
    <mergeCell ref="S1416:S1418"/>
    <mergeCell ref="U1416:U1418"/>
    <mergeCell ref="D1417:D1418"/>
    <mergeCell ref="N1417:N1418"/>
    <mergeCell ref="P1417:P1418"/>
    <mergeCell ref="R1417:R1418"/>
    <mergeCell ref="T1417:T1418"/>
    <mergeCell ref="T1423:T1424"/>
    <mergeCell ref="U1423:U1426"/>
    <mergeCell ref="D1425:D1426"/>
    <mergeCell ref="N1425:N1426"/>
    <mergeCell ref="P1425:P1426"/>
    <mergeCell ref="R1425:R1426"/>
    <mergeCell ref="T1425:T1426"/>
    <mergeCell ref="C1427:C1430"/>
    <mergeCell ref="D1427:D1428"/>
    <mergeCell ref="N1427:N1428"/>
    <mergeCell ref="O1427:O1430"/>
    <mergeCell ref="P1427:P1428"/>
    <mergeCell ref="Q1427:Q1430"/>
    <mergeCell ref="R1427:R1428"/>
    <mergeCell ref="S1427:S1430"/>
    <mergeCell ref="T1427:T1428"/>
    <mergeCell ref="U1427:U1430"/>
    <mergeCell ref="D1429:D1430"/>
    <mergeCell ref="N1429:N1430"/>
    <mergeCell ref="P1429:P1430"/>
    <mergeCell ref="R1429:R1430"/>
    <mergeCell ref="T1429:T1430"/>
    <mergeCell ref="C1431:C1434"/>
    <mergeCell ref="D1431:D1432"/>
    <mergeCell ref="N1431:N1432"/>
    <mergeCell ref="O1431:O1434"/>
    <mergeCell ref="P1431:P1432"/>
    <mergeCell ref="Q1431:Q1434"/>
    <mergeCell ref="R1431:R1432"/>
    <mergeCell ref="S1431:S1434"/>
    <mergeCell ref="T1431:T1432"/>
    <mergeCell ref="U1431:U1434"/>
    <mergeCell ref="D1433:D1434"/>
    <mergeCell ref="N1433:N1434"/>
    <mergeCell ref="P1433:P1434"/>
    <mergeCell ref="R1433:R1434"/>
    <mergeCell ref="T1433:T1434"/>
    <mergeCell ref="F1416:F1438"/>
    <mergeCell ref="C1435:C1438"/>
    <mergeCell ref="N1421:N1422"/>
    <mergeCell ref="P1421:P1422"/>
    <mergeCell ref="R1421:R1422"/>
    <mergeCell ref="T1421:T1422"/>
    <mergeCell ref="C1423:C1426"/>
    <mergeCell ref="D1423:D1424"/>
    <mergeCell ref="N1423:N1424"/>
    <mergeCell ref="O1423:O1426"/>
    <mergeCell ref="P1423:P1424"/>
    <mergeCell ref="Q1423:Q1426"/>
    <mergeCell ref="R1423:R1424"/>
    <mergeCell ref="S1423:S1426"/>
    <mergeCell ref="D1435:D1436"/>
    <mergeCell ref="N1435:N1436"/>
    <mergeCell ref="O1435:O1438"/>
    <mergeCell ref="P1435:P1436"/>
    <mergeCell ref="Q1435:Q1438"/>
    <mergeCell ref="R1435:R1436"/>
    <mergeCell ref="S1435:S1438"/>
    <mergeCell ref="T1435:T1436"/>
    <mergeCell ref="U1435:U1438"/>
    <mergeCell ref="D1437:D1438"/>
    <mergeCell ref="N1437:N1438"/>
    <mergeCell ref="P1437:P1438"/>
    <mergeCell ref="R1437:R1438"/>
    <mergeCell ref="T1437:T1438"/>
    <mergeCell ref="A1439:A1485"/>
    <mergeCell ref="C1439:C1442"/>
    <mergeCell ref="D1439:D1440"/>
    <mergeCell ref="F1439:F1462"/>
    <mergeCell ref="N1439:N1440"/>
    <mergeCell ref="O1439:O1442"/>
    <mergeCell ref="P1439:P1440"/>
    <mergeCell ref="Q1439:Q1442"/>
    <mergeCell ref="R1439:R1440"/>
    <mergeCell ref="S1439:S1442"/>
    <mergeCell ref="T1439:T1440"/>
    <mergeCell ref="U1439:U1442"/>
    <mergeCell ref="D1441:D1442"/>
    <mergeCell ref="N1441:N1442"/>
    <mergeCell ref="P1441:P1442"/>
    <mergeCell ref="R1441:R1442"/>
    <mergeCell ref="T1441:T1442"/>
    <mergeCell ref="C1443:C1446"/>
    <mergeCell ref="D1443:D1444"/>
    <mergeCell ref="N1443:N1444"/>
    <mergeCell ref="O1443:O1446"/>
    <mergeCell ref="P1443:P1444"/>
    <mergeCell ref="Q1443:Q1446"/>
    <mergeCell ref="R1443:R1444"/>
    <mergeCell ref="S1443:S1446"/>
    <mergeCell ref="T1443:T1444"/>
    <mergeCell ref="U1443:U1446"/>
    <mergeCell ref="D1445:D1446"/>
    <mergeCell ref="N1445:N1446"/>
    <mergeCell ref="P1445:P1446"/>
    <mergeCell ref="R1445:R1446"/>
    <mergeCell ref="T1445:T1446"/>
    <mergeCell ref="C1447:C1450"/>
    <mergeCell ref="D1447:D1448"/>
    <mergeCell ref="N1447:N1448"/>
    <mergeCell ref="O1447:O1450"/>
    <mergeCell ref="P1447:P1448"/>
    <mergeCell ref="Q1447:Q1450"/>
    <mergeCell ref="R1447:R1448"/>
    <mergeCell ref="S1447:S1450"/>
    <mergeCell ref="T1447:T1448"/>
    <mergeCell ref="U1447:U1450"/>
    <mergeCell ref="D1449:D1450"/>
    <mergeCell ref="N1449:N1450"/>
    <mergeCell ref="P1449:P1450"/>
    <mergeCell ref="R1449:R1450"/>
    <mergeCell ref="T1449:T1450"/>
    <mergeCell ref="C1451:C1454"/>
    <mergeCell ref="D1451:D1452"/>
    <mergeCell ref="N1451:N1452"/>
    <mergeCell ref="O1451:O1454"/>
    <mergeCell ref="P1451:P1452"/>
    <mergeCell ref="Q1451:Q1454"/>
    <mergeCell ref="R1451:R1452"/>
    <mergeCell ref="S1451:S1454"/>
    <mergeCell ref="T1451:T1452"/>
    <mergeCell ref="U1451:U1454"/>
    <mergeCell ref="D1453:D1454"/>
    <mergeCell ref="N1453:N1454"/>
    <mergeCell ref="P1453:P1454"/>
    <mergeCell ref="R1453:R1454"/>
    <mergeCell ref="T1453:T1454"/>
    <mergeCell ref="C1455:C1458"/>
    <mergeCell ref="D1455:D1456"/>
    <mergeCell ref="N1455:N1456"/>
    <mergeCell ref="O1455:O1458"/>
    <mergeCell ref="P1455:P1456"/>
    <mergeCell ref="Q1455:Q1458"/>
    <mergeCell ref="R1455:R1456"/>
    <mergeCell ref="S1455:S1458"/>
    <mergeCell ref="T1455:T1456"/>
    <mergeCell ref="U1455:U1458"/>
    <mergeCell ref="D1457:D1458"/>
    <mergeCell ref="N1457:N1458"/>
    <mergeCell ref="P1457:P1458"/>
    <mergeCell ref="R1457:R1458"/>
    <mergeCell ref="T1457:T1458"/>
    <mergeCell ref="C1459:C1462"/>
    <mergeCell ref="O1459:O1462"/>
    <mergeCell ref="Q1459:Q1462"/>
    <mergeCell ref="S1459:S1462"/>
    <mergeCell ref="U1459:U1462"/>
    <mergeCell ref="D1460:D1462"/>
    <mergeCell ref="N1460:N1462"/>
    <mergeCell ref="P1460:P1462"/>
    <mergeCell ref="R1460:R1462"/>
    <mergeCell ref="T1460:T1462"/>
    <mergeCell ref="C1463:C1465"/>
    <mergeCell ref="O1463:O1465"/>
    <mergeCell ref="Q1463:Q1465"/>
    <mergeCell ref="S1463:S1465"/>
    <mergeCell ref="U1463:U1465"/>
    <mergeCell ref="D1464:D1465"/>
    <mergeCell ref="N1464:N1465"/>
    <mergeCell ref="P1464:P1465"/>
    <mergeCell ref="R1464:R1465"/>
    <mergeCell ref="T1464:T1465"/>
    <mergeCell ref="P1468:P1469"/>
    <mergeCell ref="R1468:R1469"/>
    <mergeCell ref="T1468:T1469"/>
    <mergeCell ref="C1470:C1473"/>
    <mergeCell ref="D1470:D1471"/>
    <mergeCell ref="N1470:N1471"/>
    <mergeCell ref="O1470:O1473"/>
    <mergeCell ref="P1470:P1471"/>
    <mergeCell ref="Q1470:Q1473"/>
    <mergeCell ref="R1470:R1471"/>
    <mergeCell ref="S1470:S1473"/>
    <mergeCell ref="T1470:T1471"/>
    <mergeCell ref="U1470:U1473"/>
    <mergeCell ref="D1472:D1473"/>
    <mergeCell ref="N1472:N1473"/>
    <mergeCell ref="P1472:P1473"/>
    <mergeCell ref="R1472:R1473"/>
    <mergeCell ref="T1472:T1473"/>
    <mergeCell ref="C1466:C1469"/>
    <mergeCell ref="D1466:D1467"/>
    <mergeCell ref="N1466:N1467"/>
    <mergeCell ref="O1466:O1469"/>
    <mergeCell ref="P1466:P1467"/>
    <mergeCell ref="Q1466:Q1469"/>
    <mergeCell ref="R1466:R1467"/>
    <mergeCell ref="S1466:S1469"/>
    <mergeCell ref="T1466:T1467"/>
    <mergeCell ref="U1466:U1469"/>
    <mergeCell ref="D1468:D1469"/>
    <mergeCell ref="C1474:C1477"/>
    <mergeCell ref="D1474:D1475"/>
    <mergeCell ref="N1474:N1475"/>
    <mergeCell ref="O1474:O1477"/>
    <mergeCell ref="P1474:P1475"/>
    <mergeCell ref="Q1474:Q1477"/>
    <mergeCell ref="R1474:R1475"/>
    <mergeCell ref="S1474:S1477"/>
    <mergeCell ref="T1474:T1475"/>
    <mergeCell ref="U1474:U1477"/>
    <mergeCell ref="D1476:D1477"/>
    <mergeCell ref="N1476:N1477"/>
    <mergeCell ref="P1476:P1477"/>
    <mergeCell ref="R1476:R1477"/>
    <mergeCell ref="T1476:T1477"/>
    <mergeCell ref="C1478:C1481"/>
    <mergeCell ref="D1478:D1479"/>
    <mergeCell ref="N1478:N1479"/>
    <mergeCell ref="O1478:O1481"/>
    <mergeCell ref="P1478:P1479"/>
    <mergeCell ref="Q1478:Q1481"/>
    <mergeCell ref="R1478:R1479"/>
    <mergeCell ref="S1478:S1481"/>
    <mergeCell ref="T1478:T1479"/>
    <mergeCell ref="U1478:U1481"/>
    <mergeCell ref="D1480:D1481"/>
    <mergeCell ref="N1480:N1481"/>
    <mergeCell ref="P1480:P1481"/>
    <mergeCell ref="R1480:R1481"/>
    <mergeCell ref="T1480:T1481"/>
    <mergeCell ref="F1463:F1485"/>
    <mergeCell ref="N1468:N1469"/>
    <mergeCell ref="A1486:A1532"/>
    <mergeCell ref="C1486:C1489"/>
    <mergeCell ref="D1486:D1487"/>
    <mergeCell ref="F1486:F1509"/>
    <mergeCell ref="N1486:N1487"/>
    <mergeCell ref="O1486:O1489"/>
    <mergeCell ref="P1486:P1487"/>
    <mergeCell ref="Q1486:Q1489"/>
    <mergeCell ref="R1486:R1487"/>
    <mergeCell ref="S1486:S1489"/>
    <mergeCell ref="T1486:T1487"/>
    <mergeCell ref="U1486:U1489"/>
    <mergeCell ref="D1488:D1489"/>
    <mergeCell ref="N1488:N1489"/>
    <mergeCell ref="P1488:P1489"/>
    <mergeCell ref="R1488:R1489"/>
    <mergeCell ref="T1488:T1489"/>
    <mergeCell ref="C1490:C1493"/>
    <mergeCell ref="C1494:C1497"/>
    <mergeCell ref="D1494:D1495"/>
    <mergeCell ref="N1494:N1495"/>
    <mergeCell ref="O1494:O1497"/>
    <mergeCell ref="P1494:P1495"/>
    <mergeCell ref="Q1494:Q1497"/>
    <mergeCell ref="R1494:R1495"/>
    <mergeCell ref="S1494:S1497"/>
    <mergeCell ref="T1494:T1495"/>
    <mergeCell ref="U1494:U1497"/>
    <mergeCell ref="D1496:D1497"/>
    <mergeCell ref="N1496:N1497"/>
    <mergeCell ref="P1496:P1497"/>
    <mergeCell ref="R1496:R1497"/>
    <mergeCell ref="T1496:T1497"/>
    <mergeCell ref="D1482:D1483"/>
    <mergeCell ref="N1482:N1483"/>
    <mergeCell ref="O1482:O1485"/>
    <mergeCell ref="P1482:P1483"/>
    <mergeCell ref="Q1482:Q1485"/>
    <mergeCell ref="R1482:R1483"/>
    <mergeCell ref="S1482:S1485"/>
    <mergeCell ref="T1482:T1483"/>
    <mergeCell ref="U1482:U1485"/>
    <mergeCell ref="D1484:D1485"/>
    <mergeCell ref="N1484:N1485"/>
    <mergeCell ref="P1484:P1485"/>
    <mergeCell ref="R1484:R1485"/>
    <mergeCell ref="T1484:T1485"/>
    <mergeCell ref="C1482:C1485"/>
    <mergeCell ref="R1502:R1503"/>
    <mergeCell ref="S1502:S1505"/>
    <mergeCell ref="T1502:T1503"/>
    <mergeCell ref="U1502:U1505"/>
    <mergeCell ref="D1504:D1505"/>
    <mergeCell ref="N1504:N1505"/>
    <mergeCell ref="P1504:P1505"/>
    <mergeCell ref="R1504:R1505"/>
    <mergeCell ref="T1504:T1505"/>
    <mergeCell ref="D1490:D1491"/>
    <mergeCell ref="N1490:N1491"/>
    <mergeCell ref="O1490:O1493"/>
    <mergeCell ref="P1490:P1491"/>
    <mergeCell ref="Q1490:Q1493"/>
    <mergeCell ref="R1490:R1491"/>
    <mergeCell ref="S1490:S1493"/>
    <mergeCell ref="T1490:T1491"/>
    <mergeCell ref="U1490:U1493"/>
    <mergeCell ref="D1492:D1493"/>
    <mergeCell ref="N1492:N1493"/>
    <mergeCell ref="P1492:P1493"/>
    <mergeCell ref="R1492:R1493"/>
    <mergeCell ref="T1492:T1493"/>
    <mergeCell ref="C1513:C1516"/>
    <mergeCell ref="D1513:D1514"/>
    <mergeCell ref="N1513:N1514"/>
    <mergeCell ref="O1513:O1516"/>
    <mergeCell ref="P1513:P1514"/>
    <mergeCell ref="Q1513:Q1516"/>
    <mergeCell ref="R1513:R1514"/>
    <mergeCell ref="S1513:S1516"/>
    <mergeCell ref="T1513:T1514"/>
    <mergeCell ref="U1513:U1516"/>
    <mergeCell ref="D1515:D1516"/>
    <mergeCell ref="C1498:C1501"/>
    <mergeCell ref="D1498:D1499"/>
    <mergeCell ref="N1498:N1499"/>
    <mergeCell ref="O1498:O1501"/>
    <mergeCell ref="P1498:P1499"/>
    <mergeCell ref="Q1498:Q1501"/>
    <mergeCell ref="R1498:R1499"/>
    <mergeCell ref="S1498:S1501"/>
    <mergeCell ref="T1498:T1499"/>
    <mergeCell ref="U1498:U1501"/>
    <mergeCell ref="D1500:D1501"/>
    <mergeCell ref="N1500:N1501"/>
    <mergeCell ref="P1500:P1501"/>
    <mergeCell ref="R1500:R1501"/>
    <mergeCell ref="T1500:T1501"/>
    <mergeCell ref="C1502:C1505"/>
    <mergeCell ref="D1502:D1503"/>
    <mergeCell ref="N1502:N1503"/>
    <mergeCell ref="O1502:O1505"/>
    <mergeCell ref="P1502:P1503"/>
    <mergeCell ref="Q1502:Q1505"/>
    <mergeCell ref="C1506:C1509"/>
    <mergeCell ref="O1506:O1509"/>
    <mergeCell ref="Q1506:Q1509"/>
    <mergeCell ref="S1506:S1509"/>
    <mergeCell ref="U1506:U1509"/>
    <mergeCell ref="D1507:D1509"/>
    <mergeCell ref="N1507:N1509"/>
    <mergeCell ref="P1507:P1509"/>
    <mergeCell ref="R1507:R1509"/>
    <mergeCell ref="T1507:T1509"/>
    <mergeCell ref="C1510:C1512"/>
    <mergeCell ref="O1510:O1512"/>
    <mergeCell ref="Q1510:Q1512"/>
    <mergeCell ref="S1510:S1512"/>
    <mergeCell ref="U1510:U1512"/>
    <mergeCell ref="D1511:D1512"/>
    <mergeCell ref="N1511:N1512"/>
    <mergeCell ref="P1511:P1512"/>
    <mergeCell ref="R1511:R1512"/>
    <mergeCell ref="T1511:T1512"/>
    <mergeCell ref="O1525:O1528"/>
    <mergeCell ref="P1525:P1526"/>
    <mergeCell ref="Q1525:Q1528"/>
    <mergeCell ref="R1525:R1526"/>
    <mergeCell ref="S1525:S1528"/>
    <mergeCell ref="T1525:T1526"/>
    <mergeCell ref="U1525:U1528"/>
    <mergeCell ref="D1527:D1528"/>
    <mergeCell ref="N1527:N1528"/>
    <mergeCell ref="P1527:P1528"/>
    <mergeCell ref="R1527:R1528"/>
    <mergeCell ref="T1527:T1528"/>
    <mergeCell ref="R1517:R1518"/>
    <mergeCell ref="S1517:S1520"/>
    <mergeCell ref="T1517:T1518"/>
    <mergeCell ref="U1517:U1520"/>
    <mergeCell ref="D1519:D1520"/>
    <mergeCell ref="N1519:N1520"/>
    <mergeCell ref="P1519:P1520"/>
    <mergeCell ref="R1519:R1520"/>
    <mergeCell ref="T1519:T1520"/>
    <mergeCell ref="F1510:F1532"/>
    <mergeCell ref="U1529:U1532"/>
    <mergeCell ref="D1531:D1532"/>
    <mergeCell ref="N1531:N1532"/>
    <mergeCell ref="P1531:P1532"/>
    <mergeCell ref="R1531:R1532"/>
    <mergeCell ref="T1531:T1532"/>
    <mergeCell ref="C1521:C1524"/>
    <mergeCell ref="D1521:D1522"/>
    <mergeCell ref="N1521:N1522"/>
    <mergeCell ref="O1521:O1524"/>
    <mergeCell ref="P1521:P1522"/>
    <mergeCell ref="Q1521:Q1524"/>
    <mergeCell ref="R1521:R1522"/>
    <mergeCell ref="S1521:S1524"/>
    <mergeCell ref="T1521:T1522"/>
    <mergeCell ref="U1521:U1524"/>
    <mergeCell ref="D1523:D1524"/>
    <mergeCell ref="N1523:N1524"/>
    <mergeCell ref="P1523:P1524"/>
    <mergeCell ref="R1523:R1524"/>
    <mergeCell ref="T1523:T1524"/>
    <mergeCell ref="C1525:C1528"/>
    <mergeCell ref="D1525:D1526"/>
    <mergeCell ref="N1525:N1526"/>
    <mergeCell ref="C1529:C1532"/>
    <mergeCell ref="N1515:N1516"/>
    <mergeCell ref="P1515:P1516"/>
    <mergeCell ref="R1515:R1516"/>
    <mergeCell ref="T1515:T1516"/>
    <mergeCell ref="C1517:C1520"/>
    <mergeCell ref="D1517:D1518"/>
    <mergeCell ref="N1517:N1518"/>
    <mergeCell ref="O1517:O1520"/>
    <mergeCell ref="P1517:P1518"/>
    <mergeCell ref="Q1517:Q1520"/>
    <mergeCell ref="D1535:D1536"/>
    <mergeCell ref="N1535:N1536"/>
    <mergeCell ref="O1535:O1536"/>
    <mergeCell ref="P1535:P1536"/>
    <mergeCell ref="Q1535:Q1536"/>
    <mergeCell ref="R1535:R1536"/>
    <mergeCell ref="S1535:S1536"/>
    <mergeCell ref="T1535:T1536"/>
    <mergeCell ref="D1529:D1530"/>
    <mergeCell ref="N1529:N1530"/>
    <mergeCell ref="O1529:O1532"/>
    <mergeCell ref="P1529:P1530"/>
    <mergeCell ref="Q1529:Q1532"/>
    <mergeCell ref="R1529:R1530"/>
    <mergeCell ref="S1529:S1532"/>
    <mergeCell ref="T1529:T1530"/>
    <mergeCell ref="U1535:U1536"/>
    <mergeCell ref="C1537:C1538"/>
    <mergeCell ref="D1537:D1538"/>
    <mergeCell ref="N1537:N1538"/>
    <mergeCell ref="O1537:O1538"/>
    <mergeCell ref="P1537:P1538"/>
    <mergeCell ref="Q1537:Q1538"/>
    <mergeCell ref="R1537:R1538"/>
    <mergeCell ref="S1537:S1538"/>
    <mergeCell ref="T1537:T1538"/>
    <mergeCell ref="U1537:U1538"/>
    <mergeCell ref="F1533:F1543"/>
    <mergeCell ref="N1533:N1534"/>
    <mergeCell ref="O1533:O1534"/>
    <mergeCell ref="P1533:P1534"/>
    <mergeCell ref="Q1533:Q1534"/>
    <mergeCell ref="R1533:R1534"/>
    <mergeCell ref="S1533:S1534"/>
    <mergeCell ref="T1533:T1534"/>
    <mergeCell ref="U1533:U1534"/>
    <mergeCell ref="C1535:C1536"/>
    <mergeCell ref="C1539:C1540"/>
    <mergeCell ref="D1539:D1540"/>
    <mergeCell ref="N1539:N1540"/>
    <mergeCell ref="U1547:U1548"/>
    <mergeCell ref="C1545:C1546"/>
    <mergeCell ref="D1545:D1546"/>
    <mergeCell ref="N1545:N1546"/>
    <mergeCell ref="O1545:O1546"/>
    <mergeCell ref="P1545:P1546"/>
    <mergeCell ref="Q1545:Q1546"/>
    <mergeCell ref="R1545:R1546"/>
    <mergeCell ref="S1545:S1546"/>
    <mergeCell ref="T1545:T1546"/>
    <mergeCell ref="U1545:U1546"/>
    <mergeCell ref="O1539:O1540"/>
    <mergeCell ref="P1539:P1540"/>
    <mergeCell ref="Q1539:Q1540"/>
    <mergeCell ref="R1539:R1540"/>
    <mergeCell ref="S1539:S1540"/>
    <mergeCell ref="T1539:T1540"/>
    <mergeCell ref="U1539:U1540"/>
    <mergeCell ref="C1541:C1542"/>
    <mergeCell ref="D1541:D1542"/>
    <mergeCell ref="N1541:N1542"/>
    <mergeCell ref="O1541:O1542"/>
    <mergeCell ref="P1541:P1542"/>
    <mergeCell ref="Q1541:Q1542"/>
    <mergeCell ref="R1541:R1542"/>
    <mergeCell ref="S1541:S1542"/>
    <mergeCell ref="T1541:T1542"/>
    <mergeCell ref="U1541:U1542"/>
    <mergeCell ref="T1549:T1550"/>
    <mergeCell ref="U1549:U1550"/>
    <mergeCell ref="C1551:C1552"/>
    <mergeCell ref="D1551:D1552"/>
    <mergeCell ref="N1551:N1552"/>
    <mergeCell ref="O1551:O1552"/>
    <mergeCell ref="P1551:P1552"/>
    <mergeCell ref="Q1551:Q1552"/>
    <mergeCell ref="R1551:R1552"/>
    <mergeCell ref="S1551:S1552"/>
    <mergeCell ref="T1551:T1552"/>
    <mergeCell ref="U1551:U1552"/>
    <mergeCell ref="C1553:C1554"/>
    <mergeCell ref="D1553:D1554"/>
    <mergeCell ref="N1553:N1554"/>
    <mergeCell ref="O1553:O1554"/>
    <mergeCell ref="P1553:P1554"/>
    <mergeCell ref="Q1553:Q1554"/>
    <mergeCell ref="R1553:R1554"/>
    <mergeCell ref="S1553:S1554"/>
    <mergeCell ref="T1553:T1554"/>
    <mergeCell ref="U1553:U1554"/>
    <mergeCell ref="F1544:F1554"/>
    <mergeCell ref="C1547:C1548"/>
    <mergeCell ref="D1547:D1548"/>
    <mergeCell ref="N1547:N1548"/>
    <mergeCell ref="O1547:O1548"/>
    <mergeCell ref="P1547:P1548"/>
    <mergeCell ref="Q1547:Q1548"/>
    <mergeCell ref="R1547:R1548"/>
    <mergeCell ref="S1547:S1548"/>
    <mergeCell ref="T1547:T1548"/>
    <mergeCell ref="C1183:C1186"/>
    <mergeCell ref="D1185:D1186"/>
    <mergeCell ref="N1185:N1186"/>
    <mergeCell ref="O1183:O1186"/>
    <mergeCell ref="P1185:P1186"/>
    <mergeCell ref="Q1183:Q1186"/>
    <mergeCell ref="R1185:R1186"/>
    <mergeCell ref="S1183:S1186"/>
    <mergeCell ref="U1183:U1186"/>
    <mergeCell ref="T1185:T1186"/>
    <mergeCell ref="A1533:A1554"/>
    <mergeCell ref="C1533:C1534"/>
    <mergeCell ref="D1533:D1534"/>
    <mergeCell ref="A1179:A1225"/>
    <mergeCell ref="C1179:C1182"/>
    <mergeCell ref="F1179:F1202"/>
    <mergeCell ref="D1179:D1180"/>
    <mergeCell ref="N1179:N1180"/>
    <mergeCell ref="O1179:O1182"/>
    <mergeCell ref="Q1179:Q1182"/>
    <mergeCell ref="P1179:P1180"/>
    <mergeCell ref="R1179:R1180"/>
    <mergeCell ref="S1179:S1182"/>
    <mergeCell ref="C1549:C1550"/>
    <mergeCell ref="D1549:D1550"/>
    <mergeCell ref="N1549:N1550"/>
    <mergeCell ref="O1549:O1550"/>
    <mergeCell ref="P1549:P1550"/>
    <mergeCell ref="Q1549:Q1550"/>
    <mergeCell ref="R1549:R1550"/>
    <mergeCell ref="S1549:S1550"/>
    <mergeCell ref="F1239:F1250"/>
  </mergeCells>
  <phoneticPr fontId="25" type="noConversion"/>
  <pageMargins left="0.7" right="0.7" top="0.75" bottom="0.75" header="0.3" footer="0.3"/>
  <pageSetup scale="20" orientation="portrait" r:id="rId1"/>
  <rowBreaks count="4" manualBreakCount="4">
    <brk id="99" max="19" man="1"/>
    <brk id="287" max="19" man="1"/>
    <brk id="476" max="19" man="1"/>
    <brk id="695" max="1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AF4A-9BC7-4B26-9A72-3E5FB6E05D6E}">
  <dimension ref="A1:AD1066"/>
  <sheetViews>
    <sheetView topLeftCell="A211" workbookViewId="0">
      <selection activeCell="N1" sqref="N1:N1048576"/>
    </sheetView>
  </sheetViews>
  <sheetFormatPr defaultRowHeight="12.75"/>
  <cols>
    <col min="1" max="1" width="15.85546875" customWidth="1"/>
    <col min="5" max="5" width="20.5703125" customWidth="1"/>
    <col min="6" max="6" width="34.5703125" bestFit="1" customWidth="1"/>
    <col min="13" max="13" width="24.42578125" style="251" customWidth="1"/>
    <col min="14" max="14" width="23.5703125" style="251" bestFit="1" customWidth="1"/>
    <col min="17" max="18" width="18.28515625" bestFit="1" customWidth="1"/>
    <col min="20" max="20" width="8.85546875" bestFit="1" customWidth="1"/>
    <col min="22" max="30" width="9.140625" style="324"/>
  </cols>
  <sheetData>
    <row r="1" spans="1:24" s="324" customFormat="1" ht="32.25" customHeight="1">
      <c r="A1" s="436" t="s">
        <v>5586</v>
      </c>
      <c r="B1" s="436"/>
      <c r="C1" s="436"/>
      <c r="D1" s="436"/>
      <c r="E1" s="436"/>
      <c r="F1" s="436"/>
      <c r="G1" s="436"/>
      <c r="H1" s="342"/>
      <c r="I1" s="342"/>
      <c r="J1" s="342"/>
      <c r="K1" s="343"/>
      <c r="L1" s="342"/>
      <c r="M1" s="344"/>
      <c r="N1" s="344"/>
      <c r="O1" s="345"/>
      <c r="P1" s="345"/>
      <c r="Q1" s="345"/>
      <c r="R1" s="345"/>
      <c r="S1" s="346"/>
      <c r="T1" s="346"/>
    </row>
    <row r="2" spans="1:24" s="324" customFormat="1" ht="15.75">
      <c r="A2" s="347" t="s">
        <v>356</v>
      </c>
      <c r="B2" s="348"/>
      <c r="C2" s="348"/>
      <c r="D2" s="349"/>
      <c r="E2" s="349"/>
      <c r="F2" s="349"/>
      <c r="G2" s="349"/>
      <c r="H2" s="349"/>
      <c r="I2" s="349"/>
      <c r="J2" s="349"/>
      <c r="K2" s="339"/>
      <c r="L2" s="339"/>
      <c r="M2" s="434"/>
      <c r="N2" s="434"/>
      <c r="O2" s="434"/>
      <c r="P2" s="434"/>
      <c r="Q2" s="434"/>
      <c r="R2" s="434"/>
      <c r="S2" s="435"/>
      <c r="T2" s="435"/>
      <c r="U2" s="435"/>
      <c r="V2" s="435"/>
      <c r="W2" s="356"/>
      <c r="X2" s="356"/>
    </row>
    <row r="3" spans="1:24" s="324" customFormat="1" ht="16.5" customHeight="1">
      <c r="A3" s="347" t="s">
        <v>3219</v>
      </c>
      <c r="B3" s="348"/>
      <c r="C3" s="348"/>
      <c r="D3" s="349"/>
      <c r="E3" s="349"/>
      <c r="F3" s="349"/>
      <c r="G3" s="349"/>
      <c r="H3" s="349"/>
      <c r="I3" s="349"/>
      <c r="J3" s="349"/>
      <c r="K3" s="349"/>
      <c r="L3" s="349"/>
      <c r="M3" s="349"/>
      <c r="N3" s="349"/>
      <c r="O3" s="345"/>
      <c r="P3" s="345"/>
      <c r="Q3" s="345"/>
      <c r="R3" s="345"/>
      <c r="S3" s="346"/>
      <c r="T3" s="346"/>
    </row>
    <row r="4" spans="1:24" s="324" customFormat="1" ht="16.5" customHeight="1" thickBot="1">
      <c r="A4" s="329" t="s">
        <v>5783</v>
      </c>
      <c r="B4" s="329"/>
      <c r="C4" s="329"/>
      <c r="D4" s="329"/>
      <c r="E4" s="329"/>
      <c r="F4" s="349"/>
      <c r="G4" s="349"/>
      <c r="H4" s="349"/>
      <c r="I4" s="349"/>
      <c r="J4" s="349"/>
      <c r="K4" s="349"/>
      <c r="L4" s="349"/>
      <c r="M4" s="349"/>
      <c r="N4" s="349"/>
      <c r="O4" s="345"/>
      <c r="P4" s="345"/>
      <c r="Q4" s="345"/>
      <c r="R4" s="345"/>
      <c r="S4" s="346"/>
      <c r="T4" s="346"/>
    </row>
    <row r="5" spans="1:24" ht="66" customHeight="1">
      <c r="A5" s="105" t="s">
        <v>1</v>
      </c>
      <c r="B5" s="40" t="s">
        <v>0</v>
      </c>
      <c r="C5" s="40" t="s">
        <v>6</v>
      </c>
      <c r="D5" s="41" t="s">
        <v>1835</v>
      </c>
      <c r="E5" s="40" t="s">
        <v>5</v>
      </c>
      <c r="F5" s="41" t="s">
        <v>10</v>
      </c>
      <c r="G5" s="41" t="s">
        <v>358</v>
      </c>
      <c r="H5" s="41" t="s">
        <v>3220</v>
      </c>
      <c r="I5" s="106" t="s">
        <v>3221</v>
      </c>
      <c r="J5" s="42" t="s">
        <v>3222</v>
      </c>
      <c r="K5" s="42" t="s">
        <v>3223</v>
      </c>
      <c r="L5" s="43" t="s">
        <v>2</v>
      </c>
      <c r="M5" s="308" t="s">
        <v>5785</v>
      </c>
      <c r="N5" s="308" t="s">
        <v>5786</v>
      </c>
      <c r="O5" s="107" t="s">
        <v>3224</v>
      </c>
      <c r="P5" s="107" t="s">
        <v>3225</v>
      </c>
      <c r="Q5" s="107" t="s">
        <v>3226</v>
      </c>
      <c r="R5" s="107" t="s">
        <v>3227</v>
      </c>
      <c r="S5" s="108" t="s">
        <v>3228</v>
      </c>
      <c r="T5" s="108" t="s">
        <v>3229</v>
      </c>
    </row>
    <row r="6" spans="1:24" ht="15.75">
      <c r="A6" s="439" t="s">
        <v>3230</v>
      </c>
      <c r="B6" s="1" t="s">
        <v>26</v>
      </c>
      <c r="C6" s="383">
        <v>3</v>
      </c>
      <c r="D6" s="430" t="s">
        <v>4</v>
      </c>
      <c r="E6" s="1" t="s">
        <v>3231</v>
      </c>
      <c r="F6" s="408" t="s">
        <v>1844</v>
      </c>
      <c r="G6" s="109">
        <v>10</v>
      </c>
      <c r="H6" s="110" t="s">
        <v>16</v>
      </c>
      <c r="I6" s="110">
        <v>26.204999999999998</v>
      </c>
      <c r="J6" s="111" t="s">
        <v>3232</v>
      </c>
      <c r="K6" s="112">
        <f>IF(J6&gt;6.25,50,(J6*8))</f>
        <v>50</v>
      </c>
      <c r="L6" s="52" t="s">
        <v>355</v>
      </c>
      <c r="M6" s="247" t="s">
        <v>355</v>
      </c>
      <c r="N6" s="257"/>
      <c r="O6" s="432" t="s">
        <v>355</v>
      </c>
      <c r="P6" s="432" t="s">
        <v>355</v>
      </c>
      <c r="Q6" s="432" t="s">
        <v>354</v>
      </c>
      <c r="R6" s="432" t="s">
        <v>354</v>
      </c>
      <c r="S6" s="114" t="s">
        <v>3233</v>
      </c>
      <c r="T6" s="21">
        <v>2</v>
      </c>
    </row>
    <row r="7" spans="1:24" ht="15.75">
      <c r="A7" s="440"/>
      <c r="B7" s="1" t="s">
        <v>27</v>
      </c>
      <c r="C7" s="384"/>
      <c r="D7" s="431"/>
      <c r="E7" s="1" t="s">
        <v>3234</v>
      </c>
      <c r="F7" s="409"/>
      <c r="G7" s="109">
        <v>10</v>
      </c>
      <c r="H7" s="110" t="s">
        <v>16</v>
      </c>
      <c r="I7" s="110">
        <v>25.596</v>
      </c>
      <c r="J7" s="111" t="s">
        <v>3235</v>
      </c>
      <c r="K7" s="112">
        <f t="shared" ref="K7:K70" si="0">IF(J7&gt;6.25,50,(J7*8))</f>
        <v>50</v>
      </c>
      <c r="L7" s="52" t="s">
        <v>355</v>
      </c>
      <c r="M7" s="247" t="s">
        <v>355</v>
      </c>
      <c r="N7" s="258"/>
      <c r="O7" s="438"/>
      <c r="P7" s="438"/>
      <c r="Q7" s="438"/>
      <c r="R7" s="438"/>
      <c r="S7" s="114" t="s">
        <v>3233</v>
      </c>
      <c r="T7" s="21">
        <v>2</v>
      </c>
    </row>
    <row r="8" spans="1:24" ht="15.75">
      <c r="A8" s="440"/>
      <c r="B8" s="1" t="s">
        <v>28</v>
      </c>
      <c r="C8" s="384"/>
      <c r="D8" s="430" t="s">
        <v>3</v>
      </c>
      <c r="E8" s="1" t="s">
        <v>3236</v>
      </c>
      <c r="F8" s="409"/>
      <c r="G8" s="109">
        <v>10</v>
      </c>
      <c r="H8" s="110" t="s">
        <v>16</v>
      </c>
      <c r="I8" s="110">
        <v>25.571999999999999</v>
      </c>
      <c r="J8" s="111" t="s">
        <v>3237</v>
      </c>
      <c r="K8" s="112">
        <f t="shared" si="0"/>
        <v>50</v>
      </c>
      <c r="L8" s="52" t="s">
        <v>355</v>
      </c>
      <c r="M8" s="247" t="s">
        <v>355</v>
      </c>
      <c r="N8" s="257"/>
      <c r="O8" s="432" t="s">
        <v>355</v>
      </c>
      <c r="P8" s="438" t="e">
        <f>AVERAGE(#REF!)</f>
        <v>#REF!</v>
      </c>
      <c r="Q8" s="432" t="s">
        <v>354</v>
      </c>
      <c r="R8" s="438" t="e">
        <f>AVERAGE(#REF!)</f>
        <v>#REF!</v>
      </c>
      <c r="S8" s="114" t="s">
        <v>3233</v>
      </c>
      <c r="T8" s="21">
        <v>2</v>
      </c>
    </row>
    <row r="9" spans="1:24" ht="15.75">
      <c r="A9" s="440"/>
      <c r="B9" s="1" t="s">
        <v>29</v>
      </c>
      <c r="C9" s="384"/>
      <c r="D9" s="431"/>
      <c r="E9" s="1" t="s">
        <v>3238</v>
      </c>
      <c r="F9" s="409"/>
      <c r="G9" s="109">
        <v>10</v>
      </c>
      <c r="H9" s="110" t="s">
        <v>16</v>
      </c>
      <c r="I9" s="110">
        <v>24.465</v>
      </c>
      <c r="J9" s="111" t="s">
        <v>3239</v>
      </c>
      <c r="K9" s="112">
        <f t="shared" si="0"/>
        <v>50</v>
      </c>
      <c r="L9" s="52" t="s">
        <v>355</v>
      </c>
      <c r="M9" s="247" t="s">
        <v>355</v>
      </c>
      <c r="N9" s="258"/>
      <c r="O9" s="438"/>
      <c r="P9" s="438" t="e">
        <f>AVERAGE(P8:P8)</f>
        <v>#REF!</v>
      </c>
      <c r="Q9" s="438"/>
      <c r="R9" s="438" t="e">
        <f>AVERAGE(R8:R8)</f>
        <v>#REF!</v>
      </c>
      <c r="S9" s="114" t="s">
        <v>3233</v>
      </c>
      <c r="T9" s="21">
        <v>2</v>
      </c>
    </row>
    <row r="10" spans="1:24" ht="15.75">
      <c r="A10" s="440"/>
      <c r="B10" s="1" t="s">
        <v>30</v>
      </c>
      <c r="C10" s="383">
        <v>4</v>
      </c>
      <c r="D10" s="430" t="s">
        <v>4</v>
      </c>
      <c r="E10" s="1" t="s">
        <v>3240</v>
      </c>
      <c r="F10" s="409"/>
      <c r="G10" s="109">
        <v>10</v>
      </c>
      <c r="H10" s="110" t="s">
        <v>16</v>
      </c>
      <c r="I10" s="110">
        <v>26.250699999999998</v>
      </c>
      <c r="J10" s="111" t="s">
        <v>3241</v>
      </c>
      <c r="K10" s="112">
        <f t="shared" si="0"/>
        <v>50</v>
      </c>
      <c r="L10" s="52" t="s">
        <v>355</v>
      </c>
      <c r="M10" s="247" t="s">
        <v>355</v>
      </c>
      <c r="N10" s="257"/>
      <c r="O10" s="432" t="s">
        <v>355</v>
      </c>
      <c r="P10" s="432" t="s">
        <v>355</v>
      </c>
      <c r="Q10" s="432" t="s">
        <v>354</v>
      </c>
      <c r="R10" s="432" t="s">
        <v>354</v>
      </c>
      <c r="S10" s="114" t="s">
        <v>3233</v>
      </c>
      <c r="T10" s="21">
        <v>2</v>
      </c>
    </row>
    <row r="11" spans="1:24" ht="15.75">
      <c r="A11" s="440"/>
      <c r="B11" s="1" t="s">
        <v>31</v>
      </c>
      <c r="C11" s="384"/>
      <c r="D11" s="431"/>
      <c r="E11" s="1" t="s">
        <v>3242</v>
      </c>
      <c r="F11" s="409"/>
      <c r="G11" s="109">
        <v>10</v>
      </c>
      <c r="H11" s="110">
        <v>39.015999999999998</v>
      </c>
      <c r="I11" s="110">
        <v>25.602</v>
      </c>
      <c r="J11" s="111" t="s">
        <v>3243</v>
      </c>
      <c r="K11" s="112">
        <f t="shared" si="0"/>
        <v>50</v>
      </c>
      <c r="L11" s="52" t="s">
        <v>355</v>
      </c>
      <c r="M11" s="247" t="s">
        <v>355</v>
      </c>
      <c r="N11" s="258"/>
      <c r="O11" s="438"/>
      <c r="P11" s="438"/>
      <c r="Q11" s="438"/>
      <c r="R11" s="438"/>
      <c r="S11" s="114" t="s">
        <v>3233</v>
      </c>
      <c r="T11" s="21">
        <v>2</v>
      </c>
    </row>
    <row r="12" spans="1:24" ht="15.75">
      <c r="A12" s="440"/>
      <c r="B12" s="1" t="s">
        <v>32</v>
      </c>
      <c r="C12" s="384"/>
      <c r="D12" s="430" t="s">
        <v>3</v>
      </c>
      <c r="E12" s="1" t="s">
        <v>3244</v>
      </c>
      <c r="F12" s="409"/>
      <c r="G12" s="109">
        <v>10</v>
      </c>
      <c r="H12" s="110" t="s">
        <v>16</v>
      </c>
      <c r="I12" s="110">
        <v>25.558299999999999</v>
      </c>
      <c r="J12" s="111" t="s">
        <v>3245</v>
      </c>
      <c r="K12" s="112">
        <f t="shared" si="0"/>
        <v>50</v>
      </c>
      <c r="L12" s="52" t="s">
        <v>355</v>
      </c>
      <c r="M12" s="247" t="s">
        <v>355</v>
      </c>
      <c r="N12" s="257"/>
      <c r="O12" s="432" t="s">
        <v>355</v>
      </c>
      <c r="P12" s="438" t="e">
        <f>AVERAGE(#REF!)</f>
        <v>#REF!</v>
      </c>
      <c r="Q12" s="432" t="s">
        <v>354</v>
      </c>
      <c r="R12" s="438" t="e">
        <f>AVERAGE(#REF!)</f>
        <v>#REF!</v>
      </c>
      <c r="S12" s="114" t="s">
        <v>3233</v>
      </c>
      <c r="T12" s="21">
        <v>2</v>
      </c>
    </row>
    <row r="13" spans="1:24" ht="15.75">
      <c r="A13" s="440"/>
      <c r="B13" s="1" t="s">
        <v>33</v>
      </c>
      <c r="C13" s="384"/>
      <c r="D13" s="431"/>
      <c r="E13" s="1" t="s">
        <v>3246</v>
      </c>
      <c r="F13" s="409"/>
      <c r="G13" s="109">
        <v>10</v>
      </c>
      <c r="H13" s="110" t="s">
        <v>16</v>
      </c>
      <c r="I13" s="110">
        <v>26.1357</v>
      </c>
      <c r="J13" s="111" t="s">
        <v>3247</v>
      </c>
      <c r="K13" s="112">
        <f t="shared" si="0"/>
        <v>50</v>
      </c>
      <c r="L13" s="52" t="s">
        <v>355</v>
      </c>
      <c r="M13" s="247" t="s">
        <v>355</v>
      </c>
      <c r="N13" s="258"/>
      <c r="O13" s="438"/>
      <c r="P13" s="438" t="e">
        <f>AVERAGE(P12:P12)</f>
        <v>#REF!</v>
      </c>
      <c r="Q13" s="438"/>
      <c r="R13" s="438" t="e">
        <f>AVERAGE(R12:R12)</f>
        <v>#REF!</v>
      </c>
      <c r="S13" s="114" t="s">
        <v>3233</v>
      </c>
      <c r="T13" s="21">
        <v>2</v>
      </c>
    </row>
    <row r="14" spans="1:24" ht="15.75">
      <c r="A14" s="440"/>
      <c r="B14" s="1" t="s">
        <v>34</v>
      </c>
      <c r="C14" s="383">
        <v>5</v>
      </c>
      <c r="D14" s="430" t="s">
        <v>4</v>
      </c>
      <c r="E14" s="1" t="s">
        <v>3248</v>
      </c>
      <c r="F14" s="409"/>
      <c r="G14" s="109">
        <v>10</v>
      </c>
      <c r="H14" s="110" t="s">
        <v>16</v>
      </c>
      <c r="I14" s="110">
        <v>25.694700000000001</v>
      </c>
      <c r="J14" s="111" t="s">
        <v>3249</v>
      </c>
      <c r="K14" s="112">
        <f t="shared" si="0"/>
        <v>50</v>
      </c>
      <c r="L14" s="52" t="s">
        <v>355</v>
      </c>
      <c r="M14" s="247" t="s">
        <v>355</v>
      </c>
      <c r="N14" s="257"/>
      <c r="O14" s="432" t="s">
        <v>355</v>
      </c>
      <c r="P14" s="432" t="s">
        <v>355</v>
      </c>
      <c r="Q14" s="432" t="s">
        <v>354</v>
      </c>
      <c r="R14" s="432" t="s">
        <v>354</v>
      </c>
      <c r="S14" s="114" t="s">
        <v>3233</v>
      </c>
      <c r="T14" s="21">
        <v>2</v>
      </c>
    </row>
    <row r="15" spans="1:24" ht="15.75">
      <c r="A15" s="440"/>
      <c r="B15" s="1" t="s">
        <v>35</v>
      </c>
      <c r="C15" s="384"/>
      <c r="D15" s="431"/>
      <c r="E15" s="1" t="s">
        <v>3250</v>
      </c>
      <c r="F15" s="409"/>
      <c r="G15" s="109">
        <v>10</v>
      </c>
      <c r="H15" s="110" t="s">
        <v>16</v>
      </c>
      <c r="I15" s="110">
        <v>26.5047</v>
      </c>
      <c r="J15" s="111" t="s">
        <v>3251</v>
      </c>
      <c r="K15" s="112">
        <f t="shared" si="0"/>
        <v>50</v>
      </c>
      <c r="L15" s="52" t="s">
        <v>355</v>
      </c>
      <c r="M15" s="247" t="s">
        <v>355</v>
      </c>
      <c r="N15" s="258"/>
      <c r="O15" s="438"/>
      <c r="P15" s="438"/>
      <c r="Q15" s="438"/>
      <c r="R15" s="438"/>
      <c r="S15" s="114" t="s">
        <v>3233</v>
      </c>
      <c r="T15" s="21">
        <v>2</v>
      </c>
    </row>
    <row r="16" spans="1:24" ht="15.75">
      <c r="A16" s="440"/>
      <c r="B16" s="1" t="s">
        <v>36</v>
      </c>
      <c r="C16" s="384"/>
      <c r="D16" s="430" t="s">
        <v>3</v>
      </c>
      <c r="E16" s="1" t="s">
        <v>3252</v>
      </c>
      <c r="F16" s="409"/>
      <c r="G16" s="109">
        <v>10</v>
      </c>
      <c r="H16" s="110" t="s">
        <v>16</v>
      </c>
      <c r="I16" s="110">
        <v>25.6633</v>
      </c>
      <c r="J16" s="111" t="s">
        <v>3253</v>
      </c>
      <c r="K16" s="112">
        <f t="shared" si="0"/>
        <v>50</v>
      </c>
      <c r="L16" s="52" t="s">
        <v>355</v>
      </c>
      <c r="M16" s="247" t="s">
        <v>355</v>
      </c>
      <c r="N16" s="257"/>
      <c r="O16" s="432" t="s">
        <v>355</v>
      </c>
      <c r="P16" s="438" t="e">
        <f>AVERAGE(#REF!)</f>
        <v>#REF!</v>
      </c>
      <c r="Q16" s="432" t="s">
        <v>354</v>
      </c>
      <c r="R16" s="438" t="e">
        <f>AVERAGE(#REF!)</f>
        <v>#REF!</v>
      </c>
      <c r="S16" s="114" t="s">
        <v>3233</v>
      </c>
      <c r="T16" s="21">
        <v>2</v>
      </c>
    </row>
    <row r="17" spans="1:20" ht="15.75">
      <c r="A17" s="440"/>
      <c r="B17" s="1" t="s">
        <v>37</v>
      </c>
      <c r="C17" s="384"/>
      <c r="D17" s="431"/>
      <c r="E17" s="1" t="s">
        <v>3254</v>
      </c>
      <c r="F17" s="409"/>
      <c r="G17" s="109">
        <v>10</v>
      </c>
      <c r="H17" s="110" t="s">
        <v>16</v>
      </c>
      <c r="I17" s="110">
        <v>25.496300000000002</v>
      </c>
      <c r="J17" s="111" t="s">
        <v>3255</v>
      </c>
      <c r="K17" s="112">
        <f t="shared" si="0"/>
        <v>50</v>
      </c>
      <c r="L17" s="52" t="s">
        <v>355</v>
      </c>
      <c r="M17" s="247" t="s">
        <v>355</v>
      </c>
      <c r="N17" s="258"/>
      <c r="O17" s="438"/>
      <c r="P17" s="438" t="e">
        <f>AVERAGE(P16:P16)</f>
        <v>#REF!</v>
      </c>
      <c r="Q17" s="438"/>
      <c r="R17" s="438" t="e">
        <f>AVERAGE(R16:R16)</f>
        <v>#REF!</v>
      </c>
      <c r="S17" s="114" t="s">
        <v>3233</v>
      </c>
      <c r="T17" s="21">
        <v>2</v>
      </c>
    </row>
    <row r="18" spans="1:20" ht="15.75">
      <c r="A18" s="440"/>
      <c r="B18" s="1" t="s">
        <v>38</v>
      </c>
      <c r="C18" s="383">
        <v>6</v>
      </c>
      <c r="D18" s="115" t="s">
        <v>4</v>
      </c>
      <c r="E18" s="1" t="s">
        <v>3256</v>
      </c>
      <c r="F18" s="409"/>
      <c r="G18" s="109">
        <v>10</v>
      </c>
      <c r="H18" s="110" t="s">
        <v>16</v>
      </c>
      <c r="I18" s="110">
        <v>26.929300000000001</v>
      </c>
      <c r="J18" s="111" t="s">
        <v>3257</v>
      </c>
      <c r="K18" s="112">
        <f t="shared" si="0"/>
        <v>50</v>
      </c>
      <c r="L18" s="52" t="s">
        <v>355</v>
      </c>
      <c r="M18" s="247" t="s">
        <v>355</v>
      </c>
      <c r="N18" s="257"/>
      <c r="O18" s="116" t="s">
        <v>355</v>
      </c>
      <c r="P18" s="432" t="s">
        <v>355</v>
      </c>
      <c r="Q18" s="116" t="s">
        <v>354</v>
      </c>
      <c r="R18" s="432" t="s">
        <v>354</v>
      </c>
      <c r="S18" s="114" t="s">
        <v>3233</v>
      </c>
      <c r="T18" s="21">
        <v>2</v>
      </c>
    </row>
    <row r="19" spans="1:20" ht="15.75">
      <c r="A19" s="440"/>
      <c r="B19" s="1" t="s">
        <v>39</v>
      </c>
      <c r="C19" s="384"/>
      <c r="D19" s="430" t="s">
        <v>3</v>
      </c>
      <c r="E19" s="1" t="s">
        <v>3258</v>
      </c>
      <c r="F19" s="409"/>
      <c r="G19" s="109">
        <v>10</v>
      </c>
      <c r="H19" s="110">
        <v>38.003</v>
      </c>
      <c r="I19" s="110">
        <v>26.370699999999999</v>
      </c>
      <c r="J19" s="111" t="s">
        <v>3259</v>
      </c>
      <c r="K19" s="112">
        <f t="shared" si="0"/>
        <v>50</v>
      </c>
      <c r="L19" s="52" t="s">
        <v>355</v>
      </c>
      <c r="M19" s="247" t="s">
        <v>355</v>
      </c>
      <c r="N19" s="257"/>
      <c r="O19" s="432" t="s">
        <v>355</v>
      </c>
      <c r="P19" s="438"/>
      <c r="Q19" s="432" t="s">
        <v>354</v>
      </c>
      <c r="R19" s="438"/>
      <c r="S19" s="114" t="s">
        <v>3233</v>
      </c>
      <c r="T19" s="21">
        <v>2</v>
      </c>
    </row>
    <row r="20" spans="1:20" ht="15.75">
      <c r="A20" s="440"/>
      <c r="B20" s="1" t="s">
        <v>40</v>
      </c>
      <c r="C20" s="384"/>
      <c r="D20" s="431"/>
      <c r="E20" s="1" t="s">
        <v>3260</v>
      </c>
      <c r="F20" s="409"/>
      <c r="G20" s="109">
        <v>10</v>
      </c>
      <c r="H20" s="110">
        <v>36.987699999999997</v>
      </c>
      <c r="I20" s="110">
        <v>25.777699999999999</v>
      </c>
      <c r="J20" s="111" t="s">
        <v>3261</v>
      </c>
      <c r="K20" s="112">
        <f t="shared" si="0"/>
        <v>50</v>
      </c>
      <c r="L20" s="52" t="s">
        <v>355</v>
      </c>
      <c r="M20" s="247" t="s">
        <v>355</v>
      </c>
      <c r="N20" s="258"/>
      <c r="O20" s="438" t="e">
        <f>AVERAGE(O19:O19)</f>
        <v>#DIV/0!</v>
      </c>
      <c r="P20" s="438" t="e">
        <f>AVERAGE(#REF!)</f>
        <v>#REF!</v>
      </c>
      <c r="Q20" s="438" t="e">
        <f>STDEV(#REF!)</f>
        <v>#REF!</v>
      </c>
      <c r="R20" s="438" t="e">
        <f>AVERAGE(#REF!)</f>
        <v>#REF!</v>
      </c>
      <c r="S20" s="114" t="s">
        <v>3233</v>
      </c>
      <c r="T20" s="21">
        <v>2</v>
      </c>
    </row>
    <row r="21" spans="1:20" ht="15.75">
      <c r="A21" s="440"/>
      <c r="B21" s="1" t="s">
        <v>41</v>
      </c>
      <c r="C21" s="384"/>
      <c r="D21" s="431"/>
      <c r="E21" s="1" t="s">
        <v>3262</v>
      </c>
      <c r="F21" s="410"/>
      <c r="G21" s="109">
        <v>10</v>
      </c>
      <c r="H21" s="110" t="s">
        <v>16</v>
      </c>
      <c r="I21" s="110">
        <v>26.078299999999999</v>
      </c>
      <c r="J21" s="111" t="s">
        <v>3263</v>
      </c>
      <c r="K21" s="112">
        <f t="shared" si="0"/>
        <v>50</v>
      </c>
      <c r="L21" s="52" t="s">
        <v>355</v>
      </c>
      <c r="M21" s="247" t="s">
        <v>355</v>
      </c>
      <c r="N21" s="258"/>
      <c r="O21" s="438" t="e">
        <f>AVERAGE(O20:O20)</f>
        <v>#DIV/0!</v>
      </c>
      <c r="P21" s="438" t="e">
        <f>AVERAGE(P20:P20)</f>
        <v>#REF!</v>
      </c>
      <c r="Q21" s="438" t="e">
        <f>STDEV(Q19:Q20)</f>
        <v>#REF!</v>
      </c>
      <c r="R21" s="438" t="e">
        <f>AVERAGE(R20:R20)</f>
        <v>#REF!</v>
      </c>
      <c r="S21" s="114" t="s">
        <v>3233</v>
      </c>
      <c r="T21" s="21">
        <v>2</v>
      </c>
    </row>
    <row r="22" spans="1:20" ht="15.75">
      <c r="A22" s="440"/>
      <c r="B22" s="1" t="s">
        <v>49</v>
      </c>
      <c r="C22" s="383">
        <v>3</v>
      </c>
      <c r="D22" s="430" t="s">
        <v>4</v>
      </c>
      <c r="E22" s="1" t="s">
        <v>3264</v>
      </c>
      <c r="F22" s="408" t="s">
        <v>1846</v>
      </c>
      <c r="G22" s="109">
        <v>10</v>
      </c>
      <c r="H22" s="110" t="s">
        <v>16</v>
      </c>
      <c r="I22" s="110">
        <v>26.3093</v>
      </c>
      <c r="J22" s="111" t="s">
        <v>3265</v>
      </c>
      <c r="K22" s="112">
        <f t="shared" si="0"/>
        <v>50</v>
      </c>
      <c r="L22" s="52" t="s">
        <v>355</v>
      </c>
      <c r="M22" s="247" t="s">
        <v>355</v>
      </c>
      <c r="N22" s="257"/>
      <c r="O22" s="432" t="s">
        <v>355</v>
      </c>
      <c r="P22" s="432" t="s">
        <v>355</v>
      </c>
      <c r="Q22" s="432" t="s">
        <v>354</v>
      </c>
      <c r="R22" s="432" t="s">
        <v>354</v>
      </c>
      <c r="S22" s="114" t="s">
        <v>3233</v>
      </c>
      <c r="T22" s="21">
        <v>2</v>
      </c>
    </row>
    <row r="23" spans="1:20" ht="15.75">
      <c r="A23" s="440"/>
      <c r="B23" s="1" t="s">
        <v>50</v>
      </c>
      <c r="C23" s="384"/>
      <c r="D23" s="431"/>
      <c r="E23" s="1" t="s">
        <v>3266</v>
      </c>
      <c r="F23" s="409"/>
      <c r="G23" s="109">
        <v>10</v>
      </c>
      <c r="H23" s="110" t="s">
        <v>16</v>
      </c>
      <c r="I23" s="110">
        <v>26.606000000000002</v>
      </c>
      <c r="J23" s="111" t="s">
        <v>3267</v>
      </c>
      <c r="K23" s="112">
        <f t="shared" si="0"/>
        <v>50</v>
      </c>
      <c r="L23" s="52" t="s">
        <v>355</v>
      </c>
      <c r="M23" s="247" t="s">
        <v>355</v>
      </c>
      <c r="N23" s="258"/>
      <c r="O23" s="438"/>
      <c r="P23" s="438"/>
      <c r="Q23" s="438"/>
      <c r="R23" s="438"/>
      <c r="S23" s="114" t="s">
        <v>3233</v>
      </c>
      <c r="T23" s="21">
        <v>2</v>
      </c>
    </row>
    <row r="24" spans="1:20" ht="15.75">
      <c r="A24" s="440"/>
      <c r="B24" s="1" t="s">
        <v>51</v>
      </c>
      <c r="C24" s="384"/>
      <c r="D24" s="430" t="s">
        <v>3</v>
      </c>
      <c r="E24" s="1" t="s">
        <v>3268</v>
      </c>
      <c r="F24" s="409"/>
      <c r="G24" s="109">
        <v>10</v>
      </c>
      <c r="H24" s="110">
        <v>37.853000000000002</v>
      </c>
      <c r="I24" s="110">
        <v>26.126000000000001</v>
      </c>
      <c r="J24" s="111" t="s">
        <v>3269</v>
      </c>
      <c r="K24" s="112">
        <f t="shared" si="0"/>
        <v>50</v>
      </c>
      <c r="L24" s="52" t="s">
        <v>355</v>
      </c>
      <c r="M24" s="247" t="s">
        <v>355</v>
      </c>
      <c r="N24" s="257"/>
      <c r="O24" s="432" t="s">
        <v>355</v>
      </c>
      <c r="P24" s="438" t="e">
        <f>AVERAGE(#REF!)</f>
        <v>#REF!</v>
      </c>
      <c r="Q24" s="432" t="s">
        <v>354</v>
      </c>
      <c r="R24" s="438" t="e">
        <f>AVERAGE(#REF!)</f>
        <v>#REF!</v>
      </c>
      <c r="S24" s="114" t="s">
        <v>3233</v>
      </c>
      <c r="T24" s="21">
        <v>2</v>
      </c>
    </row>
    <row r="25" spans="1:20" ht="15.75">
      <c r="A25" s="440"/>
      <c r="B25" s="1" t="s">
        <v>52</v>
      </c>
      <c r="C25" s="384"/>
      <c r="D25" s="431"/>
      <c r="E25" s="1" t="s">
        <v>3270</v>
      </c>
      <c r="F25" s="409"/>
      <c r="G25" s="109">
        <v>10</v>
      </c>
      <c r="H25" s="110">
        <v>37.865000000000002</v>
      </c>
      <c r="I25" s="110">
        <v>25.838999999999999</v>
      </c>
      <c r="J25" s="111" t="s">
        <v>3271</v>
      </c>
      <c r="K25" s="112">
        <f t="shared" si="0"/>
        <v>50</v>
      </c>
      <c r="L25" s="52" t="s">
        <v>355</v>
      </c>
      <c r="M25" s="247" t="s">
        <v>355</v>
      </c>
      <c r="N25" s="258"/>
      <c r="O25" s="438"/>
      <c r="P25" s="438" t="e">
        <f>AVERAGE(P24:P24)</f>
        <v>#REF!</v>
      </c>
      <c r="Q25" s="438"/>
      <c r="R25" s="438" t="e">
        <f>AVERAGE(R24:R24)</f>
        <v>#REF!</v>
      </c>
      <c r="S25" s="114" t="s">
        <v>3233</v>
      </c>
      <c r="T25" s="21">
        <v>2</v>
      </c>
    </row>
    <row r="26" spans="1:20" ht="15.75">
      <c r="A26" s="440"/>
      <c r="B26" s="1" t="s">
        <v>53</v>
      </c>
      <c r="C26" s="383">
        <v>4</v>
      </c>
      <c r="D26" s="430" t="s">
        <v>4</v>
      </c>
      <c r="E26" s="1" t="s">
        <v>3272</v>
      </c>
      <c r="F26" s="409"/>
      <c r="G26" s="109">
        <v>10</v>
      </c>
      <c r="H26" s="110" t="s">
        <v>16</v>
      </c>
      <c r="I26" s="110">
        <v>26.950700000000001</v>
      </c>
      <c r="J26" s="111" t="s">
        <v>3273</v>
      </c>
      <c r="K26" s="112">
        <f t="shared" si="0"/>
        <v>50</v>
      </c>
      <c r="L26" s="52" t="s">
        <v>355</v>
      </c>
      <c r="M26" s="247" t="s">
        <v>355</v>
      </c>
      <c r="N26" s="257"/>
      <c r="O26" s="432" t="s">
        <v>355</v>
      </c>
      <c r="P26" s="432" t="s">
        <v>355</v>
      </c>
      <c r="Q26" s="432" t="s">
        <v>354</v>
      </c>
      <c r="R26" s="432" t="s">
        <v>354</v>
      </c>
      <c r="S26" s="114" t="s">
        <v>3233</v>
      </c>
      <c r="T26" s="21">
        <v>2</v>
      </c>
    </row>
    <row r="27" spans="1:20" ht="15.75">
      <c r="A27" s="440"/>
      <c r="B27" s="1" t="s">
        <v>54</v>
      </c>
      <c r="C27" s="384"/>
      <c r="D27" s="431"/>
      <c r="E27" s="1" t="s">
        <v>3274</v>
      </c>
      <c r="F27" s="409"/>
      <c r="G27" s="109">
        <v>10</v>
      </c>
      <c r="H27" s="110" t="s">
        <v>16</v>
      </c>
      <c r="I27" s="110">
        <v>25.975000000000001</v>
      </c>
      <c r="J27" s="111" t="s">
        <v>3275</v>
      </c>
      <c r="K27" s="112">
        <f t="shared" si="0"/>
        <v>50</v>
      </c>
      <c r="L27" s="52" t="s">
        <v>355</v>
      </c>
      <c r="M27" s="247" t="s">
        <v>355</v>
      </c>
      <c r="N27" s="258"/>
      <c r="O27" s="438"/>
      <c r="P27" s="438"/>
      <c r="Q27" s="438"/>
      <c r="R27" s="438"/>
      <c r="S27" s="114" t="s">
        <v>3233</v>
      </c>
      <c r="T27" s="21">
        <v>2</v>
      </c>
    </row>
    <row r="28" spans="1:20" ht="15.75">
      <c r="A28" s="440"/>
      <c r="B28" s="1" t="s">
        <v>55</v>
      </c>
      <c r="C28" s="384"/>
      <c r="D28" s="430" t="s">
        <v>3</v>
      </c>
      <c r="E28" s="1" t="s">
        <v>3276</v>
      </c>
      <c r="F28" s="409"/>
      <c r="G28" s="109">
        <v>10</v>
      </c>
      <c r="H28" s="110" t="s">
        <v>16</v>
      </c>
      <c r="I28" s="110">
        <v>26.508299999999998</v>
      </c>
      <c r="J28" s="111" t="s">
        <v>3277</v>
      </c>
      <c r="K28" s="112">
        <f t="shared" si="0"/>
        <v>50</v>
      </c>
      <c r="L28" s="52" t="s">
        <v>355</v>
      </c>
      <c r="M28" s="247" t="s">
        <v>355</v>
      </c>
      <c r="N28" s="257"/>
      <c r="O28" s="432" t="s">
        <v>355</v>
      </c>
      <c r="P28" s="438" t="e">
        <f>AVERAGE(#REF!)</f>
        <v>#REF!</v>
      </c>
      <c r="Q28" s="432" t="s">
        <v>354</v>
      </c>
      <c r="R28" s="438" t="e">
        <f>AVERAGE(#REF!)</f>
        <v>#REF!</v>
      </c>
      <c r="S28" s="114" t="s">
        <v>3233</v>
      </c>
      <c r="T28" s="21">
        <v>2</v>
      </c>
    </row>
    <row r="29" spans="1:20" ht="15.75">
      <c r="A29" s="440"/>
      <c r="B29" s="1" t="s">
        <v>56</v>
      </c>
      <c r="C29" s="384"/>
      <c r="D29" s="431"/>
      <c r="E29" s="1" t="s">
        <v>3278</v>
      </c>
      <c r="F29" s="409"/>
      <c r="G29" s="109">
        <v>10</v>
      </c>
      <c r="H29" s="110" t="s">
        <v>16</v>
      </c>
      <c r="I29" s="110">
        <v>26.490300000000001</v>
      </c>
      <c r="J29" s="111" t="s">
        <v>3279</v>
      </c>
      <c r="K29" s="112">
        <f t="shared" si="0"/>
        <v>50</v>
      </c>
      <c r="L29" s="52" t="s">
        <v>355</v>
      </c>
      <c r="M29" s="247" t="s">
        <v>355</v>
      </c>
      <c r="N29" s="258"/>
      <c r="O29" s="438"/>
      <c r="P29" s="438" t="e">
        <f>AVERAGE(P28:P28)</f>
        <v>#REF!</v>
      </c>
      <c r="Q29" s="438"/>
      <c r="R29" s="438" t="e">
        <f>AVERAGE(R28:R28)</f>
        <v>#REF!</v>
      </c>
      <c r="S29" s="114" t="s">
        <v>3233</v>
      </c>
      <c r="T29" s="21">
        <v>2</v>
      </c>
    </row>
    <row r="30" spans="1:20" ht="15.75">
      <c r="A30" s="440"/>
      <c r="B30" s="1" t="s">
        <v>57</v>
      </c>
      <c r="C30" s="383">
        <v>5</v>
      </c>
      <c r="D30" s="430" t="s">
        <v>4</v>
      </c>
      <c r="E30" s="1" t="s">
        <v>3280</v>
      </c>
      <c r="F30" s="409"/>
      <c r="G30" s="109">
        <v>10</v>
      </c>
      <c r="H30" s="110" t="s">
        <v>16</v>
      </c>
      <c r="I30" s="110">
        <v>26.2287</v>
      </c>
      <c r="J30" s="111" t="s">
        <v>3281</v>
      </c>
      <c r="K30" s="112">
        <f t="shared" si="0"/>
        <v>50</v>
      </c>
      <c r="L30" s="52" t="s">
        <v>355</v>
      </c>
      <c r="M30" s="247" t="s">
        <v>355</v>
      </c>
      <c r="N30" s="257"/>
      <c r="O30" s="432" t="s">
        <v>355</v>
      </c>
      <c r="P30" s="432" t="s">
        <v>355</v>
      </c>
      <c r="Q30" s="432" t="s">
        <v>354</v>
      </c>
      <c r="R30" s="432" t="s">
        <v>354</v>
      </c>
      <c r="S30" s="114" t="s">
        <v>3233</v>
      </c>
      <c r="T30" s="21">
        <v>2</v>
      </c>
    </row>
    <row r="31" spans="1:20" ht="15.75">
      <c r="A31" s="440"/>
      <c r="B31" s="1" t="s">
        <v>58</v>
      </c>
      <c r="C31" s="384"/>
      <c r="D31" s="431"/>
      <c r="E31" s="1" t="s">
        <v>3282</v>
      </c>
      <c r="F31" s="409"/>
      <c r="G31" s="109">
        <v>10</v>
      </c>
      <c r="H31" s="110" t="s">
        <v>16</v>
      </c>
      <c r="I31" s="110">
        <v>26.706299999999999</v>
      </c>
      <c r="J31" s="111" t="s">
        <v>3283</v>
      </c>
      <c r="K31" s="112">
        <f t="shared" si="0"/>
        <v>50</v>
      </c>
      <c r="L31" s="52" t="s">
        <v>355</v>
      </c>
      <c r="M31" s="247" t="s">
        <v>355</v>
      </c>
      <c r="N31" s="258"/>
      <c r="O31" s="438"/>
      <c r="P31" s="438"/>
      <c r="Q31" s="438"/>
      <c r="R31" s="438"/>
      <c r="S31" s="114" t="s">
        <v>3233</v>
      </c>
      <c r="T31" s="21">
        <v>2</v>
      </c>
    </row>
    <row r="32" spans="1:20" ht="15.75">
      <c r="A32" s="440"/>
      <c r="B32" s="1" t="s">
        <v>59</v>
      </c>
      <c r="C32" s="384"/>
      <c r="D32" s="430" t="s">
        <v>3</v>
      </c>
      <c r="E32" s="1" t="s">
        <v>3284</v>
      </c>
      <c r="F32" s="409"/>
      <c r="G32" s="109">
        <v>10</v>
      </c>
      <c r="H32" s="110" t="s">
        <v>16</v>
      </c>
      <c r="I32" s="110">
        <v>26.457999999999998</v>
      </c>
      <c r="J32" s="111" t="s">
        <v>3285</v>
      </c>
      <c r="K32" s="112">
        <f t="shared" si="0"/>
        <v>50</v>
      </c>
      <c r="L32" s="52" t="s">
        <v>355</v>
      </c>
      <c r="M32" s="247" t="s">
        <v>355</v>
      </c>
      <c r="N32" s="257"/>
      <c r="O32" s="432" t="s">
        <v>355</v>
      </c>
      <c r="P32" s="438" t="e">
        <f>AVERAGE(#REF!)</f>
        <v>#REF!</v>
      </c>
      <c r="Q32" s="432" t="s">
        <v>354</v>
      </c>
      <c r="R32" s="438" t="e">
        <f>AVERAGE(#REF!)</f>
        <v>#REF!</v>
      </c>
      <c r="S32" s="114" t="s">
        <v>3233</v>
      </c>
      <c r="T32" s="21">
        <v>2</v>
      </c>
    </row>
    <row r="33" spans="1:20" ht="15.75">
      <c r="A33" s="440"/>
      <c r="B33" s="1" t="s">
        <v>60</v>
      </c>
      <c r="C33" s="384"/>
      <c r="D33" s="431"/>
      <c r="E33" s="1" t="s">
        <v>3286</v>
      </c>
      <c r="F33" s="409"/>
      <c r="G33" s="109">
        <v>10</v>
      </c>
      <c r="H33" s="110" t="s">
        <v>16</v>
      </c>
      <c r="I33" s="110">
        <v>27.775700000000001</v>
      </c>
      <c r="J33" s="111" t="s">
        <v>3287</v>
      </c>
      <c r="K33" s="112">
        <f t="shared" si="0"/>
        <v>50</v>
      </c>
      <c r="L33" s="52" t="s">
        <v>355</v>
      </c>
      <c r="M33" s="247" t="s">
        <v>355</v>
      </c>
      <c r="N33" s="258"/>
      <c r="O33" s="438"/>
      <c r="P33" s="438" t="e">
        <f>AVERAGE(P32:P32)</f>
        <v>#REF!</v>
      </c>
      <c r="Q33" s="438"/>
      <c r="R33" s="438" t="e">
        <f>AVERAGE(R32:R32)</f>
        <v>#REF!</v>
      </c>
      <c r="S33" s="114" t="s">
        <v>3233</v>
      </c>
      <c r="T33" s="21">
        <v>2</v>
      </c>
    </row>
    <row r="34" spans="1:20" ht="15.75">
      <c r="A34" s="440"/>
      <c r="B34" s="1" t="s">
        <v>61</v>
      </c>
      <c r="C34" s="383">
        <v>6</v>
      </c>
      <c r="D34" s="430" t="s">
        <v>4</v>
      </c>
      <c r="E34" s="1" t="s">
        <v>3288</v>
      </c>
      <c r="F34" s="409"/>
      <c r="G34" s="109">
        <v>10</v>
      </c>
      <c r="H34" s="110" t="s">
        <v>16</v>
      </c>
      <c r="I34" s="110">
        <v>27.536300000000001</v>
      </c>
      <c r="J34" s="111" t="s">
        <v>3289</v>
      </c>
      <c r="K34" s="112">
        <f t="shared" si="0"/>
        <v>50</v>
      </c>
      <c r="L34" s="52" t="s">
        <v>355</v>
      </c>
      <c r="M34" s="247" t="s">
        <v>355</v>
      </c>
      <c r="N34" s="257"/>
      <c r="O34" s="432" t="s">
        <v>355</v>
      </c>
      <c r="P34" s="432" t="s">
        <v>355</v>
      </c>
      <c r="Q34" s="432" t="s">
        <v>354</v>
      </c>
      <c r="R34" s="432" t="s">
        <v>354</v>
      </c>
      <c r="S34" s="114" t="s">
        <v>3233</v>
      </c>
      <c r="T34" s="21">
        <v>2</v>
      </c>
    </row>
    <row r="35" spans="1:20" ht="15.75">
      <c r="A35" s="440"/>
      <c r="B35" s="1" t="s">
        <v>62</v>
      </c>
      <c r="C35" s="384"/>
      <c r="D35" s="437"/>
      <c r="E35" s="1" t="s">
        <v>3290</v>
      </c>
      <c r="F35" s="409"/>
      <c r="G35" s="109">
        <v>10</v>
      </c>
      <c r="H35" s="110" t="s">
        <v>16</v>
      </c>
      <c r="I35" s="110">
        <v>25.71</v>
      </c>
      <c r="J35" s="111" t="s">
        <v>3291</v>
      </c>
      <c r="K35" s="112">
        <f t="shared" si="0"/>
        <v>50</v>
      </c>
      <c r="L35" s="52" t="s">
        <v>355</v>
      </c>
      <c r="M35" s="247" t="s">
        <v>355</v>
      </c>
      <c r="N35" s="259"/>
      <c r="O35" s="433"/>
      <c r="P35" s="438"/>
      <c r="Q35" s="433"/>
      <c r="R35" s="438"/>
      <c r="S35" s="114" t="s">
        <v>3233</v>
      </c>
      <c r="T35" s="21">
        <v>2</v>
      </c>
    </row>
    <row r="36" spans="1:20" ht="15.75">
      <c r="A36" s="440"/>
      <c r="B36" s="1" t="s">
        <v>63</v>
      </c>
      <c r="C36" s="384"/>
      <c r="D36" s="430" t="s">
        <v>3</v>
      </c>
      <c r="E36" s="1" t="s">
        <v>3292</v>
      </c>
      <c r="F36" s="409"/>
      <c r="G36" s="109">
        <v>10</v>
      </c>
      <c r="H36" s="110" t="s">
        <v>16</v>
      </c>
      <c r="I36" s="110">
        <v>26.906300000000002</v>
      </c>
      <c r="J36" s="111" t="s">
        <v>3293</v>
      </c>
      <c r="K36" s="112">
        <f t="shared" si="0"/>
        <v>50</v>
      </c>
      <c r="L36" s="52" t="s">
        <v>355</v>
      </c>
      <c r="M36" s="247" t="s">
        <v>355</v>
      </c>
      <c r="N36" s="258"/>
      <c r="O36" s="438" t="s">
        <v>355</v>
      </c>
      <c r="P36" s="438" t="e">
        <f>AVERAGE(#REF!)</f>
        <v>#REF!</v>
      </c>
      <c r="Q36" s="438" t="s">
        <v>354</v>
      </c>
      <c r="R36" s="438" t="e">
        <f>AVERAGE(#REF!)</f>
        <v>#REF!</v>
      </c>
      <c r="S36" s="114" t="s">
        <v>3233</v>
      </c>
      <c r="T36" s="21">
        <v>2</v>
      </c>
    </row>
    <row r="37" spans="1:20" ht="15.75">
      <c r="A37" s="441"/>
      <c r="B37" s="1" t="s">
        <v>64</v>
      </c>
      <c r="C37" s="384"/>
      <c r="D37" s="431"/>
      <c r="E37" s="1" t="s">
        <v>3294</v>
      </c>
      <c r="F37" s="410"/>
      <c r="G37" s="109">
        <v>10</v>
      </c>
      <c r="H37" s="110">
        <v>37.3157</v>
      </c>
      <c r="I37" s="110">
        <v>25.689299999999999</v>
      </c>
      <c r="J37" s="111" t="s">
        <v>3295</v>
      </c>
      <c r="K37" s="112">
        <f t="shared" si="0"/>
        <v>50</v>
      </c>
      <c r="L37" s="52" t="s">
        <v>355</v>
      </c>
      <c r="M37" s="247" t="s">
        <v>355</v>
      </c>
      <c r="N37" s="259"/>
      <c r="O37" s="433"/>
      <c r="P37" s="438" t="e">
        <f>AVERAGE(P36:P36)</f>
        <v>#REF!</v>
      </c>
      <c r="Q37" s="433"/>
      <c r="R37" s="438" t="e">
        <f>AVERAGE(R36:R36)</f>
        <v>#REF!</v>
      </c>
      <c r="S37" s="114" t="s">
        <v>3233</v>
      </c>
      <c r="T37" s="21">
        <v>2</v>
      </c>
    </row>
    <row r="38" spans="1:20" ht="15.75">
      <c r="A38" s="439" t="s">
        <v>65</v>
      </c>
      <c r="B38" s="1" t="s">
        <v>26</v>
      </c>
      <c r="C38" s="383">
        <v>3</v>
      </c>
      <c r="D38" s="430" t="s">
        <v>4</v>
      </c>
      <c r="E38" s="1" t="s">
        <v>3296</v>
      </c>
      <c r="F38" s="408" t="s">
        <v>1844</v>
      </c>
      <c r="G38" s="109">
        <v>10</v>
      </c>
      <c r="H38" s="110">
        <v>36.333300000000001</v>
      </c>
      <c r="I38" s="110">
        <v>24.738299999999999</v>
      </c>
      <c r="J38" s="111" t="s">
        <v>3297</v>
      </c>
      <c r="K38" s="112">
        <f t="shared" si="0"/>
        <v>50</v>
      </c>
      <c r="L38" s="52" t="s">
        <v>355</v>
      </c>
      <c r="M38" s="247" t="s">
        <v>355</v>
      </c>
      <c r="N38" s="257"/>
      <c r="O38" s="432">
        <f>AVERAGE(M38:M39)</f>
        <v>1880</v>
      </c>
      <c r="P38" s="432">
        <f>AVERAGE(M38:M41)</f>
        <v>1640</v>
      </c>
      <c r="Q38" s="432" t="s">
        <v>354</v>
      </c>
      <c r="R38" s="432">
        <f>STDEV(M38:M41)</f>
        <v>787.90862414368837</v>
      </c>
      <c r="S38" s="114" t="s">
        <v>3233</v>
      </c>
      <c r="T38" s="21">
        <v>3</v>
      </c>
    </row>
    <row r="39" spans="1:20" ht="15.75">
      <c r="A39" s="440"/>
      <c r="B39" s="1" t="s">
        <v>27</v>
      </c>
      <c r="C39" s="384"/>
      <c r="D39" s="431"/>
      <c r="E39" s="1" t="s">
        <v>3298</v>
      </c>
      <c r="F39" s="409"/>
      <c r="G39" s="109">
        <v>10</v>
      </c>
      <c r="H39" s="110">
        <v>31.986000000000001</v>
      </c>
      <c r="I39" s="110">
        <v>24.8597</v>
      </c>
      <c r="J39" s="111" t="s">
        <v>3299</v>
      </c>
      <c r="K39" s="112">
        <f t="shared" si="0"/>
        <v>50</v>
      </c>
      <c r="L39" s="52">
        <v>47</v>
      </c>
      <c r="M39" s="247">
        <f t="shared" ref="M39:M69" si="1">(L39*2*1000)/K39</f>
        <v>1880</v>
      </c>
      <c r="N39" s="258"/>
      <c r="O39" s="438"/>
      <c r="P39" s="438"/>
      <c r="Q39" s="438"/>
      <c r="R39" s="438"/>
      <c r="S39" s="114" t="s">
        <v>3233</v>
      </c>
      <c r="T39" s="21">
        <v>3</v>
      </c>
    </row>
    <row r="40" spans="1:20" ht="15.75">
      <c r="A40" s="440"/>
      <c r="B40" s="1" t="s">
        <v>28</v>
      </c>
      <c r="C40" s="384"/>
      <c r="D40" s="430" t="s">
        <v>3</v>
      </c>
      <c r="E40" s="1" t="s">
        <v>3300</v>
      </c>
      <c r="F40" s="409"/>
      <c r="G40" s="109">
        <v>10</v>
      </c>
      <c r="H40" s="110">
        <v>33.295299999999997</v>
      </c>
      <c r="I40" s="110">
        <v>24.650300000000001</v>
      </c>
      <c r="J40" s="111" t="s">
        <v>3301</v>
      </c>
      <c r="K40" s="112">
        <f t="shared" si="0"/>
        <v>50</v>
      </c>
      <c r="L40" s="52">
        <v>19</v>
      </c>
      <c r="M40" s="247">
        <f t="shared" si="1"/>
        <v>760</v>
      </c>
      <c r="N40" s="257"/>
      <c r="O40" s="432">
        <f>AVERAGE(M40:M41)</f>
        <v>1520</v>
      </c>
      <c r="P40" s="438" t="e">
        <f>AVERAGE(#REF!)</f>
        <v>#REF!</v>
      </c>
      <c r="Q40" s="432">
        <f>STDEV(M40:M41)</f>
        <v>1074.8023074035523</v>
      </c>
      <c r="R40" s="438" t="e">
        <f>STDEV(#REF!)</f>
        <v>#REF!</v>
      </c>
      <c r="S40" s="114" t="s">
        <v>3233</v>
      </c>
      <c r="T40" s="21">
        <v>3</v>
      </c>
    </row>
    <row r="41" spans="1:20" ht="15.75">
      <c r="A41" s="440"/>
      <c r="B41" s="1" t="s">
        <v>29</v>
      </c>
      <c r="C41" s="384"/>
      <c r="D41" s="431"/>
      <c r="E41" s="1" t="s">
        <v>3302</v>
      </c>
      <c r="F41" s="409"/>
      <c r="G41" s="109">
        <v>10</v>
      </c>
      <c r="H41" s="110">
        <v>31.708300000000001</v>
      </c>
      <c r="I41" s="110">
        <v>23.824300000000001</v>
      </c>
      <c r="J41" s="111" t="s">
        <v>3303</v>
      </c>
      <c r="K41" s="112">
        <f t="shared" si="0"/>
        <v>50</v>
      </c>
      <c r="L41" s="52">
        <v>57</v>
      </c>
      <c r="M41" s="247">
        <f t="shared" si="1"/>
        <v>2280</v>
      </c>
      <c r="N41" s="258"/>
      <c r="O41" s="438">
        <f>AVERAGE(O40:O40)</f>
        <v>1520</v>
      </c>
      <c r="P41" s="438" t="e">
        <f>AVERAGE(P40:P40)</f>
        <v>#REF!</v>
      </c>
      <c r="Q41" s="438" t="e">
        <f>STDEV(#REF!)</f>
        <v>#REF!</v>
      </c>
      <c r="R41" s="438" t="e">
        <f>STDEV(#REF!)</f>
        <v>#REF!</v>
      </c>
      <c r="S41" s="114" t="s">
        <v>3233</v>
      </c>
      <c r="T41" s="21">
        <v>3</v>
      </c>
    </row>
    <row r="42" spans="1:20" ht="15.75">
      <c r="A42" s="440"/>
      <c r="B42" s="1" t="s">
        <v>30</v>
      </c>
      <c r="C42" s="383">
        <v>4</v>
      </c>
      <c r="D42" s="430" t="s">
        <v>4</v>
      </c>
      <c r="E42" s="1" t="s">
        <v>3304</v>
      </c>
      <c r="F42" s="409"/>
      <c r="G42" s="109">
        <v>10</v>
      </c>
      <c r="H42" s="110">
        <v>32.561700000000002</v>
      </c>
      <c r="I42" s="110">
        <v>24.0337</v>
      </c>
      <c r="J42" s="111" t="s">
        <v>3305</v>
      </c>
      <c r="K42" s="112">
        <f t="shared" si="0"/>
        <v>50</v>
      </c>
      <c r="L42" s="52">
        <v>32</v>
      </c>
      <c r="M42" s="247">
        <f t="shared" si="1"/>
        <v>1280</v>
      </c>
      <c r="N42" s="257"/>
      <c r="O42" s="432">
        <f>AVERAGE(M42:M43)</f>
        <v>1540</v>
      </c>
      <c r="P42" s="432">
        <f>AVERAGE(M42:M45)</f>
        <v>3900</v>
      </c>
      <c r="Q42" s="432">
        <f>STDEV(M42:M43)</f>
        <v>367.69552621700473</v>
      </c>
      <c r="R42" s="432">
        <f>STDEV(M42:M45)</f>
        <v>2909.2037856889065</v>
      </c>
      <c r="S42" s="114" t="s">
        <v>3233</v>
      </c>
      <c r="T42" s="21">
        <v>3</v>
      </c>
    </row>
    <row r="43" spans="1:20" ht="15.75">
      <c r="A43" s="440"/>
      <c r="B43" s="1" t="s">
        <v>31</v>
      </c>
      <c r="C43" s="384"/>
      <c r="D43" s="431"/>
      <c r="E43" s="1" t="s">
        <v>3306</v>
      </c>
      <c r="F43" s="409"/>
      <c r="G43" s="109">
        <v>10</v>
      </c>
      <c r="H43" s="110">
        <v>32.067</v>
      </c>
      <c r="I43" s="110">
        <v>23.815999999999999</v>
      </c>
      <c r="J43" s="111" t="s">
        <v>3307</v>
      </c>
      <c r="K43" s="112">
        <f t="shared" si="0"/>
        <v>50</v>
      </c>
      <c r="L43" s="52">
        <v>45</v>
      </c>
      <c r="M43" s="247">
        <f t="shared" si="1"/>
        <v>1800</v>
      </c>
      <c r="N43" s="258"/>
      <c r="O43" s="438"/>
      <c r="P43" s="438"/>
      <c r="Q43" s="438"/>
      <c r="R43" s="438"/>
      <c r="S43" s="114" t="s">
        <v>3233</v>
      </c>
      <c r="T43" s="21">
        <v>3</v>
      </c>
    </row>
    <row r="44" spans="1:20" ht="15.75">
      <c r="A44" s="440"/>
      <c r="B44" s="1" t="s">
        <v>32</v>
      </c>
      <c r="C44" s="384"/>
      <c r="D44" s="430" t="s">
        <v>3</v>
      </c>
      <c r="E44" s="1" t="s">
        <v>3308</v>
      </c>
      <c r="F44" s="409"/>
      <c r="G44" s="109">
        <v>10</v>
      </c>
      <c r="H44" s="110">
        <v>29.981999999999999</v>
      </c>
      <c r="I44" s="110">
        <v>23.988</v>
      </c>
      <c r="J44" s="111" t="s">
        <v>3309</v>
      </c>
      <c r="K44" s="112">
        <f t="shared" si="0"/>
        <v>50</v>
      </c>
      <c r="L44" s="52">
        <v>187</v>
      </c>
      <c r="M44" s="247">
        <f t="shared" si="1"/>
        <v>7480</v>
      </c>
      <c r="N44" s="257"/>
      <c r="O44" s="432">
        <f>AVERAGE(M44:M45)</f>
        <v>6260</v>
      </c>
      <c r="P44" s="438" t="e">
        <f>AVERAGE(#REF!)</f>
        <v>#REF!</v>
      </c>
      <c r="Q44" s="432">
        <f>STDEV(M44:M45)</f>
        <v>1725.340546095176</v>
      </c>
      <c r="R44" s="438" t="e">
        <f>STDEV(#REF!)</f>
        <v>#REF!</v>
      </c>
      <c r="S44" s="114" t="s">
        <v>3233</v>
      </c>
      <c r="T44" s="21">
        <v>3</v>
      </c>
    </row>
    <row r="45" spans="1:20" ht="15.75">
      <c r="A45" s="440"/>
      <c r="B45" s="1" t="s">
        <v>33</v>
      </c>
      <c r="C45" s="384"/>
      <c r="D45" s="431"/>
      <c r="E45" s="1" t="s">
        <v>3310</v>
      </c>
      <c r="F45" s="409"/>
      <c r="G45" s="109">
        <v>10</v>
      </c>
      <c r="H45" s="110">
        <v>30.5547</v>
      </c>
      <c r="I45" s="110">
        <v>24.314699999999998</v>
      </c>
      <c r="J45" s="111" t="s">
        <v>3311</v>
      </c>
      <c r="K45" s="112">
        <f t="shared" si="0"/>
        <v>50</v>
      </c>
      <c r="L45" s="52">
        <v>126</v>
      </c>
      <c r="M45" s="247">
        <f t="shared" si="1"/>
        <v>5040</v>
      </c>
      <c r="N45" s="258"/>
      <c r="O45" s="438">
        <f>AVERAGE(O44:O44)</f>
        <v>6260</v>
      </c>
      <c r="P45" s="438" t="e">
        <f>AVERAGE(P44:P44)</f>
        <v>#REF!</v>
      </c>
      <c r="Q45" s="438" t="e">
        <f>STDEV(#REF!)</f>
        <v>#REF!</v>
      </c>
      <c r="R45" s="438" t="e">
        <f>STDEV(#REF!)</f>
        <v>#REF!</v>
      </c>
      <c r="S45" s="114" t="s">
        <v>3233</v>
      </c>
      <c r="T45" s="21">
        <v>3</v>
      </c>
    </row>
    <row r="46" spans="1:20" ht="15.75">
      <c r="A46" s="440"/>
      <c r="B46" s="1" t="s">
        <v>34</v>
      </c>
      <c r="C46" s="383">
        <v>5</v>
      </c>
      <c r="D46" s="430" t="s">
        <v>4</v>
      </c>
      <c r="E46" s="1" t="s">
        <v>3312</v>
      </c>
      <c r="F46" s="409"/>
      <c r="G46" s="109">
        <v>10</v>
      </c>
      <c r="H46" s="110">
        <v>33.127699999999997</v>
      </c>
      <c r="I46" s="110">
        <v>24.016300000000001</v>
      </c>
      <c r="J46" s="111" t="s">
        <v>3313</v>
      </c>
      <c r="K46" s="112">
        <f t="shared" si="0"/>
        <v>50</v>
      </c>
      <c r="L46" s="52">
        <v>22</v>
      </c>
      <c r="M46" s="247">
        <f t="shared" si="1"/>
        <v>880</v>
      </c>
      <c r="N46" s="257"/>
      <c r="O46" s="432">
        <f>AVERAGE(M46:M47)</f>
        <v>1320</v>
      </c>
      <c r="P46" s="432">
        <f>AVERAGE(M46:M49)</f>
        <v>1330</v>
      </c>
      <c r="Q46" s="432">
        <f>STDEV(M46:M47)</f>
        <v>622.25396744416184</v>
      </c>
      <c r="R46" s="432">
        <f>STDEV(M46:M49)</f>
        <v>568.85850613311572</v>
      </c>
      <c r="S46" s="114" t="s">
        <v>3233</v>
      </c>
      <c r="T46" s="21">
        <v>3</v>
      </c>
    </row>
    <row r="47" spans="1:20" ht="15.75">
      <c r="A47" s="440"/>
      <c r="B47" s="1" t="s">
        <v>35</v>
      </c>
      <c r="C47" s="384"/>
      <c r="D47" s="431"/>
      <c r="E47" s="1" t="s">
        <v>3314</v>
      </c>
      <c r="F47" s="409"/>
      <c r="G47" s="109">
        <v>10</v>
      </c>
      <c r="H47" s="110">
        <v>32.085000000000001</v>
      </c>
      <c r="I47" s="110">
        <v>24.672000000000001</v>
      </c>
      <c r="J47" s="111" t="s">
        <v>3315</v>
      </c>
      <c r="K47" s="112">
        <f t="shared" si="0"/>
        <v>50</v>
      </c>
      <c r="L47" s="52">
        <v>44</v>
      </c>
      <c r="M47" s="247">
        <f t="shared" si="1"/>
        <v>1760</v>
      </c>
      <c r="N47" s="258"/>
      <c r="O47" s="438"/>
      <c r="P47" s="438"/>
      <c r="Q47" s="438"/>
      <c r="R47" s="438"/>
      <c r="S47" s="114" t="s">
        <v>3233</v>
      </c>
      <c r="T47" s="21">
        <v>3</v>
      </c>
    </row>
    <row r="48" spans="1:20" ht="15.75">
      <c r="A48" s="440"/>
      <c r="B48" s="1" t="s">
        <v>36</v>
      </c>
      <c r="C48" s="384"/>
      <c r="D48" s="430" t="s">
        <v>3</v>
      </c>
      <c r="E48" s="1" t="s">
        <v>3316</v>
      </c>
      <c r="F48" s="409"/>
      <c r="G48" s="109">
        <v>10</v>
      </c>
      <c r="H48" s="110">
        <v>33.236499999999999</v>
      </c>
      <c r="I48" s="110">
        <v>24.815999999999999</v>
      </c>
      <c r="J48" s="111" t="s">
        <v>3317</v>
      </c>
      <c r="K48" s="112">
        <f t="shared" si="0"/>
        <v>50</v>
      </c>
      <c r="L48" s="52">
        <v>20</v>
      </c>
      <c r="M48" s="247">
        <f t="shared" si="1"/>
        <v>800</v>
      </c>
      <c r="N48" s="257"/>
      <c r="O48" s="432">
        <f>AVERAGE(M48:M49)</f>
        <v>1340</v>
      </c>
      <c r="P48" s="438" t="e">
        <f>AVERAGE(#REF!)</f>
        <v>#REF!</v>
      </c>
      <c r="Q48" s="432">
        <f>STDEV(M48:M49)</f>
        <v>763.67532368147135</v>
      </c>
      <c r="R48" s="438" t="e">
        <f>STDEV(#REF!)</f>
        <v>#REF!</v>
      </c>
      <c r="S48" s="114" t="s">
        <v>3233</v>
      </c>
      <c r="T48" s="21">
        <v>3</v>
      </c>
    </row>
    <row r="49" spans="1:20" ht="15.75">
      <c r="A49" s="440"/>
      <c r="B49" s="1" t="s">
        <v>37</v>
      </c>
      <c r="C49" s="384"/>
      <c r="D49" s="431"/>
      <c r="E49" s="1" t="s">
        <v>3318</v>
      </c>
      <c r="F49" s="409"/>
      <c r="G49" s="109">
        <v>10</v>
      </c>
      <c r="H49" s="110">
        <v>32.003</v>
      </c>
      <c r="I49" s="110">
        <v>24.226700000000001</v>
      </c>
      <c r="J49" s="111" t="s">
        <v>3319</v>
      </c>
      <c r="K49" s="112">
        <f t="shared" si="0"/>
        <v>50</v>
      </c>
      <c r="L49" s="52">
        <v>47</v>
      </c>
      <c r="M49" s="247">
        <f t="shared" si="1"/>
        <v>1880</v>
      </c>
      <c r="N49" s="258"/>
      <c r="O49" s="438" t="e">
        <f>AVERAGE(#REF!)</f>
        <v>#REF!</v>
      </c>
      <c r="P49" s="438" t="e">
        <f>AVERAGE(#REF!)</f>
        <v>#REF!</v>
      </c>
      <c r="Q49" s="438" t="e">
        <f>STDEV(Q48:Q48)</f>
        <v>#DIV/0!</v>
      </c>
      <c r="R49" s="438" t="e">
        <f>STDEV(R48:R48)</f>
        <v>#REF!</v>
      </c>
      <c r="S49" s="114" t="s">
        <v>3233</v>
      </c>
      <c r="T49" s="21">
        <v>3</v>
      </c>
    </row>
    <row r="50" spans="1:20" ht="15.75">
      <c r="A50" s="440"/>
      <c r="B50" s="1" t="s">
        <v>38</v>
      </c>
      <c r="C50" s="383">
        <v>6</v>
      </c>
      <c r="D50" s="115" t="s">
        <v>4</v>
      </c>
      <c r="E50" s="1" t="s">
        <v>3320</v>
      </c>
      <c r="F50" s="409"/>
      <c r="G50" s="109">
        <v>10</v>
      </c>
      <c r="H50" s="110" t="s">
        <v>16</v>
      </c>
      <c r="I50" s="110">
        <v>24.199300000000001</v>
      </c>
      <c r="J50" s="111" t="s">
        <v>3321</v>
      </c>
      <c r="K50" s="112">
        <f t="shared" si="0"/>
        <v>50</v>
      </c>
      <c r="L50" s="52" t="s">
        <v>355</v>
      </c>
      <c r="M50" s="247" t="s">
        <v>355</v>
      </c>
      <c r="N50" s="257"/>
      <c r="O50" s="116" t="s">
        <v>355</v>
      </c>
      <c r="P50" s="432">
        <f>AVERAGE(M50:M53)</f>
        <v>15186.666666666666</v>
      </c>
      <c r="Q50" s="116" t="s">
        <v>354</v>
      </c>
      <c r="R50" s="432">
        <f>STDEV(M50:M53)</f>
        <v>2690.5265903412501</v>
      </c>
      <c r="S50" s="114" t="s">
        <v>3233</v>
      </c>
      <c r="T50" s="21">
        <v>3</v>
      </c>
    </row>
    <row r="51" spans="1:20" ht="15.75">
      <c r="A51" s="440"/>
      <c r="B51" s="1" t="s">
        <v>39</v>
      </c>
      <c r="C51" s="384"/>
      <c r="D51" s="430" t="s">
        <v>3</v>
      </c>
      <c r="E51" s="1" t="s">
        <v>3322</v>
      </c>
      <c r="F51" s="409"/>
      <c r="G51" s="109">
        <v>10</v>
      </c>
      <c r="H51" s="110">
        <v>28.691700000000001</v>
      </c>
      <c r="I51" s="110">
        <v>23.735299999999999</v>
      </c>
      <c r="J51" s="111" t="s">
        <v>3323</v>
      </c>
      <c r="K51" s="112">
        <f t="shared" si="0"/>
        <v>50</v>
      </c>
      <c r="L51" s="52">
        <v>454</v>
      </c>
      <c r="M51" s="247">
        <f t="shared" si="1"/>
        <v>18160</v>
      </c>
      <c r="N51" s="257"/>
      <c r="O51" s="432">
        <f>AVERAGE(M51:M53)</f>
        <v>15186.666666666666</v>
      </c>
      <c r="P51" s="438" t="e">
        <f>AVERAGE(#REF!)</f>
        <v>#REF!</v>
      </c>
      <c r="Q51" s="432">
        <f>STDEV(M51:M53)</f>
        <v>2690.5265903412501</v>
      </c>
      <c r="R51" s="438" t="e">
        <f>STDEV(#REF!)</f>
        <v>#REF!</v>
      </c>
      <c r="S51" s="114" t="s">
        <v>3233</v>
      </c>
      <c r="T51" s="21">
        <v>3</v>
      </c>
    </row>
    <row r="52" spans="1:20" ht="15.75">
      <c r="A52" s="440"/>
      <c r="B52" s="1" t="s">
        <v>40</v>
      </c>
      <c r="C52" s="384"/>
      <c r="D52" s="431"/>
      <c r="E52" s="1" t="s">
        <v>3324</v>
      </c>
      <c r="F52" s="409"/>
      <c r="G52" s="109">
        <v>10</v>
      </c>
      <c r="H52" s="110">
        <v>29.1877</v>
      </c>
      <c r="I52" s="110">
        <v>23.7913</v>
      </c>
      <c r="J52" s="111" t="s">
        <v>3325</v>
      </c>
      <c r="K52" s="112">
        <f t="shared" si="0"/>
        <v>50</v>
      </c>
      <c r="L52" s="52">
        <v>323</v>
      </c>
      <c r="M52" s="247">
        <f t="shared" si="1"/>
        <v>12920</v>
      </c>
      <c r="N52" s="258"/>
      <c r="O52" s="438">
        <f>AVERAGE(O51:O51)</f>
        <v>15186.666666666666</v>
      </c>
      <c r="P52" s="438" t="e">
        <f>AVERAGE(P51:P51)</f>
        <v>#REF!</v>
      </c>
      <c r="Q52" s="438" t="e">
        <f>STDEV(#REF!)</f>
        <v>#REF!</v>
      </c>
      <c r="R52" s="438" t="e">
        <f>STDEV(#REF!)</f>
        <v>#REF!</v>
      </c>
      <c r="S52" s="114" t="s">
        <v>3233</v>
      </c>
      <c r="T52" s="21">
        <v>3</v>
      </c>
    </row>
    <row r="53" spans="1:20" ht="15.75">
      <c r="A53" s="440"/>
      <c r="B53" s="1" t="s">
        <v>41</v>
      </c>
      <c r="C53" s="384"/>
      <c r="D53" s="431"/>
      <c r="E53" s="1" t="s">
        <v>3326</v>
      </c>
      <c r="F53" s="410"/>
      <c r="G53" s="109">
        <v>10</v>
      </c>
      <c r="H53" s="110">
        <v>29.026</v>
      </c>
      <c r="I53" s="110">
        <v>24.8993</v>
      </c>
      <c r="J53" s="111" t="s">
        <v>3327</v>
      </c>
      <c r="K53" s="112">
        <f t="shared" si="0"/>
        <v>50</v>
      </c>
      <c r="L53" s="52">
        <v>362</v>
      </c>
      <c r="M53" s="247">
        <f t="shared" si="1"/>
        <v>14480</v>
      </c>
      <c r="N53" s="258"/>
      <c r="O53" s="438">
        <f>AVERAGE(O52:O52)</f>
        <v>15186.666666666666</v>
      </c>
      <c r="P53" s="438" t="e">
        <f>AVERAGE(P52:P52)</f>
        <v>#REF!</v>
      </c>
      <c r="Q53" s="438" t="e">
        <f>STDEV(Q51:Q52)</f>
        <v>#REF!</v>
      </c>
      <c r="R53" s="438" t="e">
        <f>STDEV(R51:R52)</f>
        <v>#REF!</v>
      </c>
      <c r="S53" s="114" t="s">
        <v>3233</v>
      </c>
      <c r="T53" s="21">
        <v>3</v>
      </c>
    </row>
    <row r="54" spans="1:20" ht="15.75">
      <c r="A54" s="440"/>
      <c r="B54" s="1" t="s">
        <v>49</v>
      </c>
      <c r="C54" s="383">
        <v>3</v>
      </c>
      <c r="D54" s="430" t="s">
        <v>4</v>
      </c>
      <c r="E54" s="1" t="s">
        <v>3328</v>
      </c>
      <c r="F54" s="408" t="s">
        <v>1846</v>
      </c>
      <c r="G54" s="109">
        <v>10</v>
      </c>
      <c r="H54" s="110">
        <v>32.280299999999997</v>
      </c>
      <c r="I54" s="110">
        <v>23.9833</v>
      </c>
      <c r="J54" s="111" t="s">
        <v>3329</v>
      </c>
      <c r="K54" s="112">
        <f t="shared" si="0"/>
        <v>50</v>
      </c>
      <c r="L54" s="52">
        <v>39</v>
      </c>
      <c r="M54" s="247">
        <f t="shared" si="1"/>
        <v>1560</v>
      </c>
      <c r="N54" s="257"/>
      <c r="O54" s="432">
        <f>AVERAGE(M54:M55)</f>
        <v>1660</v>
      </c>
      <c r="P54" s="432">
        <f>AVERAGE(M54:M57)</f>
        <v>1990</v>
      </c>
      <c r="Q54" s="432">
        <f>STDEV(M54:M55)</f>
        <v>141.42135623730951</v>
      </c>
      <c r="R54" s="432">
        <f>STDEV(M54:M57)</f>
        <v>625.9925452165279</v>
      </c>
      <c r="S54" s="114" t="s">
        <v>3233</v>
      </c>
      <c r="T54" s="21">
        <v>4</v>
      </c>
    </row>
    <row r="55" spans="1:20" ht="15.75">
      <c r="A55" s="440"/>
      <c r="B55" s="1" t="s">
        <v>50</v>
      </c>
      <c r="C55" s="384"/>
      <c r="D55" s="431"/>
      <c r="E55" s="1" t="s">
        <v>3330</v>
      </c>
      <c r="F55" s="409"/>
      <c r="G55" s="109">
        <v>10</v>
      </c>
      <c r="H55" s="110">
        <v>32.092300000000002</v>
      </c>
      <c r="I55" s="110">
        <v>23.865300000000001</v>
      </c>
      <c r="J55" s="111" t="s">
        <v>3331</v>
      </c>
      <c r="K55" s="112">
        <f t="shared" si="0"/>
        <v>50</v>
      </c>
      <c r="L55" s="52">
        <v>44</v>
      </c>
      <c r="M55" s="247">
        <f t="shared" si="1"/>
        <v>1760</v>
      </c>
      <c r="N55" s="258"/>
      <c r="O55" s="438"/>
      <c r="P55" s="438"/>
      <c r="Q55" s="438"/>
      <c r="R55" s="438"/>
      <c r="S55" s="114" t="s">
        <v>3233</v>
      </c>
      <c r="T55" s="21">
        <v>4</v>
      </c>
    </row>
    <row r="56" spans="1:20" ht="15.75">
      <c r="A56" s="440"/>
      <c r="B56" s="1" t="s">
        <v>51</v>
      </c>
      <c r="C56" s="384"/>
      <c r="D56" s="430" t="s">
        <v>3</v>
      </c>
      <c r="E56" s="1" t="s">
        <v>3332</v>
      </c>
      <c r="F56" s="409"/>
      <c r="G56" s="109">
        <v>10</v>
      </c>
      <c r="H56" s="110">
        <v>32.121000000000002</v>
      </c>
      <c r="I56" s="110">
        <v>23.907299999999999</v>
      </c>
      <c r="J56" s="111" t="s">
        <v>3333</v>
      </c>
      <c r="K56" s="112">
        <f t="shared" si="0"/>
        <v>50</v>
      </c>
      <c r="L56" s="52">
        <v>43</v>
      </c>
      <c r="M56" s="247">
        <f t="shared" si="1"/>
        <v>1720</v>
      </c>
      <c r="N56" s="257"/>
      <c r="O56" s="432">
        <f>AVERAGE(M56:M57)</f>
        <v>2320</v>
      </c>
      <c r="P56" s="438" t="e">
        <f>AVERAGE(#REF!)</f>
        <v>#REF!</v>
      </c>
      <c r="Q56" s="432">
        <f>STDEV(M56:M57)</f>
        <v>848.52813742385706</v>
      </c>
      <c r="R56" s="438" t="e">
        <f>STDEV(#REF!)</f>
        <v>#REF!</v>
      </c>
      <c r="S56" s="114" t="s">
        <v>3233</v>
      </c>
      <c r="T56" s="21">
        <v>4</v>
      </c>
    </row>
    <row r="57" spans="1:20" ht="15.75">
      <c r="A57" s="440"/>
      <c r="B57" s="1" t="s">
        <v>52</v>
      </c>
      <c r="C57" s="384"/>
      <c r="D57" s="431"/>
      <c r="E57" s="1" t="s">
        <v>3334</v>
      </c>
      <c r="F57" s="409"/>
      <c r="G57" s="109">
        <v>10</v>
      </c>
      <c r="H57" s="110">
        <v>31.349</v>
      </c>
      <c r="I57" s="110">
        <v>23.744700000000002</v>
      </c>
      <c r="J57" s="111" t="s">
        <v>3335</v>
      </c>
      <c r="K57" s="112">
        <f t="shared" si="0"/>
        <v>50</v>
      </c>
      <c r="L57" s="52">
        <v>73</v>
      </c>
      <c r="M57" s="247">
        <f t="shared" si="1"/>
        <v>2920</v>
      </c>
      <c r="N57" s="258"/>
      <c r="O57" s="438">
        <f>AVERAGE(O56:O56)</f>
        <v>2320</v>
      </c>
      <c r="P57" s="438" t="e">
        <f>AVERAGE(P56:P56)</f>
        <v>#REF!</v>
      </c>
      <c r="Q57" s="438" t="e">
        <f>STDEV(#REF!)</f>
        <v>#REF!</v>
      </c>
      <c r="R57" s="438" t="e">
        <f>STDEV(#REF!)</f>
        <v>#REF!</v>
      </c>
      <c r="S57" s="114" t="s">
        <v>3233</v>
      </c>
      <c r="T57" s="21">
        <v>4</v>
      </c>
    </row>
    <row r="58" spans="1:20" ht="15.75">
      <c r="A58" s="440"/>
      <c r="B58" s="1" t="s">
        <v>53</v>
      </c>
      <c r="C58" s="383">
        <v>4</v>
      </c>
      <c r="D58" s="430" t="s">
        <v>4</v>
      </c>
      <c r="E58" s="1" t="s">
        <v>3336</v>
      </c>
      <c r="F58" s="409"/>
      <c r="G58" s="109">
        <v>10</v>
      </c>
      <c r="H58" s="110">
        <v>31.248699999999999</v>
      </c>
      <c r="I58" s="110">
        <v>23.872699999999998</v>
      </c>
      <c r="J58" s="111" t="s">
        <v>3337</v>
      </c>
      <c r="K58" s="112">
        <f t="shared" si="0"/>
        <v>50</v>
      </c>
      <c r="L58" s="52">
        <v>78</v>
      </c>
      <c r="M58" s="247">
        <f t="shared" si="1"/>
        <v>3120</v>
      </c>
      <c r="N58" s="257"/>
      <c r="O58" s="432">
        <f>AVERAGE(M58:M59)</f>
        <v>6420</v>
      </c>
      <c r="P58" s="432">
        <f>AVERAGE(M58:M61)</f>
        <v>6470</v>
      </c>
      <c r="Q58" s="432">
        <f>STDEV(M58:M59)</f>
        <v>4666.9047558312141</v>
      </c>
      <c r="R58" s="432">
        <f>STDEV(M58:M61)</f>
        <v>2914.858487131065</v>
      </c>
      <c r="S58" s="114" t="s">
        <v>3233</v>
      </c>
      <c r="T58" s="21">
        <v>4</v>
      </c>
    </row>
    <row r="59" spans="1:20" ht="15.75">
      <c r="A59" s="440"/>
      <c r="B59" s="1" t="s">
        <v>54</v>
      </c>
      <c r="C59" s="384"/>
      <c r="D59" s="431"/>
      <c r="E59" s="1" t="s">
        <v>3338</v>
      </c>
      <c r="F59" s="409"/>
      <c r="G59" s="109">
        <v>10</v>
      </c>
      <c r="H59" s="110">
        <v>29.603300000000001</v>
      </c>
      <c r="I59" s="110">
        <v>24.027000000000001</v>
      </c>
      <c r="J59" s="111" t="s">
        <v>3339</v>
      </c>
      <c r="K59" s="112">
        <f t="shared" si="0"/>
        <v>50</v>
      </c>
      <c r="L59" s="52">
        <v>243</v>
      </c>
      <c r="M59" s="247">
        <f t="shared" si="1"/>
        <v>9720</v>
      </c>
      <c r="N59" s="258"/>
      <c r="O59" s="438"/>
      <c r="P59" s="438"/>
      <c r="Q59" s="438"/>
      <c r="R59" s="438"/>
      <c r="S59" s="114" t="s">
        <v>3233</v>
      </c>
      <c r="T59" s="21">
        <v>4</v>
      </c>
    </row>
    <row r="60" spans="1:20" ht="15.75">
      <c r="A60" s="440"/>
      <c r="B60" s="1" t="s">
        <v>55</v>
      </c>
      <c r="C60" s="384"/>
      <c r="D60" s="430" t="s">
        <v>3</v>
      </c>
      <c r="E60" s="1" t="s">
        <v>3340</v>
      </c>
      <c r="F60" s="409"/>
      <c r="G60" s="109">
        <v>10</v>
      </c>
      <c r="H60" s="110">
        <v>29.908999999999999</v>
      </c>
      <c r="I60" s="110">
        <v>23.539300000000001</v>
      </c>
      <c r="J60" s="111" t="s">
        <v>3341</v>
      </c>
      <c r="K60" s="112">
        <f t="shared" si="0"/>
        <v>50</v>
      </c>
      <c r="L60" s="52">
        <v>197</v>
      </c>
      <c r="M60" s="247">
        <f t="shared" si="1"/>
        <v>7880</v>
      </c>
      <c r="N60" s="257"/>
      <c r="O60" s="432">
        <f>AVERAGE(M60:M61)</f>
        <v>6520</v>
      </c>
      <c r="P60" s="438" t="e">
        <f>AVERAGE(#REF!)</f>
        <v>#REF!</v>
      </c>
      <c r="Q60" s="432">
        <f>STDEV(M60:M61)</f>
        <v>1923.3304448274093</v>
      </c>
      <c r="R60" s="438" t="e">
        <f>STDEV(#REF!)</f>
        <v>#REF!</v>
      </c>
      <c r="S60" s="114" t="s">
        <v>3233</v>
      </c>
      <c r="T60" s="21">
        <v>4</v>
      </c>
    </row>
    <row r="61" spans="1:20" ht="15.75">
      <c r="A61" s="440"/>
      <c r="B61" s="1" t="s">
        <v>56</v>
      </c>
      <c r="C61" s="384"/>
      <c r="D61" s="431"/>
      <c r="E61" s="1" t="s">
        <v>3342</v>
      </c>
      <c r="F61" s="409"/>
      <c r="G61" s="109">
        <v>10</v>
      </c>
      <c r="H61" s="110">
        <v>30.5243</v>
      </c>
      <c r="I61" s="110">
        <v>24.224299999999999</v>
      </c>
      <c r="J61" s="111" t="s">
        <v>3343</v>
      </c>
      <c r="K61" s="112">
        <f t="shared" si="0"/>
        <v>50</v>
      </c>
      <c r="L61" s="52">
        <v>129</v>
      </c>
      <c r="M61" s="247">
        <f t="shared" si="1"/>
        <v>5160</v>
      </c>
      <c r="N61" s="258"/>
      <c r="O61" s="438" t="e">
        <f>AVERAGE(#REF!)</f>
        <v>#REF!</v>
      </c>
      <c r="P61" s="438" t="e">
        <f>AVERAGE(#REF!)</f>
        <v>#REF!</v>
      </c>
      <c r="Q61" s="438" t="e">
        <f>STDEV(Q60:Q60)</f>
        <v>#DIV/0!</v>
      </c>
      <c r="R61" s="438" t="e">
        <f>STDEV(R60:R60)</f>
        <v>#REF!</v>
      </c>
      <c r="S61" s="114" t="s">
        <v>3233</v>
      </c>
      <c r="T61" s="21">
        <v>4</v>
      </c>
    </row>
    <row r="62" spans="1:20" ht="15.75">
      <c r="A62" s="440"/>
      <c r="B62" s="1" t="s">
        <v>57</v>
      </c>
      <c r="C62" s="383">
        <v>5</v>
      </c>
      <c r="D62" s="430" t="s">
        <v>4</v>
      </c>
      <c r="E62" s="1" t="s">
        <v>3344</v>
      </c>
      <c r="F62" s="409"/>
      <c r="G62" s="109">
        <v>10</v>
      </c>
      <c r="H62" s="110">
        <v>32.827300000000001</v>
      </c>
      <c r="I62" s="110">
        <v>24.221</v>
      </c>
      <c r="J62" s="111" t="s">
        <v>3345</v>
      </c>
      <c r="K62" s="112">
        <f t="shared" si="0"/>
        <v>50</v>
      </c>
      <c r="L62" s="52">
        <v>27</v>
      </c>
      <c r="M62" s="247">
        <f t="shared" si="1"/>
        <v>1080</v>
      </c>
      <c r="N62" s="257"/>
      <c r="O62" s="432">
        <f>AVERAGE(M62:M63)</f>
        <v>2680</v>
      </c>
      <c r="P62" s="432">
        <f>AVERAGE(M62:M65)</f>
        <v>3580</v>
      </c>
      <c r="Q62" s="432">
        <f>STDEV(M62:M63)</f>
        <v>2262.7416997969522</v>
      </c>
      <c r="R62" s="432">
        <f>STDEV(M62:M65)</f>
        <v>2910.4867863182844</v>
      </c>
      <c r="S62" s="114" t="s">
        <v>3233</v>
      </c>
      <c r="T62" s="21">
        <v>4</v>
      </c>
    </row>
    <row r="63" spans="1:20" ht="15.75">
      <c r="A63" s="440"/>
      <c r="B63" s="1" t="s">
        <v>58</v>
      </c>
      <c r="C63" s="384"/>
      <c r="D63" s="431"/>
      <c r="E63" s="1" t="s">
        <v>3346</v>
      </c>
      <c r="F63" s="409"/>
      <c r="G63" s="109">
        <v>10</v>
      </c>
      <c r="H63" s="110">
        <v>30.791699999999999</v>
      </c>
      <c r="I63" s="110">
        <v>24.414999999999999</v>
      </c>
      <c r="J63" s="111" t="s">
        <v>3347</v>
      </c>
      <c r="K63" s="112">
        <f t="shared" si="0"/>
        <v>50</v>
      </c>
      <c r="L63" s="52">
        <v>107</v>
      </c>
      <c r="M63" s="247">
        <f t="shared" si="1"/>
        <v>4280</v>
      </c>
      <c r="N63" s="258"/>
      <c r="O63" s="438"/>
      <c r="P63" s="438"/>
      <c r="Q63" s="438"/>
      <c r="R63" s="438"/>
      <c r="S63" s="114" t="s">
        <v>3233</v>
      </c>
      <c r="T63" s="21">
        <v>4</v>
      </c>
    </row>
    <row r="64" spans="1:20" ht="15.75">
      <c r="A64" s="440"/>
      <c r="B64" s="1" t="s">
        <v>59</v>
      </c>
      <c r="C64" s="384"/>
      <c r="D64" s="430" t="s">
        <v>3</v>
      </c>
      <c r="E64" s="1" t="s">
        <v>3348</v>
      </c>
      <c r="F64" s="409"/>
      <c r="G64" s="109">
        <v>10</v>
      </c>
      <c r="H64" s="110">
        <v>30.004000000000001</v>
      </c>
      <c r="I64" s="110">
        <v>23.623999999999999</v>
      </c>
      <c r="J64" s="111" t="s">
        <v>3349</v>
      </c>
      <c r="K64" s="112">
        <f t="shared" si="0"/>
        <v>50</v>
      </c>
      <c r="L64" s="52">
        <v>185</v>
      </c>
      <c r="M64" s="247">
        <f t="shared" si="1"/>
        <v>7400</v>
      </c>
      <c r="N64" s="257"/>
      <c r="O64" s="432">
        <f>AVERAGE(M64:M65)</f>
        <v>4480</v>
      </c>
      <c r="P64" s="438" t="e">
        <f>AVERAGE(#REF!)</f>
        <v>#REF!</v>
      </c>
      <c r="Q64" s="432">
        <f>STDEV(M64:M65)</f>
        <v>4129.5036021294372</v>
      </c>
      <c r="R64" s="438" t="e">
        <f>STDEV(#REF!)</f>
        <v>#REF!</v>
      </c>
      <c r="S64" s="114" t="s">
        <v>3233</v>
      </c>
      <c r="T64" s="21">
        <v>4</v>
      </c>
    </row>
    <row r="65" spans="1:20" ht="15.75">
      <c r="A65" s="440"/>
      <c r="B65" s="1" t="s">
        <v>60</v>
      </c>
      <c r="C65" s="384"/>
      <c r="D65" s="431"/>
      <c r="E65" s="1" t="s">
        <v>3350</v>
      </c>
      <c r="F65" s="409"/>
      <c r="G65" s="109">
        <v>10</v>
      </c>
      <c r="H65" s="110">
        <v>32.265000000000001</v>
      </c>
      <c r="I65" s="110">
        <v>24.218</v>
      </c>
      <c r="J65" s="111" t="s">
        <v>3351</v>
      </c>
      <c r="K65" s="112">
        <f t="shared" si="0"/>
        <v>50</v>
      </c>
      <c r="L65" s="52">
        <v>39</v>
      </c>
      <c r="M65" s="247">
        <f t="shared" si="1"/>
        <v>1560</v>
      </c>
      <c r="N65" s="258"/>
      <c r="O65" s="438" t="e">
        <f>AVERAGE(#REF!)</f>
        <v>#REF!</v>
      </c>
      <c r="P65" s="438" t="e">
        <f>AVERAGE(#REF!)</f>
        <v>#REF!</v>
      </c>
      <c r="Q65" s="438" t="e">
        <f>STDEV(Q64:Q64)</f>
        <v>#DIV/0!</v>
      </c>
      <c r="R65" s="438" t="e">
        <f>STDEV(R64:R64)</f>
        <v>#REF!</v>
      </c>
      <c r="S65" s="114" t="s">
        <v>3233</v>
      </c>
      <c r="T65" s="21">
        <v>4</v>
      </c>
    </row>
    <row r="66" spans="1:20" ht="15.75">
      <c r="A66" s="440"/>
      <c r="B66" s="1" t="s">
        <v>61</v>
      </c>
      <c r="C66" s="383">
        <v>6</v>
      </c>
      <c r="D66" s="430" t="s">
        <v>4</v>
      </c>
      <c r="E66" s="1" t="s">
        <v>3352</v>
      </c>
      <c r="F66" s="409"/>
      <c r="G66" s="109">
        <v>10</v>
      </c>
      <c r="H66" s="110">
        <v>27.069700000000001</v>
      </c>
      <c r="I66" s="110">
        <v>23.3443</v>
      </c>
      <c r="J66" s="111" t="s">
        <v>3353</v>
      </c>
      <c r="K66" s="112">
        <f t="shared" si="0"/>
        <v>50</v>
      </c>
      <c r="L66" s="52">
        <v>1388</v>
      </c>
      <c r="M66" s="247">
        <f t="shared" si="1"/>
        <v>55520</v>
      </c>
      <c r="N66" s="257"/>
      <c r="O66" s="432">
        <f>AVERAGE(M66:M67)</f>
        <v>63340</v>
      </c>
      <c r="P66" s="432">
        <f>AVERAGE(M66:M69)</f>
        <v>43410</v>
      </c>
      <c r="Q66" s="432">
        <f>STDEV(M66:M67)</f>
        <v>11059.150057757603</v>
      </c>
      <c r="R66" s="432">
        <f>STDEV(M66:M69)</f>
        <v>30101.116258371549</v>
      </c>
      <c r="S66" s="114" t="s">
        <v>3233</v>
      </c>
      <c r="T66" s="21">
        <v>4</v>
      </c>
    </row>
    <row r="67" spans="1:20" ht="15.75">
      <c r="A67" s="440"/>
      <c r="B67" s="1" t="s">
        <v>62</v>
      </c>
      <c r="C67" s="384"/>
      <c r="D67" s="437"/>
      <c r="E67" s="1" t="s">
        <v>3354</v>
      </c>
      <c r="F67" s="409"/>
      <c r="G67" s="109">
        <v>10</v>
      </c>
      <c r="H67" s="110">
        <v>26.708300000000001</v>
      </c>
      <c r="I67" s="110">
        <v>23.74</v>
      </c>
      <c r="J67" s="111" t="s">
        <v>3355</v>
      </c>
      <c r="K67" s="112">
        <f t="shared" si="0"/>
        <v>50</v>
      </c>
      <c r="L67" s="52">
        <v>1779</v>
      </c>
      <c r="M67" s="247">
        <f t="shared" si="1"/>
        <v>71160</v>
      </c>
      <c r="N67" s="259"/>
      <c r="O67" s="433"/>
      <c r="P67" s="438"/>
      <c r="Q67" s="433"/>
      <c r="R67" s="438"/>
      <c r="S67" s="114" t="s">
        <v>3233</v>
      </c>
      <c r="T67" s="21">
        <v>4</v>
      </c>
    </row>
    <row r="68" spans="1:20" ht="15.75">
      <c r="A68" s="440"/>
      <c r="B68" s="1" t="s">
        <v>63</v>
      </c>
      <c r="C68" s="384"/>
      <c r="D68" s="431" t="s">
        <v>3</v>
      </c>
      <c r="E68" s="1" t="s">
        <v>3356</v>
      </c>
      <c r="F68" s="409"/>
      <c r="G68" s="109">
        <v>10</v>
      </c>
      <c r="H68" s="110">
        <v>27.3443</v>
      </c>
      <c r="I68" s="110">
        <v>24.107700000000001</v>
      </c>
      <c r="J68" s="111" t="s">
        <v>3357</v>
      </c>
      <c r="K68" s="112">
        <f t="shared" si="0"/>
        <v>50</v>
      </c>
      <c r="L68" s="52">
        <v>1148</v>
      </c>
      <c r="M68" s="247">
        <f t="shared" si="1"/>
        <v>45920</v>
      </c>
      <c r="N68" s="257"/>
      <c r="O68" s="432">
        <f>AVERAGE(M68:M69)</f>
        <v>23480</v>
      </c>
      <c r="P68" s="438" t="e">
        <f>AVERAGE(#REF!)</f>
        <v>#REF!</v>
      </c>
      <c r="Q68" s="432">
        <f>STDEV(M68:M69)</f>
        <v>31734.952339652253</v>
      </c>
      <c r="R68" s="438" t="e">
        <f>STDEV(#REF!)</f>
        <v>#REF!</v>
      </c>
      <c r="S68" s="114" t="s">
        <v>3233</v>
      </c>
      <c r="T68" s="21">
        <v>4</v>
      </c>
    </row>
    <row r="69" spans="1:20" ht="15.75">
      <c r="A69" s="441"/>
      <c r="B69" s="1" t="s">
        <v>64</v>
      </c>
      <c r="C69" s="384"/>
      <c r="D69" s="437"/>
      <c r="E69" s="1" t="s">
        <v>3358</v>
      </c>
      <c r="F69" s="410"/>
      <c r="G69" s="109">
        <v>10</v>
      </c>
      <c r="H69" s="110">
        <v>32.661999999999999</v>
      </c>
      <c r="I69" s="110">
        <v>24.812999999999999</v>
      </c>
      <c r="J69" s="111" t="s">
        <v>3359</v>
      </c>
      <c r="K69" s="112">
        <f t="shared" si="0"/>
        <v>50</v>
      </c>
      <c r="L69" s="52">
        <v>26</v>
      </c>
      <c r="M69" s="247">
        <f t="shared" si="1"/>
        <v>1040</v>
      </c>
      <c r="N69" s="258"/>
      <c r="O69" s="438" t="e">
        <f>AVERAGE(#REF!)</f>
        <v>#REF!</v>
      </c>
      <c r="P69" s="438" t="e">
        <f>AVERAGE(#REF!)</f>
        <v>#REF!</v>
      </c>
      <c r="Q69" s="438" t="e">
        <f>STDEV(Q68:Q68)</f>
        <v>#DIV/0!</v>
      </c>
      <c r="R69" s="438" t="e">
        <f>STDEV(R68:R68)</f>
        <v>#REF!</v>
      </c>
      <c r="S69" s="114" t="s">
        <v>3360</v>
      </c>
      <c r="T69" s="21">
        <v>4</v>
      </c>
    </row>
    <row r="70" spans="1:20" ht="15.75">
      <c r="A70" s="439" t="s">
        <v>3361</v>
      </c>
      <c r="B70" s="1" t="s">
        <v>26</v>
      </c>
      <c r="C70" s="383">
        <v>3</v>
      </c>
      <c r="D70" s="430" t="s">
        <v>4</v>
      </c>
      <c r="E70" s="1" t="s">
        <v>3362</v>
      </c>
      <c r="F70" s="408" t="s">
        <v>1844</v>
      </c>
      <c r="G70" s="109">
        <v>10</v>
      </c>
      <c r="H70" s="110" t="s">
        <v>16</v>
      </c>
      <c r="I70" s="110">
        <v>28.638300000000001</v>
      </c>
      <c r="J70" s="111" t="s">
        <v>3363</v>
      </c>
      <c r="K70" s="112">
        <f t="shared" si="0"/>
        <v>50</v>
      </c>
      <c r="L70" s="52" t="s">
        <v>355</v>
      </c>
      <c r="M70" s="247" t="s">
        <v>355</v>
      </c>
      <c r="N70" s="257"/>
      <c r="O70" s="432" t="s">
        <v>355</v>
      </c>
      <c r="P70" s="432" t="s">
        <v>355</v>
      </c>
      <c r="Q70" s="432" t="s">
        <v>354</v>
      </c>
      <c r="R70" s="432" t="s">
        <v>354</v>
      </c>
      <c r="S70" s="114" t="s">
        <v>3233</v>
      </c>
      <c r="T70" s="21">
        <v>2</v>
      </c>
    </row>
    <row r="71" spans="1:20" ht="15.75">
      <c r="A71" s="440"/>
      <c r="B71" s="1" t="s">
        <v>27</v>
      </c>
      <c r="C71" s="384"/>
      <c r="D71" s="431"/>
      <c r="E71" s="1" t="s">
        <v>3364</v>
      </c>
      <c r="F71" s="409"/>
      <c r="G71" s="109">
        <v>10</v>
      </c>
      <c r="H71" s="110" t="s">
        <v>16</v>
      </c>
      <c r="I71" s="110">
        <v>29.596299999999999</v>
      </c>
      <c r="J71" s="111" t="s">
        <v>3365</v>
      </c>
      <c r="K71" s="112">
        <f t="shared" ref="K71:K134" si="2">IF(J71&gt;6.25,50,(J71*8))</f>
        <v>50</v>
      </c>
      <c r="L71" s="52" t="s">
        <v>355</v>
      </c>
      <c r="M71" s="247" t="s">
        <v>355</v>
      </c>
      <c r="N71" s="258"/>
      <c r="O71" s="438"/>
      <c r="P71" s="438"/>
      <c r="Q71" s="438"/>
      <c r="R71" s="438"/>
      <c r="S71" s="114" t="s">
        <v>3233</v>
      </c>
      <c r="T71" s="21">
        <v>2</v>
      </c>
    </row>
    <row r="72" spans="1:20" ht="15.75">
      <c r="A72" s="440"/>
      <c r="B72" s="1" t="s">
        <v>28</v>
      </c>
      <c r="C72" s="384"/>
      <c r="D72" s="430" t="s">
        <v>3</v>
      </c>
      <c r="E72" s="1" t="s">
        <v>3366</v>
      </c>
      <c r="F72" s="409"/>
      <c r="G72" s="109">
        <v>10</v>
      </c>
      <c r="H72" s="110" t="s">
        <v>16</v>
      </c>
      <c r="I72" s="110">
        <v>28.9253</v>
      </c>
      <c r="J72" s="111" t="s">
        <v>3367</v>
      </c>
      <c r="K72" s="112">
        <f t="shared" si="2"/>
        <v>50</v>
      </c>
      <c r="L72" s="52" t="s">
        <v>355</v>
      </c>
      <c r="M72" s="247" t="s">
        <v>355</v>
      </c>
      <c r="N72" s="257"/>
      <c r="O72" s="432" t="s">
        <v>355</v>
      </c>
      <c r="P72" s="438" t="e">
        <f>AVERAGE(#REF!)</f>
        <v>#REF!</v>
      </c>
      <c r="Q72" s="432" t="s">
        <v>354</v>
      </c>
      <c r="R72" s="438" t="e">
        <f>AVERAGE(#REF!)</f>
        <v>#REF!</v>
      </c>
      <c r="S72" s="114" t="s">
        <v>3233</v>
      </c>
      <c r="T72" s="21">
        <v>2</v>
      </c>
    </row>
    <row r="73" spans="1:20" ht="15.75">
      <c r="A73" s="440"/>
      <c r="B73" s="1" t="s">
        <v>29</v>
      </c>
      <c r="C73" s="384"/>
      <c r="D73" s="431"/>
      <c r="E73" s="1" t="s">
        <v>3368</v>
      </c>
      <c r="F73" s="409"/>
      <c r="G73" s="109">
        <v>10</v>
      </c>
      <c r="H73" s="110" t="s">
        <v>16</v>
      </c>
      <c r="I73" s="110">
        <v>29.437999999999999</v>
      </c>
      <c r="J73" s="111" t="s">
        <v>3369</v>
      </c>
      <c r="K73" s="112">
        <f t="shared" si="2"/>
        <v>50</v>
      </c>
      <c r="L73" s="52" t="s">
        <v>355</v>
      </c>
      <c r="M73" s="247" t="s">
        <v>355</v>
      </c>
      <c r="N73" s="258"/>
      <c r="O73" s="438"/>
      <c r="P73" s="438" t="e">
        <f>AVERAGE(P72:P72)</f>
        <v>#REF!</v>
      </c>
      <c r="Q73" s="438"/>
      <c r="R73" s="438" t="e">
        <f>AVERAGE(R72:R72)</f>
        <v>#REF!</v>
      </c>
      <c r="S73" s="114" t="s">
        <v>3233</v>
      </c>
      <c r="T73" s="21">
        <v>2</v>
      </c>
    </row>
    <row r="74" spans="1:20" ht="15.75">
      <c r="A74" s="440"/>
      <c r="B74" s="1" t="s">
        <v>30</v>
      </c>
      <c r="C74" s="383">
        <v>4</v>
      </c>
      <c r="D74" s="430" t="s">
        <v>4</v>
      </c>
      <c r="E74" s="1" t="s">
        <v>3370</v>
      </c>
      <c r="F74" s="409"/>
      <c r="G74" s="109">
        <v>10</v>
      </c>
      <c r="H74" s="110" t="s">
        <v>16</v>
      </c>
      <c r="I74" s="110">
        <v>31.617000000000001</v>
      </c>
      <c r="J74" s="111" t="s">
        <v>3371</v>
      </c>
      <c r="K74" s="112">
        <f t="shared" si="2"/>
        <v>50</v>
      </c>
      <c r="L74" s="52" t="s">
        <v>355</v>
      </c>
      <c r="M74" s="247" t="s">
        <v>355</v>
      </c>
      <c r="N74" s="257"/>
      <c r="O74" s="432" t="s">
        <v>355</v>
      </c>
      <c r="P74" s="432" t="s">
        <v>355</v>
      </c>
      <c r="Q74" s="432" t="s">
        <v>354</v>
      </c>
      <c r="R74" s="432" t="s">
        <v>354</v>
      </c>
      <c r="S74" s="114" t="s">
        <v>3233</v>
      </c>
      <c r="T74" s="21">
        <v>2</v>
      </c>
    </row>
    <row r="75" spans="1:20" ht="15.75">
      <c r="A75" s="440"/>
      <c r="B75" s="1" t="s">
        <v>31</v>
      </c>
      <c r="C75" s="384"/>
      <c r="D75" s="431"/>
      <c r="E75" s="1" t="s">
        <v>3372</v>
      </c>
      <c r="F75" s="409"/>
      <c r="G75" s="109">
        <v>10</v>
      </c>
      <c r="H75" s="110" t="s">
        <v>16</v>
      </c>
      <c r="I75" s="110">
        <v>30.365300000000001</v>
      </c>
      <c r="J75" s="111" t="s">
        <v>3373</v>
      </c>
      <c r="K75" s="112">
        <f t="shared" si="2"/>
        <v>50</v>
      </c>
      <c r="L75" s="52" t="s">
        <v>355</v>
      </c>
      <c r="M75" s="247" t="s">
        <v>355</v>
      </c>
      <c r="N75" s="258"/>
      <c r="O75" s="438"/>
      <c r="P75" s="438"/>
      <c r="Q75" s="438"/>
      <c r="R75" s="438"/>
      <c r="S75" s="114" t="s">
        <v>3233</v>
      </c>
      <c r="T75" s="21">
        <v>2</v>
      </c>
    </row>
    <row r="76" spans="1:20" ht="15.75">
      <c r="A76" s="440"/>
      <c r="B76" s="1" t="s">
        <v>32</v>
      </c>
      <c r="C76" s="384"/>
      <c r="D76" s="430" t="s">
        <v>3</v>
      </c>
      <c r="E76" s="1" t="s">
        <v>3374</v>
      </c>
      <c r="F76" s="409"/>
      <c r="G76" s="109">
        <v>10</v>
      </c>
      <c r="H76" s="110" t="s">
        <v>16</v>
      </c>
      <c r="I76" s="110">
        <v>29.051300000000001</v>
      </c>
      <c r="J76" s="111" t="s">
        <v>3375</v>
      </c>
      <c r="K76" s="112">
        <f t="shared" si="2"/>
        <v>50</v>
      </c>
      <c r="L76" s="52" t="s">
        <v>355</v>
      </c>
      <c r="M76" s="247" t="s">
        <v>355</v>
      </c>
      <c r="N76" s="257"/>
      <c r="O76" s="432" t="s">
        <v>355</v>
      </c>
      <c r="P76" s="438" t="e">
        <f>AVERAGE(#REF!)</f>
        <v>#REF!</v>
      </c>
      <c r="Q76" s="432" t="s">
        <v>354</v>
      </c>
      <c r="R76" s="438" t="e">
        <f>AVERAGE(#REF!)</f>
        <v>#REF!</v>
      </c>
      <c r="S76" s="114" t="s">
        <v>3233</v>
      </c>
      <c r="T76" s="21">
        <v>2</v>
      </c>
    </row>
    <row r="77" spans="1:20" ht="15.75">
      <c r="A77" s="440"/>
      <c r="B77" s="1" t="s">
        <v>33</v>
      </c>
      <c r="C77" s="384"/>
      <c r="D77" s="431"/>
      <c r="E77" s="1" t="s">
        <v>3376</v>
      </c>
      <c r="F77" s="409"/>
      <c r="G77" s="109">
        <v>10</v>
      </c>
      <c r="H77" s="110" t="s">
        <v>16</v>
      </c>
      <c r="I77" s="110">
        <v>31.617699999999999</v>
      </c>
      <c r="J77" s="111" t="s">
        <v>3377</v>
      </c>
      <c r="K77" s="112">
        <f t="shared" si="2"/>
        <v>50</v>
      </c>
      <c r="L77" s="52" t="s">
        <v>355</v>
      </c>
      <c r="M77" s="247" t="s">
        <v>355</v>
      </c>
      <c r="N77" s="258"/>
      <c r="O77" s="438"/>
      <c r="P77" s="438" t="e">
        <f>AVERAGE(P76:P76)</f>
        <v>#REF!</v>
      </c>
      <c r="Q77" s="438"/>
      <c r="R77" s="438" t="e">
        <f>AVERAGE(R76:R76)</f>
        <v>#REF!</v>
      </c>
      <c r="S77" s="114" t="s">
        <v>3233</v>
      </c>
      <c r="T77" s="21">
        <v>2</v>
      </c>
    </row>
    <row r="78" spans="1:20" ht="15.75">
      <c r="A78" s="440"/>
      <c r="B78" s="1" t="s">
        <v>34</v>
      </c>
      <c r="C78" s="383">
        <v>5</v>
      </c>
      <c r="D78" s="430" t="s">
        <v>4</v>
      </c>
      <c r="E78" s="1" t="s">
        <v>3378</v>
      </c>
      <c r="F78" s="409"/>
      <c r="G78" s="109">
        <v>10</v>
      </c>
      <c r="H78" s="110" t="s">
        <v>16</v>
      </c>
      <c r="I78" s="110">
        <v>37.566499999999998</v>
      </c>
      <c r="J78" s="111">
        <v>97.700999999999993</v>
      </c>
      <c r="K78" s="112">
        <v>12.5</v>
      </c>
      <c r="L78" s="52" t="s">
        <v>355</v>
      </c>
      <c r="M78" s="247" t="s">
        <v>355</v>
      </c>
      <c r="N78" s="257"/>
      <c r="O78" s="432" t="s">
        <v>355</v>
      </c>
      <c r="P78" s="432" t="s">
        <v>355</v>
      </c>
      <c r="Q78" s="432" t="s">
        <v>354</v>
      </c>
      <c r="R78" s="432" t="s">
        <v>354</v>
      </c>
      <c r="S78" s="114" t="s">
        <v>3379</v>
      </c>
      <c r="T78" s="117">
        <v>3</v>
      </c>
    </row>
    <row r="79" spans="1:20" ht="15.75">
      <c r="A79" s="440"/>
      <c r="B79" s="1" t="s">
        <v>35</v>
      </c>
      <c r="C79" s="384"/>
      <c r="D79" s="431"/>
      <c r="E79" s="1" t="s">
        <v>3380</v>
      </c>
      <c r="F79" s="409"/>
      <c r="G79" s="109">
        <v>10</v>
      </c>
      <c r="H79" s="110" t="s">
        <v>16</v>
      </c>
      <c r="I79" s="110">
        <v>33.457299999999996</v>
      </c>
      <c r="J79" s="111" t="s">
        <v>3381</v>
      </c>
      <c r="K79" s="112">
        <f t="shared" si="2"/>
        <v>50</v>
      </c>
      <c r="L79" s="52" t="s">
        <v>355</v>
      </c>
      <c r="M79" s="247" t="s">
        <v>355</v>
      </c>
      <c r="N79" s="258"/>
      <c r="O79" s="438"/>
      <c r="P79" s="438"/>
      <c r="Q79" s="438"/>
      <c r="R79" s="438"/>
      <c r="S79" s="114" t="s">
        <v>3233</v>
      </c>
      <c r="T79" s="117">
        <v>3</v>
      </c>
    </row>
    <row r="80" spans="1:20" ht="15.75">
      <c r="A80" s="440"/>
      <c r="B80" s="1" t="s">
        <v>36</v>
      </c>
      <c r="C80" s="384"/>
      <c r="D80" s="430" t="s">
        <v>3</v>
      </c>
      <c r="E80" s="1" t="s">
        <v>3382</v>
      </c>
      <c r="F80" s="409"/>
      <c r="G80" s="109">
        <v>10</v>
      </c>
      <c r="H80" s="110" t="s">
        <v>16</v>
      </c>
      <c r="I80" s="110">
        <v>33.1</v>
      </c>
      <c r="J80" s="111" t="s">
        <v>3383</v>
      </c>
      <c r="K80" s="112">
        <f t="shared" si="2"/>
        <v>50</v>
      </c>
      <c r="L80" s="52" t="s">
        <v>355</v>
      </c>
      <c r="M80" s="247" t="s">
        <v>355</v>
      </c>
      <c r="N80" s="257"/>
      <c r="O80" s="432" t="s">
        <v>355</v>
      </c>
      <c r="P80" s="438" t="e">
        <f>AVERAGE(#REF!)</f>
        <v>#REF!</v>
      </c>
      <c r="Q80" s="432" t="s">
        <v>354</v>
      </c>
      <c r="R80" s="438" t="e">
        <f>AVERAGE(#REF!)</f>
        <v>#REF!</v>
      </c>
      <c r="S80" s="114" t="s">
        <v>3233</v>
      </c>
      <c r="T80" s="117">
        <v>3</v>
      </c>
    </row>
    <row r="81" spans="1:20" ht="15.75">
      <c r="A81" s="440"/>
      <c r="B81" s="1" t="s">
        <v>37</v>
      </c>
      <c r="C81" s="384"/>
      <c r="D81" s="431"/>
      <c r="E81" s="1" t="s">
        <v>3384</v>
      </c>
      <c r="F81" s="409"/>
      <c r="G81" s="109">
        <v>10</v>
      </c>
      <c r="H81" s="110" t="s">
        <v>16</v>
      </c>
      <c r="I81" s="110">
        <v>31.690300000000001</v>
      </c>
      <c r="J81" s="111" t="s">
        <v>3385</v>
      </c>
      <c r="K81" s="112">
        <f t="shared" si="2"/>
        <v>50</v>
      </c>
      <c r="L81" s="52" t="s">
        <v>355</v>
      </c>
      <c r="M81" s="247" t="s">
        <v>355</v>
      </c>
      <c r="N81" s="258"/>
      <c r="O81" s="438"/>
      <c r="P81" s="438" t="e">
        <f>AVERAGE(P80:P80)</f>
        <v>#REF!</v>
      </c>
      <c r="Q81" s="438"/>
      <c r="R81" s="438" t="e">
        <f>AVERAGE(R80:R80)</f>
        <v>#REF!</v>
      </c>
      <c r="S81" s="114" t="s">
        <v>3233</v>
      </c>
      <c r="T81" s="117">
        <v>3</v>
      </c>
    </row>
    <row r="82" spans="1:20" ht="15.75">
      <c r="A82" s="440"/>
      <c r="B82" s="1" t="s">
        <v>38</v>
      </c>
      <c r="C82" s="383">
        <v>6</v>
      </c>
      <c r="D82" s="115" t="s">
        <v>4</v>
      </c>
      <c r="E82" s="1" t="s">
        <v>3386</v>
      </c>
      <c r="F82" s="409"/>
      <c r="G82" s="109">
        <v>10</v>
      </c>
      <c r="H82" s="110" t="s">
        <v>16</v>
      </c>
      <c r="I82" s="110">
        <v>31.122699999999998</v>
      </c>
      <c r="J82" s="111" t="s">
        <v>3387</v>
      </c>
      <c r="K82" s="112">
        <f t="shared" si="2"/>
        <v>50</v>
      </c>
      <c r="L82" s="52" t="s">
        <v>355</v>
      </c>
      <c r="M82" s="247" t="s">
        <v>355</v>
      </c>
      <c r="N82" s="257"/>
      <c r="O82" s="116" t="s">
        <v>355</v>
      </c>
      <c r="P82" s="432" t="s">
        <v>355</v>
      </c>
      <c r="Q82" s="116" t="s">
        <v>354</v>
      </c>
      <c r="R82" s="432" t="s">
        <v>354</v>
      </c>
      <c r="S82" s="114" t="s">
        <v>3233</v>
      </c>
      <c r="T82" s="117">
        <v>3</v>
      </c>
    </row>
    <row r="83" spans="1:20" ht="15.75">
      <c r="A83" s="440"/>
      <c r="B83" s="1" t="s">
        <v>39</v>
      </c>
      <c r="C83" s="384"/>
      <c r="D83" s="430" t="s">
        <v>3</v>
      </c>
      <c r="E83" s="1" t="s">
        <v>3388</v>
      </c>
      <c r="F83" s="409"/>
      <c r="G83" s="109">
        <v>10</v>
      </c>
      <c r="H83" s="110" t="s">
        <v>16</v>
      </c>
      <c r="I83" s="110">
        <v>32.518000000000001</v>
      </c>
      <c r="J83" s="111" t="s">
        <v>3389</v>
      </c>
      <c r="K83" s="112">
        <f t="shared" si="2"/>
        <v>50</v>
      </c>
      <c r="L83" s="52" t="s">
        <v>355</v>
      </c>
      <c r="M83" s="247" t="s">
        <v>355</v>
      </c>
      <c r="N83" s="257"/>
      <c r="O83" s="432" t="s">
        <v>355</v>
      </c>
      <c r="P83" s="438"/>
      <c r="Q83" s="432" t="s">
        <v>354</v>
      </c>
      <c r="R83" s="438"/>
      <c r="S83" s="114" t="s">
        <v>3233</v>
      </c>
      <c r="T83" s="117">
        <v>3</v>
      </c>
    </row>
    <row r="84" spans="1:20" ht="15.75">
      <c r="A84" s="440"/>
      <c r="B84" s="1" t="s">
        <v>40</v>
      </c>
      <c r="C84" s="384"/>
      <c r="D84" s="431"/>
      <c r="E84" s="1" t="s">
        <v>3390</v>
      </c>
      <c r="F84" s="409"/>
      <c r="G84" s="109">
        <v>10</v>
      </c>
      <c r="H84" s="110" t="s">
        <v>16</v>
      </c>
      <c r="I84" s="110">
        <v>31.72</v>
      </c>
      <c r="J84" s="111" t="s">
        <v>3391</v>
      </c>
      <c r="K84" s="112">
        <f t="shared" si="2"/>
        <v>50</v>
      </c>
      <c r="L84" s="52" t="s">
        <v>355</v>
      </c>
      <c r="M84" s="247" t="s">
        <v>355</v>
      </c>
      <c r="N84" s="258"/>
      <c r="O84" s="438" t="e">
        <f>AVERAGE(O83:O83)</f>
        <v>#DIV/0!</v>
      </c>
      <c r="P84" s="438" t="e">
        <f>AVERAGE(#REF!)</f>
        <v>#REF!</v>
      </c>
      <c r="Q84" s="438" t="e">
        <f>STDEV(#REF!)</f>
        <v>#REF!</v>
      </c>
      <c r="R84" s="438" t="e">
        <f>AVERAGE(#REF!)</f>
        <v>#REF!</v>
      </c>
      <c r="S84" s="114" t="s">
        <v>3233</v>
      </c>
      <c r="T84" s="117">
        <v>3</v>
      </c>
    </row>
    <row r="85" spans="1:20" ht="15.75">
      <c r="A85" s="440"/>
      <c r="B85" s="1" t="s">
        <v>41</v>
      </c>
      <c r="C85" s="384"/>
      <c r="D85" s="431"/>
      <c r="E85" s="1" t="s">
        <v>3392</v>
      </c>
      <c r="F85" s="410"/>
      <c r="G85" s="109">
        <v>10</v>
      </c>
      <c r="H85" s="110" t="s">
        <v>16</v>
      </c>
      <c r="I85" s="110">
        <v>32.974699999999999</v>
      </c>
      <c r="J85" s="111" t="s">
        <v>3393</v>
      </c>
      <c r="K85" s="112">
        <f t="shared" si="2"/>
        <v>50</v>
      </c>
      <c r="L85" s="52" t="s">
        <v>355</v>
      </c>
      <c r="M85" s="247" t="s">
        <v>355</v>
      </c>
      <c r="N85" s="258"/>
      <c r="O85" s="438" t="e">
        <f>AVERAGE(O84:O84)</f>
        <v>#DIV/0!</v>
      </c>
      <c r="P85" s="438" t="e">
        <f>AVERAGE(P84:P84)</f>
        <v>#REF!</v>
      </c>
      <c r="Q85" s="438" t="e">
        <f>STDEV(Q83:Q84)</f>
        <v>#REF!</v>
      </c>
      <c r="R85" s="438" t="e">
        <f>AVERAGE(R84:R84)</f>
        <v>#REF!</v>
      </c>
      <c r="S85" s="114" t="s">
        <v>3233</v>
      </c>
      <c r="T85" s="117">
        <v>3</v>
      </c>
    </row>
    <row r="86" spans="1:20" ht="15.75">
      <c r="A86" s="440"/>
      <c r="B86" s="1" t="s">
        <v>49</v>
      </c>
      <c r="C86" s="383">
        <v>3</v>
      </c>
      <c r="D86" s="430" t="s">
        <v>4</v>
      </c>
      <c r="E86" s="1" t="s">
        <v>3394</v>
      </c>
      <c r="F86" s="408" t="s">
        <v>1846</v>
      </c>
      <c r="G86" s="109">
        <v>10</v>
      </c>
      <c r="H86" s="110" t="s">
        <v>16</v>
      </c>
      <c r="I86" s="110">
        <v>28.9727</v>
      </c>
      <c r="J86" s="111" t="s">
        <v>3395</v>
      </c>
      <c r="K86" s="112">
        <f t="shared" si="2"/>
        <v>50</v>
      </c>
      <c r="L86" s="52" t="s">
        <v>355</v>
      </c>
      <c r="M86" s="247" t="s">
        <v>355</v>
      </c>
      <c r="N86" s="257"/>
      <c r="O86" s="432" t="s">
        <v>355</v>
      </c>
      <c r="P86" s="432" t="s">
        <v>355</v>
      </c>
      <c r="Q86" s="432" t="s">
        <v>354</v>
      </c>
      <c r="R86" s="432" t="s">
        <v>354</v>
      </c>
      <c r="S86" s="114" t="s">
        <v>3233</v>
      </c>
      <c r="T86" s="117">
        <v>3</v>
      </c>
    </row>
    <row r="87" spans="1:20" ht="15.75">
      <c r="A87" s="440"/>
      <c r="B87" s="1" t="s">
        <v>50</v>
      </c>
      <c r="C87" s="384"/>
      <c r="D87" s="431"/>
      <c r="E87" s="1" t="s">
        <v>3396</v>
      </c>
      <c r="F87" s="409"/>
      <c r="G87" s="109">
        <v>10</v>
      </c>
      <c r="H87" s="110" t="s">
        <v>16</v>
      </c>
      <c r="I87" s="110">
        <v>28.749300000000002</v>
      </c>
      <c r="J87" s="111" t="s">
        <v>3397</v>
      </c>
      <c r="K87" s="112">
        <f t="shared" si="2"/>
        <v>50</v>
      </c>
      <c r="L87" s="52" t="s">
        <v>355</v>
      </c>
      <c r="M87" s="247" t="s">
        <v>355</v>
      </c>
      <c r="N87" s="258"/>
      <c r="O87" s="438"/>
      <c r="P87" s="438"/>
      <c r="Q87" s="438"/>
      <c r="R87" s="438"/>
      <c r="S87" s="114" t="s">
        <v>3233</v>
      </c>
      <c r="T87" s="117">
        <v>3</v>
      </c>
    </row>
    <row r="88" spans="1:20" ht="15.75">
      <c r="A88" s="440"/>
      <c r="B88" s="1" t="s">
        <v>51</v>
      </c>
      <c r="C88" s="384"/>
      <c r="D88" s="430" t="s">
        <v>3</v>
      </c>
      <c r="E88" s="1" t="s">
        <v>3398</v>
      </c>
      <c r="F88" s="409"/>
      <c r="G88" s="109">
        <v>10</v>
      </c>
      <c r="H88" s="110" t="s">
        <v>16</v>
      </c>
      <c r="I88" s="110">
        <v>28.6813</v>
      </c>
      <c r="J88" s="111" t="s">
        <v>3399</v>
      </c>
      <c r="K88" s="112">
        <f t="shared" si="2"/>
        <v>50</v>
      </c>
      <c r="L88" s="52" t="s">
        <v>355</v>
      </c>
      <c r="M88" s="247" t="s">
        <v>355</v>
      </c>
      <c r="N88" s="257"/>
      <c r="O88" s="432" t="s">
        <v>355</v>
      </c>
      <c r="P88" s="438" t="e">
        <f>AVERAGE(#REF!)</f>
        <v>#REF!</v>
      </c>
      <c r="Q88" s="432" t="s">
        <v>354</v>
      </c>
      <c r="R88" s="438" t="e">
        <f>AVERAGE(#REF!)</f>
        <v>#REF!</v>
      </c>
      <c r="S88" s="114" t="s">
        <v>3233</v>
      </c>
      <c r="T88" s="117">
        <v>3</v>
      </c>
    </row>
    <row r="89" spans="1:20" ht="15.75">
      <c r="A89" s="440"/>
      <c r="B89" s="1" t="s">
        <v>52</v>
      </c>
      <c r="C89" s="384"/>
      <c r="D89" s="431"/>
      <c r="E89" s="1" t="s">
        <v>3400</v>
      </c>
      <c r="F89" s="409"/>
      <c r="G89" s="109">
        <v>10</v>
      </c>
      <c r="H89" s="110" t="s">
        <v>16</v>
      </c>
      <c r="I89" s="110">
        <v>31.48</v>
      </c>
      <c r="J89" s="111" t="s">
        <v>3401</v>
      </c>
      <c r="K89" s="112">
        <f t="shared" si="2"/>
        <v>50</v>
      </c>
      <c r="L89" s="52" t="s">
        <v>355</v>
      </c>
      <c r="M89" s="247" t="s">
        <v>355</v>
      </c>
      <c r="N89" s="258"/>
      <c r="O89" s="438"/>
      <c r="P89" s="438" t="e">
        <f>AVERAGE(P88:P88)</f>
        <v>#REF!</v>
      </c>
      <c r="Q89" s="438"/>
      <c r="R89" s="438" t="e">
        <f>AVERAGE(R88:R88)</f>
        <v>#REF!</v>
      </c>
      <c r="S89" s="114" t="s">
        <v>3233</v>
      </c>
      <c r="T89" s="117">
        <v>3</v>
      </c>
    </row>
    <row r="90" spans="1:20" ht="15.75">
      <c r="A90" s="440"/>
      <c r="B90" s="1" t="s">
        <v>53</v>
      </c>
      <c r="C90" s="383">
        <v>4</v>
      </c>
      <c r="D90" s="430" t="s">
        <v>4</v>
      </c>
      <c r="E90" s="1" t="s">
        <v>3402</v>
      </c>
      <c r="F90" s="409"/>
      <c r="G90" s="109">
        <v>10</v>
      </c>
      <c r="H90" s="110" t="s">
        <v>16</v>
      </c>
      <c r="I90" s="110">
        <v>29.135300000000001</v>
      </c>
      <c r="J90" s="111" t="s">
        <v>3403</v>
      </c>
      <c r="K90" s="112">
        <f t="shared" si="2"/>
        <v>50</v>
      </c>
      <c r="L90" s="52" t="s">
        <v>355</v>
      </c>
      <c r="M90" s="247" t="s">
        <v>355</v>
      </c>
      <c r="N90" s="257"/>
      <c r="O90" s="432" t="s">
        <v>355</v>
      </c>
      <c r="P90" s="432" t="s">
        <v>355</v>
      </c>
      <c r="Q90" s="432" t="s">
        <v>354</v>
      </c>
      <c r="R90" s="432" t="s">
        <v>354</v>
      </c>
      <c r="S90" s="114" t="s">
        <v>3233</v>
      </c>
      <c r="T90" s="117">
        <v>3</v>
      </c>
    </row>
    <row r="91" spans="1:20" ht="15.75">
      <c r="A91" s="440"/>
      <c r="B91" s="1" t="s">
        <v>54</v>
      </c>
      <c r="C91" s="384"/>
      <c r="D91" s="431"/>
      <c r="E91" s="1" t="s">
        <v>3404</v>
      </c>
      <c r="F91" s="409"/>
      <c r="G91" s="109">
        <v>10</v>
      </c>
      <c r="H91" s="110" t="s">
        <v>16</v>
      </c>
      <c r="I91" s="110">
        <v>30.413699999999999</v>
      </c>
      <c r="J91" s="111" t="s">
        <v>3405</v>
      </c>
      <c r="K91" s="112">
        <f t="shared" si="2"/>
        <v>50</v>
      </c>
      <c r="L91" s="52" t="s">
        <v>355</v>
      </c>
      <c r="M91" s="247" t="s">
        <v>355</v>
      </c>
      <c r="N91" s="258"/>
      <c r="O91" s="438"/>
      <c r="P91" s="438"/>
      <c r="Q91" s="438"/>
      <c r="R91" s="438"/>
      <c r="S91" s="114" t="s">
        <v>3233</v>
      </c>
      <c r="T91" s="117">
        <v>3</v>
      </c>
    </row>
    <row r="92" spans="1:20" ht="15.75">
      <c r="A92" s="440"/>
      <c r="B92" s="1" t="s">
        <v>55</v>
      </c>
      <c r="C92" s="384"/>
      <c r="D92" s="430" t="s">
        <v>3</v>
      </c>
      <c r="E92" s="1" t="s">
        <v>3406</v>
      </c>
      <c r="F92" s="409"/>
      <c r="G92" s="109">
        <v>10</v>
      </c>
      <c r="H92" s="110" t="s">
        <v>16</v>
      </c>
      <c r="I92" s="110">
        <v>31.3263</v>
      </c>
      <c r="J92" s="111" t="s">
        <v>3407</v>
      </c>
      <c r="K92" s="112">
        <f t="shared" si="2"/>
        <v>50</v>
      </c>
      <c r="L92" s="52" t="s">
        <v>355</v>
      </c>
      <c r="M92" s="247" t="s">
        <v>355</v>
      </c>
      <c r="N92" s="257"/>
      <c r="O92" s="432" t="s">
        <v>355</v>
      </c>
      <c r="P92" s="438" t="e">
        <f>AVERAGE(#REF!)</f>
        <v>#REF!</v>
      </c>
      <c r="Q92" s="432" t="s">
        <v>354</v>
      </c>
      <c r="R92" s="438" t="e">
        <f>AVERAGE(#REF!)</f>
        <v>#REF!</v>
      </c>
      <c r="S92" s="114" t="s">
        <v>3233</v>
      </c>
      <c r="T92" s="117">
        <v>3</v>
      </c>
    </row>
    <row r="93" spans="1:20" ht="15.75">
      <c r="A93" s="440"/>
      <c r="B93" s="1" t="s">
        <v>56</v>
      </c>
      <c r="C93" s="384"/>
      <c r="D93" s="431"/>
      <c r="E93" s="1" t="s">
        <v>3408</v>
      </c>
      <c r="F93" s="409"/>
      <c r="G93" s="109">
        <v>10</v>
      </c>
      <c r="H93" s="110" t="s">
        <v>16</v>
      </c>
      <c r="I93" s="110">
        <v>33.011000000000003</v>
      </c>
      <c r="J93" s="111" t="s">
        <v>3409</v>
      </c>
      <c r="K93" s="112">
        <f t="shared" si="2"/>
        <v>50</v>
      </c>
      <c r="L93" s="52" t="s">
        <v>355</v>
      </c>
      <c r="M93" s="247" t="s">
        <v>355</v>
      </c>
      <c r="N93" s="258"/>
      <c r="O93" s="438"/>
      <c r="P93" s="438" t="e">
        <f>AVERAGE(P92:P92)</f>
        <v>#REF!</v>
      </c>
      <c r="Q93" s="438"/>
      <c r="R93" s="438" t="e">
        <f>AVERAGE(R92:R92)</f>
        <v>#REF!</v>
      </c>
      <c r="S93" s="114" t="s">
        <v>3233</v>
      </c>
      <c r="T93" s="117">
        <v>3</v>
      </c>
    </row>
    <row r="94" spans="1:20" ht="15.75">
      <c r="A94" s="440"/>
      <c r="B94" s="1" t="s">
        <v>57</v>
      </c>
      <c r="C94" s="383">
        <v>5</v>
      </c>
      <c r="D94" s="430" t="s">
        <v>4</v>
      </c>
      <c r="E94" s="1" t="s">
        <v>3410</v>
      </c>
      <c r="F94" s="409"/>
      <c r="G94" s="109">
        <v>10</v>
      </c>
      <c r="H94" s="110" t="s">
        <v>16</v>
      </c>
      <c r="I94" s="110">
        <v>33.184699999999999</v>
      </c>
      <c r="J94" s="111" t="s">
        <v>3411</v>
      </c>
      <c r="K94" s="112">
        <f t="shared" si="2"/>
        <v>50</v>
      </c>
      <c r="L94" s="52" t="s">
        <v>355</v>
      </c>
      <c r="M94" s="247" t="s">
        <v>355</v>
      </c>
      <c r="N94" s="257"/>
      <c r="O94" s="432" t="s">
        <v>355</v>
      </c>
      <c r="P94" s="432" t="s">
        <v>355</v>
      </c>
      <c r="Q94" s="432" t="s">
        <v>354</v>
      </c>
      <c r="R94" s="432" t="s">
        <v>354</v>
      </c>
      <c r="S94" s="114" t="s">
        <v>3233</v>
      </c>
      <c r="T94" s="117">
        <v>3</v>
      </c>
    </row>
    <row r="95" spans="1:20" ht="15.75">
      <c r="A95" s="440"/>
      <c r="B95" s="1" t="s">
        <v>58</v>
      </c>
      <c r="C95" s="384"/>
      <c r="D95" s="431"/>
      <c r="E95" s="1" t="s">
        <v>3412</v>
      </c>
      <c r="F95" s="409"/>
      <c r="G95" s="109">
        <v>10</v>
      </c>
      <c r="H95" s="110" t="s">
        <v>16</v>
      </c>
      <c r="I95" s="110">
        <v>37.225299999999997</v>
      </c>
      <c r="J95" s="111" t="s">
        <v>3413</v>
      </c>
      <c r="K95" s="112">
        <v>12.5</v>
      </c>
      <c r="L95" s="52" t="s">
        <v>355</v>
      </c>
      <c r="M95" s="247" t="s">
        <v>355</v>
      </c>
      <c r="N95" s="258"/>
      <c r="O95" s="438"/>
      <c r="P95" s="438"/>
      <c r="Q95" s="438"/>
      <c r="R95" s="438"/>
      <c r="S95" s="114" t="s">
        <v>3379</v>
      </c>
      <c r="T95" s="117">
        <v>3</v>
      </c>
    </row>
    <row r="96" spans="1:20" ht="15.75">
      <c r="A96" s="440"/>
      <c r="B96" s="1" t="s">
        <v>59</v>
      </c>
      <c r="C96" s="384"/>
      <c r="D96" s="430" t="s">
        <v>3</v>
      </c>
      <c r="E96" s="1" t="s">
        <v>3414</v>
      </c>
      <c r="F96" s="409"/>
      <c r="G96" s="109">
        <v>10</v>
      </c>
      <c r="H96" s="110" t="s">
        <v>16</v>
      </c>
      <c r="I96" s="110">
        <v>33.805700000000002</v>
      </c>
      <c r="J96" s="111" t="s">
        <v>3415</v>
      </c>
      <c r="K96" s="112">
        <f t="shared" si="2"/>
        <v>50</v>
      </c>
      <c r="L96" s="52" t="s">
        <v>355</v>
      </c>
      <c r="M96" s="247" t="s">
        <v>355</v>
      </c>
      <c r="N96" s="257"/>
      <c r="O96" s="432" t="s">
        <v>355</v>
      </c>
      <c r="P96" s="438" t="e">
        <f>AVERAGE(#REF!)</f>
        <v>#REF!</v>
      </c>
      <c r="Q96" s="432" t="s">
        <v>354</v>
      </c>
      <c r="R96" s="438" t="e">
        <f>AVERAGE(#REF!)</f>
        <v>#REF!</v>
      </c>
      <c r="S96" s="114" t="s">
        <v>3233</v>
      </c>
      <c r="T96" s="117">
        <v>3</v>
      </c>
    </row>
    <row r="97" spans="1:20" ht="15.75">
      <c r="A97" s="440"/>
      <c r="B97" s="1" t="s">
        <v>60</v>
      </c>
      <c r="C97" s="384"/>
      <c r="D97" s="431"/>
      <c r="E97" s="1" t="s">
        <v>3416</v>
      </c>
      <c r="F97" s="409"/>
      <c r="G97" s="109">
        <v>10</v>
      </c>
      <c r="H97" s="110" t="s">
        <v>16</v>
      </c>
      <c r="I97" s="110">
        <v>34.906700000000001</v>
      </c>
      <c r="J97" s="111" t="s">
        <v>3417</v>
      </c>
      <c r="K97" s="112">
        <f t="shared" si="2"/>
        <v>50</v>
      </c>
      <c r="L97" s="52" t="s">
        <v>355</v>
      </c>
      <c r="M97" s="247" t="s">
        <v>355</v>
      </c>
      <c r="N97" s="258"/>
      <c r="O97" s="438"/>
      <c r="P97" s="438" t="e">
        <f>AVERAGE(P96:P96)</f>
        <v>#REF!</v>
      </c>
      <c r="Q97" s="438"/>
      <c r="R97" s="438" t="e">
        <f>AVERAGE(R96:R96)</f>
        <v>#REF!</v>
      </c>
      <c r="S97" s="114" t="s">
        <v>3233</v>
      </c>
      <c r="T97" s="117">
        <v>3</v>
      </c>
    </row>
    <row r="98" spans="1:20" ht="15.75">
      <c r="A98" s="440"/>
      <c r="B98" s="1" t="s">
        <v>61</v>
      </c>
      <c r="C98" s="383">
        <v>6</v>
      </c>
      <c r="D98" s="430" t="s">
        <v>4</v>
      </c>
      <c r="E98" s="1" t="s">
        <v>3418</v>
      </c>
      <c r="F98" s="409"/>
      <c r="G98" s="109">
        <v>10</v>
      </c>
      <c r="H98" s="110" t="s">
        <v>16</v>
      </c>
      <c r="I98" s="110">
        <v>32.725000000000001</v>
      </c>
      <c r="J98" s="111" t="s">
        <v>3419</v>
      </c>
      <c r="K98" s="112">
        <f t="shared" si="2"/>
        <v>50</v>
      </c>
      <c r="L98" s="52" t="s">
        <v>355</v>
      </c>
      <c r="M98" s="247" t="s">
        <v>355</v>
      </c>
      <c r="N98" s="257"/>
      <c r="O98" s="432" t="s">
        <v>355</v>
      </c>
      <c r="P98" s="432" t="s">
        <v>355</v>
      </c>
      <c r="Q98" s="432" t="s">
        <v>354</v>
      </c>
      <c r="R98" s="432" t="s">
        <v>354</v>
      </c>
      <c r="S98" s="114" t="s">
        <v>3233</v>
      </c>
      <c r="T98" s="117">
        <v>3</v>
      </c>
    </row>
    <row r="99" spans="1:20" ht="15.75">
      <c r="A99" s="440"/>
      <c r="B99" s="1" t="s">
        <v>62</v>
      </c>
      <c r="C99" s="384"/>
      <c r="D99" s="437"/>
      <c r="E99" s="1" t="s">
        <v>3420</v>
      </c>
      <c r="F99" s="409"/>
      <c r="G99" s="109">
        <v>10</v>
      </c>
      <c r="H99" s="110" t="s">
        <v>16</v>
      </c>
      <c r="I99" s="110">
        <v>34.3917</v>
      </c>
      <c r="J99" s="111" t="s">
        <v>3421</v>
      </c>
      <c r="K99" s="112">
        <f t="shared" si="2"/>
        <v>50</v>
      </c>
      <c r="L99" s="52" t="s">
        <v>355</v>
      </c>
      <c r="M99" s="247" t="s">
        <v>355</v>
      </c>
      <c r="N99" s="259"/>
      <c r="O99" s="433"/>
      <c r="P99" s="438"/>
      <c r="Q99" s="433"/>
      <c r="R99" s="438"/>
      <c r="S99" s="114" t="s">
        <v>3233</v>
      </c>
      <c r="T99" s="117">
        <v>3</v>
      </c>
    </row>
    <row r="100" spans="1:20" ht="15.75">
      <c r="A100" s="440"/>
      <c r="B100" s="1" t="s">
        <v>63</v>
      </c>
      <c r="C100" s="384"/>
      <c r="D100" s="431" t="s">
        <v>3</v>
      </c>
      <c r="E100" s="1" t="s">
        <v>3422</v>
      </c>
      <c r="F100" s="409"/>
      <c r="G100" s="109">
        <v>10</v>
      </c>
      <c r="H100" s="110">
        <v>37.3095</v>
      </c>
      <c r="I100" s="110">
        <v>32.484000000000002</v>
      </c>
      <c r="J100" s="111" t="s">
        <v>3423</v>
      </c>
      <c r="K100" s="112">
        <f t="shared" si="2"/>
        <v>50</v>
      </c>
      <c r="L100" s="52" t="s">
        <v>355</v>
      </c>
      <c r="M100" s="247" t="s">
        <v>355</v>
      </c>
      <c r="N100" s="258"/>
      <c r="O100" s="438" t="s">
        <v>355</v>
      </c>
      <c r="P100" s="438" t="e">
        <f>AVERAGE(#REF!)</f>
        <v>#REF!</v>
      </c>
      <c r="Q100" s="438" t="s">
        <v>354</v>
      </c>
      <c r="R100" s="438" t="e">
        <f>AVERAGE(#REF!)</f>
        <v>#REF!</v>
      </c>
      <c r="S100" s="114" t="s">
        <v>3233</v>
      </c>
      <c r="T100" s="117">
        <v>3</v>
      </c>
    </row>
    <row r="101" spans="1:20" ht="15.75">
      <c r="A101" s="441"/>
      <c r="B101" s="1" t="s">
        <v>64</v>
      </c>
      <c r="C101" s="384"/>
      <c r="D101" s="437"/>
      <c r="E101" s="1" t="s">
        <v>3424</v>
      </c>
      <c r="F101" s="410"/>
      <c r="G101" s="109">
        <v>10</v>
      </c>
      <c r="H101" s="110" t="s">
        <v>16</v>
      </c>
      <c r="I101" s="110">
        <v>33.765999999999998</v>
      </c>
      <c r="J101" s="111" t="s">
        <v>3425</v>
      </c>
      <c r="K101" s="112">
        <f t="shared" si="2"/>
        <v>50</v>
      </c>
      <c r="L101" s="52" t="s">
        <v>355</v>
      </c>
      <c r="M101" s="247" t="s">
        <v>355</v>
      </c>
      <c r="N101" s="259"/>
      <c r="O101" s="433"/>
      <c r="P101" s="438" t="e">
        <f>AVERAGE(P100:P100)</f>
        <v>#REF!</v>
      </c>
      <c r="Q101" s="433"/>
      <c r="R101" s="438" t="e">
        <f>AVERAGE(R100:R100)</f>
        <v>#REF!</v>
      </c>
      <c r="S101" s="114" t="s">
        <v>3233</v>
      </c>
      <c r="T101" s="117">
        <v>3</v>
      </c>
    </row>
    <row r="102" spans="1:20" ht="15.75">
      <c r="A102" s="439" t="s">
        <v>549</v>
      </c>
      <c r="B102" s="1" t="s">
        <v>26</v>
      </c>
      <c r="C102" s="383">
        <v>3</v>
      </c>
      <c r="D102" s="430" t="s">
        <v>4</v>
      </c>
      <c r="E102" s="1" t="s">
        <v>3426</v>
      </c>
      <c r="F102" s="408" t="s">
        <v>1844</v>
      </c>
      <c r="G102" s="109">
        <v>10</v>
      </c>
      <c r="H102" s="110">
        <v>31.9407</v>
      </c>
      <c r="I102" s="110">
        <v>25.161999999999999</v>
      </c>
      <c r="J102" s="111" t="s">
        <v>3427</v>
      </c>
      <c r="K102" s="112">
        <f t="shared" si="2"/>
        <v>50</v>
      </c>
      <c r="L102" s="52">
        <v>73</v>
      </c>
      <c r="M102" s="247">
        <f t="shared" ref="M102:M133" si="3">(L102*2*1000)/K102</f>
        <v>2920</v>
      </c>
      <c r="N102" s="257"/>
      <c r="O102" s="432">
        <f>AVERAGE(M102:M103)</f>
        <v>7100</v>
      </c>
      <c r="P102" s="432">
        <f>AVERAGE(M102:M105)</f>
        <v>5040</v>
      </c>
      <c r="Q102" s="432">
        <f>STDEV(M102:M103)</f>
        <v>5911.4126907195377</v>
      </c>
      <c r="R102" s="432">
        <f>STDEV(M102:M105)</f>
        <v>4277.6940828753368</v>
      </c>
      <c r="S102" s="114" t="s">
        <v>3428</v>
      </c>
      <c r="T102" s="117">
        <v>9</v>
      </c>
    </row>
    <row r="103" spans="1:20" ht="15.75">
      <c r="A103" s="440"/>
      <c r="B103" s="1" t="s">
        <v>27</v>
      </c>
      <c r="C103" s="384"/>
      <c r="D103" s="431"/>
      <c r="E103" s="1" t="s">
        <v>3429</v>
      </c>
      <c r="F103" s="409"/>
      <c r="G103" s="109">
        <v>10</v>
      </c>
      <c r="H103" s="110">
        <v>29.946999999999999</v>
      </c>
      <c r="I103" s="110">
        <v>25.25</v>
      </c>
      <c r="J103" s="111" t="s">
        <v>3430</v>
      </c>
      <c r="K103" s="112">
        <f t="shared" si="2"/>
        <v>50</v>
      </c>
      <c r="L103" s="52">
        <v>282</v>
      </c>
      <c r="M103" s="247">
        <f t="shared" si="3"/>
        <v>11280</v>
      </c>
      <c r="N103" s="258"/>
      <c r="O103" s="438"/>
      <c r="P103" s="438"/>
      <c r="Q103" s="438"/>
      <c r="R103" s="438"/>
      <c r="S103" s="114" t="s">
        <v>3428</v>
      </c>
      <c r="T103" s="117">
        <v>9</v>
      </c>
    </row>
    <row r="104" spans="1:20" ht="15.75">
      <c r="A104" s="440"/>
      <c r="B104" s="1" t="s">
        <v>28</v>
      </c>
      <c r="C104" s="384"/>
      <c r="D104" s="430" t="s">
        <v>3</v>
      </c>
      <c r="E104" s="1" t="s">
        <v>3431</v>
      </c>
      <c r="F104" s="409"/>
      <c r="G104" s="109">
        <v>10</v>
      </c>
      <c r="H104" s="110">
        <v>32.675699999999999</v>
      </c>
      <c r="I104" s="110">
        <v>25.018699999999999</v>
      </c>
      <c r="J104" s="111" t="s">
        <v>3432</v>
      </c>
      <c r="K104" s="112">
        <f t="shared" si="2"/>
        <v>50</v>
      </c>
      <c r="L104" s="52">
        <v>44</v>
      </c>
      <c r="M104" s="247">
        <f t="shared" si="3"/>
        <v>1760</v>
      </c>
      <c r="N104" s="257"/>
      <c r="O104" s="432">
        <f>AVERAGE(M104:M105)</f>
        <v>2980</v>
      </c>
      <c r="P104" s="438" t="e">
        <f>AVERAGE(#REF!)</f>
        <v>#REF!</v>
      </c>
      <c r="Q104" s="432">
        <f>STDEV(M104:M105)</f>
        <v>1725.340546095176</v>
      </c>
      <c r="R104" s="438" t="e">
        <f>STDEV(#REF!)</f>
        <v>#REF!</v>
      </c>
      <c r="S104" s="114" t="s">
        <v>3428</v>
      </c>
      <c r="T104" s="117">
        <v>9</v>
      </c>
    </row>
    <row r="105" spans="1:20" ht="15.75">
      <c r="A105" s="440"/>
      <c r="B105" s="1" t="s">
        <v>29</v>
      </c>
      <c r="C105" s="384"/>
      <c r="D105" s="431"/>
      <c r="E105" s="1" t="s">
        <v>3433</v>
      </c>
      <c r="F105" s="409"/>
      <c r="G105" s="109">
        <v>10</v>
      </c>
      <c r="H105" s="110">
        <v>31.4023</v>
      </c>
      <c r="I105" s="110">
        <v>25.340299999999999</v>
      </c>
      <c r="J105" s="111" t="s">
        <v>3434</v>
      </c>
      <c r="K105" s="112">
        <f t="shared" si="2"/>
        <v>50</v>
      </c>
      <c r="L105" s="52">
        <v>105</v>
      </c>
      <c r="M105" s="247">
        <f t="shared" si="3"/>
        <v>4200</v>
      </c>
      <c r="N105" s="258"/>
      <c r="O105" s="438">
        <f>AVERAGE(O104:O104)</f>
        <v>2980</v>
      </c>
      <c r="P105" s="438" t="e">
        <f>AVERAGE(P104:P104)</f>
        <v>#REF!</v>
      </c>
      <c r="Q105" s="438" t="e">
        <f>STDEV(#REF!)</f>
        <v>#REF!</v>
      </c>
      <c r="R105" s="438" t="e">
        <f>STDEV(#REF!)</f>
        <v>#REF!</v>
      </c>
      <c r="S105" s="114" t="s">
        <v>3428</v>
      </c>
      <c r="T105" s="117">
        <v>9</v>
      </c>
    </row>
    <row r="106" spans="1:20" ht="15.75">
      <c r="A106" s="440"/>
      <c r="B106" s="1" t="s">
        <v>30</v>
      </c>
      <c r="C106" s="383">
        <v>4</v>
      </c>
      <c r="D106" s="430" t="s">
        <v>4</v>
      </c>
      <c r="E106" s="1" t="s">
        <v>3435</v>
      </c>
      <c r="F106" s="409"/>
      <c r="G106" s="109">
        <v>10</v>
      </c>
      <c r="H106" s="110">
        <v>30.0137</v>
      </c>
      <c r="I106" s="110">
        <v>25.7683</v>
      </c>
      <c r="J106" s="111" t="s">
        <v>3436</v>
      </c>
      <c r="K106" s="112">
        <f t="shared" si="2"/>
        <v>50</v>
      </c>
      <c r="L106" s="52">
        <v>269</v>
      </c>
      <c r="M106" s="247">
        <f t="shared" si="3"/>
        <v>10760</v>
      </c>
      <c r="N106" s="257"/>
      <c r="O106" s="432">
        <f>AVERAGE(M106:M107)</f>
        <v>6620</v>
      </c>
      <c r="P106" s="432">
        <f>AVERAGE(M106:M109)</f>
        <v>23450</v>
      </c>
      <c r="Q106" s="432">
        <f>STDEV(M106:M107)</f>
        <v>5854.8441482246135</v>
      </c>
      <c r="R106" s="432">
        <f>STDEV(M106:M109)</f>
        <v>20883.764028546197</v>
      </c>
      <c r="S106" s="114" t="s">
        <v>3428</v>
      </c>
      <c r="T106" s="117">
        <v>9</v>
      </c>
    </row>
    <row r="107" spans="1:20" ht="15.75">
      <c r="A107" s="440"/>
      <c r="B107" s="1" t="s">
        <v>31</v>
      </c>
      <c r="C107" s="384"/>
      <c r="D107" s="431"/>
      <c r="E107" s="1" t="s">
        <v>3437</v>
      </c>
      <c r="F107" s="409"/>
      <c r="G107" s="109">
        <v>10</v>
      </c>
      <c r="H107" s="110">
        <v>32.173999999999999</v>
      </c>
      <c r="I107" s="110">
        <v>25.382000000000001</v>
      </c>
      <c r="J107" s="111" t="s">
        <v>3438</v>
      </c>
      <c r="K107" s="112">
        <f t="shared" si="2"/>
        <v>50</v>
      </c>
      <c r="L107" s="52">
        <v>62</v>
      </c>
      <c r="M107" s="247">
        <f t="shared" si="3"/>
        <v>2480</v>
      </c>
      <c r="N107" s="258"/>
      <c r="O107" s="438"/>
      <c r="P107" s="438"/>
      <c r="Q107" s="438"/>
      <c r="R107" s="438"/>
      <c r="S107" s="114" t="s">
        <v>3428</v>
      </c>
      <c r="T107" s="117">
        <v>9</v>
      </c>
    </row>
    <row r="108" spans="1:20" ht="15.75">
      <c r="A108" s="440"/>
      <c r="B108" s="1" t="s">
        <v>32</v>
      </c>
      <c r="C108" s="384"/>
      <c r="D108" s="430" t="s">
        <v>3</v>
      </c>
      <c r="E108" s="1" t="s">
        <v>3439</v>
      </c>
      <c r="F108" s="409"/>
      <c r="G108" s="109">
        <v>10</v>
      </c>
      <c r="H108" s="110">
        <v>28.42</v>
      </c>
      <c r="I108" s="110">
        <v>25.3337</v>
      </c>
      <c r="J108" s="111" t="s">
        <v>3440</v>
      </c>
      <c r="K108" s="112">
        <f t="shared" si="2"/>
        <v>50</v>
      </c>
      <c r="L108" s="52">
        <v>797</v>
      </c>
      <c r="M108" s="247">
        <f t="shared" si="3"/>
        <v>31880</v>
      </c>
      <c r="N108" s="257"/>
      <c r="O108" s="432">
        <f>AVERAGE(M108:M109)</f>
        <v>40280</v>
      </c>
      <c r="P108" s="438" t="e">
        <f>AVERAGE(#REF!)</f>
        <v>#REF!</v>
      </c>
      <c r="Q108" s="432">
        <f>STDEV(M108:M109)</f>
        <v>11879.393923933998</v>
      </c>
      <c r="R108" s="438" t="e">
        <f>STDEV(#REF!)</f>
        <v>#REF!</v>
      </c>
      <c r="S108" s="114" t="s">
        <v>3428</v>
      </c>
      <c r="T108" s="117">
        <v>9</v>
      </c>
    </row>
    <row r="109" spans="1:20" ht="15.75">
      <c r="A109" s="440"/>
      <c r="B109" s="1" t="s">
        <v>33</v>
      </c>
      <c r="C109" s="384"/>
      <c r="D109" s="431"/>
      <c r="E109" s="1" t="s">
        <v>3441</v>
      </c>
      <c r="F109" s="409"/>
      <c r="G109" s="109">
        <v>10</v>
      </c>
      <c r="H109" s="110">
        <v>27.798999999999999</v>
      </c>
      <c r="I109" s="110">
        <v>25.289000000000001</v>
      </c>
      <c r="J109" s="111" t="s">
        <v>3442</v>
      </c>
      <c r="K109" s="112">
        <f t="shared" si="2"/>
        <v>50</v>
      </c>
      <c r="L109" s="52">
        <v>1217</v>
      </c>
      <c r="M109" s="247">
        <f t="shared" si="3"/>
        <v>48680</v>
      </c>
      <c r="N109" s="258"/>
      <c r="O109" s="438">
        <f>AVERAGE(O108:O108)</f>
        <v>40280</v>
      </c>
      <c r="P109" s="438" t="e">
        <f>AVERAGE(P108:P108)</f>
        <v>#REF!</v>
      </c>
      <c r="Q109" s="438" t="e">
        <f>STDEV(#REF!)</f>
        <v>#REF!</v>
      </c>
      <c r="R109" s="438" t="e">
        <f>STDEV(#REF!)</f>
        <v>#REF!</v>
      </c>
      <c r="S109" s="114" t="s">
        <v>3428</v>
      </c>
      <c r="T109" s="117">
        <v>9</v>
      </c>
    </row>
    <row r="110" spans="1:20" ht="15.75">
      <c r="A110" s="440"/>
      <c r="B110" s="1" t="s">
        <v>34</v>
      </c>
      <c r="C110" s="383">
        <v>5</v>
      </c>
      <c r="D110" s="430" t="s">
        <v>4</v>
      </c>
      <c r="E110" s="1" t="s">
        <v>3443</v>
      </c>
      <c r="F110" s="409"/>
      <c r="G110" s="109">
        <v>10</v>
      </c>
      <c r="H110" s="110">
        <v>32.596699999999998</v>
      </c>
      <c r="I110" s="110">
        <v>25.499700000000001</v>
      </c>
      <c r="J110" s="111" t="s">
        <v>3444</v>
      </c>
      <c r="K110" s="112">
        <f t="shared" si="2"/>
        <v>50</v>
      </c>
      <c r="L110" s="52">
        <v>46</v>
      </c>
      <c r="M110" s="247">
        <f t="shared" si="3"/>
        <v>1840</v>
      </c>
      <c r="N110" s="257"/>
      <c r="O110" s="432">
        <f>AVERAGE(M110:M111)</f>
        <v>7440</v>
      </c>
      <c r="P110" s="432">
        <f>AVERAGE(M110:M113)</f>
        <v>8230</v>
      </c>
      <c r="Q110" s="432">
        <f>STDEV(M110:M111)</f>
        <v>7919.5959492893326</v>
      </c>
      <c r="R110" s="432">
        <f>STDEV(M110:M113)</f>
        <v>5451.5930393479175</v>
      </c>
      <c r="S110" s="114" t="s">
        <v>3428</v>
      </c>
      <c r="T110" s="117">
        <v>9</v>
      </c>
    </row>
    <row r="111" spans="1:20" ht="15.75">
      <c r="A111" s="440"/>
      <c r="B111" s="1" t="s">
        <v>35</v>
      </c>
      <c r="C111" s="384"/>
      <c r="D111" s="431"/>
      <c r="E111" s="1" t="s">
        <v>3445</v>
      </c>
      <c r="F111" s="409"/>
      <c r="G111" s="109">
        <v>10</v>
      </c>
      <c r="H111" s="110">
        <v>29.735700000000001</v>
      </c>
      <c r="I111" s="110">
        <v>25.4373</v>
      </c>
      <c r="J111" s="111" t="s">
        <v>3446</v>
      </c>
      <c r="K111" s="112">
        <f t="shared" si="2"/>
        <v>50</v>
      </c>
      <c r="L111" s="52">
        <v>326</v>
      </c>
      <c r="M111" s="247">
        <f t="shared" si="3"/>
        <v>13040</v>
      </c>
      <c r="N111" s="258"/>
      <c r="O111" s="438"/>
      <c r="P111" s="438"/>
      <c r="Q111" s="438"/>
      <c r="R111" s="438"/>
      <c r="S111" s="114" t="s">
        <v>3428</v>
      </c>
      <c r="T111" s="117">
        <v>9</v>
      </c>
    </row>
    <row r="112" spans="1:20" ht="15.75">
      <c r="A112" s="440"/>
      <c r="B112" s="1" t="s">
        <v>36</v>
      </c>
      <c r="C112" s="384"/>
      <c r="D112" s="430" t="s">
        <v>3</v>
      </c>
      <c r="E112" s="1" t="s">
        <v>3447</v>
      </c>
      <c r="F112" s="409"/>
      <c r="G112" s="109">
        <v>10</v>
      </c>
      <c r="H112" s="110">
        <v>30.989000000000001</v>
      </c>
      <c r="I112" s="110">
        <v>25.123699999999999</v>
      </c>
      <c r="J112" s="111" t="s">
        <v>3448</v>
      </c>
      <c r="K112" s="112">
        <f t="shared" si="2"/>
        <v>50</v>
      </c>
      <c r="L112" s="52">
        <v>139</v>
      </c>
      <c r="M112" s="247">
        <f t="shared" si="3"/>
        <v>5560</v>
      </c>
      <c r="N112" s="257"/>
      <c r="O112" s="432">
        <f>AVERAGE(M112:M113)</f>
        <v>9020</v>
      </c>
      <c r="P112" s="438" t="e">
        <f>AVERAGE(#REF!)</f>
        <v>#REF!</v>
      </c>
      <c r="Q112" s="432">
        <f>STDEV(M112:M113)</f>
        <v>4893.1789258109093</v>
      </c>
      <c r="R112" s="438" t="e">
        <f>STDEV(#REF!)</f>
        <v>#REF!</v>
      </c>
      <c r="S112" s="114" t="s">
        <v>3428</v>
      </c>
      <c r="T112" s="117">
        <v>9</v>
      </c>
    </row>
    <row r="113" spans="1:20" ht="15.75">
      <c r="A113" s="440"/>
      <c r="B113" s="1" t="s">
        <v>37</v>
      </c>
      <c r="C113" s="384"/>
      <c r="D113" s="431"/>
      <c r="E113" s="1" t="s">
        <v>3449</v>
      </c>
      <c r="F113" s="409"/>
      <c r="G113" s="109">
        <v>10</v>
      </c>
      <c r="H113" s="110">
        <v>29.796299999999999</v>
      </c>
      <c r="I113" s="110">
        <v>25.577999999999999</v>
      </c>
      <c r="J113" s="111" t="s">
        <v>3450</v>
      </c>
      <c r="K113" s="112">
        <f t="shared" si="2"/>
        <v>50</v>
      </c>
      <c r="L113" s="52">
        <v>312</v>
      </c>
      <c r="M113" s="247">
        <f t="shared" si="3"/>
        <v>12480</v>
      </c>
      <c r="N113" s="258"/>
      <c r="O113" s="438" t="e">
        <f>AVERAGE(#REF!)</f>
        <v>#REF!</v>
      </c>
      <c r="P113" s="438" t="e">
        <f>AVERAGE(#REF!)</f>
        <v>#REF!</v>
      </c>
      <c r="Q113" s="438" t="e">
        <f>STDEV(Q112:Q112)</f>
        <v>#DIV/0!</v>
      </c>
      <c r="R113" s="438" t="e">
        <f>STDEV(R112:R112)</f>
        <v>#REF!</v>
      </c>
      <c r="S113" s="114" t="s">
        <v>3428</v>
      </c>
      <c r="T113" s="117">
        <v>9</v>
      </c>
    </row>
    <row r="114" spans="1:20" ht="15.75">
      <c r="A114" s="440"/>
      <c r="B114" s="1" t="s">
        <v>38</v>
      </c>
      <c r="C114" s="383">
        <v>6</v>
      </c>
      <c r="D114" s="115" t="s">
        <v>4</v>
      </c>
      <c r="E114" s="1" t="s">
        <v>3451</v>
      </c>
      <c r="F114" s="409"/>
      <c r="G114" s="109">
        <v>10</v>
      </c>
      <c r="H114" s="110" t="s">
        <v>16</v>
      </c>
      <c r="I114" s="110">
        <v>25.170999999999999</v>
      </c>
      <c r="J114" s="111" t="s">
        <v>3452</v>
      </c>
      <c r="K114" s="112">
        <f t="shared" si="2"/>
        <v>50</v>
      </c>
      <c r="L114" s="52" t="s">
        <v>355</v>
      </c>
      <c r="M114" s="247" t="s">
        <v>355</v>
      </c>
      <c r="N114" s="257"/>
      <c r="O114" s="116" t="s">
        <v>355</v>
      </c>
      <c r="P114" s="432">
        <f>AVERAGE(M114:M117)</f>
        <v>49626.666666666664</v>
      </c>
      <c r="Q114" s="116" t="s">
        <v>354</v>
      </c>
      <c r="R114" s="432">
        <f>STDEV(M114:M117)</f>
        <v>58659.510169565292</v>
      </c>
      <c r="S114" s="114" t="s">
        <v>3428</v>
      </c>
      <c r="T114" s="117">
        <v>9</v>
      </c>
    </row>
    <row r="115" spans="1:20" ht="15.75">
      <c r="A115" s="440"/>
      <c r="B115" s="1" t="s">
        <v>39</v>
      </c>
      <c r="C115" s="384"/>
      <c r="D115" s="430" t="s">
        <v>3</v>
      </c>
      <c r="E115" s="1" t="s">
        <v>3453</v>
      </c>
      <c r="F115" s="409"/>
      <c r="G115" s="109">
        <v>10</v>
      </c>
      <c r="H115" s="110">
        <v>29.1143</v>
      </c>
      <c r="I115" s="110">
        <v>25.229299999999999</v>
      </c>
      <c r="J115" s="111" t="s">
        <v>3454</v>
      </c>
      <c r="K115" s="112">
        <f t="shared" si="2"/>
        <v>50</v>
      </c>
      <c r="L115" s="52">
        <v>497</v>
      </c>
      <c r="M115" s="247">
        <f t="shared" si="3"/>
        <v>19880</v>
      </c>
      <c r="N115" s="257"/>
      <c r="O115" s="432">
        <f>AVERAGE(M115:M117)</f>
        <v>49626.666666666664</v>
      </c>
      <c r="P115" s="438" t="e">
        <f>AVERAGE(#REF!)</f>
        <v>#REF!</v>
      </c>
      <c r="Q115" s="432">
        <f>STDEV(M115:M117)</f>
        <v>58659.510169565292</v>
      </c>
      <c r="R115" s="438" t="e">
        <f>STDEV(#REF!)</f>
        <v>#REF!</v>
      </c>
      <c r="S115" s="114" t="s">
        <v>3428</v>
      </c>
      <c r="T115" s="117">
        <v>9</v>
      </c>
    </row>
    <row r="116" spans="1:20" ht="15.75">
      <c r="A116" s="440"/>
      <c r="B116" s="1" t="s">
        <v>40</v>
      </c>
      <c r="C116" s="384"/>
      <c r="D116" s="431"/>
      <c r="E116" s="1" t="s">
        <v>3455</v>
      </c>
      <c r="F116" s="409"/>
      <c r="G116" s="109">
        <v>10</v>
      </c>
      <c r="H116" s="110">
        <v>26.509</v>
      </c>
      <c r="I116" s="110">
        <v>25.727699999999999</v>
      </c>
      <c r="J116" s="111" t="s">
        <v>3456</v>
      </c>
      <c r="K116" s="112">
        <f t="shared" si="2"/>
        <v>50</v>
      </c>
      <c r="L116" s="52">
        <v>2930</v>
      </c>
      <c r="M116" s="247">
        <f t="shared" si="3"/>
        <v>117200</v>
      </c>
      <c r="N116" s="258"/>
      <c r="O116" s="438">
        <f>AVERAGE(O115:O115)</f>
        <v>49626.666666666664</v>
      </c>
      <c r="P116" s="438" t="e">
        <f>AVERAGE(P115:P115)</f>
        <v>#REF!</v>
      </c>
      <c r="Q116" s="438" t="e">
        <f>STDEV(#REF!)</f>
        <v>#REF!</v>
      </c>
      <c r="R116" s="438" t="e">
        <f>STDEV(#REF!)</f>
        <v>#REF!</v>
      </c>
      <c r="S116" s="114" t="s">
        <v>3428</v>
      </c>
      <c r="T116" s="117">
        <v>9</v>
      </c>
    </row>
    <row r="117" spans="1:20" ht="15.75">
      <c r="A117" s="440"/>
      <c r="B117" s="1" t="s">
        <v>41</v>
      </c>
      <c r="C117" s="384"/>
      <c r="D117" s="431"/>
      <c r="E117" s="1" t="s">
        <v>3457</v>
      </c>
      <c r="F117" s="410"/>
      <c r="G117" s="109">
        <v>10</v>
      </c>
      <c r="H117" s="110">
        <v>29.879300000000001</v>
      </c>
      <c r="I117" s="110">
        <v>25.219000000000001</v>
      </c>
      <c r="J117" s="111" t="s">
        <v>3458</v>
      </c>
      <c r="K117" s="112">
        <f t="shared" si="2"/>
        <v>50</v>
      </c>
      <c r="L117" s="52">
        <v>295</v>
      </c>
      <c r="M117" s="247">
        <f t="shared" si="3"/>
        <v>11800</v>
      </c>
      <c r="N117" s="258"/>
      <c r="O117" s="438">
        <f>AVERAGE(O116:O116)</f>
        <v>49626.666666666664</v>
      </c>
      <c r="P117" s="438" t="e">
        <f>AVERAGE(P116:P116)</f>
        <v>#REF!</v>
      </c>
      <c r="Q117" s="438" t="e">
        <f>STDEV(Q115:Q116)</f>
        <v>#REF!</v>
      </c>
      <c r="R117" s="438" t="e">
        <f>STDEV(R115:R116)</f>
        <v>#REF!</v>
      </c>
      <c r="S117" s="114" t="s">
        <v>3428</v>
      </c>
      <c r="T117" s="117">
        <v>9</v>
      </c>
    </row>
    <row r="118" spans="1:20" ht="15.75">
      <c r="A118" s="440"/>
      <c r="B118" s="1" t="s">
        <v>49</v>
      </c>
      <c r="C118" s="383">
        <v>3</v>
      </c>
      <c r="D118" s="430" t="s">
        <v>4</v>
      </c>
      <c r="E118" s="1" t="s">
        <v>3459</v>
      </c>
      <c r="F118" s="408" t="s">
        <v>1846</v>
      </c>
      <c r="G118" s="109">
        <v>10</v>
      </c>
      <c r="H118" s="110">
        <v>32.026000000000003</v>
      </c>
      <c r="I118" s="110">
        <v>25.371300000000002</v>
      </c>
      <c r="J118" s="111" t="s">
        <v>3460</v>
      </c>
      <c r="K118" s="112">
        <f t="shared" si="2"/>
        <v>50</v>
      </c>
      <c r="L118" s="52">
        <v>68</v>
      </c>
      <c r="M118" s="247">
        <f t="shared" si="3"/>
        <v>2720</v>
      </c>
      <c r="N118" s="257"/>
      <c r="O118" s="432">
        <f>AVERAGE(M118:M119)</f>
        <v>3360</v>
      </c>
      <c r="P118" s="432">
        <f>AVERAGE(M118:M121)</f>
        <v>6490</v>
      </c>
      <c r="Q118" s="432">
        <f>STDEV(M118:M119)</f>
        <v>905.09667991878086</v>
      </c>
      <c r="R118" s="432">
        <f>STDEV(M118:M121)</f>
        <v>6523.1791840073402</v>
      </c>
      <c r="S118" s="114" t="s">
        <v>3428</v>
      </c>
      <c r="T118" s="117">
        <v>9</v>
      </c>
    </row>
    <row r="119" spans="1:20" ht="15.75">
      <c r="A119" s="440"/>
      <c r="B119" s="1" t="s">
        <v>50</v>
      </c>
      <c r="C119" s="384"/>
      <c r="D119" s="431"/>
      <c r="E119" s="1" t="s">
        <v>3461</v>
      </c>
      <c r="F119" s="409"/>
      <c r="G119" s="109">
        <v>10</v>
      </c>
      <c r="H119" s="110">
        <v>31.462700000000002</v>
      </c>
      <c r="I119" s="110">
        <v>25.142700000000001</v>
      </c>
      <c r="J119" s="111" t="s">
        <v>3462</v>
      </c>
      <c r="K119" s="112">
        <f t="shared" si="2"/>
        <v>50</v>
      </c>
      <c r="L119" s="52">
        <v>100</v>
      </c>
      <c r="M119" s="247">
        <f t="shared" si="3"/>
        <v>4000</v>
      </c>
      <c r="N119" s="258"/>
      <c r="O119" s="438"/>
      <c r="P119" s="438"/>
      <c r="Q119" s="438"/>
      <c r="R119" s="438"/>
      <c r="S119" s="114" t="s">
        <v>3428</v>
      </c>
      <c r="T119" s="117">
        <v>9</v>
      </c>
    </row>
    <row r="120" spans="1:20" ht="15.75">
      <c r="A120" s="440"/>
      <c r="B120" s="1" t="s">
        <v>51</v>
      </c>
      <c r="C120" s="384"/>
      <c r="D120" s="430" t="s">
        <v>3</v>
      </c>
      <c r="E120" s="1" t="s">
        <v>3463</v>
      </c>
      <c r="F120" s="409"/>
      <c r="G120" s="109">
        <v>10</v>
      </c>
      <c r="H120" s="110">
        <v>29.4087</v>
      </c>
      <c r="I120" s="110">
        <v>25.172000000000001</v>
      </c>
      <c r="J120" s="111" t="s">
        <v>3464</v>
      </c>
      <c r="K120" s="112">
        <f t="shared" si="2"/>
        <v>50</v>
      </c>
      <c r="L120" s="52">
        <v>406</v>
      </c>
      <c r="M120" s="247">
        <f t="shared" si="3"/>
        <v>16240</v>
      </c>
      <c r="N120" s="257"/>
      <c r="O120" s="432">
        <f>AVERAGE(M120:M121)</f>
        <v>9620</v>
      </c>
      <c r="P120" s="438" t="e">
        <f>AVERAGE(#REF!)</f>
        <v>#REF!</v>
      </c>
      <c r="Q120" s="432">
        <f>STDEV(M120:M121)</f>
        <v>9362.0937829098893</v>
      </c>
      <c r="R120" s="438" t="e">
        <f>STDEV(#REF!)</f>
        <v>#REF!</v>
      </c>
      <c r="S120" s="114" t="s">
        <v>3428</v>
      </c>
      <c r="T120" s="117">
        <v>9</v>
      </c>
    </row>
    <row r="121" spans="1:20" ht="15.75">
      <c r="A121" s="440"/>
      <c r="B121" s="1" t="s">
        <v>52</v>
      </c>
      <c r="C121" s="384"/>
      <c r="D121" s="431"/>
      <c r="E121" s="1" t="s">
        <v>3465</v>
      </c>
      <c r="F121" s="409"/>
      <c r="G121" s="109">
        <v>10</v>
      </c>
      <c r="H121" s="110">
        <v>31.898299999999999</v>
      </c>
      <c r="I121" s="110">
        <v>25.425999999999998</v>
      </c>
      <c r="J121" s="111" t="s">
        <v>3466</v>
      </c>
      <c r="K121" s="112">
        <f t="shared" si="2"/>
        <v>50</v>
      </c>
      <c r="L121" s="52">
        <v>75</v>
      </c>
      <c r="M121" s="247">
        <f t="shared" si="3"/>
        <v>3000</v>
      </c>
      <c r="N121" s="258"/>
      <c r="O121" s="438">
        <f>AVERAGE(O120:O120)</f>
        <v>9620</v>
      </c>
      <c r="P121" s="438" t="e">
        <f>AVERAGE(P120:P120)</f>
        <v>#REF!</v>
      </c>
      <c r="Q121" s="438" t="e">
        <f>STDEV(#REF!)</f>
        <v>#REF!</v>
      </c>
      <c r="R121" s="438" t="e">
        <f>STDEV(#REF!)</f>
        <v>#REF!</v>
      </c>
      <c r="S121" s="114" t="s">
        <v>3428</v>
      </c>
      <c r="T121" s="117">
        <v>9</v>
      </c>
    </row>
    <row r="122" spans="1:20" ht="15.75">
      <c r="A122" s="440"/>
      <c r="B122" s="1" t="s">
        <v>53</v>
      </c>
      <c r="C122" s="383">
        <v>4</v>
      </c>
      <c r="D122" s="430" t="s">
        <v>4</v>
      </c>
      <c r="E122" s="1" t="s">
        <v>3467</v>
      </c>
      <c r="F122" s="409"/>
      <c r="G122" s="109">
        <v>10</v>
      </c>
      <c r="H122" s="110">
        <v>30.2727</v>
      </c>
      <c r="I122" s="110">
        <v>25.518999999999998</v>
      </c>
      <c r="J122" s="111" t="s">
        <v>3468</v>
      </c>
      <c r="K122" s="112">
        <f t="shared" si="2"/>
        <v>50</v>
      </c>
      <c r="L122" s="52">
        <v>227</v>
      </c>
      <c r="M122" s="247">
        <f t="shared" si="3"/>
        <v>9080</v>
      </c>
      <c r="N122" s="257"/>
      <c r="O122" s="432">
        <f>AVERAGE(M122:M123)</f>
        <v>13760</v>
      </c>
      <c r="P122" s="432">
        <f>AVERAGE(M122:M125)</f>
        <v>18240</v>
      </c>
      <c r="Q122" s="432">
        <f>STDEV(M122:M123)</f>
        <v>6618.5194719060846</v>
      </c>
      <c r="R122" s="432">
        <f>STDEV(M122:M125)</f>
        <v>8164.5085583885575</v>
      </c>
      <c r="S122" s="114" t="s">
        <v>3428</v>
      </c>
      <c r="T122" s="117">
        <v>9</v>
      </c>
    </row>
    <row r="123" spans="1:20" ht="15.75">
      <c r="A123" s="440"/>
      <c r="B123" s="1" t="s">
        <v>54</v>
      </c>
      <c r="C123" s="384"/>
      <c r="D123" s="431"/>
      <c r="E123" s="1" t="s">
        <v>3469</v>
      </c>
      <c r="F123" s="409"/>
      <c r="G123" s="109">
        <v>10</v>
      </c>
      <c r="H123" s="110">
        <v>29.224</v>
      </c>
      <c r="I123" s="110">
        <v>25.9497</v>
      </c>
      <c r="J123" s="111" t="s">
        <v>3470</v>
      </c>
      <c r="K123" s="112">
        <f t="shared" si="2"/>
        <v>50</v>
      </c>
      <c r="L123" s="52">
        <v>461</v>
      </c>
      <c r="M123" s="247">
        <f t="shared" si="3"/>
        <v>18440</v>
      </c>
      <c r="N123" s="258"/>
      <c r="O123" s="438"/>
      <c r="P123" s="438"/>
      <c r="Q123" s="438"/>
      <c r="R123" s="438"/>
      <c r="S123" s="114" t="s">
        <v>3428</v>
      </c>
      <c r="T123" s="117">
        <v>9</v>
      </c>
    </row>
    <row r="124" spans="1:20" ht="15.75">
      <c r="A124" s="440"/>
      <c r="B124" s="1" t="s">
        <v>55</v>
      </c>
      <c r="C124" s="384"/>
      <c r="D124" s="430" t="s">
        <v>3</v>
      </c>
      <c r="E124" s="1" t="s">
        <v>3471</v>
      </c>
      <c r="F124" s="409"/>
      <c r="G124" s="109">
        <v>10</v>
      </c>
      <c r="H124" s="110">
        <v>29.382000000000001</v>
      </c>
      <c r="I124" s="110">
        <v>25.161999999999999</v>
      </c>
      <c r="J124" s="111" t="s">
        <v>3472</v>
      </c>
      <c r="K124" s="112">
        <f t="shared" si="2"/>
        <v>50</v>
      </c>
      <c r="L124" s="52">
        <v>414</v>
      </c>
      <c r="M124" s="247">
        <f t="shared" si="3"/>
        <v>16560</v>
      </c>
      <c r="N124" s="257"/>
      <c r="O124" s="432">
        <f>AVERAGE(M124:M125)</f>
        <v>22720</v>
      </c>
      <c r="P124" s="438" t="e">
        <f>AVERAGE(#REF!)</f>
        <v>#REF!</v>
      </c>
      <c r="Q124" s="432">
        <f>STDEV(M124:M125)</f>
        <v>8711.5555442182649</v>
      </c>
      <c r="R124" s="438" t="e">
        <f>STDEV(#REF!)</f>
        <v>#REF!</v>
      </c>
      <c r="S124" s="114" t="s">
        <v>3428</v>
      </c>
      <c r="T124" s="117">
        <v>9</v>
      </c>
    </row>
    <row r="125" spans="1:20" ht="15.75">
      <c r="A125" s="440"/>
      <c r="B125" s="1" t="s">
        <v>56</v>
      </c>
      <c r="C125" s="384"/>
      <c r="D125" s="431"/>
      <c r="E125" s="1" t="s">
        <v>3473</v>
      </c>
      <c r="F125" s="409"/>
      <c r="G125" s="109">
        <v>10</v>
      </c>
      <c r="H125" s="110">
        <v>28.565300000000001</v>
      </c>
      <c r="I125" s="110">
        <v>25.177299999999999</v>
      </c>
      <c r="J125" s="111" t="s">
        <v>3474</v>
      </c>
      <c r="K125" s="112">
        <f t="shared" si="2"/>
        <v>50</v>
      </c>
      <c r="L125" s="52">
        <v>722</v>
      </c>
      <c r="M125" s="247">
        <f t="shared" si="3"/>
        <v>28880</v>
      </c>
      <c r="N125" s="258"/>
      <c r="O125" s="438" t="e">
        <f>AVERAGE(#REF!)</f>
        <v>#REF!</v>
      </c>
      <c r="P125" s="438" t="e">
        <f>AVERAGE(#REF!)</f>
        <v>#REF!</v>
      </c>
      <c r="Q125" s="438" t="e">
        <f>STDEV(Q124:Q124)</f>
        <v>#DIV/0!</v>
      </c>
      <c r="R125" s="438" t="e">
        <f>STDEV(R124:R124)</f>
        <v>#REF!</v>
      </c>
      <c r="S125" s="114" t="s">
        <v>3428</v>
      </c>
      <c r="T125" s="117">
        <v>9</v>
      </c>
    </row>
    <row r="126" spans="1:20" ht="15.75">
      <c r="A126" s="440"/>
      <c r="B126" s="1" t="s">
        <v>57</v>
      </c>
      <c r="C126" s="383">
        <v>5</v>
      </c>
      <c r="D126" s="430" t="s">
        <v>4</v>
      </c>
      <c r="E126" s="1" t="s">
        <v>3475</v>
      </c>
      <c r="F126" s="409"/>
      <c r="G126" s="109">
        <v>10</v>
      </c>
      <c r="H126" s="110">
        <v>30.505700000000001</v>
      </c>
      <c r="I126" s="110">
        <v>25.308</v>
      </c>
      <c r="J126" s="111" t="s">
        <v>3476</v>
      </c>
      <c r="K126" s="112">
        <f t="shared" si="2"/>
        <v>50</v>
      </c>
      <c r="L126" s="52">
        <v>193</v>
      </c>
      <c r="M126" s="247">
        <f t="shared" si="3"/>
        <v>7720</v>
      </c>
      <c r="N126" s="257"/>
      <c r="O126" s="432">
        <f>AVERAGE(M126:M127)</f>
        <v>10920</v>
      </c>
      <c r="P126" s="432">
        <f>AVERAGE(M126:M129)</f>
        <v>7190</v>
      </c>
      <c r="Q126" s="432">
        <f>STDEV(M126:M127)</f>
        <v>4525.4833995939043</v>
      </c>
      <c r="R126" s="432">
        <f>STDEV(M126:M129)</f>
        <v>5261.5206927275312</v>
      </c>
      <c r="S126" s="114" t="s">
        <v>3428</v>
      </c>
      <c r="T126" s="117">
        <v>9</v>
      </c>
    </row>
    <row r="127" spans="1:20" ht="15.75">
      <c r="A127" s="440"/>
      <c r="B127" s="1" t="s">
        <v>58</v>
      </c>
      <c r="C127" s="384"/>
      <c r="D127" s="431"/>
      <c r="E127" s="1" t="s">
        <v>3477</v>
      </c>
      <c r="F127" s="409"/>
      <c r="G127" s="109">
        <v>10</v>
      </c>
      <c r="H127" s="110">
        <v>29.6187</v>
      </c>
      <c r="I127" s="110">
        <v>25.1873</v>
      </c>
      <c r="J127" s="111" t="s">
        <v>3478</v>
      </c>
      <c r="K127" s="112">
        <f t="shared" si="2"/>
        <v>50</v>
      </c>
      <c r="L127" s="52">
        <v>353</v>
      </c>
      <c r="M127" s="247">
        <f t="shared" si="3"/>
        <v>14120</v>
      </c>
      <c r="N127" s="258"/>
      <c r="O127" s="438"/>
      <c r="P127" s="438"/>
      <c r="Q127" s="438"/>
      <c r="R127" s="438"/>
      <c r="S127" s="114" t="s">
        <v>3428</v>
      </c>
      <c r="T127" s="117">
        <v>9</v>
      </c>
    </row>
    <row r="128" spans="1:20" ht="15.75">
      <c r="A128" s="440"/>
      <c r="B128" s="1" t="s">
        <v>59</v>
      </c>
      <c r="C128" s="384"/>
      <c r="D128" s="430" t="s">
        <v>3</v>
      </c>
      <c r="E128" s="1" t="s">
        <v>3479</v>
      </c>
      <c r="F128" s="409"/>
      <c r="G128" s="109">
        <v>10</v>
      </c>
      <c r="H128" s="110">
        <v>31.054300000000001</v>
      </c>
      <c r="I128" s="110">
        <v>25.138000000000002</v>
      </c>
      <c r="J128" s="111" t="s">
        <v>3480</v>
      </c>
      <c r="K128" s="112">
        <f t="shared" si="2"/>
        <v>50</v>
      </c>
      <c r="L128" s="52">
        <v>133</v>
      </c>
      <c r="M128" s="247">
        <f t="shared" si="3"/>
        <v>5320</v>
      </c>
      <c r="N128" s="257"/>
      <c r="O128" s="432">
        <f>AVERAGE(M128:M129)</f>
        <v>3460</v>
      </c>
      <c r="P128" s="438" t="e">
        <f>AVERAGE(#REF!)</f>
        <v>#REF!</v>
      </c>
      <c r="Q128" s="432">
        <f>STDEV(M128:M129)</f>
        <v>2630.4372260139567</v>
      </c>
      <c r="R128" s="438" t="e">
        <f>STDEV(#REF!)</f>
        <v>#REF!</v>
      </c>
      <c r="S128" s="114" t="s">
        <v>3428</v>
      </c>
      <c r="T128" s="117">
        <v>9</v>
      </c>
    </row>
    <row r="129" spans="1:20" ht="15.75">
      <c r="A129" s="440"/>
      <c r="B129" s="1" t="s">
        <v>60</v>
      </c>
      <c r="C129" s="384"/>
      <c r="D129" s="431"/>
      <c r="E129" s="1" t="s">
        <v>3481</v>
      </c>
      <c r="F129" s="409"/>
      <c r="G129" s="109">
        <v>10</v>
      </c>
      <c r="H129" s="110">
        <v>32.81</v>
      </c>
      <c r="I129" s="110">
        <v>25.0503</v>
      </c>
      <c r="J129" s="111" t="s">
        <v>3482</v>
      </c>
      <c r="K129" s="112">
        <f t="shared" si="2"/>
        <v>50</v>
      </c>
      <c r="L129" s="52">
        <v>40</v>
      </c>
      <c r="M129" s="247">
        <f t="shared" si="3"/>
        <v>1600</v>
      </c>
      <c r="N129" s="258"/>
      <c r="O129" s="438" t="e">
        <f>AVERAGE(#REF!)</f>
        <v>#REF!</v>
      </c>
      <c r="P129" s="438" t="e">
        <f>AVERAGE(#REF!)</f>
        <v>#REF!</v>
      </c>
      <c r="Q129" s="438" t="e">
        <f>STDEV(Q128:Q128)</f>
        <v>#DIV/0!</v>
      </c>
      <c r="R129" s="438" t="e">
        <f>STDEV(R128:R128)</f>
        <v>#REF!</v>
      </c>
      <c r="S129" s="114" t="s">
        <v>3428</v>
      </c>
      <c r="T129" s="117">
        <v>9</v>
      </c>
    </row>
    <row r="130" spans="1:20" ht="15.75">
      <c r="A130" s="440"/>
      <c r="B130" s="1" t="s">
        <v>61</v>
      </c>
      <c r="C130" s="383">
        <v>6</v>
      </c>
      <c r="D130" s="430" t="s">
        <v>4</v>
      </c>
      <c r="E130" s="1" t="s">
        <v>3483</v>
      </c>
      <c r="F130" s="409"/>
      <c r="G130" s="109">
        <v>10</v>
      </c>
      <c r="H130" s="110">
        <v>28.6023</v>
      </c>
      <c r="I130" s="110">
        <v>25.1067</v>
      </c>
      <c r="J130" s="111" t="s">
        <v>3484</v>
      </c>
      <c r="K130" s="112">
        <f t="shared" si="2"/>
        <v>50</v>
      </c>
      <c r="L130" s="52">
        <v>705</v>
      </c>
      <c r="M130" s="247">
        <f t="shared" si="3"/>
        <v>28200</v>
      </c>
      <c r="N130" s="257"/>
      <c r="O130" s="432">
        <f>AVERAGE(M130:M131)</f>
        <v>38040</v>
      </c>
      <c r="P130" s="432">
        <f>AVERAGE(M130:M133)</f>
        <v>27050</v>
      </c>
      <c r="Q130" s="432">
        <f>STDEV(M130:M131)</f>
        <v>13915.861453751255</v>
      </c>
      <c r="R130" s="432">
        <f>STDEV(M130:M133)</f>
        <v>15439.563897122656</v>
      </c>
      <c r="S130" s="114" t="s">
        <v>3428</v>
      </c>
      <c r="T130" s="117">
        <v>9</v>
      </c>
    </row>
    <row r="131" spans="1:20" ht="15.75">
      <c r="A131" s="440"/>
      <c r="B131" s="1" t="s">
        <v>62</v>
      </c>
      <c r="C131" s="384"/>
      <c r="D131" s="437"/>
      <c r="E131" s="1" t="s">
        <v>3485</v>
      </c>
      <c r="F131" s="409"/>
      <c r="G131" s="109">
        <v>10</v>
      </c>
      <c r="H131" s="110">
        <v>27.823</v>
      </c>
      <c r="I131" s="110">
        <v>25.3443</v>
      </c>
      <c r="J131" s="111" t="s">
        <v>3486</v>
      </c>
      <c r="K131" s="112">
        <f t="shared" si="2"/>
        <v>50</v>
      </c>
      <c r="L131" s="52">
        <v>1197</v>
      </c>
      <c r="M131" s="247">
        <f t="shared" si="3"/>
        <v>47880</v>
      </c>
      <c r="N131" s="259"/>
      <c r="O131" s="433"/>
      <c r="P131" s="438"/>
      <c r="Q131" s="433"/>
      <c r="R131" s="438"/>
      <c r="S131" s="114" t="s">
        <v>3428</v>
      </c>
      <c r="T131" s="117">
        <v>9</v>
      </c>
    </row>
    <row r="132" spans="1:20" ht="15.75">
      <c r="A132" s="440"/>
      <c r="B132" s="1" t="s">
        <v>63</v>
      </c>
      <c r="C132" s="384"/>
      <c r="D132" s="430" t="s">
        <v>3</v>
      </c>
      <c r="E132" s="1" t="s">
        <v>3487</v>
      </c>
      <c r="F132" s="409"/>
      <c r="G132" s="109">
        <v>10</v>
      </c>
      <c r="H132" s="110">
        <v>29.073</v>
      </c>
      <c r="I132" s="110">
        <v>25.577300000000001</v>
      </c>
      <c r="J132" s="111" t="s">
        <v>3488</v>
      </c>
      <c r="K132" s="112">
        <f t="shared" si="2"/>
        <v>50</v>
      </c>
      <c r="L132" s="52">
        <v>511</v>
      </c>
      <c r="M132" s="247">
        <f t="shared" si="3"/>
        <v>20440</v>
      </c>
      <c r="N132" s="257"/>
      <c r="O132" s="432">
        <f>AVERAGE(M132:M133)</f>
        <v>16060</v>
      </c>
      <c r="P132" s="438" t="e">
        <f>AVERAGE(#REF!)</f>
        <v>#REF!</v>
      </c>
      <c r="Q132" s="432">
        <f>STDEV(M132:M133)</f>
        <v>6194.2554031941563</v>
      </c>
      <c r="R132" s="438" t="e">
        <f>STDEV(#REF!)</f>
        <v>#REF!</v>
      </c>
      <c r="S132" s="114" t="s">
        <v>3428</v>
      </c>
      <c r="T132" s="117">
        <v>9</v>
      </c>
    </row>
    <row r="133" spans="1:20" ht="15.75">
      <c r="A133" s="441"/>
      <c r="B133" s="1" t="s">
        <v>64</v>
      </c>
      <c r="C133" s="385"/>
      <c r="D133" s="437"/>
      <c r="E133" s="1" t="s">
        <v>3489</v>
      </c>
      <c r="F133" s="410"/>
      <c r="G133" s="109">
        <v>10</v>
      </c>
      <c r="H133" s="110">
        <v>29.896999999999998</v>
      </c>
      <c r="I133" s="110">
        <v>25.150700000000001</v>
      </c>
      <c r="J133" s="111" t="s">
        <v>3490</v>
      </c>
      <c r="K133" s="112">
        <f t="shared" si="2"/>
        <v>50</v>
      </c>
      <c r="L133" s="52">
        <v>292</v>
      </c>
      <c r="M133" s="247">
        <f t="shared" si="3"/>
        <v>11680</v>
      </c>
      <c r="N133" s="259"/>
      <c r="O133" s="433" t="e">
        <f>AVERAGE(#REF!)</f>
        <v>#REF!</v>
      </c>
      <c r="P133" s="433" t="e">
        <f>AVERAGE(#REF!)</f>
        <v>#REF!</v>
      </c>
      <c r="Q133" s="433" t="e">
        <f>STDEV(Q132:Q132)</f>
        <v>#DIV/0!</v>
      </c>
      <c r="R133" s="433" t="e">
        <f>STDEV(R132:R132)</f>
        <v>#REF!</v>
      </c>
      <c r="S133" s="114" t="s">
        <v>3428</v>
      </c>
      <c r="T133" s="117">
        <v>9</v>
      </c>
    </row>
    <row r="134" spans="1:20" ht="15.75">
      <c r="A134" s="439" t="s">
        <v>597</v>
      </c>
      <c r="B134" s="1" t="s">
        <v>26</v>
      </c>
      <c r="C134" s="383">
        <v>3</v>
      </c>
      <c r="D134" s="430" t="s">
        <v>4</v>
      </c>
      <c r="E134" s="1" t="s">
        <v>3491</v>
      </c>
      <c r="F134" s="408" t="s">
        <v>1844</v>
      </c>
      <c r="G134" s="109">
        <v>10</v>
      </c>
      <c r="H134" s="110" t="s">
        <v>16</v>
      </c>
      <c r="I134" s="110">
        <v>29.369299999999999</v>
      </c>
      <c r="J134" s="111" t="s">
        <v>3492</v>
      </c>
      <c r="K134" s="112">
        <f t="shared" si="2"/>
        <v>50</v>
      </c>
      <c r="L134" s="52" t="s">
        <v>355</v>
      </c>
      <c r="M134" s="247" t="s">
        <v>355</v>
      </c>
      <c r="N134" s="257"/>
      <c r="O134" s="432" t="s">
        <v>355</v>
      </c>
      <c r="P134" s="432" t="s">
        <v>355</v>
      </c>
      <c r="Q134" s="432" t="s">
        <v>354</v>
      </c>
      <c r="R134" s="432" t="s">
        <v>354</v>
      </c>
      <c r="S134" s="114" t="s">
        <v>3360</v>
      </c>
      <c r="T134" s="117">
        <v>4</v>
      </c>
    </row>
    <row r="135" spans="1:20" ht="15.75">
      <c r="A135" s="440"/>
      <c r="B135" s="1" t="s">
        <v>27</v>
      </c>
      <c r="C135" s="384"/>
      <c r="D135" s="431"/>
      <c r="E135" s="1" t="s">
        <v>3493</v>
      </c>
      <c r="F135" s="409"/>
      <c r="G135" s="109">
        <v>10</v>
      </c>
      <c r="H135" s="110" t="s">
        <v>16</v>
      </c>
      <c r="I135" s="110">
        <v>29.956700000000001</v>
      </c>
      <c r="J135" s="111" t="s">
        <v>3494</v>
      </c>
      <c r="K135" s="112">
        <f t="shared" ref="K135:K198" si="4">IF(J135&gt;6.25,50,(J135*8))</f>
        <v>50</v>
      </c>
      <c r="L135" s="52" t="s">
        <v>355</v>
      </c>
      <c r="M135" s="247" t="s">
        <v>355</v>
      </c>
      <c r="N135" s="258"/>
      <c r="O135" s="438"/>
      <c r="P135" s="438"/>
      <c r="Q135" s="438"/>
      <c r="R135" s="438"/>
      <c r="S135" s="114" t="s">
        <v>3360</v>
      </c>
      <c r="T135" s="117">
        <v>4</v>
      </c>
    </row>
    <row r="136" spans="1:20" ht="15.75">
      <c r="A136" s="440"/>
      <c r="B136" s="1" t="s">
        <v>28</v>
      </c>
      <c r="C136" s="384"/>
      <c r="D136" s="430" t="s">
        <v>3</v>
      </c>
      <c r="E136" s="1" t="s">
        <v>3495</v>
      </c>
      <c r="F136" s="409"/>
      <c r="G136" s="109">
        <v>10</v>
      </c>
      <c r="H136" s="110">
        <v>13.0593</v>
      </c>
      <c r="I136" s="110">
        <v>28.034300000000002</v>
      </c>
      <c r="J136" s="111" t="s">
        <v>3496</v>
      </c>
      <c r="K136" s="112">
        <f t="shared" si="4"/>
        <v>50</v>
      </c>
      <c r="L136" s="52" t="s">
        <v>355</v>
      </c>
      <c r="M136" s="247" t="s">
        <v>355</v>
      </c>
      <c r="N136" s="257"/>
      <c r="O136" s="432" t="s">
        <v>355</v>
      </c>
      <c r="P136" s="438" t="e">
        <f>AVERAGE(#REF!)</f>
        <v>#REF!</v>
      </c>
      <c r="Q136" s="432" t="s">
        <v>354</v>
      </c>
      <c r="R136" s="438" t="e">
        <f>AVERAGE(#REF!)</f>
        <v>#REF!</v>
      </c>
      <c r="S136" s="114" t="s">
        <v>3360</v>
      </c>
      <c r="T136" s="117">
        <v>4</v>
      </c>
    </row>
    <row r="137" spans="1:20" ht="15.75">
      <c r="A137" s="440"/>
      <c r="B137" s="1" t="s">
        <v>29</v>
      </c>
      <c r="C137" s="384"/>
      <c r="D137" s="431"/>
      <c r="E137" s="1" t="s">
        <v>3497</v>
      </c>
      <c r="F137" s="409"/>
      <c r="G137" s="109">
        <v>10</v>
      </c>
      <c r="H137" s="110" t="s">
        <v>16</v>
      </c>
      <c r="I137" s="110">
        <v>29.111000000000001</v>
      </c>
      <c r="J137" s="111" t="s">
        <v>3498</v>
      </c>
      <c r="K137" s="112">
        <f t="shared" si="4"/>
        <v>50</v>
      </c>
      <c r="L137" s="52" t="s">
        <v>355</v>
      </c>
      <c r="M137" s="247" t="s">
        <v>355</v>
      </c>
      <c r="N137" s="258"/>
      <c r="O137" s="438" t="e">
        <f>AVERAGE(O136:O136)</f>
        <v>#DIV/0!</v>
      </c>
      <c r="P137" s="438" t="e">
        <f>AVERAGE(P136:P136)</f>
        <v>#REF!</v>
      </c>
      <c r="Q137" s="438"/>
      <c r="R137" s="438" t="e">
        <f>AVERAGE(R136:R136)</f>
        <v>#REF!</v>
      </c>
      <c r="S137" s="114" t="s">
        <v>3360</v>
      </c>
      <c r="T137" s="117">
        <v>4</v>
      </c>
    </row>
    <row r="138" spans="1:20" ht="15.75">
      <c r="A138" s="440"/>
      <c r="B138" s="1" t="s">
        <v>30</v>
      </c>
      <c r="C138" s="383">
        <v>4</v>
      </c>
      <c r="D138" s="430" t="s">
        <v>4</v>
      </c>
      <c r="E138" s="1" t="s">
        <v>3499</v>
      </c>
      <c r="F138" s="409"/>
      <c r="G138" s="109">
        <v>10</v>
      </c>
      <c r="H138" s="110">
        <v>12.462</v>
      </c>
      <c r="I138" s="110">
        <v>28.754300000000001</v>
      </c>
      <c r="J138" s="111" t="s">
        <v>3500</v>
      </c>
      <c r="K138" s="112">
        <f t="shared" si="4"/>
        <v>50</v>
      </c>
      <c r="L138" s="52" t="s">
        <v>355</v>
      </c>
      <c r="M138" s="247" t="s">
        <v>355</v>
      </c>
      <c r="N138" s="257"/>
      <c r="O138" s="432" t="s">
        <v>355</v>
      </c>
      <c r="P138" s="432" t="s">
        <v>355</v>
      </c>
      <c r="Q138" s="432" t="s">
        <v>354</v>
      </c>
      <c r="R138" s="432" t="s">
        <v>354</v>
      </c>
      <c r="S138" s="114" t="s">
        <v>3360</v>
      </c>
      <c r="T138" s="117">
        <v>4</v>
      </c>
    </row>
    <row r="139" spans="1:20" ht="15.75">
      <c r="A139" s="440"/>
      <c r="B139" s="1" t="s">
        <v>31</v>
      </c>
      <c r="C139" s="384"/>
      <c r="D139" s="431"/>
      <c r="E139" s="1" t="s">
        <v>3501</v>
      </c>
      <c r="F139" s="409"/>
      <c r="G139" s="109">
        <v>10</v>
      </c>
      <c r="H139" s="110" t="s">
        <v>16</v>
      </c>
      <c r="I139" s="110">
        <v>29.437999999999999</v>
      </c>
      <c r="J139" s="111" t="s">
        <v>3502</v>
      </c>
      <c r="K139" s="112">
        <f t="shared" si="4"/>
        <v>50</v>
      </c>
      <c r="L139" s="52" t="s">
        <v>355</v>
      </c>
      <c r="M139" s="247" t="s">
        <v>355</v>
      </c>
      <c r="N139" s="258"/>
      <c r="O139" s="438"/>
      <c r="P139" s="438"/>
      <c r="Q139" s="438"/>
      <c r="R139" s="438"/>
      <c r="S139" s="114" t="s">
        <v>3360</v>
      </c>
      <c r="T139" s="117">
        <v>4</v>
      </c>
    </row>
    <row r="140" spans="1:20" ht="15.75">
      <c r="A140" s="440"/>
      <c r="B140" s="1" t="s">
        <v>32</v>
      </c>
      <c r="C140" s="384"/>
      <c r="D140" s="430" t="s">
        <v>3</v>
      </c>
      <c r="E140" s="1" t="s">
        <v>3503</v>
      </c>
      <c r="F140" s="409"/>
      <c r="G140" s="109">
        <v>10</v>
      </c>
      <c r="H140" s="110">
        <v>25.302</v>
      </c>
      <c r="I140" s="110">
        <v>29.148299999999999</v>
      </c>
      <c r="J140" s="111" t="s">
        <v>3504</v>
      </c>
      <c r="K140" s="112">
        <f t="shared" si="4"/>
        <v>50</v>
      </c>
      <c r="L140" s="52" t="s">
        <v>355</v>
      </c>
      <c r="M140" s="247" t="s">
        <v>355</v>
      </c>
      <c r="N140" s="257"/>
      <c r="O140" s="432" t="s">
        <v>355</v>
      </c>
      <c r="P140" s="438" t="e">
        <f>AVERAGE(#REF!)</f>
        <v>#REF!</v>
      </c>
      <c r="Q140" s="432" t="s">
        <v>354</v>
      </c>
      <c r="R140" s="438" t="e">
        <f>AVERAGE(#REF!)</f>
        <v>#REF!</v>
      </c>
      <c r="S140" s="114" t="s">
        <v>3360</v>
      </c>
      <c r="T140" s="117">
        <v>4</v>
      </c>
    </row>
    <row r="141" spans="1:20" ht="15.75">
      <c r="A141" s="440"/>
      <c r="B141" s="1" t="s">
        <v>33</v>
      </c>
      <c r="C141" s="384"/>
      <c r="D141" s="431"/>
      <c r="E141" s="1" t="s">
        <v>3505</v>
      </c>
      <c r="F141" s="409"/>
      <c r="G141" s="109">
        <v>10</v>
      </c>
      <c r="H141" s="110" t="s">
        <v>16</v>
      </c>
      <c r="I141" s="110">
        <v>29.0383</v>
      </c>
      <c r="J141" s="111" t="s">
        <v>3506</v>
      </c>
      <c r="K141" s="112">
        <f t="shared" si="4"/>
        <v>50</v>
      </c>
      <c r="L141" s="52" t="s">
        <v>355</v>
      </c>
      <c r="M141" s="247" t="s">
        <v>355</v>
      </c>
      <c r="N141" s="258"/>
      <c r="O141" s="438"/>
      <c r="P141" s="438" t="e">
        <f t="shared" ref="P141" si="5">AVERAGE(P140:P140)</f>
        <v>#REF!</v>
      </c>
      <c r="Q141" s="438"/>
      <c r="R141" s="438" t="e">
        <f>AVERAGE(R140:R140)</f>
        <v>#REF!</v>
      </c>
      <c r="S141" s="114" t="s">
        <v>3360</v>
      </c>
      <c r="T141" s="117">
        <v>4</v>
      </c>
    </row>
    <row r="142" spans="1:20" ht="15.75">
      <c r="A142" s="440"/>
      <c r="B142" s="1" t="s">
        <v>34</v>
      </c>
      <c r="C142" s="383">
        <v>5</v>
      </c>
      <c r="D142" s="430" t="s">
        <v>4</v>
      </c>
      <c r="E142" s="1" t="s">
        <v>3507</v>
      </c>
      <c r="F142" s="409"/>
      <c r="G142" s="109">
        <v>10</v>
      </c>
      <c r="H142" s="110">
        <v>13.1083</v>
      </c>
      <c r="I142" s="110">
        <v>29.514299999999999</v>
      </c>
      <c r="J142" s="111" t="s">
        <v>3508</v>
      </c>
      <c r="K142" s="112">
        <f t="shared" si="4"/>
        <v>50</v>
      </c>
      <c r="L142" s="52" t="s">
        <v>355</v>
      </c>
      <c r="M142" s="247" t="s">
        <v>355</v>
      </c>
      <c r="N142" s="257"/>
      <c r="O142" s="432" t="s">
        <v>355</v>
      </c>
      <c r="P142" s="432" t="s">
        <v>355</v>
      </c>
      <c r="Q142" s="432" t="s">
        <v>354</v>
      </c>
      <c r="R142" s="432" t="s">
        <v>354</v>
      </c>
      <c r="S142" s="114" t="s">
        <v>3360</v>
      </c>
      <c r="T142" s="117">
        <v>4</v>
      </c>
    </row>
    <row r="143" spans="1:20" ht="15.75">
      <c r="A143" s="440"/>
      <c r="B143" s="1" t="s">
        <v>35</v>
      </c>
      <c r="C143" s="384"/>
      <c r="D143" s="431"/>
      <c r="E143" s="1" t="s">
        <v>3509</v>
      </c>
      <c r="F143" s="409"/>
      <c r="G143" s="109">
        <v>10</v>
      </c>
      <c r="H143" s="110">
        <v>12.6853</v>
      </c>
      <c r="I143" s="110">
        <v>29.282699999999998</v>
      </c>
      <c r="J143" s="111" t="s">
        <v>3510</v>
      </c>
      <c r="K143" s="112">
        <f t="shared" si="4"/>
        <v>50</v>
      </c>
      <c r="L143" s="52" t="s">
        <v>355</v>
      </c>
      <c r="M143" s="247" t="s">
        <v>355</v>
      </c>
      <c r="N143" s="258"/>
      <c r="O143" s="438"/>
      <c r="P143" s="438"/>
      <c r="Q143" s="438"/>
      <c r="R143" s="438"/>
      <c r="S143" s="114" t="s">
        <v>3360</v>
      </c>
      <c r="T143" s="117">
        <v>4</v>
      </c>
    </row>
    <row r="144" spans="1:20" ht="15.75">
      <c r="A144" s="440"/>
      <c r="B144" s="1" t="s">
        <v>36</v>
      </c>
      <c r="C144" s="384"/>
      <c r="D144" s="430" t="s">
        <v>3</v>
      </c>
      <c r="E144" s="1" t="s">
        <v>3511</v>
      </c>
      <c r="F144" s="409"/>
      <c r="G144" s="109">
        <v>10</v>
      </c>
      <c r="H144" s="110">
        <v>12.7583</v>
      </c>
      <c r="I144" s="110">
        <v>29.029699999999998</v>
      </c>
      <c r="J144" s="111" t="s">
        <v>3512</v>
      </c>
      <c r="K144" s="112">
        <f t="shared" si="4"/>
        <v>50</v>
      </c>
      <c r="L144" s="52" t="s">
        <v>355</v>
      </c>
      <c r="M144" s="247" t="s">
        <v>355</v>
      </c>
      <c r="N144" s="257"/>
      <c r="O144" s="432" t="s">
        <v>355</v>
      </c>
      <c r="P144" s="438" t="e">
        <f>AVERAGE(#REF!)</f>
        <v>#REF!</v>
      </c>
      <c r="Q144" s="432" t="s">
        <v>354</v>
      </c>
      <c r="R144" s="438" t="e">
        <f>AVERAGE(#REF!)</f>
        <v>#REF!</v>
      </c>
      <c r="S144" s="114" t="s">
        <v>3360</v>
      </c>
      <c r="T144" s="117">
        <v>4</v>
      </c>
    </row>
    <row r="145" spans="1:20" ht="15.75">
      <c r="A145" s="440"/>
      <c r="B145" s="1" t="s">
        <v>37</v>
      </c>
      <c r="C145" s="384"/>
      <c r="D145" s="431"/>
      <c r="E145" s="1" t="s">
        <v>3513</v>
      </c>
      <c r="F145" s="409"/>
      <c r="G145" s="109">
        <v>10</v>
      </c>
      <c r="H145" s="110" t="s">
        <v>16</v>
      </c>
      <c r="I145" s="110">
        <v>29.492000000000001</v>
      </c>
      <c r="J145" s="111" t="s">
        <v>3514</v>
      </c>
      <c r="K145" s="112">
        <f t="shared" si="4"/>
        <v>50</v>
      </c>
      <c r="L145" s="52" t="s">
        <v>355</v>
      </c>
      <c r="M145" s="247" t="s">
        <v>355</v>
      </c>
      <c r="N145" s="258"/>
      <c r="O145" s="438"/>
      <c r="P145" s="438" t="e">
        <f t="shared" ref="P145" si="6">AVERAGE(P144:P144)</f>
        <v>#REF!</v>
      </c>
      <c r="Q145" s="438"/>
      <c r="R145" s="438" t="e">
        <f>AVERAGE(R144:R144)</f>
        <v>#REF!</v>
      </c>
      <c r="S145" s="114" t="s">
        <v>3360</v>
      </c>
      <c r="T145" s="117">
        <v>4</v>
      </c>
    </row>
    <row r="146" spans="1:20" ht="15.75">
      <c r="A146" s="440"/>
      <c r="B146" s="1" t="s">
        <v>38</v>
      </c>
      <c r="C146" s="383">
        <v>6</v>
      </c>
      <c r="D146" s="115" t="s">
        <v>4</v>
      </c>
      <c r="E146" s="1" t="s">
        <v>3515</v>
      </c>
      <c r="F146" s="409"/>
      <c r="G146" s="109">
        <v>10</v>
      </c>
      <c r="H146" s="110" t="s">
        <v>16</v>
      </c>
      <c r="I146" s="110">
        <v>25.548999999999999</v>
      </c>
      <c r="J146" s="111" t="s">
        <v>3516</v>
      </c>
      <c r="K146" s="112">
        <f t="shared" si="4"/>
        <v>50</v>
      </c>
      <c r="L146" s="52" t="s">
        <v>355</v>
      </c>
      <c r="M146" s="247" t="s">
        <v>355</v>
      </c>
      <c r="N146" s="257"/>
      <c r="O146" s="116" t="s">
        <v>355</v>
      </c>
      <c r="P146" s="432">
        <f>AVERAGE(M146:M149)</f>
        <v>4853.333333333333</v>
      </c>
      <c r="Q146" s="116" t="s">
        <v>355</v>
      </c>
      <c r="R146" s="432">
        <f>STDEV(M146:M149)</f>
        <v>1253.6878931110948</v>
      </c>
      <c r="S146" s="114" t="s">
        <v>3360</v>
      </c>
      <c r="T146" s="117">
        <v>4</v>
      </c>
    </row>
    <row r="147" spans="1:20" ht="15.75">
      <c r="A147" s="440"/>
      <c r="B147" s="1" t="s">
        <v>39</v>
      </c>
      <c r="C147" s="384"/>
      <c r="D147" s="430" t="s">
        <v>3</v>
      </c>
      <c r="E147" s="1" t="s">
        <v>3517</v>
      </c>
      <c r="F147" s="409"/>
      <c r="G147" s="109">
        <v>10</v>
      </c>
      <c r="H147" s="110">
        <v>30.001000000000001</v>
      </c>
      <c r="I147" s="110">
        <v>25.6357</v>
      </c>
      <c r="J147" s="111" t="s">
        <v>3518</v>
      </c>
      <c r="K147" s="112">
        <f t="shared" si="4"/>
        <v>50</v>
      </c>
      <c r="L147" s="52">
        <v>156</v>
      </c>
      <c r="M147" s="247">
        <f t="shared" ref="M147:M209" si="7">(L147*2*1000)/K147</f>
        <v>6240</v>
      </c>
      <c r="N147" s="257"/>
      <c r="O147" s="432">
        <f>AVERAGE(M147:M149)</f>
        <v>4853.333333333333</v>
      </c>
      <c r="P147" s="438" t="e">
        <f>AVERAGE(#REF!)</f>
        <v>#REF!</v>
      </c>
      <c r="Q147" s="432">
        <f>STDEV(M147:M149)</f>
        <v>1253.6878931110948</v>
      </c>
      <c r="R147" s="438" t="e">
        <f>STDEV(#REF!)</f>
        <v>#REF!</v>
      </c>
      <c r="S147" s="114" t="s">
        <v>3360</v>
      </c>
      <c r="T147" s="117">
        <v>4</v>
      </c>
    </row>
    <row r="148" spans="1:20" ht="15.75">
      <c r="A148" s="440"/>
      <c r="B148" s="1" t="s">
        <v>40</v>
      </c>
      <c r="C148" s="384"/>
      <c r="D148" s="431"/>
      <c r="E148" s="1" t="s">
        <v>3519</v>
      </c>
      <c r="F148" s="409"/>
      <c r="G148" s="109">
        <v>10</v>
      </c>
      <c r="H148" s="110">
        <v>30.468299999999999</v>
      </c>
      <c r="I148" s="110">
        <v>25.405000000000001</v>
      </c>
      <c r="J148" s="111" t="s">
        <v>3520</v>
      </c>
      <c r="K148" s="112">
        <f t="shared" si="4"/>
        <v>50</v>
      </c>
      <c r="L148" s="52">
        <v>113</v>
      </c>
      <c r="M148" s="247">
        <f t="shared" si="7"/>
        <v>4520</v>
      </c>
      <c r="N148" s="258"/>
      <c r="O148" s="438">
        <f>AVERAGE(O147:O147)</f>
        <v>4853.333333333333</v>
      </c>
      <c r="P148" s="438" t="e">
        <f>AVERAGE(P147:P147)</f>
        <v>#REF!</v>
      </c>
      <c r="Q148" s="438" t="e">
        <f>STDEV(#REF!)</f>
        <v>#REF!</v>
      </c>
      <c r="R148" s="438" t="e">
        <f>STDEV(#REF!)</f>
        <v>#REF!</v>
      </c>
      <c r="S148" s="114" t="s">
        <v>3360</v>
      </c>
      <c r="T148" s="117">
        <v>4</v>
      </c>
    </row>
    <row r="149" spans="1:20" ht="15.75">
      <c r="A149" s="440"/>
      <c r="B149" s="1" t="s">
        <v>41</v>
      </c>
      <c r="C149" s="384"/>
      <c r="D149" s="431"/>
      <c r="E149" s="1" t="s">
        <v>3521</v>
      </c>
      <c r="F149" s="410"/>
      <c r="G149" s="109">
        <v>10</v>
      </c>
      <c r="H149" s="110">
        <v>30.725999999999999</v>
      </c>
      <c r="I149" s="110">
        <v>25.6767</v>
      </c>
      <c r="J149" s="111" t="s">
        <v>3522</v>
      </c>
      <c r="K149" s="112">
        <f t="shared" si="4"/>
        <v>50</v>
      </c>
      <c r="L149" s="52">
        <v>95</v>
      </c>
      <c r="M149" s="247">
        <f t="shared" si="7"/>
        <v>3800</v>
      </c>
      <c r="N149" s="258"/>
      <c r="O149" s="438">
        <f>AVERAGE(O148:O148)</f>
        <v>4853.333333333333</v>
      </c>
      <c r="P149" s="438" t="e">
        <f>AVERAGE(P148:P148)</f>
        <v>#REF!</v>
      </c>
      <c r="Q149" s="438" t="e">
        <f>STDEV(Q147:Q148)</f>
        <v>#REF!</v>
      </c>
      <c r="R149" s="438" t="e">
        <f>STDEV(R147:R148)</f>
        <v>#REF!</v>
      </c>
      <c r="S149" s="114" t="s">
        <v>3360</v>
      </c>
      <c r="T149" s="117">
        <v>4</v>
      </c>
    </row>
    <row r="150" spans="1:20" ht="15.75">
      <c r="A150" s="440"/>
      <c r="B150" s="1" t="s">
        <v>49</v>
      </c>
      <c r="C150" s="383">
        <v>3</v>
      </c>
      <c r="D150" s="430" t="s">
        <v>4</v>
      </c>
      <c r="E150" s="1" t="s">
        <v>3523</v>
      </c>
      <c r="F150" s="408" t="s">
        <v>1846</v>
      </c>
      <c r="G150" s="109">
        <v>10</v>
      </c>
      <c r="H150" s="110" t="s">
        <v>16</v>
      </c>
      <c r="I150" s="110">
        <v>29.631699999999999</v>
      </c>
      <c r="J150" s="111" t="s">
        <v>3524</v>
      </c>
      <c r="K150" s="112">
        <f t="shared" si="4"/>
        <v>50</v>
      </c>
      <c r="L150" s="52" t="s">
        <v>355</v>
      </c>
      <c r="M150" s="248" t="s">
        <v>355</v>
      </c>
      <c r="N150" s="260"/>
      <c r="O150" s="432" t="s">
        <v>355</v>
      </c>
      <c r="P150" s="432" t="s">
        <v>355</v>
      </c>
      <c r="Q150" s="432" t="s">
        <v>354</v>
      </c>
      <c r="R150" s="432" t="s">
        <v>354</v>
      </c>
      <c r="S150" s="114" t="s">
        <v>3360</v>
      </c>
      <c r="T150" s="117">
        <v>4</v>
      </c>
    </row>
    <row r="151" spans="1:20" ht="15.75">
      <c r="A151" s="440"/>
      <c r="B151" s="1" t="s">
        <v>50</v>
      </c>
      <c r="C151" s="384"/>
      <c r="D151" s="431"/>
      <c r="E151" s="1" t="s">
        <v>3525</v>
      </c>
      <c r="F151" s="409"/>
      <c r="G151" s="109">
        <v>10</v>
      </c>
      <c r="H151" s="110">
        <v>12.624700000000001</v>
      </c>
      <c r="I151" s="110">
        <v>29.619700000000002</v>
      </c>
      <c r="J151" s="111" t="s">
        <v>3526</v>
      </c>
      <c r="K151" s="112">
        <f t="shared" si="4"/>
        <v>50</v>
      </c>
      <c r="L151" s="52" t="s">
        <v>355</v>
      </c>
      <c r="M151" s="248" t="s">
        <v>355</v>
      </c>
      <c r="N151" s="261"/>
      <c r="O151" s="438"/>
      <c r="P151" s="438"/>
      <c r="Q151" s="438"/>
      <c r="R151" s="438"/>
      <c r="S151" s="114" t="s">
        <v>3360</v>
      </c>
      <c r="T151" s="117">
        <v>4</v>
      </c>
    </row>
    <row r="152" spans="1:20" ht="15.75">
      <c r="A152" s="440"/>
      <c r="B152" s="1" t="s">
        <v>51</v>
      </c>
      <c r="C152" s="384"/>
      <c r="D152" s="430" t="s">
        <v>3</v>
      </c>
      <c r="E152" s="1" t="s">
        <v>3527</v>
      </c>
      <c r="F152" s="409"/>
      <c r="G152" s="109">
        <v>10</v>
      </c>
      <c r="H152" s="110">
        <v>12.7387</v>
      </c>
      <c r="I152" s="110">
        <v>28.0563</v>
      </c>
      <c r="J152" s="111" t="s">
        <v>3528</v>
      </c>
      <c r="K152" s="112">
        <f t="shared" si="4"/>
        <v>50</v>
      </c>
      <c r="L152" s="52" t="s">
        <v>355</v>
      </c>
      <c r="M152" s="248" t="s">
        <v>355</v>
      </c>
      <c r="N152" s="260"/>
      <c r="O152" s="432" t="s">
        <v>355</v>
      </c>
      <c r="P152" s="438" t="e">
        <f>AVERAGE(#REF!)</f>
        <v>#REF!</v>
      </c>
      <c r="Q152" s="432" t="s">
        <v>354</v>
      </c>
      <c r="R152" s="438" t="e">
        <f>AVERAGE(#REF!)</f>
        <v>#REF!</v>
      </c>
      <c r="S152" s="114" t="s">
        <v>3360</v>
      </c>
      <c r="T152" s="117">
        <v>4</v>
      </c>
    </row>
    <row r="153" spans="1:20" ht="15.75">
      <c r="A153" s="440"/>
      <c r="B153" s="1" t="s">
        <v>52</v>
      </c>
      <c r="C153" s="384"/>
      <c r="D153" s="431"/>
      <c r="E153" s="1" t="s">
        <v>3529</v>
      </c>
      <c r="F153" s="409"/>
      <c r="G153" s="109">
        <v>10</v>
      </c>
      <c r="H153" s="110" t="s">
        <v>16</v>
      </c>
      <c r="I153" s="110">
        <v>29.6023</v>
      </c>
      <c r="J153" s="111" t="s">
        <v>3530</v>
      </c>
      <c r="K153" s="112">
        <f t="shared" si="4"/>
        <v>50</v>
      </c>
      <c r="L153" s="52" t="s">
        <v>355</v>
      </c>
      <c r="M153" s="248" t="s">
        <v>355</v>
      </c>
      <c r="N153" s="261"/>
      <c r="O153" s="438"/>
      <c r="P153" s="438" t="e">
        <f t="shared" ref="P153:P161" si="8">AVERAGE(P152:P152)</f>
        <v>#REF!</v>
      </c>
      <c r="Q153" s="438"/>
      <c r="R153" s="438" t="e">
        <f>AVERAGE(R152:R152)</f>
        <v>#REF!</v>
      </c>
      <c r="S153" s="114" t="s">
        <v>3360</v>
      </c>
      <c r="T153" s="117">
        <v>4</v>
      </c>
    </row>
    <row r="154" spans="1:20" ht="15.75">
      <c r="A154" s="440"/>
      <c r="B154" s="1" t="s">
        <v>53</v>
      </c>
      <c r="C154" s="383">
        <v>4</v>
      </c>
      <c r="D154" s="430" t="s">
        <v>4</v>
      </c>
      <c r="E154" s="1" t="s">
        <v>3531</v>
      </c>
      <c r="F154" s="409"/>
      <c r="G154" s="109">
        <v>10</v>
      </c>
      <c r="H154" s="110" t="s">
        <v>16</v>
      </c>
      <c r="I154" s="110">
        <v>30.034300000000002</v>
      </c>
      <c r="J154" s="111" t="s">
        <v>3532</v>
      </c>
      <c r="K154" s="112">
        <f t="shared" si="4"/>
        <v>50</v>
      </c>
      <c r="L154" s="52" t="s">
        <v>355</v>
      </c>
      <c r="M154" s="248" t="s">
        <v>355</v>
      </c>
      <c r="N154" s="260"/>
      <c r="O154" s="432" t="s">
        <v>355</v>
      </c>
      <c r="P154" s="432" t="s">
        <v>355</v>
      </c>
      <c r="Q154" s="432" t="s">
        <v>354</v>
      </c>
      <c r="R154" s="432" t="s">
        <v>354</v>
      </c>
      <c r="S154" s="114" t="s">
        <v>3360</v>
      </c>
      <c r="T154" s="117">
        <v>4</v>
      </c>
    </row>
    <row r="155" spans="1:20" ht="15.75">
      <c r="A155" s="440"/>
      <c r="B155" s="1" t="s">
        <v>54</v>
      </c>
      <c r="C155" s="384"/>
      <c r="D155" s="431"/>
      <c r="E155" s="1" t="s">
        <v>3533</v>
      </c>
      <c r="F155" s="409"/>
      <c r="G155" s="109">
        <v>10</v>
      </c>
      <c r="H155" s="110" t="s">
        <v>16</v>
      </c>
      <c r="I155" s="110">
        <v>30.1843</v>
      </c>
      <c r="J155" s="111" t="s">
        <v>3534</v>
      </c>
      <c r="K155" s="112">
        <f t="shared" si="4"/>
        <v>50</v>
      </c>
      <c r="L155" s="52" t="s">
        <v>355</v>
      </c>
      <c r="M155" s="248" t="s">
        <v>355</v>
      </c>
      <c r="N155" s="261"/>
      <c r="O155" s="438"/>
      <c r="P155" s="438"/>
      <c r="Q155" s="438"/>
      <c r="R155" s="438"/>
      <c r="S155" s="114" t="s">
        <v>3360</v>
      </c>
      <c r="T155" s="117">
        <v>4</v>
      </c>
    </row>
    <row r="156" spans="1:20" ht="15.75">
      <c r="A156" s="440"/>
      <c r="B156" s="1" t="s">
        <v>55</v>
      </c>
      <c r="C156" s="384"/>
      <c r="D156" s="430" t="s">
        <v>3</v>
      </c>
      <c r="E156" s="1" t="s">
        <v>3535</v>
      </c>
      <c r="F156" s="409"/>
      <c r="G156" s="109">
        <v>10</v>
      </c>
      <c r="H156" s="110">
        <v>12.6357</v>
      </c>
      <c r="I156" s="110">
        <v>30.2</v>
      </c>
      <c r="J156" s="111" t="s">
        <v>3536</v>
      </c>
      <c r="K156" s="112">
        <f t="shared" si="4"/>
        <v>50</v>
      </c>
      <c r="L156" s="52" t="s">
        <v>355</v>
      </c>
      <c r="M156" s="248" t="s">
        <v>355</v>
      </c>
      <c r="N156" s="260"/>
      <c r="O156" s="432" t="s">
        <v>355</v>
      </c>
      <c r="P156" s="438" t="e">
        <f>AVERAGE(#REF!)</f>
        <v>#REF!</v>
      </c>
      <c r="Q156" s="432" t="s">
        <v>354</v>
      </c>
      <c r="R156" s="438" t="e">
        <f>AVERAGE(#REF!)</f>
        <v>#REF!</v>
      </c>
      <c r="S156" s="114" t="s">
        <v>3360</v>
      </c>
      <c r="T156" s="117">
        <v>4</v>
      </c>
    </row>
    <row r="157" spans="1:20" ht="15.75">
      <c r="A157" s="440"/>
      <c r="B157" s="1" t="s">
        <v>56</v>
      </c>
      <c r="C157" s="384"/>
      <c r="D157" s="431"/>
      <c r="E157" s="1" t="s">
        <v>3537</v>
      </c>
      <c r="F157" s="409"/>
      <c r="G157" s="109">
        <v>10</v>
      </c>
      <c r="H157" s="110">
        <v>25.253</v>
      </c>
      <c r="I157" s="110">
        <v>29.540299999999998</v>
      </c>
      <c r="J157" s="111" t="s">
        <v>3538</v>
      </c>
      <c r="K157" s="112">
        <f t="shared" si="4"/>
        <v>50</v>
      </c>
      <c r="L157" s="52" t="s">
        <v>355</v>
      </c>
      <c r="M157" s="248" t="s">
        <v>355</v>
      </c>
      <c r="N157" s="261"/>
      <c r="O157" s="438"/>
      <c r="P157" s="438" t="e">
        <f t="shared" si="8"/>
        <v>#REF!</v>
      </c>
      <c r="Q157" s="438"/>
      <c r="R157" s="438" t="e">
        <f>AVERAGE(R156:R156)</f>
        <v>#REF!</v>
      </c>
      <c r="S157" s="114" t="s">
        <v>3360</v>
      </c>
      <c r="T157" s="117">
        <v>5</v>
      </c>
    </row>
    <row r="158" spans="1:20" ht="15.75">
      <c r="A158" s="440"/>
      <c r="B158" s="1" t="s">
        <v>57</v>
      </c>
      <c r="C158" s="383">
        <v>5</v>
      </c>
      <c r="D158" s="430" t="s">
        <v>4</v>
      </c>
      <c r="E158" s="1" t="s">
        <v>3539</v>
      </c>
      <c r="F158" s="409"/>
      <c r="G158" s="109">
        <v>10</v>
      </c>
      <c r="H158" s="110" t="s">
        <v>16</v>
      </c>
      <c r="I158" s="110">
        <v>29.775300000000001</v>
      </c>
      <c r="J158" s="111" t="s">
        <v>3540</v>
      </c>
      <c r="K158" s="112">
        <f t="shared" si="4"/>
        <v>50</v>
      </c>
      <c r="L158" s="52" t="s">
        <v>355</v>
      </c>
      <c r="M158" s="248" t="s">
        <v>355</v>
      </c>
      <c r="N158" s="260"/>
      <c r="O158" s="432" t="s">
        <v>355</v>
      </c>
      <c r="P158" s="432" t="s">
        <v>355</v>
      </c>
      <c r="Q158" s="432" t="s">
        <v>354</v>
      </c>
      <c r="R158" s="432" t="s">
        <v>354</v>
      </c>
      <c r="S158" s="114" t="s">
        <v>3360</v>
      </c>
      <c r="T158" s="117">
        <v>5</v>
      </c>
    </row>
    <row r="159" spans="1:20" ht="15.75">
      <c r="A159" s="440"/>
      <c r="B159" s="1" t="s">
        <v>58</v>
      </c>
      <c r="C159" s="384"/>
      <c r="D159" s="431"/>
      <c r="E159" s="1" t="s">
        <v>3541</v>
      </c>
      <c r="F159" s="409"/>
      <c r="G159" s="109">
        <v>10</v>
      </c>
      <c r="H159" s="110">
        <v>12.683299999999999</v>
      </c>
      <c r="I159" s="110">
        <v>29.801300000000001</v>
      </c>
      <c r="J159" s="111" t="s">
        <v>3542</v>
      </c>
      <c r="K159" s="112">
        <f t="shared" si="4"/>
        <v>50</v>
      </c>
      <c r="L159" s="52" t="s">
        <v>355</v>
      </c>
      <c r="M159" s="248" t="s">
        <v>355</v>
      </c>
      <c r="N159" s="261"/>
      <c r="O159" s="438"/>
      <c r="P159" s="438"/>
      <c r="Q159" s="438"/>
      <c r="R159" s="438"/>
      <c r="S159" s="114" t="s">
        <v>3360</v>
      </c>
      <c r="T159" s="117">
        <v>5</v>
      </c>
    </row>
    <row r="160" spans="1:20" ht="15.75">
      <c r="A160" s="440"/>
      <c r="B160" s="1" t="s">
        <v>59</v>
      </c>
      <c r="C160" s="384"/>
      <c r="D160" s="430" t="s">
        <v>3</v>
      </c>
      <c r="E160" s="1" t="s">
        <v>3543</v>
      </c>
      <c r="F160" s="409"/>
      <c r="G160" s="109">
        <v>10</v>
      </c>
      <c r="H160" s="110">
        <v>13.0947</v>
      </c>
      <c r="I160" s="110">
        <v>29.640699999999999</v>
      </c>
      <c r="J160" s="111" t="s">
        <v>3544</v>
      </c>
      <c r="K160" s="112">
        <f t="shared" si="4"/>
        <v>50</v>
      </c>
      <c r="L160" s="52" t="s">
        <v>355</v>
      </c>
      <c r="M160" s="248" t="s">
        <v>355</v>
      </c>
      <c r="N160" s="260"/>
      <c r="O160" s="432" t="s">
        <v>355</v>
      </c>
      <c r="P160" s="438" t="e">
        <f>AVERAGE(#REF!)</f>
        <v>#REF!</v>
      </c>
      <c r="Q160" s="432" t="s">
        <v>354</v>
      </c>
      <c r="R160" s="438" t="e">
        <f>AVERAGE(#REF!)</f>
        <v>#REF!</v>
      </c>
      <c r="S160" s="114" t="s">
        <v>3360</v>
      </c>
      <c r="T160" s="117">
        <v>5</v>
      </c>
    </row>
    <row r="161" spans="1:20" ht="15.75">
      <c r="A161" s="440"/>
      <c r="B161" s="1" t="s">
        <v>60</v>
      </c>
      <c r="C161" s="384"/>
      <c r="D161" s="431"/>
      <c r="E161" s="1" t="s">
        <v>3545</v>
      </c>
      <c r="F161" s="409"/>
      <c r="G161" s="109">
        <v>10</v>
      </c>
      <c r="H161" s="110" t="s">
        <v>16</v>
      </c>
      <c r="I161" s="110">
        <v>29.178000000000001</v>
      </c>
      <c r="J161" s="111" t="s">
        <v>3546</v>
      </c>
      <c r="K161" s="112">
        <f t="shared" si="4"/>
        <v>50</v>
      </c>
      <c r="L161" s="52" t="s">
        <v>355</v>
      </c>
      <c r="M161" s="248" t="s">
        <v>355</v>
      </c>
      <c r="N161" s="261"/>
      <c r="O161" s="438"/>
      <c r="P161" s="438" t="e">
        <f t="shared" si="8"/>
        <v>#REF!</v>
      </c>
      <c r="Q161" s="438"/>
      <c r="R161" s="438" t="e">
        <f>AVERAGE(R160:R160)</f>
        <v>#REF!</v>
      </c>
      <c r="S161" s="114" t="s">
        <v>3360</v>
      </c>
      <c r="T161" s="117">
        <v>5</v>
      </c>
    </row>
    <row r="162" spans="1:20" ht="15.75">
      <c r="A162" s="440"/>
      <c r="B162" s="1" t="s">
        <v>61</v>
      </c>
      <c r="C162" s="383">
        <v>6</v>
      </c>
      <c r="D162" s="430" t="s">
        <v>4</v>
      </c>
      <c r="E162" s="1" t="s">
        <v>3547</v>
      </c>
      <c r="F162" s="409"/>
      <c r="G162" s="109">
        <v>10</v>
      </c>
      <c r="H162" s="110">
        <v>31.651</v>
      </c>
      <c r="I162" s="110">
        <v>25.787299999999998</v>
      </c>
      <c r="J162" s="111" t="s">
        <v>3548</v>
      </c>
      <c r="K162" s="112">
        <f t="shared" si="4"/>
        <v>50</v>
      </c>
      <c r="L162" s="52">
        <v>50</v>
      </c>
      <c r="M162" s="247">
        <f t="shared" si="7"/>
        <v>2000</v>
      </c>
      <c r="N162" s="257"/>
      <c r="O162" s="432">
        <f>AVERAGE(M162:M163)</f>
        <v>3680</v>
      </c>
      <c r="P162" s="432">
        <f>AVERAGE(M162:M165)</f>
        <v>7600</v>
      </c>
      <c r="Q162" s="432">
        <f>STDEV(M162:M163)</f>
        <v>2375.8787847867998</v>
      </c>
      <c r="R162" s="432">
        <f>STDEV(M162:M165)</f>
        <v>6994.3977582062062</v>
      </c>
      <c r="S162" s="114" t="s">
        <v>3360</v>
      </c>
      <c r="T162" s="117">
        <v>5</v>
      </c>
    </row>
    <row r="163" spans="1:20" ht="15.75">
      <c r="A163" s="440"/>
      <c r="B163" s="1" t="s">
        <v>62</v>
      </c>
      <c r="C163" s="384"/>
      <c r="D163" s="437"/>
      <c r="E163" s="1" t="s">
        <v>3549</v>
      </c>
      <c r="F163" s="409"/>
      <c r="G163" s="109">
        <v>10</v>
      </c>
      <c r="H163" s="110">
        <v>30.221299999999999</v>
      </c>
      <c r="I163" s="110">
        <v>25.689</v>
      </c>
      <c r="J163" s="111" t="s">
        <v>3550</v>
      </c>
      <c r="K163" s="112">
        <f t="shared" si="4"/>
        <v>50</v>
      </c>
      <c r="L163" s="52">
        <v>134</v>
      </c>
      <c r="M163" s="247">
        <f t="shared" si="7"/>
        <v>5360</v>
      </c>
      <c r="N163" s="259"/>
      <c r="O163" s="433"/>
      <c r="P163" s="438"/>
      <c r="Q163" s="433"/>
      <c r="R163" s="438"/>
      <c r="S163" s="114" t="s">
        <v>3360</v>
      </c>
      <c r="T163" s="117">
        <v>5</v>
      </c>
    </row>
    <row r="164" spans="1:20" ht="15.75">
      <c r="A164" s="440"/>
      <c r="B164" s="1" t="s">
        <v>63</v>
      </c>
      <c r="C164" s="384"/>
      <c r="D164" s="430" t="s">
        <v>3</v>
      </c>
      <c r="E164" s="1" t="s">
        <v>3551</v>
      </c>
      <c r="F164" s="409"/>
      <c r="G164" s="109">
        <v>10</v>
      </c>
      <c r="H164" s="110">
        <v>28.6783</v>
      </c>
      <c r="I164" s="110">
        <v>25.577000000000002</v>
      </c>
      <c r="J164" s="111" t="s">
        <v>3552</v>
      </c>
      <c r="K164" s="112">
        <f t="shared" si="4"/>
        <v>50</v>
      </c>
      <c r="L164" s="52">
        <v>386</v>
      </c>
      <c r="M164" s="247">
        <f t="shared" si="7"/>
        <v>15440</v>
      </c>
      <c r="N164" s="257"/>
      <c r="O164" s="432">
        <f>AVERAGE(M164:M165)</f>
        <v>15440</v>
      </c>
      <c r="P164" s="438" t="e">
        <f>AVERAGE(#REF!)</f>
        <v>#REF!</v>
      </c>
      <c r="Q164" s="432" t="s">
        <v>354</v>
      </c>
      <c r="R164" s="438" t="e">
        <f>STDEV(#REF!)</f>
        <v>#REF!</v>
      </c>
      <c r="S164" s="114" t="s">
        <v>3360</v>
      </c>
      <c r="T164" s="117">
        <v>5</v>
      </c>
    </row>
    <row r="165" spans="1:20" ht="15.75">
      <c r="A165" s="441"/>
      <c r="B165" s="1" t="s">
        <v>64</v>
      </c>
      <c r="C165" s="384"/>
      <c r="D165" s="431"/>
      <c r="E165" s="1" t="s">
        <v>3553</v>
      </c>
      <c r="F165" s="410"/>
      <c r="G165" s="109">
        <v>10</v>
      </c>
      <c r="H165" s="110">
        <v>35.503999999999998</v>
      </c>
      <c r="I165" s="110">
        <v>25.460999999999999</v>
      </c>
      <c r="J165" s="111" t="s">
        <v>3554</v>
      </c>
      <c r="K165" s="112">
        <f t="shared" si="4"/>
        <v>50</v>
      </c>
      <c r="L165" s="52" t="s">
        <v>355</v>
      </c>
      <c r="M165" s="248" t="s">
        <v>355</v>
      </c>
      <c r="N165" s="261"/>
      <c r="O165" s="438" t="e">
        <f>AVERAGE(#REF!)</f>
        <v>#REF!</v>
      </c>
      <c r="P165" s="438" t="e">
        <f>AVERAGE(#REF!)</f>
        <v>#REF!</v>
      </c>
      <c r="Q165" s="438" t="e">
        <f>STDEV(Q164:Q164)</f>
        <v>#DIV/0!</v>
      </c>
      <c r="R165" s="438" t="e">
        <f>STDEV(R164:R164)</f>
        <v>#REF!</v>
      </c>
      <c r="S165" s="114" t="s">
        <v>3360</v>
      </c>
      <c r="T165" s="117">
        <v>4</v>
      </c>
    </row>
    <row r="166" spans="1:20" ht="15.75">
      <c r="A166" s="439" t="s">
        <v>3555</v>
      </c>
      <c r="B166" s="1" t="s">
        <v>26</v>
      </c>
      <c r="C166" s="383">
        <v>3</v>
      </c>
      <c r="D166" s="430" t="s">
        <v>4</v>
      </c>
      <c r="E166" s="1" t="s">
        <v>3556</v>
      </c>
      <c r="F166" s="408" t="s">
        <v>1844</v>
      </c>
      <c r="G166" s="109">
        <v>10</v>
      </c>
      <c r="H166" s="110">
        <v>29.102699999999999</v>
      </c>
      <c r="I166" s="110">
        <v>25.298300000000001</v>
      </c>
      <c r="J166" s="111" t="s">
        <v>3557</v>
      </c>
      <c r="K166" s="112">
        <f t="shared" si="4"/>
        <v>50</v>
      </c>
      <c r="L166" s="52">
        <v>501</v>
      </c>
      <c r="M166" s="247">
        <f t="shared" si="7"/>
        <v>20040</v>
      </c>
      <c r="N166" s="257"/>
      <c r="O166" s="432">
        <f>AVERAGE(M166:M167)</f>
        <v>89900</v>
      </c>
      <c r="P166" s="432">
        <f>AVERAGE(M166:M169)</f>
        <v>55570</v>
      </c>
      <c r="Q166" s="432">
        <f>STDEV(M166:M167)</f>
        <v>98796.959467384426</v>
      </c>
      <c r="R166" s="432">
        <f>STDEV(M166:M169)</f>
        <v>69498.848911330904</v>
      </c>
      <c r="S166" s="114" t="s">
        <v>3428</v>
      </c>
      <c r="T166" s="117">
        <v>10</v>
      </c>
    </row>
    <row r="167" spans="1:20" ht="15.75">
      <c r="A167" s="440"/>
      <c r="B167" s="1" t="s">
        <v>27</v>
      </c>
      <c r="C167" s="384"/>
      <c r="D167" s="431"/>
      <c r="E167" s="1" t="s">
        <v>3558</v>
      </c>
      <c r="F167" s="409"/>
      <c r="G167" s="109">
        <v>10</v>
      </c>
      <c r="H167" s="110">
        <v>26.053999999999998</v>
      </c>
      <c r="I167" s="110">
        <v>24.934999999999999</v>
      </c>
      <c r="J167" s="111" t="s">
        <v>3559</v>
      </c>
      <c r="K167" s="112">
        <f t="shared" si="4"/>
        <v>50</v>
      </c>
      <c r="L167" s="52">
        <v>3994</v>
      </c>
      <c r="M167" s="247">
        <f t="shared" si="7"/>
        <v>159760</v>
      </c>
      <c r="N167" s="258"/>
      <c r="O167" s="438"/>
      <c r="P167" s="438"/>
      <c r="Q167" s="438"/>
      <c r="R167" s="438"/>
      <c r="S167" s="114" t="s">
        <v>3428</v>
      </c>
      <c r="T167" s="117">
        <v>10</v>
      </c>
    </row>
    <row r="168" spans="1:20" ht="15.75">
      <c r="A168" s="440"/>
      <c r="B168" s="1" t="s">
        <v>28</v>
      </c>
      <c r="C168" s="384"/>
      <c r="D168" s="430" t="s">
        <v>3</v>
      </c>
      <c r="E168" s="1" t="s">
        <v>3560</v>
      </c>
      <c r="F168" s="409"/>
      <c r="G168" s="109">
        <v>10</v>
      </c>
      <c r="H168" s="110">
        <v>28.835999999999999</v>
      </c>
      <c r="I168" s="110">
        <v>24.96</v>
      </c>
      <c r="J168" s="111" t="s">
        <v>3561</v>
      </c>
      <c r="K168" s="112">
        <f t="shared" si="4"/>
        <v>50</v>
      </c>
      <c r="L168" s="52">
        <v>600</v>
      </c>
      <c r="M168" s="247">
        <f t="shared" si="7"/>
        <v>24000</v>
      </c>
      <c r="N168" s="257"/>
      <c r="O168" s="432">
        <f>AVERAGE(M168:M169)</f>
        <v>21240</v>
      </c>
      <c r="P168" s="438" t="e">
        <f>AVERAGE(#REF!)</f>
        <v>#REF!</v>
      </c>
      <c r="Q168" s="432">
        <f>STDEV(M168:M169)</f>
        <v>3903.2294321497425</v>
      </c>
      <c r="R168" s="438" t="e">
        <f>STDEV(#REF!)</f>
        <v>#REF!</v>
      </c>
      <c r="S168" s="114" t="s">
        <v>3428</v>
      </c>
      <c r="T168" s="117">
        <v>10</v>
      </c>
    </row>
    <row r="169" spans="1:20" ht="15.75">
      <c r="A169" s="440"/>
      <c r="B169" s="1" t="s">
        <v>29</v>
      </c>
      <c r="C169" s="384"/>
      <c r="D169" s="431"/>
      <c r="E169" s="1" t="s">
        <v>3562</v>
      </c>
      <c r="F169" s="409"/>
      <c r="G169" s="109">
        <v>10</v>
      </c>
      <c r="H169" s="110">
        <v>29.222000000000001</v>
      </c>
      <c r="I169" s="110">
        <v>24.9833</v>
      </c>
      <c r="J169" s="111" t="s">
        <v>3563</v>
      </c>
      <c r="K169" s="112">
        <f t="shared" si="4"/>
        <v>50</v>
      </c>
      <c r="L169" s="52">
        <v>462</v>
      </c>
      <c r="M169" s="247">
        <f t="shared" si="7"/>
        <v>18480</v>
      </c>
      <c r="N169" s="258"/>
      <c r="O169" s="438">
        <f>AVERAGE(O168:O168)</f>
        <v>21240</v>
      </c>
      <c r="P169" s="438" t="e">
        <f>AVERAGE(P168:P168)</f>
        <v>#REF!</v>
      </c>
      <c r="Q169" s="438" t="e">
        <f>STDEV(#REF!)</f>
        <v>#REF!</v>
      </c>
      <c r="R169" s="438" t="e">
        <f>STDEV(#REF!)</f>
        <v>#REF!</v>
      </c>
      <c r="S169" s="114" t="s">
        <v>3428</v>
      </c>
      <c r="T169" s="117">
        <v>10</v>
      </c>
    </row>
    <row r="170" spans="1:20" ht="15.75">
      <c r="A170" s="440"/>
      <c r="B170" s="1" t="s">
        <v>30</v>
      </c>
      <c r="C170" s="383">
        <v>4</v>
      </c>
      <c r="D170" s="430" t="s">
        <v>4</v>
      </c>
      <c r="E170" s="1" t="s">
        <v>3564</v>
      </c>
      <c r="F170" s="409"/>
      <c r="G170" s="109">
        <v>10</v>
      </c>
      <c r="H170" s="110">
        <v>28.940300000000001</v>
      </c>
      <c r="I170" s="110">
        <v>24.771699999999999</v>
      </c>
      <c r="J170" s="111" t="s">
        <v>3565</v>
      </c>
      <c r="K170" s="112">
        <f t="shared" si="4"/>
        <v>50</v>
      </c>
      <c r="L170" s="52">
        <v>560</v>
      </c>
      <c r="M170" s="247">
        <f t="shared" si="7"/>
        <v>22400</v>
      </c>
      <c r="N170" s="257"/>
      <c r="O170" s="432">
        <f>AVERAGE(M170:M171)</f>
        <v>72540</v>
      </c>
      <c r="P170" s="432">
        <f>AVERAGE(M170:M173)</f>
        <v>155350</v>
      </c>
      <c r="Q170" s="432">
        <f>STDEV(M170:M171)</f>
        <v>70908.668017386983</v>
      </c>
      <c r="R170" s="432">
        <f>STDEV(M170:M173)</f>
        <v>135670.2723517573</v>
      </c>
      <c r="S170" s="114" t="s">
        <v>3428</v>
      </c>
      <c r="T170" s="117">
        <v>10</v>
      </c>
    </row>
    <row r="171" spans="1:20" ht="15.75">
      <c r="A171" s="440"/>
      <c r="B171" s="1" t="s">
        <v>31</v>
      </c>
      <c r="C171" s="384"/>
      <c r="D171" s="431"/>
      <c r="E171" s="1" t="s">
        <v>3566</v>
      </c>
      <c r="F171" s="409"/>
      <c r="G171" s="109">
        <v>10</v>
      </c>
      <c r="H171" s="110">
        <v>26.441299999999998</v>
      </c>
      <c r="I171" s="110">
        <v>24.968299999999999</v>
      </c>
      <c r="J171" s="111" t="s">
        <v>3567</v>
      </c>
      <c r="K171" s="112">
        <f t="shared" si="4"/>
        <v>50</v>
      </c>
      <c r="L171" s="52">
        <v>3067</v>
      </c>
      <c r="M171" s="247">
        <f t="shared" si="7"/>
        <v>122680</v>
      </c>
      <c r="N171" s="258"/>
      <c r="O171" s="438"/>
      <c r="P171" s="438"/>
      <c r="Q171" s="438"/>
      <c r="R171" s="438"/>
      <c r="S171" s="114" t="s">
        <v>3428</v>
      </c>
      <c r="T171" s="117">
        <v>10</v>
      </c>
    </row>
    <row r="172" spans="1:20" ht="15.75">
      <c r="A172" s="440"/>
      <c r="B172" s="1" t="s">
        <v>32</v>
      </c>
      <c r="C172" s="384"/>
      <c r="D172" s="430" t="s">
        <v>3</v>
      </c>
      <c r="E172" s="1" t="s">
        <v>3568</v>
      </c>
      <c r="F172" s="409"/>
      <c r="G172" s="109">
        <v>10</v>
      </c>
      <c r="H172" s="110">
        <v>24.924700000000001</v>
      </c>
      <c r="I172" s="110">
        <v>24.775700000000001</v>
      </c>
      <c r="J172" s="111" t="s">
        <v>3569</v>
      </c>
      <c r="K172" s="112">
        <f t="shared" si="4"/>
        <v>50</v>
      </c>
      <c r="L172" s="52">
        <v>8621</v>
      </c>
      <c r="M172" s="247">
        <f t="shared" si="7"/>
        <v>344840</v>
      </c>
      <c r="N172" s="257"/>
      <c r="O172" s="432">
        <f>AVERAGE(M172:M173)</f>
        <v>238160</v>
      </c>
      <c r="P172" s="438" t="e">
        <f>AVERAGE(#REF!)</f>
        <v>#REF!</v>
      </c>
      <c r="Q172" s="432">
        <f>STDEV(M172:M173)</f>
        <v>150868.30283396179</v>
      </c>
      <c r="R172" s="438" t="e">
        <f>STDEV(#REF!)</f>
        <v>#REF!</v>
      </c>
      <c r="S172" s="114" t="s">
        <v>3428</v>
      </c>
      <c r="T172" s="117">
        <v>10</v>
      </c>
    </row>
    <row r="173" spans="1:20" ht="15.75">
      <c r="A173" s="440"/>
      <c r="B173" s="1" t="s">
        <v>33</v>
      </c>
      <c r="C173" s="384"/>
      <c r="D173" s="431"/>
      <c r="E173" s="1" t="s">
        <v>3570</v>
      </c>
      <c r="F173" s="409"/>
      <c r="G173" s="109">
        <v>10</v>
      </c>
      <c r="H173" s="110">
        <v>26.341999999999999</v>
      </c>
      <c r="I173" s="110">
        <v>24.643999999999998</v>
      </c>
      <c r="J173" s="111" t="s">
        <v>3571</v>
      </c>
      <c r="K173" s="112">
        <f t="shared" si="4"/>
        <v>50</v>
      </c>
      <c r="L173" s="52">
        <v>3287</v>
      </c>
      <c r="M173" s="247">
        <f t="shared" si="7"/>
        <v>131480</v>
      </c>
      <c r="N173" s="258"/>
      <c r="O173" s="438">
        <f>AVERAGE(O172:O172)</f>
        <v>238160</v>
      </c>
      <c r="P173" s="438" t="e">
        <f>AVERAGE(P172:P172)</f>
        <v>#REF!</v>
      </c>
      <c r="Q173" s="438" t="e">
        <f>STDEV(#REF!)</f>
        <v>#REF!</v>
      </c>
      <c r="R173" s="438" t="e">
        <f>STDEV(#REF!)</f>
        <v>#REF!</v>
      </c>
      <c r="S173" s="114" t="s">
        <v>3428</v>
      </c>
      <c r="T173" s="117">
        <v>10</v>
      </c>
    </row>
    <row r="174" spans="1:20" ht="15.75">
      <c r="A174" s="440"/>
      <c r="B174" s="1" t="s">
        <v>34</v>
      </c>
      <c r="C174" s="383">
        <v>5</v>
      </c>
      <c r="D174" s="430" t="s">
        <v>4</v>
      </c>
      <c r="E174" s="1" t="s">
        <v>3572</v>
      </c>
      <c r="F174" s="409"/>
      <c r="G174" s="109">
        <v>10</v>
      </c>
      <c r="H174" s="110">
        <v>27.776299999999999</v>
      </c>
      <c r="I174" s="110">
        <v>25.461300000000001</v>
      </c>
      <c r="J174" s="111" t="s">
        <v>3573</v>
      </c>
      <c r="K174" s="112">
        <f t="shared" si="4"/>
        <v>50</v>
      </c>
      <c r="L174" s="52">
        <v>1237</v>
      </c>
      <c r="M174" s="247">
        <f t="shared" si="7"/>
        <v>49480</v>
      </c>
      <c r="N174" s="257"/>
      <c r="O174" s="432">
        <f>AVERAGE(M174:M175)</f>
        <v>48900</v>
      </c>
      <c r="P174" s="432">
        <f>AVERAGE(M174:M177)</f>
        <v>81680</v>
      </c>
      <c r="Q174" s="432">
        <f>STDEV(M174:M175)</f>
        <v>820.24386617639516</v>
      </c>
      <c r="R174" s="432">
        <f>STDEV(M174:M177)</f>
        <v>38270.991625511873</v>
      </c>
      <c r="S174" s="114" t="s">
        <v>3428</v>
      </c>
      <c r="T174" s="117">
        <v>10</v>
      </c>
    </row>
    <row r="175" spans="1:20" ht="15.75">
      <c r="A175" s="440"/>
      <c r="B175" s="1" t="s">
        <v>35</v>
      </c>
      <c r="C175" s="384"/>
      <c r="D175" s="431"/>
      <c r="E175" s="1" t="s">
        <v>3574</v>
      </c>
      <c r="F175" s="409"/>
      <c r="G175" s="109">
        <v>10</v>
      </c>
      <c r="H175" s="110">
        <v>27.813700000000001</v>
      </c>
      <c r="I175" s="110">
        <v>25.4313</v>
      </c>
      <c r="J175" s="111" t="s">
        <v>3575</v>
      </c>
      <c r="K175" s="112">
        <f t="shared" si="4"/>
        <v>50</v>
      </c>
      <c r="L175" s="52">
        <v>1208</v>
      </c>
      <c r="M175" s="247">
        <f t="shared" si="7"/>
        <v>48320</v>
      </c>
      <c r="N175" s="258"/>
      <c r="O175" s="438"/>
      <c r="P175" s="438"/>
      <c r="Q175" s="438"/>
      <c r="R175" s="438"/>
      <c r="S175" s="114" t="s">
        <v>3428</v>
      </c>
      <c r="T175" s="117">
        <v>10</v>
      </c>
    </row>
    <row r="176" spans="1:20" ht="15.75">
      <c r="A176" s="440"/>
      <c r="B176" s="1" t="s">
        <v>36</v>
      </c>
      <c r="C176" s="384"/>
      <c r="D176" s="430" t="s">
        <v>3</v>
      </c>
      <c r="E176" s="1" t="s">
        <v>3576</v>
      </c>
      <c r="F176" s="409"/>
      <c r="G176" s="109">
        <v>10</v>
      </c>
      <c r="H176" s="110">
        <v>26.4573</v>
      </c>
      <c r="I176" s="110">
        <v>24.643699999999999</v>
      </c>
      <c r="J176" s="111" t="s">
        <v>3577</v>
      </c>
      <c r="K176" s="112">
        <f t="shared" si="4"/>
        <v>50</v>
      </c>
      <c r="L176" s="52">
        <v>3034</v>
      </c>
      <c r="M176" s="247">
        <f t="shared" si="7"/>
        <v>121360</v>
      </c>
      <c r="N176" s="257"/>
      <c r="O176" s="432">
        <f>AVERAGE(M176:M177)</f>
        <v>114460</v>
      </c>
      <c r="P176" s="438" t="e">
        <f>AVERAGE(#REF!)</f>
        <v>#REF!</v>
      </c>
      <c r="Q176" s="432">
        <f>STDEV(M176:M177)</f>
        <v>9758.0735803743555</v>
      </c>
      <c r="R176" s="438" t="e">
        <f>STDEV(#REF!)</f>
        <v>#REF!</v>
      </c>
      <c r="S176" s="114" t="s">
        <v>3428</v>
      </c>
      <c r="T176" s="117">
        <v>10</v>
      </c>
    </row>
    <row r="177" spans="1:20" ht="15.75">
      <c r="A177" s="440"/>
      <c r="B177" s="1" t="s">
        <v>37</v>
      </c>
      <c r="C177" s="384"/>
      <c r="D177" s="431"/>
      <c r="E177" s="1" t="s">
        <v>3578</v>
      </c>
      <c r="F177" s="409"/>
      <c r="G177" s="109">
        <v>10</v>
      </c>
      <c r="H177" s="110">
        <v>26.634699999999999</v>
      </c>
      <c r="I177" s="110">
        <v>25.001300000000001</v>
      </c>
      <c r="J177" s="111" t="s">
        <v>3579</v>
      </c>
      <c r="K177" s="112">
        <f t="shared" si="4"/>
        <v>50</v>
      </c>
      <c r="L177" s="52">
        <v>2689</v>
      </c>
      <c r="M177" s="247">
        <f t="shared" si="7"/>
        <v>107560</v>
      </c>
      <c r="N177" s="258"/>
      <c r="O177" s="438" t="e">
        <f>AVERAGE(#REF!)</f>
        <v>#REF!</v>
      </c>
      <c r="P177" s="438" t="e">
        <f>AVERAGE(#REF!)</f>
        <v>#REF!</v>
      </c>
      <c r="Q177" s="438" t="e">
        <f>STDEV(Q176:Q176)</f>
        <v>#DIV/0!</v>
      </c>
      <c r="R177" s="438" t="e">
        <f>STDEV(R176:R176)</f>
        <v>#REF!</v>
      </c>
      <c r="S177" s="114" t="s">
        <v>3428</v>
      </c>
      <c r="T177" s="117">
        <v>10</v>
      </c>
    </row>
    <row r="178" spans="1:20" ht="15.75">
      <c r="A178" s="440"/>
      <c r="B178" s="1" t="s">
        <v>38</v>
      </c>
      <c r="C178" s="383">
        <v>6</v>
      </c>
      <c r="D178" s="115" t="s">
        <v>4</v>
      </c>
      <c r="E178" s="1" t="s">
        <v>3580</v>
      </c>
      <c r="F178" s="409"/>
      <c r="G178" s="109">
        <v>10</v>
      </c>
      <c r="H178" s="110">
        <v>36.5045</v>
      </c>
      <c r="I178" s="110">
        <v>25.0077</v>
      </c>
      <c r="J178" s="111" t="s">
        <v>3581</v>
      </c>
      <c r="K178" s="112">
        <f t="shared" si="4"/>
        <v>50</v>
      </c>
      <c r="L178" s="52" t="s">
        <v>355</v>
      </c>
      <c r="M178" s="248" t="s">
        <v>355</v>
      </c>
      <c r="N178" s="248"/>
      <c r="O178" s="52" t="s">
        <v>355</v>
      </c>
      <c r="P178" s="432">
        <f>AVERAGE(M178:M181)</f>
        <v>530493.33333333337</v>
      </c>
      <c r="Q178" s="116" t="s">
        <v>354</v>
      </c>
      <c r="R178" s="432">
        <f>STDEV(M178:M181)</f>
        <v>170131.97857349837</v>
      </c>
      <c r="S178" s="114" t="s">
        <v>3428</v>
      </c>
      <c r="T178" s="117">
        <v>10</v>
      </c>
    </row>
    <row r="179" spans="1:20" ht="15.75">
      <c r="A179" s="440"/>
      <c r="B179" s="1" t="s">
        <v>39</v>
      </c>
      <c r="C179" s="384"/>
      <c r="D179" s="430" t="s">
        <v>3</v>
      </c>
      <c r="E179" s="1" t="s">
        <v>3582</v>
      </c>
      <c r="F179" s="409"/>
      <c r="G179" s="109">
        <v>10</v>
      </c>
      <c r="H179" s="110">
        <v>23.866700000000002</v>
      </c>
      <c r="I179" s="110">
        <v>24.931999999999999</v>
      </c>
      <c r="J179" s="111" t="s">
        <v>3583</v>
      </c>
      <c r="K179" s="112">
        <f t="shared" si="4"/>
        <v>50</v>
      </c>
      <c r="L179" s="52">
        <v>17730</v>
      </c>
      <c r="M179" s="247">
        <f t="shared" si="7"/>
        <v>709200</v>
      </c>
      <c r="N179" s="257"/>
      <c r="O179" s="432">
        <f>AVERAGE(M179:M181)</f>
        <v>530493.33333333337</v>
      </c>
      <c r="P179" s="438" t="e">
        <f>AVERAGE(#REF!)</f>
        <v>#REF!</v>
      </c>
      <c r="Q179" s="432">
        <f>STDEV(M179:M181)</f>
        <v>170131.97857349837</v>
      </c>
      <c r="R179" s="438" t="e">
        <f>STDEV(#REF!)</f>
        <v>#REF!</v>
      </c>
      <c r="S179" s="114" t="s">
        <v>3428</v>
      </c>
      <c r="T179" s="117">
        <v>10</v>
      </c>
    </row>
    <row r="180" spans="1:20" ht="15.75">
      <c r="A180" s="440"/>
      <c r="B180" s="1" t="s">
        <v>40</v>
      </c>
      <c r="C180" s="384"/>
      <c r="D180" s="431"/>
      <c r="E180" s="1" t="s">
        <v>3584</v>
      </c>
      <c r="F180" s="409"/>
      <c r="G180" s="109">
        <v>10</v>
      </c>
      <c r="H180" s="110">
        <v>24.819299999999998</v>
      </c>
      <c r="I180" s="110">
        <v>24.955300000000001</v>
      </c>
      <c r="J180" s="111" t="s">
        <v>3585</v>
      </c>
      <c r="K180" s="112">
        <f t="shared" si="4"/>
        <v>50</v>
      </c>
      <c r="L180" s="52">
        <v>9262</v>
      </c>
      <c r="M180" s="247">
        <f t="shared" si="7"/>
        <v>370480</v>
      </c>
      <c r="N180" s="258"/>
      <c r="O180" s="438">
        <f>AVERAGE(O179:O179)</f>
        <v>530493.33333333337</v>
      </c>
      <c r="P180" s="438" t="e">
        <f>AVERAGE(P179:P179)</f>
        <v>#REF!</v>
      </c>
      <c r="Q180" s="438" t="e">
        <f>STDEV(#REF!)</f>
        <v>#REF!</v>
      </c>
      <c r="R180" s="438" t="e">
        <f>STDEV(#REF!)</f>
        <v>#REF!</v>
      </c>
      <c r="S180" s="114" t="s">
        <v>3428</v>
      </c>
      <c r="T180" s="117">
        <v>10</v>
      </c>
    </row>
    <row r="181" spans="1:20" ht="15.75">
      <c r="A181" s="440"/>
      <c r="B181" s="1" t="s">
        <v>41</v>
      </c>
      <c r="C181" s="384"/>
      <c r="D181" s="431"/>
      <c r="E181" s="1" t="s">
        <v>3586</v>
      </c>
      <c r="F181" s="410"/>
      <c r="G181" s="109">
        <v>10</v>
      </c>
      <c r="H181" s="110">
        <v>24.3443</v>
      </c>
      <c r="I181" s="110">
        <v>24.7743</v>
      </c>
      <c r="J181" s="111" t="s">
        <v>3587</v>
      </c>
      <c r="K181" s="112">
        <f t="shared" si="4"/>
        <v>50</v>
      </c>
      <c r="L181" s="52">
        <v>12795</v>
      </c>
      <c r="M181" s="247">
        <f t="shared" si="7"/>
        <v>511800</v>
      </c>
      <c r="N181" s="258"/>
      <c r="O181" s="438">
        <f>AVERAGE(O180:O180)</f>
        <v>530493.33333333337</v>
      </c>
      <c r="P181" s="438" t="e">
        <f>AVERAGE(P180:P180)</f>
        <v>#REF!</v>
      </c>
      <c r="Q181" s="438" t="e">
        <f>STDEV(Q179:Q180)</f>
        <v>#REF!</v>
      </c>
      <c r="R181" s="438" t="e">
        <f>STDEV(R179:R180)</f>
        <v>#REF!</v>
      </c>
      <c r="S181" s="114" t="s">
        <v>3428</v>
      </c>
      <c r="T181" s="117">
        <v>10</v>
      </c>
    </row>
    <row r="182" spans="1:20" ht="15.75">
      <c r="A182" s="440"/>
      <c r="B182" s="1" t="s">
        <v>49</v>
      </c>
      <c r="C182" s="383">
        <v>3</v>
      </c>
      <c r="D182" s="430" t="s">
        <v>4</v>
      </c>
      <c r="E182" s="1" t="s">
        <v>3588</v>
      </c>
      <c r="F182" s="408" t="s">
        <v>1846</v>
      </c>
      <c r="G182" s="109">
        <v>10</v>
      </c>
      <c r="H182" s="110">
        <v>27.739699999999999</v>
      </c>
      <c r="I182" s="110">
        <v>24.963000000000001</v>
      </c>
      <c r="J182" s="111" t="s">
        <v>3589</v>
      </c>
      <c r="K182" s="112">
        <f t="shared" si="4"/>
        <v>50</v>
      </c>
      <c r="L182" s="52">
        <v>1267</v>
      </c>
      <c r="M182" s="247">
        <f t="shared" si="7"/>
        <v>50680</v>
      </c>
      <c r="N182" s="257"/>
      <c r="O182" s="432">
        <f>AVERAGE(M182:M183)</f>
        <v>56120</v>
      </c>
      <c r="P182" s="432">
        <f>AVERAGE(M182:M185)</f>
        <v>58970</v>
      </c>
      <c r="Q182" s="432">
        <f>STDEV(M182:M183)</f>
        <v>7693.3217793096373</v>
      </c>
      <c r="R182" s="432">
        <f>STDEV(M182:M185)</f>
        <v>28642.334634825656</v>
      </c>
      <c r="S182" s="114" t="s">
        <v>3428</v>
      </c>
      <c r="T182" s="117">
        <v>10</v>
      </c>
    </row>
    <row r="183" spans="1:20" ht="15.75">
      <c r="A183" s="440"/>
      <c r="B183" s="1" t="s">
        <v>50</v>
      </c>
      <c r="C183" s="384"/>
      <c r="D183" s="431"/>
      <c r="E183" s="1" t="s">
        <v>3590</v>
      </c>
      <c r="F183" s="409"/>
      <c r="G183" s="109">
        <v>10</v>
      </c>
      <c r="H183" s="110">
        <v>27.454000000000001</v>
      </c>
      <c r="I183" s="110">
        <v>24.929300000000001</v>
      </c>
      <c r="J183" s="111" t="s">
        <v>3591</v>
      </c>
      <c r="K183" s="112">
        <f t="shared" si="4"/>
        <v>50</v>
      </c>
      <c r="L183" s="52">
        <v>1539</v>
      </c>
      <c r="M183" s="247">
        <f t="shared" si="7"/>
        <v>61560</v>
      </c>
      <c r="N183" s="258"/>
      <c r="O183" s="438"/>
      <c r="P183" s="438"/>
      <c r="Q183" s="438"/>
      <c r="R183" s="438"/>
      <c r="S183" s="114" t="s">
        <v>3428</v>
      </c>
      <c r="T183" s="117">
        <v>10</v>
      </c>
    </row>
    <row r="184" spans="1:20" ht="15.75">
      <c r="A184" s="440"/>
      <c r="B184" s="1" t="s">
        <v>51</v>
      </c>
      <c r="C184" s="384"/>
      <c r="D184" s="430" t="s">
        <v>3</v>
      </c>
      <c r="E184" s="1" t="s">
        <v>3592</v>
      </c>
      <c r="F184" s="409"/>
      <c r="G184" s="109">
        <v>10</v>
      </c>
      <c r="H184" s="110">
        <v>28.643000000000001</v>
      </c>
      <c r="I184" s="110">
        <v>25.419699999999999</v>
      </c>
      <c r="J184" s="111" t="s">
        <v>3593</v>
      </c>
      <c r="K184" s="112">
        <f t="shared" si="4"/>
        <v>50</v>
      </c>
      <c r="L184" s="52">
        <v>685</v>
      </c>
      <c r="M184" s="247">
        <f t="shared" si="7"/>
        <v>27400</v>
      </c>
      <c r="N184" s="257"/>
      <c r="O184" s="432">
        <f>AVERAGE(M184:M185)</f>
        <v>61820</v>
      </c>
      <c r="P184" s="438" t="e">
        <f>AVERAGE(#REF!)</f>
        <v>#REF!</v>
      </c>
      <c r="Q184" s="432">
        <f>STDEV(M184:M185)</f>
        <v>48677.230816881929</v>
      </c>
      <c r="R184" s="438" t="e">
        <f>STDEV(#REF!)</f>
        <v>#REF!</v>
      </c>
      <c r="S184" s="114" t="s">
        <v>3428</v>
      </c>
      <c r="T184" s="117">
        <v>10</v>
      </c>
    </row>
    <row r="185" spans="1:20" ht="15.75">
      <c r="A185" s="440"/>
      <c r="B185" s="1" t="s">
        <v>52</v>
      </c>
      <c r="C185" s="384"/>
      <c r="D185" s="431"/>
      <c r="E185" s="1" t="s">
        <v>3594</v>
      </c>
      <c r="F185" s="409"/>
      <c r="G185" s="109">
        <v>10</v>
      </c>
      <c r="H185" s="110">
        <v>26.797699999999999</v>
      </c>
      <c r="I185" s="110">
        <v>25.017299999999999</v>
      </c>
      <c r="J185" s="111" t="s">
        <v>3595</v>
      </c>
      <c r="K185" s="112">
        <f t="shared" si="4"/>
        <v>50</v>
      </c>
      <c r="L185" s="52">
        <v>2406</v>
      </c>
      <c r="M185" s="247">
        <f t="shared" si="7"/>
        <v>96240</v>
      </c>
      <c r="N185" s="258"/>
      <c r="O185" s="438">
        <f>AVERAGE(O184:O184)</f>
        <v>61820</v>
      </c>
      <c r="P185" s="438" t="e">
        <f>AVERAGE(P184:P184)</f>
        <v>#REF!</v>
      </c>
      <c r="Q185" s="438" t="e">
        <f>STDEV(#REF!)</f>
        <v>#REF!</v>
      </c>
      <c r="R185" s="438" t="e">
        <f>STDEV(#REF!)</f>
        <v>#REF!</v>
      </c>
      <c r="S185" s="114" t="s">
        <v>3428</v>
      </c>
      <c r="T185" s="117">
        <v>10</v>
      </c>
    </row>
    <row r="186" spans="1:20" ht="15.75">
      <c r="A186" s="440"/>
      <c r="B186" s="1" t="s">
        <v>53</v>
      </c>
      <c r="C186" s="383">
        <v>4</v>
      </c>
      <c r="D186" s="430" t="s">
        <v>4</v>
      </c>
      <c r="E186" s="1" t="s">
        <v>3596</v>
      </c>
      <c r="F186" s="409"/>
      <c r="G186" s="109">
        <v>10</v>
      </c>
      <c r="H186" s="110">
        <v>27.148</v>
      </c>
      <c r="I186" s="110">
        <v>24.91</v>
      </c>
      <c r="J186" s="111" t="s">
        <v>3597</v>
      </c>
      <c r="K186" s="112">
        <f t="shared" si="4"/>
        <v>50</v>
      </c>
      <c r="L186" s="52">
        <v>1895</v>
      </c>
      <c r="M186" s="247">
        <f t="shared" si="7"/>
        <v>75800</v>
      </c>
      <c r="N186" s="257"/>
      <c r="O186" s="432">
        <f>AVERAGE(M186:M187)</f>
        <v>186440</v>
      </c>
      <c r="P186" s="432">
        <f>AVERAGE(M186:M189)</f>
        <v>147810</v>
      </c>
      <c r="Q186" s="432">
        <f>STDEV(M186:M187)</f>
        <v>156468.58854095923</v>
      </c>
      <c r="R186" s="432">
        <f>STDEV(M186:M189)</f>
        <v>102082.91727806372</v>
      </c>
      <c r="S186" s="114" t="s">
        <v>3428</v>
      </c>
      <c r="T186" s="117">
        <v>10</v>
      </c>
    </row>
    <row r="187" spans="1:20" ht="15.75">
      <c r="A187" s="440"/>
      <c r="B187" s="1" t="s">
        <v>54</v>
      </c>
      <c r="C187" s="384"/>
      <c r="D187" s="431"/>
      <c r="E187" s="1" t="s">
        <v>3598</v>
      </c>
      <c r="F187" s="409"/>
      <c r="G187" s="109">
        <v>10</v>
      </c>
      <c r="H187" s="110">
        <v>25.143699999999999</v>
      </c>
      <c r="I187" s="110">
        <v>24.8977</v>
      </c>
      <c r="J187" s="111" t="s">
        <v>3599</v>
      </c>
      <c r="K187" s="112">
        <f t="shared" si="4"/>
        <v>50</v>
      </c>
      <c r="L187" s="52">
        <v>7427</v>
      </c>
      <c r="M187" s="247">
        <f t="shared" si="7"/>
        <v>297080</v>
      </c>
      <c r="N187" s="258"/>
      <c r="O187" s="438"/>
      <c r="P187" s="438"/>
      <c r="Q187" s="438"/>
      <c r="R187" s="438"/>
      <c r="S187" s="114" t="s">
        <v>3428</v>
      </c>
      <c r="T187" s="117">
        <v>10</v>
      </c>
    </row>
    <row r="188" spans="1:20" ht="15.75">
      <c r="A188" s="440"/>
      <c r="B188" s="1" t="s">
        <v>55</v>
      </c>
      <c r="C188" s="384"/>
      <c r="D188" s="430" t="s">
        <v>3</v>
      </c>
      <c r="E188" s="1" t="s">
        <v>3600</v>
      </c>
      <c r="F188" s="409"/>
      <c r="G188" s="109">
        <v>10</v>
      </c>
      <c r="H188" s="110">
        <v>26.911999999999999</v>
      </c>
      <c r="I188" s="110">
        <v>25.044699999999999</v>
      </c>
      <c r="J188" s="111" t="s">
        <v>3601</v>
      </c>
      <c r="K188" s="112">
        <f t="shared" si="4"/>
        <v>50</v>
      </c>
      <c r="L188" s="52">
        <v>2226</v>
      </c>
      <c r="M188" s="247">
        <f t="shared" si="7"/>
        <v>89040</v>
      </c>
      <c r="N188" s="257"/>
      <c r="O188" s="432">
        <f>AVERAGE(M188:M189)</f>
        <v>109180</v>
      </c>
      <c r="P188" s="438" t="e">
        <f>AVERAGE(#REF!)</f>
        <v>#REF!</v>
      </c>
      <c r="Q188" s="432">
        <f>STDEV(M188:M189)</f>
        <v>28482.261146194134</v>
      </c>
      <c r="R188" s="438" t="e">
        <f>STDEV(#REF!)</f>
        <v>#REF!</v>
      </c>
      <c r="S188" s="114" t="s">
        <v>3428</v>
      </c>
      <c r="T188" s="117">
        <v>10</v>
      </c>
    </row>
    <row r="189" spans="1:20" ht="15.75">
      <c r="A189" s="440"/>
      <c r="B189" s="1" t="s">
        <v>56</v>
      </c>
      <c r="C189" s="384"/>
      <c r="D189" s="431"/>
      <c r="E189" s="1" t="s">
        <v>3602</v>
      </c>
      <c r="F189" s="409"/>
      <c r="G189" s="109">
        <v>10</v>
      </c>
      <c r="H189" s="110">
        <v>26.3643</v>
      </c>
      <c r="I189" s="110">
        <v>25.255299999999998</v>
      </c>
      <c r="J189" s="111" t="s">
        <v>3603</v>
      </c>
      <c r="K189" s="112">
        <f t="shared" si="4"/>
        <v>50</v>
      </c>
      <c r="L189" s="52">
        <v>3233</v>
      </c>
      <c r="M189" s="247">
        <f t="shared" si="7"/>
        <v>129320</v>
      </c>
      <c r="N189" s="258"/>
      <c r="O189" s="438" t="e">
        <f>AVERAGE(#REF!)</f>
        <v>#REF!</v>
      </c>
      <c r="P189" s="438" t="e">
        <f>AVERAGE(#REF!)</f>
        <v>#REF!</v>
      </c>
      <c r="Q189" s="438" t="e">
        <f>STDEV(Q188:Q188)</f>
        <v>#DIV/0!</v>
      </c>
      <c r="R189" s="438" t="e">
        <f>STDEV(R188:R188)</f>
        <v>#REF!</v>
      </c>
      <c r="S189" s="114" t="s">
        <v>3428</v>
      </c>
      <c r="T189" s="117">
        <v>10</v>
      </c>
    </row>
    <row r="190" spans="1:20" ht="15.75">
      <c r="A190" s="440"/>
      <c r="B190" s="1" t="s">
        <v>57</v>
      </c>
      <c r="C190" s="383">
        <v>5</v>
      </c>
      <c r="D190" s="430" t="s">
        <v>4</v>
      </c>
      <c r="E190" s="1" t="s">
        <v>3604</v>
      </c>
      <c r="F190" s="409"/>
      <c r="G190" s="109">
        <v>10</v>
      </c>
      <c r="H190" s="110">
        <v>26.802700000000002</v>
      </c>
      <c r="I190" s="110">
        <v>25.305299999999999</v>
      </c>
      <c r="J190" s="111" t="s">
        <v>3605</v>
      </c>
      <c r="K190" s="112">
        <f t="shared" si="4"/>
        <v>50</v>
      </c>
      <c r="L190" s="52">
        <v>2398</v>
      </c>
      <c r="M190" s="247">
        <f t="shared" si="7"/>
        <v>95920</v>
      </c>
      <c r="N190" s="257"/>
      <c r="O190" s="432">
        <f>AVERAGE(M190:M191)</f>
        <v>108200</v>
      </c>
      <c r="P190" s="432">
        <f>AVERAGE(M190:M193)</f>
        <v>93360</v>
      </c>
      <c r="Q190" s="432">
        <f>STDEV(M190:M191)</f>
        <v>17366.542545941607</v>
      </c>
      <c r="R190" s="432">
        <f>STDEV(M190:M193)</f>
        <v>32815.134719617818</v>
      </c>
      <c r="S190" s="114" t="s">
        <v>3428</v>
      </c>
      <c r="T190" s="117">
        <v>10</v>
      </c>
    </row>
    <row r="191" spans="1:20" ht="15.75">
      <c r="A191" s="440"/>
      <c r="B191" s="1" t="s">
        <v>58</v>
      </c>
      <c r="C191" s="384"/>
      <c r="D191" s="431"/>
      <c r="E191" s="1" t="s">
        <v>3606</v>
      </c>
      <c r="F191" s="409"/>
      <c r="G191" s="109">
        <v>10</v>
      </c>
      <c r="H191" s="110">
        <v>26.468</v>
      </c>
      <c r="I191" s="110">
        <v>25.5123</v>
      </c>
      <c r="J191" s="111" t="s">
        <v>3607</v>
      </c>
      <c r="K191" s="112">
        <f t="shared" si="4"/>
        <v>50</v>
      </c>
      <c r="L191" s="52">
        <v>3012</v>
      </c>
      <c r="M191" s="247">
        <f t="shared" si="7"/>
        <v>120480</v>
      </c>
      <c r="N191" s="258"/>
      <c r="O191" s="438"/>
      <c r="P191" s="438"/>
      <c r="Q191" s="438"/>
      <c r="R191" s="438"/>
      <c r="S191" s="114" t="s">
        <v>3428</v>
      </c>
      <c r="T191" s="117">
        <v>10</v>
      </c>
    </row>
    <row r="192" spans="1:20" ht="15.75">
      <c r="A192" s="440"/>
      <c r="B192" s="1" t="s">
        <v>59</v>
      </c>
      <c r="C192" s="384"/>
      <c r="D192" s="430" t="s">
        <v>3</v>
      </c>
      <c r="E192" s="1" t="s">
        <v>3608</v>
      </c>
      <c r="F192" s="409"/>
      <c r="G192" s="109">
        <v>10</v>
      </c>
      <c r="H192" s="110">
        <v>26.595300000000002</v>
      </c>
      <c r="I192" s="110">
        <v>25.191299999999998</v>
      </c>
      <c r="J192" s="111" t="s">
        <v>3609</v>
      </c>
      <c r="K192" s="112">
        <f t="shared" si="4"/>
        <v>50</v>
      </c>
      <c r="L192" s="52">
        <v>2763</v>
      </c>
      <c r="M192" s="247">
        <f t="shared" si="7"/>
        <v>110520</v>
      </c>
      <c r="N192" s="257"/>
      <c r="O192" s="432">
        <f>AVERAGE(M192:M193)</f>
        <v>78520</v>
      </c>
      <c r="P192" s="438" t="e">
        <f>AVERAGE(#REF!)</f>
        <v>#REF!</v>
      </c>
      <c r="Q192" s="432">
        <f>STDEV(M192:M193)</f>
        <v>45254.833995939043</v>
      </c>
      <c r="R192" s="438" t="e">
        <f>STDEV(#REF!)</f>
        <v>#REF!</v>
      </c>
      <c r="S192" s="114" t="s">
        <v>3428</v>
      </c>
      <c r="T192" s="117">
        <v>10</v>
      </c>
    </row>
    <row r="193" spans="1:20" ht="15.75">
      <c r="A193" s="440"/>
      <c r="B193" s="1" t="s">
        <v>60</v>
      </c>
      <c r="C193" s="384"/>
      <c r="D193" s="431"/>
      <c r="E193" s="1" t="s">
        <v>3610</v>
      </c>
      <c r="F193" s="409"/>
      <c r="G193" s="109">
        <v>10</v>
      </c>
      <c r="H193" s="110">
        <v>27.865300000000001</v>
      </c>
      <c r="I193" s="110">
        <v>25.209</v>
      </c>
      <c r="J193" s="111" t="s">
        <v>3611</v>
      </c>
      <c r="K193" s="112">
        <f t="shared" si="4"/>
        <v>50</v>
      </c>
      <c r="L193" s="52">
        <v>1163</v>
      </c>
      <c r="M193" s="247">
        <f t="shared" si="7"/>
        <v>46520</v>
      </c>
      <c r="N193" s="258"/>
      <c r="O193" s="438" t="e">
        <f>AVERAGE(#REF!)</f>
        <v>#REF!</v>
      </c>
      <c r="P193" s="438" t="e">
        <f>AVERAGE(#REF!)</f>
        <v>#REF!</v>
      </c>
      <c r="Q193" s="438" t="e">
        <f>STDEV(Q192:Q192)</f>
        <v>#DIV/0!</v>
      </c>
      <c r="R193" s="438" t="e">
        <f>STDEV(R192:R192)</f>
        <v>#REF!</v>
      </c>
      <c r="S193" s="114" t="s">
        <v>3428</v>
      </c>
      <c r="T193" s="117">
        <v>10</v>
      </c>
    </row>
    <row r="194" spans="1:20" ht="15.75">
      <c r="A194" s="440"/>
      <c r="B194" s="1" t="s">
        <v>61</v>
      </c>
      <c r="C194" s="383">
        <v>6</v>
      </c>
      <c r="D194" s="430" t="s">
        <v>4</v>
      </c>
      <c r="E194" s="1" t="s">
        <v>3612</v>
      </c>
      <c r="F194" s="409"/>
      <c r="G194" s="109">
        <v>10</v>
      </c>
      <c r="H194" s="110">
        <v>27.252700000000001</v>
      </c>
      <c r="I194" s="110">
        <v>25.409300000000002</v>
      </c>
      <c r="J194" s="111" t="s">
        <v>3613</v>
      </c>
      <c r="K194" s="112">
        <f t="shared" si="4"/>
        <v>50</v>
      </c>
      <c r="L194" s="52">
        <v>1766</v>
      </c>
      <c r="M194" s="247">
        <f t="shared" si="7"/>
        <v>70640</v>
      </c>
      <c r="N194" s="257"/>
      <c r="O194" s="432">
        <f>AVERAGE(M194:M195)</f>
        <v>227600</v>
      </c>
      <c r="P194" s="432">
        <f>AVERAGE(M194:M197)</f>
        <v>209586.66666666666</v>
      </c>
      <c r="Q194" s="432">
        <f>STDEV(M194:M195)</f>
        <v>221974.96075008099</v>
      </c>
      <c r="R194" s="432">
        <f>STDEV(M194:M197)</f>
        <v>160030.87868700008</v>
      </c>
      <c r="S194" s="114" t="s">
        <v>3428</v>
      </c>
      <c r="T194" s="117">
        <v>10</v>
      </c>
    </row>
    <row r="195" spans="1:20" ht="15.75">
      <c r="A195" s="440"/>
      <c r="B195" s="1" t="s">
        <v>62</v>
      </c>
      <c r="C195" s="384"/>
      <c r="D195" s="437"/>
      <c r="E195" s="1" t="s">
        <v>3614</v>
      </c>
      <c r="F195" s="409"/>
      <c r="G195" s="109">
        <v>10</v>
      </c>
      <c r="H195" s="110">
        <v>24.764299999999999</v>
      </c>
      <c r="I195" s="110">
        <v>24.904299999999999</v>
      </c>
      <c r="J195" s="111" t="s">
        <v>3615</v>
      </c>
      <c r="K195" s="112">
        <f t="shared" si="4"/>
        <v>50</v>
      </c>
      <c r="L195" s="52">
        <v>9614</v>
      </c>
      <c r="M195" s="247">
        <f t="shared" si="7"/>
        <v>384560</v>
      </c>
      <c r="N195" s="259"/>
      <c r="O195" s="433"/>
      <c r="P195" s="438"/>
      <c r="Q195" s="433"/>
      <c r="R195" s="438"/>
      <c r="S195" s="114" t="s">
        <v>3428</v>
      </c>
      <c r="T195" s="117">
        <v>10</v>
      </c>
    </row>
    <row r="196" spans="1:20" ht="15.75">
      <c r="A196" s="440"/>
      <c r="B196" s="1" t="s">
        <v>63</v>
      </c>
      <c r="C196" s="384"/>
      <c r="D196" s="431" t="s">
        <v>3</v>
      </c>
      <c r="E196" s="1" t="s">
        <v>3616</v>
      </c>
      <c r="F196" s="409"/>
      <c r="G196" s="109">
        <v>10</v>
      </c>
      <c r="H196" s="110">
        <v>25.931999999999999</v>
      </c>
      <c r="I196" s="110">
        <v>25.433700000000002</v>
      </c>
      <c r="J196" s="111" t="s">
        <v>3617</v>
      </c>
      <c r="K196" s="112">
        <f t="shared" si="4"/>
        <v>50</v>
      </c>
      <c r="L196" s="52">
        <v>4339</v>
      </c>
      <c r="M196" s="247">
        <f t="shared" si="7"/>
        <v>173560</v>
      </c>
      <c r="N196" s="257"/>
      <c r="O196" s="432">
        <f>AVERAGE(M196:M197)</f>
        <v>173560</v>
      </c>
      <c r="P196" s="438" t="e">
        <f>AVERAGE(#REF!)</f>
        <v>#REF!</v>
      </c>
      <c r="Q196" s="432" t="s">
        <v>354</v>
      </c>
      <c r="R196" s="438" t="e">
        <f>STDEV(#REF!)</f>
        <v>#REF!</v>
      </c>
      <c r="S196" s="114" t="s">
        <v>3428</v>
      </c>
      <c r="T196" s="117">
        <v>10</v>
      </c>
    </row>
    <row r="197" spans="1:20" ht="15.75">
      <c r="A197" s="441"/>
      <c r="B197" s="1" t="s">
        <v>64</v>
      </c>
      <c r="C197" s="384"/>
      <c r="D197" s="437"/>
      <c r="E197" s="1" t="s">
        <v>3618</v>
      </c>
      <c r="F197" s="410"/>
      <c r="G197" s="109">
        <v>10</v>
      </c>
      <c r="H197" s="110">
        <v>35.211300000000001</v>
      </c>
      <c r="I197" s="110">
        <v>24.863299999999999</v>
      </c>
      <c r="J197" s="111" t="s">
        <v>3619</v>
      </c>
      <c r="K197" s="112">
        <f t="shared" si="4"/>
        <v>50</v>
      </c>
      <c r="L197" s="52" t="s">
        <v>355</v>
      </c>
      <c r="M197" s="248" t="s">
        <v>355</v>
      </c>
      <c r="N197" s="261"/>
      <c r="O197" s="438" t="e">
        <f>AVERAGE(#REF!)</f>
        <v>#REF!</v>
      </c>
      <c r="P197" s="438" t="e">
        <f>AVERAGE(#REF!)</f>
        <v>#REF!</v>
      </c>
      <c r="Q197" s="438" t="e">
        <f>STDEV(Q196:Q196)</f>
        <v>#DIV/0!</v>
      </c>
      <c r="R197" s="438" t="e">
        <f>STDEV(R196:R196)</f>
        <v>#REF!</v>
      </c>
      <c r="S197" s="114" t="s">
        <v>3428</v>
      </c>
      <c r="T197" s="117">
        <v>10</v>
      </c>
    </row>
    <row r="198" spans="1:20" ht="15.75">
      <c r="A198" s="439" t="s">
        <v>3620</v>
      </c>
      <c r="B198" s="1" t="s">
        <v>26</v>
      </c>
      <c r="C198" s="383">
        <v>3</v>
      </c>
      <c r="D198" s="430" t="s">
        <v>4</v>
      </c>
      <c r="E198" s="1" t="s">
        <v>3621</v>
      </c>
      <c r="F198" s="408" t="s">
        <v>1844</v>
      </c>
      <c r="G198" s="109">
        <v>10</v>
      </c>
      <c r="H198" s="110">
        <v>30.254000000000001</v>
      </c>
      <c r="I198" s="110">
        <v>24.748999999999999</v>
      </c>
      <c r="J198" s="111" t="s">
        <v>3622</v>
      </c>
      <c r="K198" s="112">
        <f t="shared" si="4"/>
        <v>50</v>
      </c>
      <c r="L198" s="52">
        <v>229</v>
      </c>
      <c r="M198" s="247">
        <f t="shared" si="7"/>
        <v>9160</v>
      </c>
      <c r="N198" s="257"/>
      <c r="O198" s="432">
        <f>AVERAGE(M198:M199)</f>
        <v>33540</v>
      </c>
      <c r="P198" s="432">
        <f>AVERAGE(M198:M201)</f>
        <v>22050</v>
      </c>
      <c r="Q198" s="432">
        <f>STDEV(M198:M199)</f>
        <v>34478.526650656058</v>
      </c>
      <c r="R198" s="432">
        <f>STDEV(M198:M201)</f>
        <v>24595.725915966239</v>
      </c>
      <c r="S198" s="114" t="s">
        <v>3428</v>
      </c>
      <c r="T198" s="117">
        <v>10</v>
      </c>
    </row>
    <row r="199" spans="1:20" ht="15.75">
      <c r="A199" s="440"/>
      <c r="B199" s="1" t="s">
        <v>27</v>
      </c>
      <c r="C199" s="384"/>
      <c r="D199" s="431"/>
      <c r="E199" s="1" t="s">
        <v>3623</v>
      </c>
      <c r="F199" s="409"/>
      <c r="G199" s="109">
        <v>10</v>
      </c>
      <c r="H199" s="110">
        <v>27.544699999999999</v>
      </c>
      <c r="I199" s="110">
        <v>24.628</v>
      </c>
      <c r="J199" s="111" t="s">
        <v>3624</v>
      </c>
      <c r="K199" s="112">
        <f t="shared" ref="K199:K262" si="9">IF(J199&gt;6.25,50,(J199*8))</f>
        <v>50</v>
      </c>
      <c r="L199" s="52">
        <v>1448</v>
      </c>
      <c r="M199" s="247">
        <f t="shared" si="7"/>
        <v>57920</v>
      </c>
      <c r="N199" s="258"/>
      <c r="O199" s="438"/>
      <c r="P199" s="438"/>
      <c r="Q199" s="438"/>
      <c r="R199" s="438"/>
      <c r="S199" s="114" t="s">
        <v>3428</v>
      </c>
      <c r="T199" s="117">
        <v>10</v>
      </c>
    </row>
    <row r="200" spans="1:20" ht="15.75">
      <c r="A200" s="440"/>
      <c r="B200" s="1" t="s">
        <v>28</v>
      </c>
      <c r="C200" s="384"/>
      <c r="D200" s="430" t="s">
        <v>3</v>
      </c>
      <c r="E200" s="1" t="s">
        <v>3625</v>
      </c>
      <c r="F200" s="409"/>
      <c r="G200" s="109">
        <v>10</v>
      </c>
      <c r="H200" s="110">
        <v>31.636299999999999</v>
      </c>
      <c r="I200" s="110">
        <v>25.05</v>
      </c>
      <c r="J200" s="111" t="s">
        <v>3626</v>
      </c>
      <c r="K200" s="112">
        <f t="shared" si="9"/>
        <v>50</v>
      </c>
      <c r="L200" s="52">
        <v>89</v>
      </c>
      <c r="M200" s="247">
        <f>(L200*2*1000)/K200</f>
        <v>3560</v>
      </c>
      <c r="N200" s="257"/>
      <c r="O200" s="432">
        <f>AVERAGE(M200:M201)</f>
        <v>10560</v>
      </c>
      <c r="P200" s="438" t="e">
        <f>AVERAGE(#REF!)</f>
        <v>#REF!</v>
      </c>
      <c r="Q200" s="432">
        <f>STDEV(M200:M201)</f>
        <v>9899.4949366116653</v>
      </c>
      <c r="R200" s="438" t="e">
        <f>STDEV(#REF!)</f>
        <v>#REF!</v>
      </c>
      <c r="S200" s="114" t="s">
        <v>3428</v>
      </c>
      <c r="T200" s="117">
        <v>10</v>
      </c>
    </row>
    <row r="201" spans="1:20" ht="15.75">
      <c r="A201" s="440"/>
      <c r="B201" s="1" t="s">
        <v>29</v>
      </c>
      <c r="C201" s="384"/>
      <c r="D201" s="431"/>
      <c r="E201" s="1" t="s">
        <v>3627</v>
      </c>
      <c r="F201" s="409"/>
      <c r="G201" s="109">
        <v>10</v>
      </c>
      <c r="H201" s="110">
        <v>29.2943</v>
      </c>
      <c r="I201" s="110">
        <v>24.659700000000001</v>
      </c>
      <c r="J201" s="111" t="s">
        <v>3628</v>
      </c>
      <c r="K201" s="112">
        <f t="shared" si="9"/>
        <v>50</v>
      </c>
      <c r="L201" s="52">
        <v>439</v>
      </c>
      <c r="M201" s="247">
        <f t="shared" si="7"/>
        <v>17560</v>
      </c>
      <c r="N201" s="258"/>
      <c r="O201" s="438">
        <f>AVERAGE(O200:O200)</f>
        <v>10560</v>
      </c>
      <c r="P201" s="438" t="e">
        <f>AVERAGE(P200:P200)</f>
        <v>#REF!</v>
      </c>
      <c r="Q201" s="438" t="e">
        <f>STDEV(#REF!)</f>
        <v>#REF!</v>
      </c>
      <c r="R201" s="438" t="e">
        <f>STDEV(#REF!)</f>
        <v>#REF!</v>
      </c>
      <c r="S201" s="114" t="s">
        <v>3428</v>
      </c>
      <c r="T201" s="117">
        <v>10</v>
      </c>
    </row>
    <row r="202" spans="1:20" ht="15.75">
      <c r="A202" s="440"/>
      <c r="B202" s="1" t="s">
        <v>30</v>
      </c>
      <c r="C202" s="383">
        <v>4</v>
      </c>
      <c r="D202" s="430" t="s">
        <v>4</v>
      </c>
      <c r="E202" s="1" t="s">
        <v>3629</v>
      </c>
      <c r="F202" s="409"/>
      <c r="G202" s="109">
        <v>10</v>
      </c>
      <c r="H202" s="110">
        <v>27.865300000000001</v>
      </c>
      <c r="I202" s="110">
        <v>24.794699999999999</v>
      </c>
      <c r="J202" s="111" t="s">
        <v>3630</v>
      </c>
      <c r="K202" s="112">
        <f t="shared" si="9"/>
        <v>50</v>
      </c>
      <c r="L202" s="52">
        <v>1163</v>
      </c>
      <c r="M202" s="247">
        <f t="shared" si="7"/>
        <v>46520</v>
      </c>
      <c r="N202" s="257"/>
      <c r="O202" s="432">
        <f>AVERAGE(M202:M203)</f>
        <v>57900</v>
      </c>
      <c r="P202" s="432">
        <f>AVERAGE(M202:M205)</f>
        <v>67660</v>
      </c>
      <c r="Q202" s="432">
        <f>STDEV(M202:M203)</f>
        <v>16093.750339805822</v>
      </c>
      <c r="R202" s="432">
        <f>STDEV(M202:M205)</f>
        <v>17293.837052545627</v>
      </c>
      <c r="S202" s="114" t="s">
        <v>3428</v>
      </c>
      <c r="T202" s="117">
        <v>10</v>
      </c>
    </row>
    <row r="203" spans="1:20" ht="15.75">
      <c r="A203" s="440"/>
      <c r="B203" s="1" t="s">
        <v>31</v>
      </c>
      <c r="C203" s="384"/>
      <c r="D203" s="431"/>
      <c r="E203" s="1" t="s">
        <v>3631</v>
      </c>
      <c r="F203" s="409"/>
      <c r="G203" s="109">
        <v>10</v>
      </c>
      <c r="H203" s="110">
        <v>27.2803</v>
      </c>
      <c r="I203" s="110">
        <v>24.669699999999999</v>
      </c>
      <c r="J203" s="111" t="s">
        <v>3632</v>
      </c>
      <c r="K203" s="112">
        <f t="shared" si="9"/>
        <v>50</v>
      </c>
      <c r="L203" s="52">
        <v>1732</v>
      </c>
      <c r="M203" s="247">
        <f t="shared" si="7"/>
        <v>69280</v>
      </c>
      <c r="N203" s="258"/>
      <c r="O203" s="438"/>
      <c r="P203" s="438"/>
      <c r="Q203" s="438"/>
      <c r="R203" s="438"/>
      <c r="S203" s="114" t="s">
        <v>3428</v>
      </c>
      <c r="T203" s="117">
        <v>10</v>
      </c>
    </row>
    <row r="204" spans="1:20" ht="15.75">
      <c r="A204" s="440"/>
      <c r="B204" s="1" t="s">
        <v>32</v>
      </c>
      <c r="C204" s="384"/>
      <c r="D204" s="430" t="s">
        <v>3</v>
      </c>
      <c r="E204" s="1" t="s">
        <v>3633</v>
      </c>
      <c r="F204" s="409"/>
      <c r="G204" s="109">
        <v>10</v>
      </c>
      <c r="H204" s="110">
        <v>27.35</v>
      </c>
      <c r="I204" s="110">
        <v>24.7837</v>
      </c>
      <c r="J204" s="111" t="s">
        <v>3634</v>
      </c>
      <c r="K204" s="112">
        <f t="shared" si="9"/>
        <v>50</v>
      </c>
      <c r="L204" s="52">
        <v>1652</v>
      </c>
      <c r="M204" s="247">
        <f t="shared" si="7"/>
        <v>66080</v>
      </c>
      <c r="N204" s="257"/>
      <c r="O204" s="432">
        <f>AVERAGE(M204:M205)</f>
        <v>77420</v>
      </c>
      <c r="P204" s="438" t="e">
        <f>AVERAGE(#REF!)</f>
        <v>#REF!</v>
      </c>
      <c r="Q204" s="432">
        <f>STDEV(M204:M205)</f>
        <v>16037.181797310897</v>
      </c>
      <c r="R204" s="438" t="e">
        <f>STDEV(#REF!)</f>
        <v>#REF!</v>
      </c>
      <c r="S204" s="114" t="s">
        <v>3428</v>
      </c>
      <c r="T204" s="117">
        <v>10</v>
      </c>
    </row>
    <row r="205" spans="1:20" ht="15.75">
      <c r="A205" s="440"/>
      <c r="B205" s="1" t="s">
        <v>33</v>
      </c>
      <c r="C205" s="384"/>
      <c r="D205" s="431"/>
      <c r="E205" s="1" t="s">
        <v>3635</v>
      </c>
      <c r="F205" s="409"/>
      <c r="G205" s="109">
        <v>10</v>
      </c>
      <c r="H205" s="110">
        <v>26.9163</v>
      </c>
      <c r="I205" s="110">
        <v>25.033999999999999</v>
      </c>
      <c r="J205" s="111" t="s">
        <v>3636</v>
      </c>
      <c r="K205" s="112">
        <f t="shared" si="9"/>
        <v>50</v>
      </c>
      <c r="L205" s="52">
        <v>2219</v>
      </c>
      <c r="M205" s="247">
        <f t="shared" si="7"/>
        <v>88760</v>
      </c>
      <c r="N205" s="258"/>
      <c r="O205" s="438">
        <f>AVERAGE(O204:O204)</f>
        <v>77420</v>
      </c>
      <c r="P205" s="438" t="e">
        <f>AVERAGE(P204:P204)</f>
        <v>#REF!</v>
      </c>
      <c r="Q205" s="438" t="e">
        <f>STDEV(#REF!)</f>
        <v>#REF!</v>
      </c>
      <c r="R205" s="438" t="e">
        <f>STDEV(#REF!)</f>
        <v>#REF!</v>
      </c>
      <c r="S205" s="114" t="s">
        <v>3428</v>
      </c>
      <c r="T205" s="117">
        <v>10</v>
      </c>
    </row>
    <row r="206" spans="1:20" ht="15.75">
      <c r="A206" s="440"/>
      <c r="B206" s="1" t="s">
        <v>34</v>
      </c>
      <c r="C206" s="383">
        <v>5</v>
      </c>
      <c r="D206" s="430" t="s">
        <v>4</v>
      </c>
      <c r="E206" s="1" t="s">
        <v>3637</v>
      </c>
      <c r="F206" s="409"/>
      <c r="G206" s="109">
        <v>10</v>
      </c>
      <c r="H206" s="110">
        <v>28.651</v>
      </c>
      <c r="I206" s="110">
        <v>24.771699999999999</v>
      </c>
      <c r="J206" s="111" t="s">
        <v>3638</v>
      </c>
      <c r="K206" s="112">
        <f t="shared" si="9"/>
        <v>50</v>
      </c>
      <c r="L206" s="52">
        <v>682</v>
      </c>
      <c r="M206" s="247">
        <f t="shared" si="7"/>
        <v>27280</v>
      </c>
      <c r="N206" s="257"/>
      <c r="O206" s="432">
        <f>AVERAGE(M206:M207)</f>
        <v>23900</v>
      </c>
      <c r="P206" s="432">
        <f>AVERAGE(M206:M209)</f>
        <v>18810</v>
      </c>
      <c r="Q206" s="432">
        <f>STDEV(M206:M207)</f>
        <v>4780.0418408210617</v>
      </c>
      <c r="R206" s="432">
        <f>STDEV(M206:M209)</f>
        <v>6506.9706213157797</v>
      </c>
      <c r="S206" s="114" t="s">
        <v>3428</v>
      </c>
      <c r="T206" s="117">
        <v>11</v>
      </c>
    </row>
    <row r="207" spans="1:20" ht="15.75">
      <c r="A207" s="440"/>
      <c r="B207" s="1" t="s">
        <v>35</v>
      </c>
      <c r="C207" s="384"/>
      <c r="D207" s="431"/>
      <c r="E207" s="1" t="s">
        <v>3639</v>
      </c>
      <c r="F207" s="409"/>
      <c r="G207" s="109">
        <v>10</v>
      </c>
      <c r="H207" s="110">
        <v>29.067699999999999</v>
      </c>
      <c r="I207" s="110">
        <v>25.5167</v>
      </c>
      <c r="J207" s="111" t="s">
        <v>3640</v>
      </c>
      <c r="K207" s="112">
        <f t="shared" si="9"/>
        <v>50</v>
      </c>
      <c r="L207" s="52">
        <v>513</v>
      </c>
      <c r="M207" s="247">
        <f t="shared" si="7"/>
        <v>20520</v>
      </c>
      <c r="N207" s="258"/>
      <c r="O207" s="438"/>
      <c r="P207" s="438"/>
      <c r="Q207" s="438"/>
      <c r="R207" s="438"/>
      <c r="S207" s="114" t="s">
        <v>3428</v>
      </c>
      <c r="T207" s="117">
        <v>11</v>
      </c>
    </row>
    <row r="208" spans="1:20" ht="15.75">
      <c r="A208" s="440"/>
      <c r="B208" s="1" t="s">
        <v>36</v>
      </c>
      <c r="C208" s="384"/>
      <c r="D208" s="430" t="s">
        <v>3</v>
      </c>
      <c r="E208" s="1" t="s">
        <v>3641</v>
      </c>
      <c r="F208" s="409"/>
      <c r="G208" s="109">
        <v>10</v>
      </c>
      <c r="H208" s="110">
        <v>29.6037</v>
      </c>
      <c r="I208" s="110">
        <v>25.0547</v>
      </c>
      <c r="J208" s="111" t="s">
        <v>3642</v>
      </c>
      <c r="K208" s="112">
        <f t="shared" si="9"/>
        <v>50</v>
      </c>
      <c r="L208" s="52">
        <v>356</v>
      </c>
      <c r="M208" s="247">
        <f t="shared" si="7"/>
        <v>14240</v>
      </c>
      <c r="N208" s="257"/>
      <c r="O208" s="432">
        <f>AVERAGE(M208:M209)</f>
        <v>13720</v>
      </c>
      <c r="P208" s="438" t="e">
        <f>AVERAGE(#REF!)</f>
        <v>#REF!</v>
      </c>
      <c r="Q208" s="432">
        <f>STDEV(M208:M209)</f>
        <v>735.39105243400945</v>
      </c>
      <c r="R208" s="438" t="e">
        <f>STDEV(#REF!)</f>
        <v>#REF!</v>
      </c>
      <c r="S208" s="114" t="s">
        <v>3428</v>
      </c>
      <c r="T208" s="117">
        <v>11</v>
      </c>
    </row>
    <row r="209" spans="1:20" ht="15.75">
      <c r="A209" s="440"/>
      <c r="B209" s="1" t="s">
        <v>37</v>
      </c>
      <c r="C209" s="384"/>
      <c r="D209" s="431"/>
      <c r="E209" s="1" t="s">
        <v>3643</v>
      </c>
      <c r="F209" s="409"/>
      <c r="G209" s="109">
        <v>10</v>
      </c>
      <c r="H209" s="110">
        <v>29.715</v>
      </c>
      <c r="I209" s="110">
        <v>25.22</v>
      </c>
      <c r="J209" s="111" t="s">
        <v>3644</v>
      </c>
      <c r="K209" s="112">
        <f t="shared" si="9"/>
        <v>50</v>
      </c>
      <c r="L209" s="52">
        <v>330</v>
      </c>
      <c r="M209" s="247">
        <f t="shared" si="7"/>
        <v>13200</v>
      </c>
      <c r="N209" s="258"/>
      <c r="O209" s="438" t="e">
        <f>AVERAGE(#REF!)</f>
        <v>#REF!</v>
      </c>
      <c r="P209" s="438" t="e">
        <f>AVERAGE(#REF!)</f>
        <v>#REF!</v>
      </c>
      <c r="Q209" s="438" t="e">
        <f>STDEV(Q208:Q208)</f>
        <v>#DIV/0!</v>
      </c>
      <c r="R209" s="438" t="e">
        <f>STDEV(R208:R208)</f>
        <v>#REF!</v>
      </c>
      <c r="S209" s="114" t="s">
        <v>3428</v>
      </c>
      <c r="T209" s="117">
        <v>11</v>
      </c>
    </row>
    <row r="210" spans="1:20" ht="15.75">
      <c r="A210" s="440"/>
      <c r="B210" s="1" t="s">
        <v>38</v>
      </c>
      <c r="C210" s="383">
        <v>6</v>
      </c>
      <c r="D210" s="115" t="s">
        <v>4</v>
      </c>
      <c r="E210" s="1" t="s">
        <v>3645</v>
      </c>
      <c r="F210" s="409"/>
      <c r="G210" s="109">
        <v>10</v>
      </c>
      <c r="H210" s="110" t="s">
        <v>16</v>
      </c>
      <c r="I210" s="110">
        <v>25.061699999999998</v>
      </c>
      <c r="J210" s="111" t="s">
        <v>3646</v>
      </c>
      <c r="K210" s="112">
        <f t="shared" si="9"/>
        <v>50</v>
      </c>
      <c r="L210" s="52" t="s">
        <v>355</v>
      </c>
      <c r="M210" s="248" t="s">
        <v>355</v>
      </c>
      <c r="N210" s="248"/>
      <c r="O210" s="52" t="s">
        <v>355</v>
      </c>
      <c r="P210" s="432">
        <f>AVERAGE(M210:M213)</f>
        <v>84520</v>
      </c>
      <c r="Q210" s="116" t="s">
        <v>354</v>
      </c>
      <c r="R210" s="432">
        <f>STDEV(M210:M213)</f>
        <v>35674.147502077751</v>
      </c>
      <c r="S210" s="114" t="s">
        <v>3428</v>
      </c>
      <c r="T210" s="117">
        <v>11</v>
      </c>
    </row>
    <row r="211" spans="1:20" ht="15.75">
      <c r="A211" s="440"/>
      <c r="B211" s="1" t="s">
        <v>39</v>
      </c>
      <c r="C211" s="384"/>
      <c r="D211" s="430" t="s">
        <v>3</v>
      </c>
      <c r="E211" s="1" t="s">
        <v>3647</v>
      </c>
      <c r="F211" s="409"/>
      <c r="G211" s="109">
        <v>10</v>
      </c>
      <c r="H211" s="110">
        <v>26.465</v>
      </c>
      <c r="I211" s="110">
        <v>25.228999999999999</v>
      </c>
      <c r="J211" s="111" t="s">
        <v>3648</v>
      </c>
      <c r="K211" s="112">
        <f t="shared" si="9"/>
        <v>50</v>
      </c>
      <c r="L211" s="52">
        <v>3019</v>
      </c>
      <c r="M211" s="247">
        <f t="shared" ref="M211:M273" si="10">(L211*2*1000)/K211</f>
        <v>120760</v>
      </c>
      <c r="N211" s="257"/>
      <c r="O211" s="432">
        <f>AVERAGE(M211:M213)</f>
        <v>84520</v>
      </c>
      <c r="P211" s="438" t="e">
        <f>AVERAGE(#REF!)</f>
        <v>#REF!</v>
      </c>
      <c r="Q211" s="432">
        <f>STDEV(M211:M213)</f>
        <v>35674.147502077751</v>
      </c>
      <c r="R211" s="438" t="e">
        <f>STDEV(#REF!)</f>
        <v>#REF!</v>
      </c>
      <c r="S211" s="114" t="s">
        <v>3428</v>
      </c>
      <c r="T211" s="117">
        <v>11</v>
      </c>
    </row>
    <row r="212" spans="1:20" ht="15.75">
      <c r="A212" s="440"/>
      <c r="B212" s="1" t="s">
        <v>40</v>
      </c>
      <c r="C212" s="384"/>
      <c r="D212" s="431"/>
      <c r="E212" s="1" t="s">
        <v>3649</v>
      </c>
      <c r="F212" s="409"/>
      <c r="G212" s="109">
        <v>10</v>
      </c>
      <c r="H212" s="110">
        <v>27.777000000000001</v>
      </c>
      <c r="I212" s="110">
        <v>26.004300000000001</v>
      </c>
      <c r="J212" s="111" t="s">
        <v>3650</v>
      </c>
      <c r="K212" s="112">
        <f t="shared" si="9"/>
        <v>50</v>
      </c>
      <c r="L212" s="52">
        <v>1236</v>
      </c>
      <c r="M212" s="247">
        <f t="shared" si="10"/>
        <v>49440</v>
      </c>
      <c r="N212" s="258"/>
      <c r="O212" s="438">
        <f>AVERAGE(O211:O211)</f>
        <v>84520</v>
      </c>
      <c r="P212" s="438" t="e">
        <f>AVERAGE(P211:P211)</f>
        <v>#REF!</v>
      </c>
      <c r="Q212" s="438" t="e">
        <f>STDEV(#REF!)</f>
        <v>#REF!</v>
      </c>
      <c r="R212" s="438" t="e">
        <f>STDEV(#REF!)</f>
        <v>#REF!</v>
      </c>
      <c r="S212" s="114" t="s">
        <v>3428</v>
      </c>
      <c r="T212" s="117">
        <v>11</v>
      </c>
    </row>
    <row r="213" spans="1:20" ht="15.75">
      <c r="A213" s="440"/>
      <c r="B213" s="1" t="s">
        <v>41</v>
      </c>
      <c r="C213" s="384"/>
      <c r="D213" s="431"/>
      <c r="E213" s="1" t="s">
        <v>3651</v>
      </c>
      <c r="F213" s="410"/>
      <c r="G213" s="109">
        <v>10</v>
      </c>
      <c r="H213" s="110">
        <v>27.009</v>
      </c>
      <c r="I213" s="110">
        <v>25.004000000000001</v>
      </c>
      <c r="J213" s="111" t="s">
        <v>3652</v>
      </c>
      <c r="K213" s="112">
        <f t="shared" si="9"/>
        <v>50</v>
      </c>
      <c r="L213" s="52">
        <v>2084</v>
      </c>
      <c r="M213" s="247">
        <f t="shared" si="10"/>
        <v>83360</v>
      </c>
      <c r="N213" s="258"/>
      <c r="O213" s="438">
        <f>AVERAGE(O212:O212)</f>
        <v>84520</v>
      </c>
      <c r="P213" s="438" t="e">
        <f>AVERAGE(P212:P212)</f>
        <v>#REF!</v>
      </c>
      <c r="Q213" s="438" t="e">
        <f>STDEV(Q211:Q212)</f>
        <v>#REF!</v>
      </c>
      <c r="R213" s="438" t="e">
        <f>STDEV(R211:R212)</f>
        <v>#REF!</v>
      </c>
      <c r="S213" s="114" t="s">
        <v>3428</v>
      </c>
      <c r="T213" s="117">
        <v>11</v>
      </c>
    </row>
    <row r="214" spans="1:20" ht="15.75">
      <c r="A214" s="440"/>
      <c r="B214" s="1" t="s">
        <v>49</v>
      </c>
      <c r="C214" s="383">
        <v>3</v>
      </c>
      <c r="D214" s="430" t="s">
        <v>4</v>
      </c>
      <c r="E214" s="1" t="s">
        <v>3653</v>
      </c>
      <c r="F214" s="408" t="s">
        <v>1846</v>
      </c>
      <c r="G214" s="109">
        <v>10</v>
      </c>
      <c r="H214" s="110">
        <v>29.65</v>
      </c>
      <c r="I214" s="110">
        <v>25.155999999999999</v>
      </c>
      <c r="J214" s="111" t="s">
        <v>3654</v>
      </c>
      <c r="K214" s="112">
        <f t="shared" si="9"/>
        <v>50</v>
      </c>
      <c r="L214" s="52">
        <v>345</v>
      </c>
      <c r="M214" s="247">
        <f t="shared" si="10"/>
        <v>13800</v>
      </c>
      <c r="N214" s="257"/>
      <c r="O214" s="432">
        <f>AVERAGE(M214:M215)</f>
        <v>22200</v>
      </c>
      <c r="P214" s="432">
        <f>AVERAGE(M214:M217)</f>
        <v>22900</v>
      </c>
      <c r="Q214" s="432">
        <f>STDEV(M214:M215)</f>
        <v>11879.393923933998</v>
      </c>
      <c r="R214" s="432">
        <f>STDEV(M214:M217)</f>
        <v>6946.7690331549102</v>
      </c>
      <c r="S214" s="114" t="s">
        <v>3428</v>
      </c>
      <c r="T214" s="117">
        <v>11</v>
      </c>
    </row>
    <row r="215" spans="1:20" ht="15.75">
      <c r="A215" s="440"/>
      <c r="B215" s="1" t="s">
        <v>50</v>
      </c>
      <c r="C215" s="384"/>
      <c r="D215" s="431"/>
      <c r="E215" s="1" t="s">
        <v>3655</v>
      </c>
      <c r="F215" s="409"/>
      <c r="G215" s="109">
        <v>10</v>
      </c>
      <c r="H215" s="110">
        <v>28.481999999999999</v>
      </c>
      <c r="I215" s="110">
        <v>25.126000000000001</v>
      </c>
      <c r="J215" s="111" t="s">
        <v>3656</v>
      </c>
      <c r="K215" s="112">
        <f t="shared" si="9"/>
        <v>50</v>
      </c>
      <c r="L215" s="52">
        <v>765</v>
      </c>
      <c r="M215" s="247">
        <f t="shared" si="10"/>
        <v>30600</v>
      </c>
      <c r="N215" s="258"/>
      <c r="O215" s="438"/>
      <c r="P215" s="438"/>
      <c r="Q215" s="438"/>
      <c r="R215" s="438"/>
      <c r="S215" s="114" t="s">
        <v>3428</v>
      </c>
      <c r="T215" s="117">
        <v>11</v>
      </c>
    </row>
    <row r="216" spans="1:20" ht="15.75">
      <c r="A216" s="440"/>
      <c r="B216" s="1" t="s">
        <v>51</v>
      </c>
      <c r="C216" s="384"/>
      <c r="D216" s="430" t="s">
        <v>3</v>
      </c>
      <c r="E216" s="1" t="s">
        <v>3657</v>
      </c>
      <c r="F216" s="409"/>
      <c r="G216" s="109">
        <v>10</v>
      </c>
      <c r="H216" s="110">
        <v>28.922000000000001</v>
      </c>
      <c r="I216" s="110">
        <v>25.384</v>
      </c>
      <c r="J216" s="111" t="s">
        <v>3658</v>
      </c>
      <c r="K216" s="112">
        <f t="shared" si="9"/>
        <v>50</v>
      </c>
      <c r="L216" s="52">
        <v>567</v>
      </c>
      <c r="M216" s="247">
        <f t="shared" si="10"/>
        <v>22680</v>
      </c>
      <c r="N216" s="257"/>
      <c r="O216" s="432">
        <f>AVERAGE(M216:M217)</f>
        <v>23600</v>
      </c>
      <c r="P216" s="438" t="e">
        <f>AVERAGE(#REF!)</f>
        <v>#REF!</v>
      </c>
      <c r="Q216" s="432">
        <f>STDEV(M216:M217)</f>
        <v>1301.0764773832475</v>
      </c>
      <c r="R216" s="438" t="e">
        <f>STDEV(#REF!)</f>
        <v>#REF!</v>
      </c>
      <c r="S216" s="114" t="s">
        <v>3428</v>
      </c>
      <c r="T216" s="117">
        <v>11</v>
      </c>
    </row>
    <row r="217" spans="1:20" ht="15.75">
      <c r="A217" s="440"/>
      <c r="B217" s="1" t="s">
        <v>52</v>
      </c>
      <c r="C217" s="384"/>
      <c r="D217" s="431"/>
      <c r="E217" s="1" t="s">
        <v>3659</v>
      </c>
      <c r="F217" s="409"/>
      <c r="G217" s="109">
        <v>10</v>
      </c>
      <c r="H217" s="110">
        <v>28.805700000000002</v>
      </c>
      <c r="I217" s="110">
        <v>24.874700000000001</v>
      </c>
      <c r="J217" s="111" t="s">
        <v>3660</v>
      </c>
      <c r="K217" s="112">
        <f t="shared" si="9"/>
        <v>50</v>
      </c>
      <c r="L217" s="52">
        <v>613</v>
      </c>
      <c r="M217" s="247">
        <f t="shared" si="10"/>
        <v>24520</v>
      </c>
      <c r="N217" s="258"/>
      <c r="O217" s="438">
        <f>AVERAGE(O216:O216)</f>
        <v>23600</v>
      </c>
      <c r="P217" s="438" t="e">
        <f>AVERAGE(P216:P216)</f>
        <v>#REF!</v>
      </c>
      <c r="Q217" s="438" t="e">
        <f>STDEV(#REF!)</f>
        <v>#REF!</v>
      </c>
      <c r="R217" s="438" t="e">
        <f>STDEV(#REF!)</f>
        <v>#REF!</v>
      </c>
      <c r="S217" s="114" t="s">
        <v>3428</v>
      </c>
      <c r="T217" s="117">
        <v>11</v>
      </c>
    </row>
    <row r="218" spans="1:20" ht="15.75">
      <c r="A218" s="440"/>
      <c r="B218" s="1" t="s">
        <v>53</v>
      </c>
      <c r="C218" s="383">
        <v>4</v>
      </c>
      <c r="D218" s="430" t="s">
        <v>4</v>
      </c>
      <c r="E218" s="1" t="s">
        <v>3661</v>
      </c>
      <c r="F218" s="409"/>
      <c r="G218" s="109">
        <v>10</v>
      </c>
      <c r="H218" s="110">
        <v>30.265999999999998</v>
      </c>
      <c r="I218" s="110">
        <v>25.361699999999999</v>
      </c>
      <c r="J218" s="111" t="s">
        <v>3662</v>
      </c>
      <c r="K218" s="112">
        <f t="shared" si="9"/>
        <v>50</v>
      </c>
      <c r="L218" s="52">
        <v>227</v>
      </c>
      <c r="M218" s="247">
        <f t="shared" si="10"/>
        <v>9080</v>
      </c>
      <c r="N218" s="257"/>
      <c r="O218" s="432">
        <f>AVERAGE(M218:M219)</f>
        <v>64400</v>
      </c>
      <c r="P218" s="432">
        <f>AVERAGE(M218:M221)</f>
        <v>58130</v>
      </c>
      <c r="Q218" s="432">
        <f>STDEV(M218:M219)</f>
        <v>78234.294270479615</v>
      </c>
      <c r="R218" s="432">
        <f>STDEV(M218:M221)</f>
        <v>58724.998651908594</v>
      </c>
      <c r="S218" s="114" t="s">
        <v>3428</v>
      </c>
      <c r="T218" s="117">
        <v>11</v>
      </c>
    </row>
    <row r="219" spans="1:20" ht="15.75">
      <c r="A219" s="440"/>
      <c r="B219" s="1" t="s">
        <v>54</v>
      </c>
      <c r="C219" s="384"/>
      <c r="D219" s="431"/>
      <c r="E219" s="1" t="s">
        <v>3663</v>
      </c>
      <c r="F219" s="409"/>
      <c r="G219" s="109">
        <v>10</v>
      </c>
      <c r="H219" s="110">
        <v>26.4773</v>
      </c>
      <c r="I219" s="110">
        <v>24.9847</v>
      </c>
      <c r="J219" s="111" t="s">
        <v>3664</v>
      </c>
      <c r="K219" s="112">
        <f t="shared" si="9"/>
        <v>50</v>
      </c>
      <c r="L219" s="52">
        <v>2993</v>
      </c>
      <c r="M219" s="247">
        <f t="shared" si="10"/>
        <v>119720</v>
      </c>
      <c r="N219" s="258"/>
      <c r="O219" s="438"/>
      <c r="P219" s="438"/>
      <c r="Q219" s="438"/>
      <c r="R219" s="438"/>
      <c r="S219" s="114" t="s">
        <v>3428</v>
      </c>
      <c r="T219" s="117">
        <v>11</v>
      </c>
    </row>
    <row r="220" spans="1:20" ht="15.75">
      <c r="A220" s="440"/>
      <c r="B220" s="1" t="s">
        <v>55</v>
      </c>
      <c r="C220" s="384"/>
      <c r="D220" s="430" t="s">
        <v>3</v>
      </c>
      <c r="E220" s="1" t="s">
        <v>3665</v>
      </c>
      <c r="F220" s="409"/>
      <c r="G220" s="109">
        <v>10</v>
      </c>
      <c r="H220" s="110">
        <v>30.704699999999999</v>
      </c>
      <c r="I220" s="110">
        <v>25.948699999999999</v>
      </c>
      <c r="J220" s="111" t="s">
        <v>3666</v>
      </c>
      <c r="K220" s="112">
        <f t="shared" si="9"/>
        <v>50</v>
      </c>
      <c r="L220" s="52">
        <v>169</v>
      </c>
      <c r="M220" s="247">
        <f t="shared" si="10"/>
        <v>6760</v>
      </c>
      <c r="N220" s="257"/>
      <c r="O220" s="432">
        <f>AVERAGE(M220:M221)</f>
        <v>51860</v>
      </c>
      <c r="P220" s="438" t="e">
        <f>AVERAGE(#REF!)</f>
        <v>#REF!</v>
      </c>
      <c r="Q220" s="432">
        <f>STDEV(M220:M221)</f>
        <v>63781.031663026588</v>
      </c>
      <c r="R220" s="438" t="e">
        <f>STDEV(#REF!)</f>
        <v>#REF!</v>
      </c>
      <c r="S220" s="114" t="s">
        <v>3428</v>
      </c>
      <c r="T220" s="117">
        <v>11</v>
      </c>
    </row>
    <row r="221" spans="1:20" ht="15.75">
      <c r="A221" s="440"/>
      <c r="B221" s="1" t="s">
        <v>56</v>
      </c>
      <c r="C221" s="384"/>
      <c r="D221" s="431"/>
      <c r="E221" s="1" t="s">
        <v>3667</v>
      </c>
      <c r="F221" s="409"/>
      <c r="G221" s="109">
        <v>10</v>
      </c>
      <c r="H221" s="110">
        <v>26.7867</v>
      </c>
      <c r="I221" s="110">
        <v>25.231000000000002</v>
      </c>
      <c r="J221" s="111" t="s">
        <v>3668</v>
      </c>
      <c r="K221" s="112">
        <f t="shared" si="9"/>
        <v>50</v>
      </c>
      <c r="L221" s="52">
        <v>2424</v>
      </c>
      <c r="M221" s="247">
        <f t="shared" si="10"/>
        <v>96960</v>
      </c>
      <c r="N221" s="258"/>
      <c r="O221" s="438" t="e">
        <f>AVERAGE(#REF!)</f>
        <v>#REF!</v>
      </c>
      <c r="P221" s="438" t="e">
        <f>AVERAGE(#REF!)</f>
        <v>#REF!</v>
      </c>
      <c r="Q221" s="438" t="e">
        <f>STDEV(Q220:Q220)</f>
        <v>#DIV/0!</v>
      </c>
      <c r="R221" s="438" t="e">
        <f>STDEV(R220:R220)</f>
        <v>#REF!</v>
      </c>
      <c r="S221" s="114" t="s">
        <v>3428</v>
      </c>
      <c r="T221" s="117">
        <v>11</v>
      </c>
    </row>
    <row r="222" spans="1:20" ht="15.75">
      <c r="A222" s="440"/>
      <c r="B222" s="1" t="s">
        <v>57</v>
      </c>
      <c r="C222" s="383">
        <v>5</v>
      </c>
      <c r="D222" s="430" t="s">
        <v>4</v>
      </c>
      <c r="E222" s="1" t="s">
        <v>3669</v>
      </c>
      <c r="F222" s="409"/>
      <c r="G222" s="109">
        <v>10</v>
      </c>
      <c r="H222" s="110">
        <v>29.026700000000002</v>
      </c>
      <c r="I222" s="110">
        <v>25.695699999999999</v>
      </c>
      <c r="J222" s="111" t="s">
        <v>3670</v>
      </c>
      <c r="K222" s="112">
        <f t="shared" si="9"/>
        <v>50</v>
      </c>
      <c r="L222" s="52">
        <v>527</v>
      </c>
      <c r="M222" s="247">
        <f t="shared" si="10"/>
        <v>21080</v>
      </c>
      <c r="N222" s="257"/>
      <c r="O222" s="432">
        <f>AVERAGE(M222:M223)</f>
        <v>26560</v>
      </c>
      <c r="P222" s="432">
        <f>AVERAGE(M222:M225)</f>
        <v>26990</v>
      </c>
      <c r="Q222" s="432">
        <f>STDEV(M222:M223)</f>
        <v>7749.8903218045607</v>
      </c>
      <c r="R222" s="432">
        <f>STDEV(M222:M225)</f>
        <v>10148.88499622824</v>
      </c>
      <c r="S222" s="114" t="s">
        <v>3428</v>
      </c>
      <c r="T222" s="117">
        <v>11</v>
      </c>
    </row>
    <row r="223" spans="1:20" ht="15.75">
      <c r="A223" s="440"/>
      <c r="B223" s="1" t="s">
        <v>58</v>
      </c>
      <c r="C223" s="384"/>
      <c r="D223" s="431"/>
      <c r="E223" s="1" t="s">
        <v>3671</v>
      </c>
      <c r="F223" s="409"/>
      <c r="G223" s="109">
        <v>10</v>
      </c>
      <c r="H223" s="110">
        <v>28.414300000000001</v>
      </c>
      <c r="I223" s="110">
        <v>24.948699999999999</v>
      </c>
      <c r="J223" s="111" t="s">
        <v>3672</v>
      </c>
      <c r="K223" s="112">
        <f t="shared" si="9"/>
        <v>50</v>
      </c>
      <c r="L223" s="52">
        <v>801</v>
      </c>
      <c r="M223" s="247">
        <f t="shared" si="10"/>
        <v>32040</v>
      </c>
      <c r="N223" s="258"/>
      <c r="O223" s="438"/>
      <c r="P223" s="438"/>
      <c r="Q223" s="438"/>
      <c r="R223" s="438"/>
      <c r="S223" s="114" t="s">
        <v>3428</v>
      </c>
      <c r="T223" s="117">
        <v>11</v>
      </c>
    </row>
    <row r="224" spans="1:20" ht="15.75">
      <c r="A224" s="440"/>
      <c r="B224" s="1" t="s">
        <v>59</v>
      </c>
      <c r="C224" s="384"/>
      <c r="D224" s="430" t="s">
        <v>3</v>
      </c>
      <c r="E224" s="1" t="s">
        <v>3673</v>
      </c>
      <c r="F224" s="409"/>
      <c r="G224" s="109">
        <v>10</v>
      </c>
      <c r="H224" s="110">
        <v>28.1417</v>
      </c>
      <c r="I224" s="110">
        <v>25.158999999999999</v>
      </c>
      <c r="J224" s="111" t="s">
        <v>3674</v>
      </c>
      <c r="K224" s="112">
        <f t="shared" si="9"/>
        <v>50</v>
      </c>
      <c r="L224" s="52">
        <v>964</v>
      </c>
      <c r="M224" s="247">
        <f t="shared" si="10"/>
        <v>38560</v>
      </c>
      <c r="N224" s="257"/>
      <c r="O224" s="432">
        <f>AVERAGE(M224:M225)</f>
        <v>27420</v>
      </c>
      <c r="P224" s="438" t="e">
        <f>AVERAGE(#REF!)</f>
        <v>#REF!</v>
      </c>
      <c r="Q224" s="432">
        <f>STDEV(M224:M225)</f>
        <v>15754.33908483628</v>
      </c>
      <c r="R224" s="438" t="e">
        <f>STDEV(#REF!)</f>
        <v>#REF!</v>
      </c>
      <c r="S224" s="114" t="s">
        <v>3428</v>
      </c>
      <c r="T224" s="117">
        <v>11</v>
      </c>
    </row>
    <row r="225" spans="1:20" ht="15.75">
      <c r="A225" s="440"/>
      <c r="B225" s="1" t="s">
        <v>60</v>
      </c>
      <c r="C225" s="384"/>
      <c r="D225" s="431"/>
      <c r="E225" s="1" t="s">
        <v>3675</v>
      </c>
      <c r="F225" s="409"/>
      <c r="G225" s="109">
        <v>10</v>
      </c>
      <c r="H225" s="110">
        <v>29.407299999999999</v>
      </c>
      <c r="I225" s="110">
        <v>24.995999999999999</v>
      </c>
      <c r="J225" s="111" t="s">
        <v>3676</v>
      </c>
      <c r="K225" s="112">
        <f t="shared" si="9"/>
        <v>50</v>
      </c>
      <c r="L225" s="52">
        <v>407</v>
      </c>
      <c r="M225" s="247">
        <f t="shared" si="10"/>
        <v>16280</v>
      </c>
      <c r="N225" s="258"/>
      <c r="O225" s="438" t="e">
        <f>AVERAGE(#REF!)</f>
        <v>#REF!</v>
      </c>
      <c r="P225" s="438" t="e">
        <f>AVERAGE(#REF!)</f>
        <v>#REF!</v>
      </c>
      <c r="Q225" s="438" t="e">
        <f>STDEV(Q224:Q224)</f>
        <v>#DIV/0!</v>
      </c>
      <c r="R225" s="438" t="e">
        <f>STDEV(R224:R224)</f>
        <v>#REF!</v>
      </c>
      <c r="S225" s="114" t="s">
        <v>3428</v>
      </c>
      <c r="T225" s="117">
        <v>11</v>
      </c>
    </row>
    <row r="226" spans="1:20" ht="15.75">
      <c r="A226" s="440"/>
      <c r="B226" s="1" t="s">
        <v>61</v>
      </c>
      <c r="C226" s="383">
        <v>6</v>
      </c>
      <c r="D226" s="430" t="s">
        <v>4</v>
      </c>
      <c r="E226" s="1" t="s">
        <v>3677</v>
      </c>
      <c r="F226" s="409"/>
      <c r="G226" s="109">
        <v>10</v>
      </c>
      <c r="H226" s="110">
        <v>29.432700000000001</v>
      </c>
      <c r="I226" s="110">
        <v>26.6417</v>
      </c>
      <c r="J226" s="111" t="s">
        <v>3678</v>
      </c>
      <c r="K226" s="112">
        <f t="shared" si="9"/>
        <v>50</v>
      </c>
      <c r="L226" s="52">
        <v>303</v>
      </c>
      <c r="M226" s="247">
        <f t="shared" si="10"/>
        <v>12120</v>
      </c>
      <c r="N226" s="257"/>
      <c r="O226" s="432">
        <f>AVERAGE(M226:M227)</f>
        <v>19060</v>
      </c>
      <c r="P226" s="432">
        <f>AVERAGE(M226:M229)</f>
        <v>11810</v>
      </c>
      <c r="Q226" s="432">
        <f>STDEV(M226:M227)</f>
        <v>9814.6421228692798</v>
      </c>
      <c r="R226" s="432">
        <f>STDEV(M226:M229)</f>
        <v>10546.120929833238</v>
      </c>
      <c r="S226" s="114" t="s">
        <v>3679</v>
      </c>
      <c r="T226" s="117">
        <v>11</v>
      </c>
    </row>
    <row r="227" spans="1:20" ht="15.75">
      <c r="A227" s="440"/>
      <c r="B227" s="1" t="s">
        <v>62</v>
      </c>
      <c r="C227" s="384"/>
      <c r="D227" s="437"/>
      <c r="E227" s="1" t="s">
        <v>3680</v>
      </c>
      <c r="F227" s="409"/>
      <c r="G227" s="109">
        <v>10</v>
      </c>
      <c r="H227" s="110">
        <v>28.291699999999999</v>
      </c>
      <c r="I227" s="110">
        <v>25.796299999999999</v>
      </c>
      <c r="J227" s="111" t="s">
        <v>3681</v>
      </c>
      <c r="K227" s="112">
        <f t="shared" si="9"/>
        <v>50</v>
      </c>
      <c r="L227" s="52">
        <v>650</v>
      </c>
      <c r="M227" s="247">
        <f t="shared" si="10"/>
        <v>26000</v>
      </c>
      <c r="N227" s="259"/>
      <c r="O227" s="433"/>
      <c r="P227" s="438"/>
      <c r="Q227" s="433"/>
      <c r="R227" s="438"/>
      <c r="S227" s="114" t="s">
        <v>3679</v>
      </c>
      <c r="T227" s="117">
        <v>11</v>
      </c>
    </row>
    <row r="228" spans="1:20" ht="15.75">
      <c r="A228" s="440"/>
      <c r="B228" s="1" t="s">
        <v>63</v>
      </c>
      <c r="C228" s="384"/>
      <c r="D228" s="431" t="s">
        <v>3</v>
      </c>
      <c r="E228" s="1" t="s">
        <v>3682</v>
      </c>
      <c r="F228" s="409"/>
      <c r="G228" s="109">
        <v>10</v>
      </c>
      <c r="H228" s="110">
        <v>30.0273</v>
      </c>
      <c r="I228" s="110">
        <v>26.666</v>
      </c>
      <c r="J228" s="111" t="s">
        <v>3683</v>
      </c>
      <c r="K228" s="112">
        <f t="shared" si="9"/>
        <v>50</v>
      </c>
      <c r="L228" s="52">
        <v>206</v>
      </c>
      <c r="M228" s="247">
        <f t="shared" si="10"/>
        <v>8240</v>
      </c>
      <c r="N228" s="257"/>
      <c r="O228" s="432">
        <f>AVERAGE(M228:M229)</f>
        <v>4560</v>
      </c>
      <c r="P228" s="438" t="e">
        <f>AVERAGE(#REF!)</f>
        <v>#REF!</v>
      </c>
      <c r="Q228" s="432">
        <f>STDEV(M228:M229)</f>
        <v>5204.30590953299</v>
      </c>
      <c r="R228" s="438" t="e">
        <f>STDEV(#REF!)</f>
        <v>#REF!</v>
      </c>
      <c r="S228" s="114" t="s">
        <v>3679</v>
      </c>
      <c r="T228" s="117">
        <v>11</v>
      </c>
    </row>
    <row r="229" spans="1:20" ht="15.75">
      <c r="A229" s="441"/>
      <c r="B229" s="1" t="s">
        <v>64</v>
      </c>
      <c r="C229" s="384"/>
      <c r="D229" s="437"/>
      <c r="E229" s="1" t="s">
        <v>3684</v>
      </c>
      <c r="F229" s="410"/>
      <c r="G229" s="109">
        <v>10</v>
      </c>
      <c r="H229" s="110">
        <v>33.377699999999997</v>
      </c>
      <c r="I229" s="110">
        <v>25.753699999999998</v>
      </c>
      <c r="J229" s="111" t="s">
        <v>3685</v>
      </c>
      <c r="K229" s="112">
        <f t="shared" si="9"/>
        <v>50</v>
      </c>
      <c r="L229" s="52">
        <v>22</v>
      </c>
      <c r="M229" s="247">
        <f t="shared" si="10"/>
        <v>880</v>
      </c>
      <c r="N229" s="258"/>
      <c r="O229" s="438" t="e">
        <f>AVERAGE(#REF!)</f>
        <v>#REF!</v>
      </c>
      <c r="P229" s="438" t="e">
        <f>AVERAGE(#REF!)</f>
        <v>#REF!</v>
      </c>
      <c r="Q229" s="438" t="e">
        <f>STDEV(Q228:Q228)</f>
        <v>#DIV/0!</v>
      </c>
      <c r="R229" s="438" t="e">
        <f>STDEV(R228:R228)</f>
        <v>#REF!</v>
      </c>
      <c r="S229" s="114" t="s">
        <v>3679</v>
      </c>
      <c r="T229" s="117">
        <v>11</v>
      </c>
    </row>
    <row r="230" spans="1:20" ht="15.75">
      <c r="A230" s="439" t="s">
        <v>3686</v>
      </c>
      <c r="B230" s="1" t="s">
        <v>26</v>
      </c>
      <c r="C230" s="383">
        <v>3</v>
      </c>
      <c r="D230" s="430" t="s">
        <v>4</v>
      </c>
      <c r="E230" s="1" t="s">
        <v>3687</v>
      </c>
      <c r="F230" s="408" t="s">
        <v>1844</v>
      </c>
      <c r="G230" s="109">
        <v>10</v>
      </c>
      <c r="H230" s="110">
        <v>32.526299999999999</v>
      </c>
      <c r="I230" s="110">
        <v>26.091999999999999</v>
      </c>
      <c r="J230" s="111" t="s">
        <v>3688</v>
      </c>
      <c r="K230" s="112">
        <f t="shared" si="9"/>
        <v>50</v>
      </c>
      <c r="L230" s="52">
        <v>38</v>
      </c>
      <c r="M230" s="247">
        <f t="shared" si="10"/>
        <v>1520</v>
      </c>
      <c r="N230" s="257"/>
      <c r="O230" s="432">
        <f>AVERAGE(M230:M231)</f>
        <v>2100</v>
      </c>
      <c r="P230" s="432">
        <f>AVERAGE(M230:M233)</f>
        <v>1540</v>
      </c>
      <c r="Q230" s="432">
        <f>STDEV(M230:M231)</f>
        <v>820.24386617639516</v>
      </c>
      <c r="R230" s="432">
        <f>STDEV(M230:M233)</f>
        <v>899.48133202788961</v>
      </c>
      <c r="S230" s="114" t="s">
        <v>3679</v>
      </c>
      <c r="T230" s="117">
        <v>11</v>
      </c>
    </row>
    <row r="231" spans="1:20" ht="15.75">
      <c r="A231" s="440"/>
      <c r="B231" s="1" t="s">
        <v>27</v>
      </c>
      <c r="C231" s="384"/>
      <c r="D231" s="431"/>
      <c r="E231" s="1" t="s">
        <v>3689</v>
      </c>
      <c r="F231" s="409"/>
      <c r="G231" s="109">
        <v>10</v>
      </c>
      <c r="H231" s="110">
        <v>31.713699999999999</v>
      </c>
      <c r="I231" s="110">
        <v>26.494700000000002</v>
      </c>
      <c r="J231" s="111" t="s">
        <v>3690</v>
      </c>
      <c r="K231" s="112">
        <f t="shared" si="9"/>
        <v>50</v>
      </c>
      <c r="L231" s="52">
        <v>67</v>
      </c>
      <c r="M231" s="247">
        <f t="shared" si="10"/>
        <v>2680</v>
      </c>
      <c r="N231" s="258"/>
      <c r="O231" s="438"/>
      <c r="P231" s="438"/>
      <c r="Q231" s="438"/>
      <c r="R231" s="438"/>
      <c r="S231" s="114" t="s">
        <v>3679</v>
      </c>
      <c r="T231" s="117">
        <v>11</v>
      </c>
    </row>
    <row r="232" spans="1:20" ht="15.75">
      <c r="A232" s="440"/>
      <c r="B232" s="1" t="s">
        <v>28</v>
      </c>
      <c r="C232" s="384"/>
      <c r="D232" s="430" t="s">
        <v>3</v>
      </c>
      <c r="E232" s="1" t="s">
        <v>3691</v>
      </c>
      <c r="F232" s="409"/>
      <c r="G232" s="109">
        <v>10</v>
      </c>
      <c r="H232" s="110">
        <v>34.2423</v>
      </c>
      <c r="I232" s="110">
        <v>26.511299999999999</v>
      </c>
      <c r="J232" s="111" t="s">
        <v>3692</v>
      </c>
      <c r="K232" s="112">
        <f t="shared" si="9"/>
        <v>50</v>
      </c>
      <c r="L232" s="52">
        <v>12</v>
      </c>
      <c r="M232" s="247">
        <f t="shared" si="10"/>
        <v>480</v>
      </c>
      <c r="N232" s="257"/>
      <c r="O232" s="432">
        <f>AVERAGE(M232:M233)</f>
        <v>980</v>
      </c>
      <c r="P232" s="438" t="e">
        <f>AVERAGE(#REF!)</f>
        <v>#REF!</v>
      </c>
      <c r="Q232" s="432">
        <f>STDEV(M232:M233)</f>
        <v>707.10678118654755</v>
      </c>
      <c r="R232" s="438" t="e">
        <f>STDEV(#REF!)</f>
        <v>#REF!</v>
      </c>
      <c r="S232" s="114" t="s">
        <v>3679</v>
      </c>
      <c r="T232" s="117">
        <v>11</v>
      </c>
    </row>
    <row r="233" spans="1:20" ht="15.75">
      <c r="A233" s="440"/>
      <c r="B233" s="1" t="s">
        <v>29</v>
      </c>
      <c r="C233" s="384"/>
      <c r="D233" s="431"/>
      <c r="E233" s="1" t="s">
        <v>3693</v>
      </c>
      <c r="F233" s="409"/>
      <c r="G233" s="109">
        <v>10</v>
      </c>
      <c r="H233" s="110">
        <v>32.584699999999998</v>
      </c>
      <c r="I233" s="110">
        <v>26.0733</v>
      </c>
      <c r="J233" s="111" t="s">
        <v>3694</v>
      </c>
      <c r="K233" s="112">
        <f t="shared" si="9"/>
        <v>50</v>
      </c>
      <c r="L233" s="52">
        <v>37</v>
      </c>
      <c r="M233" s="247">
        <f t="shared" si="10"/>
        <v>1480</v>
      </c>
      <c r="N233" s="258"/>
      <c r="O233" s="438">
        <f>AVERAGE(O232:O232)</f>
        <v>980</v>
      </c>
      <c r="P233" s="438" t="e">
        <f>AVERAGE(P232:P232)</f>
        <v>#REF!</v>
      </c>
      <c r="Q233" s="438" t="e">
        <f>STDEV(#REF!)</f>
        <v>#REF!</v>
      </c>
      <c r="R233" s="438" t="e">
        <f>STDEV(#REF!)</f>
        <v>#REF!</v>
      </c>
      <c r="S233" s="114" t="s">
        <v>3679</v>
      </c>
      <c r="T233" s="117">
        <v>11</v>
      </c>
    </row>
    <row r="234" spans="1:20" ht="15.75">
      <c r="A234" s="440"/>
      <c r="B234" s="1" t="s">
        <v>30</v>
      </c>
      <c r="C234" s="383">
        <v>4</v>
      </c>
      <c r="D234" s="430" t="s">
        <v>4</v>
      </c>
      <c r="E234" s="1" t="s">
        <v>3695</v>
      </c>
      <c r="F234" s="409"/>
      <c r="G234" s="109">
        <v>10</v>
      </c>
      <c r="H234" s="110">
        <v>29.9345</v>
      </c>
      <c r="I234" s="110">
        <v>26.07</v>
      </c>
      <c r="J234" s="111" t="s">
        <v>3696</v>
      </c>
      <c r="K234" s="112">
        <f t="shared" si="9"/>
        <v>50</v>
      </c>
      <c r="L234" s="52">
        <v>216</v>
      </c>
      <c r="M234" s="247">
        <f t="shared" si="10"/>
        <v>8640</v>
      </c>
      <c r="N234" s="257"/>
      <c r="O234" s="432">
        <f>AVERAGE(M234:M235)</f>
        <v>7340</v>
      </c>
      <c r="P234" s="432">
        <f>AVERAGE(M234:M237)</f>
        <v>15320</v>
      </c>
      <c r="Q234" s="432">
        <f>STDEV(M234:M235)</f>
        <v>1838.4776310850236</v>
      </c>
      <c r="R234" s="432">
        <f>STDEV(M234:M237)</f>
        <v>15065.687283802667</v>
      </c>
      <c r="S234" s="114" t="s">
        <v>3679</v>
      </c>
      <c r="T234" s="117">
        <v>11</v>
      </c>
    </row>
    <row r="235" spans="1:20" ht="15.75">
      <c r="A235" s="440"/>
      <c r="B235" s="1" t="s">
        <v>31</v>
      </c>
      <c r="C235" s="384"/>
      <c r="D235" s="431"/>
      <c r="E235" s="1" t="s">
        <v>3697</v>
      </c>
      <c r="F235" s="409"/>
      <c r="G235" s="109">
        <v>10</v>
      </c>
      <c r="H235" s="110">
        <v>30.479299999999999</v>
      </c>
      <c r="I235" s="110">
        <v>26.39</v>
      </c>
      <c r="J235" s="111" t="s">
        <v>3698</v>
      </c>
      <c r="K235" s="112">
        <f t="shared" si="9"/>
        <v>50</v>
      </c>
      <c r="L235" s="52">
        <v>151</v>
      </c>
      <c r="M235" s="247">
        <f t="shared" si="10"/>
        <v>6040</v>
      </c>
      <c r="N235" s="258"/>
      <c r="O235" s="438"/>
      <c r="P235" s="438"/>
      <c r="Q235" s="438"/>
      <c r="R235" s="438"/>
      <c r="S235" s="114" t="s">
        <v>3679</v>
      </c>
      <c r="T235" s="117">
        <v>11</v>
      </c>
    </row>
    <row r="236" spans="1:20" ht="15.75">
      <c r="A236" s="440"/>
      <c r="B236" s="1" t="s">
        <v>32</v>
      </c>
      <c r="C236" s="384"/>
      <c r="D236" s="430" t="s">
        <v>3</v>
      </c>
      <c r="E236" s="1" t="s">
        <v>3699</v>
      </c>
      <c r="F236" s="409"/>
      <c r="G236" s="109">
        <v>10</v>
      </c>
      <c r="H236" s="110">
        <v>27.7347</v>
      </c>
      <c r="I236" s="110">
        <v>26.021000000000001</v>
      </c>
      <c r="J236" s="111" t="s">
        <v>3700</v>
      </c>
      <c r="K236" s="112">
        <f t="shared" si="9"/>
        <v>50</v>
      </c>
      <c r="L236" s="52">
        <v>946</v>
      </c>
      <c r="M236" s="247">
        <f t="shared" si="10"/>
        <v>37840</v>
      </c>
      <c r="N236" s="257"/>
      <c r="O236" s="432">
        <f>AVERAGE(M236:M237)</f>
        <v>23300</v>
      </c>
      <c r="P236" s="438" t="e">
        <f>AVERAGE(#REF!)</f>
        <v>#REF!</v>
      </c>
      <c r="Q236" s="432">
        <f>STDEV(M236:M237)</f>
        <v>20562.665196904803</v>
      </c>
      <c r="R236" s="438" t="e">
        <f>STDEV(#REF!)</f>
        <v>#REF!</v>
      </c>
      <c r="S236" s="114" t="s">
        <v>3679</v>
      </c>
      <c r="T236" s="117">
        <v>11</v>
      </c>
    </row>
    <row r="237" spans="1:20" ht="15.75">
      <c r="A237" s="440"/>
      <c r="B237" s="1" t="s">
        <v>33</v>
      </c>
      <c r="C237" s="384"/>
      <c r="D237" s="431"/>
      <c r="E237" s="1" t="s">
        <v>3701</v>
      </c>
      <c r="F237" s="409"/>
      <c r="G237" s="109">
        <v>10</v>
      </c>
      <c r="H237" s="110">
        <v>29.9297</v>
      </c>
      <c r="I237" s="110">
        <v>26.4983</v>
      </c>
      <c r="J237" s="111" t="s">
        <v>3702</v>
      </c>
      <c r="K237" s="112">
        <f t="shared" si="9"/>
        <v>50</v>
      </c>
      <c r="L237" s="52">
        <v>219</v>
      </c>
      <c r="M237" s="247">
        <f t="shared" si="10"/>
        <v>8760</v>
      </c>
      <c r="N237" s="258"/>
      <c r="O237" s="438">
        <f>AVERAGE(O236:O236)</f>
        <v>23300</v>
      </c>
      <c r="P237" s="438" t="e">
        <f>AVERAGE(P236:P236)</f>
        <v>#REF!</v>
      </c>
      <c r="Q237" s="438" t="e">
        <f>STDEV(#REF!)</f>
        <v>#REF!</v>
      </c>
      <c r="R237" s="438" t="e">
        <f>STDEV(#REF!)</f>
        <v>#REF!</v>
      </c>
      <c r="S237" s="114" t="s">
        <v>3679</v>
      </c>
      <c r="T237" s="117">
        <v>11</v>
      </c>
    </row>
    <row r="238" spans="1:20" ht="15.75">
      <c r="A238" s="440"/>
      <c r="B238" s="1" t="s">
        <v>34</v>
      </c>
      <c r="C238" s="383">
        <v>5</v>
      </c>
      <c r="D238" s="430" t="s">
        <v>4</v>
      </c>
      <c r="E238" s="1" t="s">
        <v>3703</v>
      </c>
      <c r="F238" s="409"/>
      <c r="G238" s="109">
        <v>10</v>
      </c>
      <c r="H238" s="110">
        <v>31.160499999999999</v>
      </c>
      <c r="I238" s="110">
        <v>26.018699999999999</v>
      </c>
      <c r="J238" s="111" t="s">
        <v>3704</v>
      </c>
      <c r="K238" s="112">
        <f t="shared" si="9"/>
        <v>50</v>
      </c>
      <c r="L238" s="52">
        <v>97</v>
      </c>
      <c r="M238" s="247">
        <f t="shared" si="10"/>
        <v>3880</v>
      </c>
      <c r="N238" s="257"/>
      <c r="O238" s="432">
        <f>AVERAGE(M238:M239)</f>
        <v>2860</v>
      </c>
      <c r="P238" s="432">
        <f>AVERAGE(M238:M241)</f>
        <v>2430</v>
      </c>
      <c r="Q238" s="432">
        <f>STDEV(M238:M239)</f>
        <v>1442.497833620557</v>
      </c>
      <c r="R238" s="432">
        <f>STDEV(M238:M241)</f>
        <v>989.20843775886453</v>
      </c>
      <c r="S238" s="114" t="s">
        <v>3679</v>
      </c>
      <c r="T238" s="117">
        <v>11</v>
      </c>
    </row>
    <row r="239" spans="1:20" ht="15.75">
      <c r="A239" s="440"/>
      <c r="B239" s="1" t="s">
        <v>35</v>
      </c>
      <c r="C239" s="384"/>
      <c r="D239" s="431"/>
      <c r="E239" s="1" t="s">
        <v>3705</v>
      </c>
      <c r="F239" s="409"/>
      <c r="G239" s="109">
        <v>10</v>
      </c>
      <c r="H239" s="110">
        <v>32.276699999999998</v>
      </c>
      <c r="I239" s="110">
        <v>26.839300000000001</v>
      </c>
      <c r="J239" s="111" t="s">
        <v>3706</v>
      </c>
      <c r="K239" s="112">
        <f t="shared" si="9"/>
        <v>50</v>
      </c>
      <c r="L239" s="52">
        <v>46</v>
      </c>
      <c r="M239" s="247">
        <f t="shared" si="10"/>
        <v>1840</v>
      </c>
      <c r="N239" s="258"/>
      <c r="O239" s="438"/>
      <c r="P239" s="438"/>
      <c r="Q239" s="438"/>
      <c r="R239" s="438"/>
      <c r="S239" s="114" t="s">
        <v>3679</v>
      </c>
      <c r="T239" s="117">
        <v>11</v>
      </c>
    </row>
    <row r="240" spans="1:20" ht="15.75">
      <c r="A240" s="440"/>
      <c r="B240" s="1" t="s">
        <v>36</v>
      </c>
      <c r="C240" s="384"/>
      <c r="D240" s="430" t="s">
        <v>3</v>
      </c>
      <c r="E240" s="1" t="s">
        <v>3707</v>
      </c>
      <c r="F240" s="409"/>
      <c r="G240" s="109">
        <v>10</v>
      </c>
      <c r="H240" s="110">
        <v>32.335299999999997</v>
      </c>
      <c r="I240" s="110">
        <v>26.619</v>
      </c>
      <c r="J240" s="111" t="s">
        <v>3708</v>
      </c>
      <c r="K240" s="112">
        <f t="shared" si="9"/>
        <v>50</v>
      </c>
      <c r="L240" s="52">
        <v>44</v>
      </c>
      <c r="M240" s="247">
        <f t="shared" si="10"/>
        <v>1760</v>
      </c>
      <c r="N240" s="257"/>
      <c r="O240" s="432">
        <f>AVERAGE(M240:M241)</f>
        <v>2000</v>
      </c>
      <c r="P240" s="438" t="e">
        <f>AVERAGE(#REF!)</f>
        <v>#REF!</v>
      </c>
      <c r="Q240" s="432">
        <f>STDEV(M240:M241)</f>
        <v>339.41125496954282</v>
      </c>
      <c r="R240" s="438" t="e">
        <f>STDEV(#REF!)</f>
        <v>#REF!</v>
      </c>
      <c r="S240" s="114" t="s">
        <v>3679</v>
      </c>
      <c r="T240" s="117">
        <v>11</v>
      </c>
    </row>
    <row r="241" spans="1:20" ht="15.75">
      <c r="A241" s="440"/>
      <c r="B241" s="1" t="s">
        <v>37</v>
      </c>
      <c r="C241" s="384"/>
      <c r="D241" s="431"/>
      <c r="E241" s="1" t="s">
        <v>3709</v>
      </c>
      <c r="F241" s="409"/>
      <c r="G241" s="109">
        <v>10</v>
      </c>
      <c r="H241" s="110">
        <v>31.953700000000001</v>
      </c>
      <c r="I241" s="110">
        <v>26.805</v>
      </c>
      <c r="J241" s="111" t="s">
        <v>3710</v>
      </c>
      <c r="K241" s="112">
        <f t="shared" si="9"/>
        <v>50</v>
      </c>
      <c r="L241" s="52">
        <v>56</v>
      </c>
      <c r="M241" s="247">
        <f t="shared" si="10"/>
        <v>2240</v>
      </c>
      <c r="N241" s="258"/>
      <c r="O241" s="438" t="e">
        <f>AVERAGE(#REF!)</f>
        <v>#REF!</v>
      </c>
      <c r="P241" s="438" t="e">
        <f>AVERAGE(#REF!)</f>
        <v>#REF!</v>
      </c>
      <c r="Q241" s="438" t="e">
        <f>STDEV(Q240:Q240)</f>
        <v>#DIV/0!</v>
      </c>
      <c r="R241" s="438" t="e">
        <f>STDEV(R240:R240)</f>
        <v>#REF!</v>
      </c>
      <c r="S241" s="114" t="s">
        <v>3679</v>
      </c>
      <c r="T241" s="117">
        <v>11</v>
      </c>
    </row>
    <row r="242" spans="1:20" ht="15.75">
      <c r="A242" s="440"/>
      <c r="B242" s="1" t="s">
        <v>38</v>
      </c>
      <c r="C242" s="383">
        <v>6</v>
      </c>
      <c r="D242" s="115" t="s">
        <v>4</v>
      </c>
      <c r="E242" s="1" t="s">
        <v>3711</v>
      </c>
      <c r="F242" s="409"/>
      <c r="G242" s="109">
        <v>10</v>
      </c>
      <c r="H242" s="110" t="s">
        <v>16</v>
      </c>
      <c r="I242" s="110">
        <v>26.111699999999999</v>
      </c>
      <c r="J242" s="111" t="s">
        <v>3712</v>
      </c>
      <c r="K242" s="112">
        <f t="shared" si="9"/>
        <v>50</v>
      </c>
      <c r="L242" s="52" t="s">
        <v>355</v>
      </c>
      <c r="M242" s="248" t="s">
        <v>355</v>
      </c>
      <c r="N242" s="248"/>
      <c r="O242" s="52" t="s">
        <v>355</v>
      </c>
      <c r="P242" s="432">
        <f>AVERAGE(M242:M245)</f>
        <v>17546.666666666668</v>
      </c>
      <c r="Q242" s="52" t="s">
        <v>354</v>
      </c>
      <c r="R242" s="432">
        <f>STDEV(M242:M245)</f>
        <v>10997.623985813178</v>
      </c>
      <c r="S242" s="114" t="s">
        <v>3679</v>
      </c>
      <c r="T242" s="117">
        <v>11</v>
      </c>
    </row>
    <row r="243" spans="1:20" ht="15.75">
      <c r="A243" s="440"/>
      <c r="B243" s="1" t="s">
        <v>39</v>
      </c>
      <c r="C243" s="384"/>
      <c r="D243" s="430" t="s">
        <v>3</v>
      </c>
      <c r="E243" s="1" t="s">
        <v>3713</v>
      </c>
      <c r="F243" s="409"/>
      <c r="G243" s="109">
        <v>10</v>
      </c>
      <c r="H243" s="110">
        <v>28.109300000000001</v>
      </c>
      <c r="I243" s="110">
        <v>26.2973</v>
      </c>
      <c r="J243" s="111" t="s">
        <v>3714</v>
      </c>
      <c r="K243" s="112">
        <f t="shared" si="9"/>
        <v>50</v>
      </c>
      <c r="L243" s="52">
        <v>747</v>
      </c>
      <c r="M243" s="247">
        <f t="shared" si="10"/>
        <v>29880</v>
      </c>
      <c r="N243" s="257"/>
      <c r="O243" s="432">
        <f>AVERAGE(M243:M245)</f>
        <v>17546.666666666668</v>
      </c>
      <c r="P243" s="438" t="e">
        <f>AVERAGE(#REF!)</f>
        <v>#REF!</v>
      </c>
      <c r="Q243" s="432">
        <f>STDEV(M243:M245)</f>
        <v>10997.623985813178</v>
      </c>
      <c r="R243" s="438" t="e">
        <f>STDEV(#REF!)</f>
        <v>#REF!</v>
      </c>
      <c r="S243" s="114" t="s">
        <v>3679</v>
      </c>
      <c r="T243" s="117">
        <v>11</v>
      </c>
    </row>
    <row r="244" spans="1:20" ht="15.75">
      <c r="A244" s="440"/>
      <c r="B244" s="1" t="s">
        <v>40</v>
      </c>
      <c r="C244" s="384"/>
      <c r="D244" s="431"/>
      <c r="E244" s="1" t="s">
        <v>3715</v>
      </c>
      <c r="F244" s="409"/>
      <c r="G244" s="109">
        <v>10</v>
      </c>
      <c r="H244" s="110">
        <v>29.917300000000001</v>
      </c>
      <c r="I244" s="110">
        <v>26.362300000000001</v>
      </c>
      <c r="J244" s="111" t="s">
        <v>3716</v>
      </c>
      <c r="K244" s="112">
        <f t="shared" si="9"/>
        <v>50</v>
      </c>
      <c r="L244" s="52">
        <v>219</v>
      </c>
      <c r="M244" s="247">
        <f t="shared" si="10"/>
        <v>8760</v>
      </c>
      <c r="N244" s="258"/>
      <c r="O244" s="438">
        <f>AVERAGE(O243:O243)</f>
        <v>17546.666666666668</v>
      </c>
      <c r="P244" s="438" t="e">
        <f>AVERAGE(P243:P243)</f>
        <v>#REF!</v>
      </c>
      <c r="Q244" s="438" t="e">
        <f>STDEV(#REF!)</f>
        <v>#REF!</v>
      </c>
      <c r="R244" s="438" t="e">
        <f>STDEV(#REF!)</f>
        <v>#REF!</v>
      </c>
      <c r="S244" s="114" t="s">
        <v>3679</v>
      </c>
      <c r="T244" s="117">
        <v>11</v>
      </c>
    </row>
    <row r="245" spans="1:20" ht="15.75">
      <c r="A245" s="440"/>
      <c r="B245" s="1" t="s">
        <v>41</v>
      </c>
      <c r="C245" s="384"/>
      <c r="D245" s="431"/>
      <c r="E245" s="1" t="s">
        <v>3717</v>
      </c>
      <c r="F245" s="410"/>
      <c r="G245" s="109">
        <v>10</v>
      </c>
      <c r="H245" s="110">
        <v>29.251000000000001</v>
      </c>
      <c r="I245" s="110">
        <v>26.504000000000001</v>
      </c>
      <c r="J245" s="111" t="s">
        <v>3718</v>
      </c>
      <c r="K245" s="112">
        <f t="shared" si="9"/>
        <v>50</v>
      </c>
      <c r="L245" s="52">
        <v>350</v>
      </c>
      <c r="M245" s="247">
        <f t="shared" si="10"/>
        <v>14000</v>
      </c>
      <c r="N245" s="258"/>
      <c r="O245" s="438">
        <f>AVERAGE(O244:O244)</f>
        <v>17546.666666666668</v>
      </c>
      <c r="P245" s="438" t="e">
        <f>AVERAGE(P244:P244)</f>
        <v>#REF!</v>
      </c>
      <c r="Q245" s="438" t="e">
        <f>STDEV(Q243:Q244)</f>
        <v>#REF!</v>
      </c>
      <c r="R245" s="438" t="e">
        <f>STDEV(R243:R244)</f>
        <v>#REF!</v>
      </c>
      <c r="S245" s="114" t="s">
        <v>3679</v>
      </c>
      <c r="T245" s="117">
        <v>11</v>
      </c>
    </row>
    <row r="246" spans="1:20" ht="15.75">
      <c r="A246" s="440"/>
      <c r="B246" s="1" t="s">
        <v>49</v>
      </c>
      <c r="C246" s="383">
        <v>3</v>
      </c>
      <c r="D246" s="430" t="s">
        <v>4</v>
      </c>
      <c r="E246" s="1" t="s">
        <v>3719</v>
      </c>
      <c r="F246" s="408" t="s">
        <v>1846</v>
      </c>
      <c r="G246" s="109">
        <v>10</v>
      </c>
      <c r="H246" s="110">
        <v>32.179699999999997</v>
      </c>
      <c r="I246" s="110">
        <v>26.6297</v>
      </c>
      <c r="J246" s="111" t="s">
        <v>3720</v>
      </c>
      <c r="K246" s="112">
        <f t="shared" si="9"/>
        <v>50</v>
      </c>
      <c r="L246" s="52">
        <v>49</v>
      </c>
      <c r="M246" s="247">
        <f t="shared" si="10"/>
        <v>1960</v>
      </c>
      <c r="N246" s="257"/>
      <c r="O246" s="432">
        <f>AVERAGE(M246:M247)</f>
        <v>2660</v>
      </c>
      <c r="P246" s="432">
        <f>AVERAGE(M246:M249)</f>
        <v>3250</v>
      </c>
      <c r="Q246" s="432">
        <f>STDEV(M246:M247)</f>
        <v>989.94949366116657</v>
      </c>
      <c r="R246" s="432">
        <f>STDEV(M246:M249)</f>
        <v>1048.363804538609</v>
      </c>
      <c r="S246" s="114" t="s">
        <v>3679</v>
      </c>
      <c r="T246" s="117">
        <v>12</v>
      </c>
    </row>
    <row r="247" spans="1:20" ht="15.75">
      <c r="A247" s="440"/>
      <c r="B247" s="1" t="s">
        <v>50</v>
      </c>
      <c r="C247" s="384"/>
      <c r="D247" s="431"/>
      <c r="E247" s="1" t="s">
        <v>3721</v>
      </c>
      <c r="F247" s="409"/>
      <c r="G247" s="109">
        <v>10</v>
      </c>
      <c r="H247" s="110">
        <v>31.3445</v>
      </c>
      <c r="I247" s="110">
        <v>26.211300000000001</v>
      </c>
      <c r="J247" s="111" t="s">
        <v>3722</v>
      </c>
      <c r="K247" s="112">
        <f t="shared" si="9"/>
        <v>50</v>
      </c>
      <c r="L247" s="52">
        <v>84</v>
      </c>
      <c r="M247" s="247">
        <f t="shared" si="10"/>
        <v>3360</v>
      </c>
      <c r="N247" s="258"/>
      <c r="O247" s="438"/>
      <c r="P247" s="438"/>
      <c r="Q247" s="438"/>
      <c r="R247" s="438"/>
      <c r="S247" s="114" t="s">
        <v>3679</v>
      </c>
      <c r="T247" s="117">
        <v>12</v>
      </c>
    </row>
    <row r="248" spans="1:20" ht="15.75">
      <c r="A248" s="440"/>
      <c r="B248" s="1" t="s">
        <v>51</v>
      </c>
      <c r="C248" s="384"/>
      <c r="D248" s="430" t="s">
        <v>3</v>
      </c>
      <c r="E248" s="1" t="s">
        <v>3723</v>
      </c>
      <c r="F248" s="409"/>
      <c r="G248" s="109">
        <v>10</v>
      </c>
      <c r="H248" s="110">
        <v>31.442</v>
      </c>
      <c r="I248" s="110">
        <v>26.196300000000001</v>
      </c>
      <c r="J248" s="111" t="s">
        <v>3724</v>
      </c>
      <c r="K248" s="112">
        <f t="shared" si="9"/>
        <v>50</v>
      </c>
      <c r="L248" s="52">
        <v>79</v>
      </c>
      <c r="M248" s="247">
        <f t="shared" si="10"/>
        <v>3160</v>
      </c>
      <c r="N248" s="257"/>
      <c r="O248" s="432">
        <f>AVERAGE(M248:M249)</f>
        <v>3840</v>
      </c>
      <c r="P248" s="438" t="e">
        <f>AVERAGE(#REF!)</f>
        <v>#REF!</v>
      </c>
      <c r="Q248" s="432">
        <f>STDEV(M248:M249)</f>
        <v>961.66522241370467</v>
      </c>
      <c r="R248" s="438" t="e">
        <f>STDEV(#REF!)</f>
        <v>#REF!</v>
      </c>
      <c r="S248" s="114" t="s">
        <v>3679</v>
      </c>
      <c r="T248" s="117">
        <v>12</v>
      </c>
    </row>
    <row r="249" spans="1:20" ht="15.75">
      <c r="A249" s="440"/>
      <c r="B249" s="1" t="s">
        <v>52</v>
      </c>
      <c r="C249" s="384"/>
      <c r="D249" s="431"/>
      <c r="E249" s="1" t="s">
        <v>3725</v>
      </c>
      <c r="F249" s="409"/>
      <c r="G249" s="109">
        <v>10</v>
      </c>
      <c r="H249" s="110">
        <v>30.905999999999999</v>
      </c>
      <c r="I249" s="110">
        <v>25.8063</v>
      </c>
      <c r="J249" s="111" t="s">
        <v>3726</v>
      </c>
      <c r="K249" s="112">
        <f t="shared" si="9"/>
        <v>50</v>
      </c>
      <c r="L249" s="52">
        <v>113</v>
      </c>
      <c r="M249" s="247">
        <f t="shared" si="10"/>
        <v>4520</v>
      </c>
      <c r="N249" s="258"/>
      <c r="O249" s="438">
        <f>AVERAGE(O248:O248)</f>
        <v>3840</v>
      </c>
      <c r="P249" s="438" t="e">
        <f>AVERAGE(P248:P248)</f>
        <v>#REF!</v>
      </c>
      <c r="Q249" s="438" t="e">
        <f>STDEV(#REF!)</f>
        <v>#REF!</v>
      </c>
      <c r="R249" s="438" t="e">
        <f>STDEV(#REF!)</f>
        <v>#REF!</v>
      </c>
      <c r="S249" s="114" t="s">
        <v>3679</v>
      </c>
      <c r="T249" s="117">
        <v>12</v>
      </c>
    </row>
    <row r="250" spans="1:20" ht="15.75">
      <c r="A250" s="440"/>
      <c r="B250" s="1" t="s">
        <v>53</v>
      </c>
      <c r="C250" s="383">
        <v>4</v>
      </c>
      <c r="D250" s="430" t="s">
        <v>4</v>
      </c>
      <c r="E250" s="1" t="s">
        <v>3727</v>
      </c>
      <c r="F250" s="409"/>
      <c r="G250" s="109">
        <v>10</v>
      </c>
      <c r="H250" s="110">
        <v>33.345700000000001</v>
      </c>
      <c r="I250" s="110">
        <v>26.910299999999999</v>
      </c>
      <c r="J250" s="111" t="s">
        <v>3728</v>
      </c>
      <c r="K250" s="112">
        <f t="shared" si="9"/>
        <v>50</v>
      </c>
      <c r="L250" s="52">
        <v>22</v>
      </c>
      <c r="M250" s="247">
        <f t="shared" si="10"/>
        <v>880</v>
      </c>
      <c r="N250" s="257"/>
      <c r="O250" s="432">
        <f>AVERAGE(M250:M251)</f>
        <v>6460</v>
      </c>
      <c r="P250" s="432">
        <f>AVERAGE(M250:M253)</f>
        <v>6760</v>
      </c>
      <c r="Q250" s="432">
        <f>STDEV(M250:M251)</f>
        <v>7891.3116780418704</v>
      </c>
      <c r="R250" s="432">
        <f>STDEV(M250:M253)</f>
        <v>4613.3718688178606</v>
      </c>
      <c r="S250" s="114" t="s">
        <v>3679</v>
      </c>
      <c r="T250" s="117">
        <v>12</v>
      </c>
    </row>
    <row r="251" spans="1:20" ht="15.75">
      <c r="A251" s="440"/>
      <c r="B251" s="1" t="s">
        <v>54</v>
      </c>
      <c r="C251" s="384"/>
      <c r="D251" s="431"/>
      <c r="E251" s="1" t="s">
        <v>3729</v>
      </c>
      <c r="F251" s="409"/>
      <c r="G251" s="109">
        <v>10</v>
      </c>
      <c r="H251" s="110">
        <v>29.439</v>
      </c>
      <c r="I251" s="110">
        <v>27.008299999999998</v>
      </c>
      <c r="J251" s="111" t="s">
        <v>3730</v>
      </c>
      <c r="K251" s="112">
        <f t="shared" si="9"/>
        <v>50</v>
      </c>
      <c r="L251" s="52">
        <v>301</v>
      </c>
      <c r="M251" s="247">
        <f t="shared" si="10"/>
        <v>12040</v>
      </c>
      <c r="N251" s="258"/>
      <c r="O251" s="438"/>
      <c r="P251" s="438"/>
      <c r="Q251" s="438"/>
      <c r="R251" s="438"/>
      <c r="S251" s="114" t="s">
        <v>3679</v>
      </c>
      <c r="T251" s="117">
        <v>12</v>
      </c>
    </row>
    <row r="252" spans="1:20" ht="15.75">
      <c r="A252" s="440"/>
      <c r="B252" s="1" t="s">
        <v>55</v>
      </c>
      <c r="C252" s="384"/>
      <c r="D252" s="430" t="s">
        <v>3</v>
      </c>
      <c r="E252" s="1" t="s">
        <v>3731</v>
      </c>
      <c r="F252" s="409"/>
      <c r="G252" s="109">
        <v>10</v>
      </c>
      <c r="H252" s="110">
        <v>30.413499999999999</v>
      </c>
      <c r="I252" s="110">
        <v>26.183299999999999</v>
      </c>
      <c r="J252" s="111" t="s">
        <v>3732</v>
      </c>
      <c r="K252" s="112">
        <f t="shared" si="9"/>
        <v>50</v>
      </c>
      <c r="L252" s="52">
        <v>157</v>
      </c>
      <c r="M252" s="247">
        <f t="shared" si="10"/>
        <v>6280</v>
      </c>
      <c r="N252" s="257"/>
      <c r="O252" s="432">
        <f>AVERAGE(M252:M253)</f>
        <v>7060</v>
      </c>
      <c r="P252" s="438" t="e">
        <f>AVERAGE(#REF!)</f>
        <v>#REF!</v>
      </c>
      <c r="Q252" s="432">
        <f>STDEV(M252:M253)</f>
        <v>1103.0865786510142</v>
      </c>
      <c r="R252" s="438" t="e">
        <f>STDEV(#REF!)</f>
        <v>#REF!</v>
      </c>
      <c r="S252" s="114" t="s">
        <v>3679</v>
      </c>
      <c r="T252" s="117">
        <v>12</v>
      </c>
    </row>
    <row r="253" spans="1:20" ht="15.75">
      <c r="A253" s="440"/>
      <c r="B253" s="1" t="s">
        <v>56</v>
      </c>
      <c r="C253" s="384"/>
      <c r="D253" s="431"/>
      <c r="E253" s="1" t="s">
        <v>3733</v>
      </c>
      <c r="F253" s="409"/>
      <c r="G253" s="109">
        <v>10</v>
      </c>
      <c r="H253" s="110">
        <v>30.091999999999999</v>
      </c>
      <c r="I253" s="110">
        <v>26.420999999999999</v>
      </c>
      <c r="J253" s="111" t="s">
        <v>3734</v>
      </c>
      <c r="K253" s="112">
        <f t="shared" si="9"/>
        <v>50</v>
      </c>
      <c r="L253" s="52">
        <v>196</v>
      </c>
      <c r="M253" s="247">
        <f t="shared" si="10"/>
        <v>7840</v>
      </c>
      <c r="N253" s="258"/>
      <c r="O253" s="438" t="e">
        <f>AVERAGE(#REF!)</f>
        <v>#REF!</v>
      </c>
      <c r="P253" s="438" t="e">
        <f>AVERAGE(#REF!)</f>
        <v>#REF!</v>
      </c>
      <c r="Q253" s="438" t="e">
        <f>STDEV(Q252:Q252)</f>
        <v>#DIV/0!</v>
      </c>
      <c r="R253" s="438" t="e">
        <f>STDEV(R252:R252)</f>
        <v>#REF!</v>
      </c>
      <c r="S253" s="114" t="s">
        <v>3679</v>
      </c>
      <c r="T253" s="117">
        <v>12</v>
      </c>
    </row>
    <row r="254" spans="1:20" ht="15.75">
      <c r="A254" s="440"/>
      <c r="B254" s="1" t="s">
        <v>57</v>
      </c>
      <c r="C254" s="383">
        <v>5</v>
      </c>
      <c r="D254" s="430" t="s">
        <v>4</v>
      </c>
      <c r="E254" s="1" t="s">
        <v>3735</v>
      </c>
      <c r="F254" s="409"/>
      <c r="G254" s="109">
        <v>10</v>
      </c>
      <c r="H254" s="110">
        <v>30.479700000000001</v>
      </c>
      <c r="I254" s="110">
        <v>26.412700000000001</v>
      </c>
      <c r="J254" s="111" t="s">
        <v>3736</v>
      </c>
      <c r="K254" s="112">
        <f t="shared" si="9"/>
        <v>50</v>
      </c>
      <c r="L254" s="52">
        <v>151</v>
      </c>
      <c r="M254" s="247">
        <f t="shared" si="10"/>
        <v>6040</v>
      </c>
      <c r="N254" s="257"/>
      <c r="O254" s="432">
        <f>AVERAGE(M254:M255)</f>
        <v>5880</v>
      </c>
      <c r="P254" s="432">
        <f>AVERAGE(M254:M257)</f>
        <v>9460</v>
      </c>
      <c r="Q254" s="432">
        <f>STDEV(M254:M255)</f>
        <v>226.27416997969522</v>
      </c>
      <c r="R254" s="432">
        <f>STDEV(M254:M257)</f>
        <v>8978.3443165578519</v>
      </c>
      <c r="S254" s="114" t="s">
        <v>3679</v>
      </c>
      <c r="T254" s="117">
        <v>12</v>
      </c>
    </row>
    <row r="255" spans="1:20" ht="15.75">
      <c r="A255" s="440"/>
      <c r="B255" s="1" t="s">
        <v>58</v>
      </c>
      <c r="C255" s="384"/>
      <c r="D255" s="431"/>
      <c r="E255" s="1" t="s">
        <v>3737</v>
      </c>
      <c r="F255" s="409"/>
      <c r="G255" s="109">
        <v>10</v>
      </c>
      <c r="H255" s="110">
        <v>30.558</v>
      </c>
      <c r="I255" s="110">
        <v>26.835699999999999</v>
      </c>
      <c r="J255" s="111" t="s">
        <v>3738</v>
      </c>
      <c r="K255" s="112">
        <f t="shared" si="9"/>
        <v>50</v>
      </c>
      <c r="L255" s="52">
        <v>143</v>
      </c>
      <c r="M255" s="247">
        <f t="shared" si="10"/>
        <v>5720</v>
      </c>
      <c r="N255" s="258"/>
      <c r="O255" s="438"/>
      <c r="P255" s="438"/>
      <c r="Q255" s="438"/>
      <c r="R255" s="438"/>
      <c r="S255" s="114" t="s">
        <v>3679</v>
      </c>
      <c r="T255" s="117">
        <v>12</v>
      </c>
    </row>
    <row r="256" spans="1:20" ht="15.75">
      <c r="A256" s="440"/>
      <c r="B256" s="1" t="s">
        <v>59</v>
      </c>
      <c r="C256" s="384"/>
      <c r="D256" s="430" t="s">
        <v>3</v>
      </c>
      <c r="E256" s="1" t="s">
        <v>3739</v>
      </c>
      <c r="F256" s="409"/>
      <c r="G256" s="109">
        <v>10</v>
      </c>
      <c r="H256" s="110">
        <v>28.496700000000001</v>
      </c>
      <c r="I256" s="110">
        <v>26.3477</v>
      </c>
      <c r="J256" s="111" t="s">
        <v>3740</v>
      </c>
      <c r="K256" s="112">
        <f t="shared" si="9"/>
        <v>50</v>
      </c>
      <c r="L256" s="52">
        <v>570</v>
      </c>
      <c r="M256" s="247">
        <f t="shared" si="10"/>
        <v>22800</v>
      </c>
      <c r="N256" s="257"/>
      <c r="O256" s="432">
        <f>AVERAGE(M256:M257)</f>
        <v>13040</v>
      </c>
      <c r="P256" s="438" t="e">
        <f>AVERAGE(#REF!)</f>
        <v>#REF!</v>
      </c>
      <c r="Q256" s="432">
        <f>STDEV(M256:M257)</f>
        <v>13802.724368761408</v>
      </c>
      <c r="R256" s="438" t="e">
        <f>STDEV(#REF!)</f>
        <v>#REF!</v>
      </c>
      <c r="S256" s="114" t="s">
        <v>3679</v>
      </c>
      <c r="T256" s="117">
        <v>12</v>
      </c>
    </row>
    <row r="257" spans="1:20" ht="15.75">
      <c r="A257" s="440"/>
      <c r="B257" s="1" t="s">
        <v>60</v>
      </c>
      <c r="C257" s="384"/>
      <c r="D257" s="431"/>
      <c r="E257" s="1" t="s">
        <v>3741</v>
      </c>
      <c r="F257" s="409"/>
      <c r="G257" s="109">
        <v>10</v>
      </c>
      <c r="H257" s="110">
        <v>31.409700000000001</v>
      </c>
      <c r="I257" s="110">
        <v>26.217300000000002</v>
      </c>
      <c r="J257" s="111" t="s">
        <v>3742</v>
      </c>
      <c r="K257" s="112">
        <f t="shared" si="9"/>
        <v>50</v>
      </c>
      <c r="L257" s="52">
        <v>82</v>
      </c>
      <c r="M257" s="247">
        <f t="shared" si="10"/>
        <v>3280</v>
      </c>
      <c r="N257" s="258"/>
      <c r="O257" s="438" t="e">
        <f>AVERAGE(#REF!)</f>
        <v>#REF!</v>
      </c>
      <c r="P257" s="438" t="e">
        <f>AVERAGE(#REF!)</f>
        <v>#REF!</v>
      </c>
      <c r="Q257" s="438" t="e">
        <f>STDEV(Q256:Q256)</f>
        <v>#DIV/0!</v>
      </c>
      <c r="R257" s="438" t="e">
        <f>STDEV(R256:R256)</f>
        <v>#REF!</v>
      </c>
      <c r="S257" s="114" t="s">
        <v>3679</v>
      </c>
      <c r="T257" s="117">
        <v>12</v>
      </c>
    </row>
    <row r="258" spans="1:20" ht="15.75">
      <c r="A258" s="440"/>
      <c r="B258" s="1" t="s">
        <v>61</v>
      </c>
      <c r="C258" s="383">
        <v>6</v>
      </c>
      <c r="D258" s="430" t="s">
        <v>4</v>
      </c>
      <c r="E258" s="1" t="s">
        <v>3743</v>
      </c>
      <c r="F258" s="409"/>
      <c r="G258" s="109">
        <v>10</v>
      </c>
      <c r="H258" s="110">
        <v>28.718</v>
      </c>
      <c r="I258" s="110">
        <v>26.068999999999999</v>
      </c>
      <c r="J258" s="111" t="s">
        <v>3744</v>
      </c>
      <c r="K258" s="112">
        <f t="shared" si="9"/>
        <v>50</v>
      </c>
      <c r="L258" s="52">
        <v>488</v>
      </c>
      <c r="M258" s="247">
        <f t="shared" si="10"/>
        <v>19520</v>
      </c>
      <c r="N258" s="257"/>
      <c r="O258" s="432">
        <f>AVERAGE(M258:M259)</f>
        <v>19820</v>
      </c>
      <c r="P258" s="432">
        <f>AVERAGE(M258:M261)</f>
        <v>18426.666666666668</v>
      </c>
      <c r="Q258" s="432">
        <f>STDEV(M258:M259)</f>
        <v>424.26406871192853</v>
      </c>
      <c r="R258" s="432">
        <f>STDEV(M258:M261)</f>
        <v>2431.8991207147787</v>
      </c>
      <c r="S258" s="114" t="s">
        <v>3679</v>
      </c>
      <c r="T258" s="117">
        <v>12</v>
      </c>
    </row>
    <row r="259" spans="1:20" ht="15.75">
      <c r="A259" s="440"/>
      <c r="B259" s="1" t="s">
        <v>62</v>
      </c>
      <c r="C259" s="384"/>
      <c r="D259" s="437"/>
      <c r="E259" s="1" t="s">
        <v>3745</v>
      </c>
      <c r="F259" s="409"/>
      <c r="G259" s="109">
        <v>10</v>
      </c>
      <c r="H259" s="110">
        <v>28.675699999999999</v>
      </c>
      <c r="I259" s="110">
        <v>26.567</v>
      </c>
      <c r="J259" s="111" t="s">
        <v>3746</v>
      </c>
      <c r="K259" s="112">
        <f t="shared" si="9"/>
        <v>50</v>
      </c>
      <c r="L259" s="52">
        <v>503</v>
      </c>
      <c r="M259" s="247">
        <f t="shared" si="10"/>
        <v>20120</v>
      </c>
      <c r="N259" s="259"/>
      <c r="O259" s="433"/>
      <c r="P259" s="438"/>
      <c r="Q259" s="433"/>
      <c r="R259" s="438"/>
      <c r="S259" s="114" t="s">
        <v>3679</v>
      </c>
      <c r="T259" s="117">
        <v>12</v>
      </c>
    </row>
    <row r="260" spans="1:20" ht="15.75">
      <c r="A260" s="440"/>
      <c r="B260" s="1" t="s">
        <v>63</v>
      </c>
      <c r="C260" s="384"/>
      <c r="D260" s="430" t="s">
        <v>3</v>
      </c>
      <c r="E260" s="1" t="s">
        <v>3747</v>
      </c>
      <c r="F260" s="409"/>
      <c r="G260" s="109">
        <v>10</v>
      </c>
      <c r="H260" s="110">
        <v>29.066299999999998</v>
      </c>
      <c r="I260" s="110">
        <v>26.406700000000001</v>
      </c>
      <c r="J260" s="111" t="s">
        <v>3748</v>
      </c>
      <c r="K260" s="112">
        <f t="shared" si="9"/>
        <v>50</v>
      </c>
      <c r="L260" s="52">
        <v>391</v>
      </c>
      <c r="M260" s="247">
        <f t="shared" si="10"/>
        <v>15640</v>
      </c>
      <c r="N260" s="257"/>
      <c r="O260" s="432">
        <f>AVERAGE(M260:M261)</f>
        <v>15640</v>
      </c>
      <c r="P260" s="438" t="e">
        <f>AVERAGE(#REF!)</f>
        <v>#REF!</v>
      </c>
      <c r="Q260" s="432" t="s">
        <v>354</v>
      </c>
      <c r="R260" s="438" t="e">
        <f>STDEV(#REF!)</f>
        <v>#REF!</v>
      </c>
      <c r="S260" s="114" t="s">
        <v>3679</v>
      </c>
      <c r="T260" s="117">
        <v>12</v>
      </c>
    </row>
    <row r="261" spans="1:20" ht="15.75">
      <c r="A261" s="441"/>
      <c r="B261" s="1" t="s">
        <v>64</v>
      </c>
      <c r="C261" s="385"/>
      <c r="D261" s="437"/>
      <c r="E261" s="1" t="s">
        <v>3749</v>
      </c>
      <c r="F261" s="410"/>
      <c r="G261" s="109">
        <v>10</v>
      </c>
      <c r="H261" s="110">
        <v>35.365699999999997</v>
      </c>
      <c r="I261" s="110">
        <v>26.6433</v>
      </c>
      <c r="J261" s="111" t="s">
        <v>3750</v>
      </c>
      <c r="K261" s="112">
        <f t="shared" si="9"/>
        <v>50</v>
      </c>
      <c r="L261" s="52" t="s">
        <v>355</v>
      </c>
      <c r="M261" s="248" t="s">
        <v>355</v>
      </c>
      <c r="N261" s="262"/>
      <c r="O261" s="433" t="e">
        <f>AVERAGE(#REF!)</f>
        <v>#REF!</v>
      </c>
      <c r="P261" s="433" t="e">
        <f>AVERAGE(#REF!)</f>
        <v>#REF!</v>
      </c>
      <c r="Q261" s="433" t="e">
        <f>STDEV(Q260:Q260)</f>
        <v>#DIV/0!</v>
      </c>
      <c r="R261" s="433" t="e">
        <f>STDEV(R260:R260)</f>
        <v>#REF!</v>
      </c>
      <c r="S261" s="114" t="s">
        <v>3679</v>
      </c>
      <c r="T261" s="117">
        <v>12</v>
      </c>
    </row>
    <row r="262" spans="1:20" ht="15.75">
      <c r="A262" s="439" t="s">
        <v>3751</v>
      </c>
      <c r="B262" s="1" t="s">
        <v>26</v>
      </c>
      <c r="C262" s="383">
        <v>3</v>
      </c>
      <c r="D262" s="430" t="s">
        <v>4</v>
      </c>
      <c r="E262" s="1" t="s">
        <v>3752</v>
      </c>
      <c r="F262" s="408" t="s">
        <v>1844</v>
      </c>
      <c r="G262" s="109">
        <v>10</v>
      </c>
      <c r="H262" s="110">
        <v>33.9315</v>
      </c>
      <c r="I262" s="110">
        <v>28.704699999999999</v>
      </c>
      <c r="J262" s="111" t="s">
        <v>3753</v>
      </c>
      <c r="K262" s="112">
        <f t="shared" si="9"/>
        <v>50</v>
      </c>
      <c r="L262" s="52">
        <v>15</v>
      </c>
      <c r="M262" s="247">
        <f t="shared" si="10"/>
        <v>600</v>
      </c>
      <c r="N262" s="257"/>
      <c r="O262" s="432">
        <f>AVERAGE(M262:M263)</f>
        <v>760</v>
      </c>
      <c r="P262" s="432">
        <f>AVERAGE(M262:M265)</f>
        <v>1770</v>
      </c>
      <c r="Q262" s="432">
        <f>STDEV(M262:M263)</f>
        <v>226.27416997969522</v>
      </c>
      <c r="R262" s="432">
        <f>STDEV(M262:M265)</f>
        <v>2024.2200143923749</v>
      </c>
      <c r="S262" s="114" t="s">
        <v>3679</v>
      </c>
      <c r="T262" s="117">
        <v>12</v>
      </c>
    </row>
    <row r="263" spans="1:20" ht="15.75">
      <c r="A263" s="440"/>
      <c r="B263" s="1" t="s">
        <v>27</v>
      </c>
      <c r="C263" s="384"/>
      <c r="D263" s="431"/>
      <c r="E263" s="1" t="s">
        <v>3754</v>
      </c>
      <c r="F263" s="409"/>
      <c r="G263" s="109">
        <v>10</v>
      </c>
      <c r="H263" s="110">
        <v>33.292000000000002</v>
      </c>
      <c r="I263" s="110">
        <v>28.8157</v>
      </c>
      <c r="J263" s="111" t="s">
        <v>3755</v>
      </c>
      <c r="K263" s="112">
        <f t="shared" ref="K263:K326" si="11">IF(J263&gt;6.25,50,(J263*8))</f>
        <v>50</v>
      </c>
      <c r="L263" s="52">
        <v>23</v>
      </c>
      <c r="M263" s="247">
        <f t="shared" si="10"/>
        <v>920</v>
      </c>
      <c r="N263" s="258"/>
      <c r="O263" s="438"/>
      <c r="P263" s="438"/>
      <c r="Q263" s="438"/>
      <c r="R263" s="438"/>
      <c r="S263" s="114" t="s">
        <v>3679</v>
      </c>
      <c r="T263" s="117">
        <v>12</v>
      </c>
    </row>
    <row r="264" spans="1:20" ht="15.75">
      <c r="A264" s="440"/>
      <c r="B264" s="1" t="s">
        <v>28</v>
      </c>
      <c r="C264" s="384"/>
      <c r="D264" s="430" t="s">
        <v>3</v>
      </c>
      <c r="E264" s="1" t="s">
        <v>3756</v>
      </c>
      <c r="F264" s="409"/>
      <c r="G264" s="109">
        <v>10</v>
      </c>
      <c r="H264" s="110">
        <v>30.8263</v>
      </c>
      <c r="I264" s="110">
        <v>27.297999999999998</v>
      </c>
      <c r="J264" s="111" t="s">
        <v>3757</v>
      </c>
      <c r="K264" s="112">
        <f t="shared" si="11"/>
        <v>50</v>
      </c>
      <c r="L264" s="52">
        <v>120</v>
      </c>
      <c r="M264" s="247">
        <f t="shared" si="10"/>
        <v>4800</v>
      </c>
      <c r="N264" s="257"/>
      <c r="O264" s="432">
        <f>AVERAGE(M264:M265)</f>
        <v>2780</v>
      </c>
      <c r="P264" s="438" t="e">
        <f>AVERAGE(#REF!)</f>
        <v>#REF!</v>
      </c>
      <c r="Q264" s="432">
        <f>STDEV(M264:M265)</f>
        <v>2856.7113959936519</v>
      </c>
      <c r="R264" s="438" t="e">
        <f>STDEV(#REF!)</f>
        <v>#REF!</v>
      </c>
      <c r="S264" s="114" t="s">
        <v>3679</v>
      </c>
      <c r="T264" s="117">
        <v>12</v>
      </c>
    </row>
    <row r="265" spans="1:20" ht="15.75">
      <c r="A265" s="440"/>
      <c r="B265" s="1" t="s">
        <v>29</v>
      </c>
      <c r="C265" s="384"/>
      <c r="D265" s="431"/>
      <c r="E265" s="1" t="s">
        <v>3758</v>
      </c>
      <c r="F265" s="409"/>
      <c r="G265" s="109">
        <v>10</v>
      </c>
      <c r="H265" s="110">
        <v>33.607999999999997</v>
      </c>
      <c r="I265" s="110">
        <v>26.7437</v>
      </c>
      <c r="J265" s="111" t="s">
        <v>3759</v>
      </c>
      <c r="K265" s="112">
        <f t="shared" si="11"/>
        <v>50</v>
      </c>
      <c r="L265" s="52">
        <v>19</v>
      </c>
      <c r="M265" s="247">
        <f t="shared" si="10"/>
        <v>760</v>
      </c>
      <c r="N265" s="258"/>
      <c r="O265" s="438">
        <f>AVERAGE(O264:O264)</f>
        <v>2780</v>
      </c>
      <c r="P265" s="438" t="e">
        <f>AVERAGE(P264:P264)</f>
        <v>#REF!</v>
      </c>
      <c r="Q265" s="438" t="e">
        <f>STDEV(#REF!)</f>
        <v>#REF!</v>
      </c>
      <c r="R265" s="438" t="e">
        <f>STDEV(#REF!)</f>
        <v>#REF!</v>
      </c>
      <c r="S265" s="114" t="s">
        <v>3679</v>
      </c>
      <c r="T265" s="117">
        <v>12</v>
      </c>
    </row>
    <row r="266" spans="1:20" ht="15.75">
      <c r="A266" s="440"/>
      <c r="B266" s="1" t="s">
        <v>30</v>
      </c>
      <c r="C266" s="383">
        <v>4</v>
      </c>
      <c r="D266" s="430" t="s">
        <v>4</v>
      </c>
      <c r="E266" s="1" t="s">
        <v>3760</v>
      </c>
      <c r="F266" s="409"/>
      <c r="G266" s="109">
        <v>10</v>
      </c>
      <c r="H266" s="110">
        <v>31.2547</v>
      </c>
      <c r="I266" s="110">
        <v>27.060300000000002</v>
      </c>
      <c r="J266" s="111" t="s">
        <v>3761</v>
      </c>
      <c r="K266" s="112">
        <f t="shared" si="11"/>
        <v>50</v>
      </c>
      <c r="L266" s="52">
        <v>91</v>
      </c>
      <c r="M266" s="247">
        <f t="shared" si="10"/>
        <v>3640</v>
      </c>
      <c r="N266" s="257"/>
      <c r="O266" s="432">
        <f>AVERAGE(M266:M267)</f>
        <v>13820</v>
      </c>
      <c r="P266" s="432">
        <f>AVERAGE(M266:M269)</f>
        <v>12350</v>
      </c>
      <c r="Q266" s="432">
        <f>STDEV(M266:M267)</f>
        <v>14396.694064958108</v>
      </c>
      <c r="R266" s="432">
        <f>STDEV(M266:M269)</f>
        <v>8967.63811342392</v>
      </c>
      <c r="S266" s="114" t="s">
        <v>3679</v>
      </c>
      <c r="T266" s="117">
        <v>12</v>
      </c>
    </row>
    <row r="267" spans="1:20" ht="15.75">
      <c r="A267" s="440"/>
      <c r="B267" s="1" t="s">
        <v>31</v>
      </c>
      <c r="C267" s="384"/>
      <c r="D267" s="431"/>
      <c r="E267" s="1" t="s">
        <v>3762</v>
      </c>
      <c r="F267" s="409"/>
      <c r="G267" s="109">
        <v>10</v>
      </c>
      <c r="H267" s="110">
        <v>28.407699999999998</v>
      </c>
      <c r="I267" s="110">
        <v>26.371300000000002</v>
      </c>
      <c r="J267" s="111" t="s">
        <v>3763</v>
      </c>
      <c r="K267" s="112">
        <f t="shared" si="11"/>
        <v>50</v>
      </c>
      <c r="L267" s="52">
        <v>600</v>
      </c>
      <c r="M267" s="247">
        <f t="shared" si="10"/>
        <v>24000</v>
      </c>
      <c r="N267" s="258"/>
      <c r="O267" s="438"/>
      <c r="P267" s="438"/>
      <c r="Q267" s="438"/>
      <c r="R267" s="438"/>
      <c r="S267" s="114" t="s">
        <v>3679</v>
      </c>
      <c r="T267" s="117">
        <v>12</v>
      </c>
    </row>
    <row r="268" spans="1:20" ht="15.75">
      <c r="A268" s="440"/>
      <c r="B268" s="1" t="s">
        <v>32</v>
      </c>
      <c r="C268" s="384"/>
      <c r="D268" s="430" t="s">
        <v>3</v>
      </c>
      <c r="E268" s="1" t="s">
        <v>3764</v>
      </c>
      <c r="F268" s="409"/>
      <c r="G268" s="109">
        <v>10</v>
      </c>
      <c r="H268" s="110">
        <v>29.174700000000001</v>
      </c>
      <c r="I268" s="110">
        <v>26.446999999999999</v>
      </c>
      <c r="J268" s="111" t="s">
        <v>3765</v>
      </c>
      <c r="K268" s="112">
        <f t="shared" si="11"/>
        <v>50</v>
      </c>
      <c r="L268" s="52">
        <v>361</v>
      </c>
      <c r="M268" s="247">
        <f t="shared" si="10"/>
        <v>14440</v>
      </c>
      <c r="N268" s="257"/>
      <c r="O268" s="432">
        <f>AVERAGE(M268:M269)</f>
        <v>10880</v>
      </c>
      <c r="P268" s="438" t="e">
        <f>AVERAGE(#REF!)</f>
        <v>#REF!</v>
      </c>
      <c r="Q268" s="432">
        <f>STDEV(M268:M269)</f>
        <v>5034.6002820482181</v>
      </c>
      <c r="R268" s="438" t="e">
        <f>STDEV(#REF!)</f>
        <v>#REF!</v>
      </c>
      <c r="S268" s="114" t="s">
        <v>3679</v>
      </c>
      <c r="T268" s="117">
        <v>12</v>
      </c>
    </row>
    <row r="269" spans="1:20" ht="15.75">
      <c r="A269" s="440"/>
      <c r="B269" s="1" t="s">
        <v>33</v>
      </c>
      <c r="C269" s="384"/>
      <c r="D269" s="431"/>
      <c r="E269" s="1" t="s">
        <v>3766</v>
      </c>
      <c r="F269" s="409"/>
      <c r="G269" s="109">
        <v>10</v>
      </c>
      <c r="H269" s="110">
        <v>30.182300000000001</v>
      </c>
      <c r="I269" s="110">
        <v>27.309000000000001</v>
      </c>
      <c r="J269" s="111" t="s">
        <v>3767</v>
      </c>
      <c r="K269" s="112">
        <f t="shared" si="11"/>
        <v>50</v>
      </c>
      <c r="L269" s="52">
        <v>183</v>
      </c>
      <c r="M269" s="247">
        <f t="shared" si="10"/>
        <v>7320</v>
      </c>
      <c r="N269" s="258"/>
      <c r="O269" s="438">
        <f>AVERAGE(O268:O268)</f>
        <v>10880</v>
      </c>
      <c r="P269" s="438" t="e">
        <f>AVERAGE(P268:P268)</f>
        <v>#REF!</v>
      </c>
      <c r="Q269" s="438" t="e">
        <f>STDEV(#REF!)</f>
        <v>#REF!</v>
      </c>
      <c r="R269" s="438" t="e">
        <f>STDEV(#REF!)</f>
        <v>#REF!</v>
      </c>
      <c r="S269" s="114" t="s">
        <v>3679</v>
      </c>
      <c r="T269" s="117">
        <v>12</v>
      </c>
    </row>
    <row r="270" spans="1:20" ht="15.75">
      <c r="A270" s="440"/>
      <c r="B270" s="1" t="s">
        <v>34</v>
      </c>
      <c r="C270" s="383">
        <v>5</v>
      </c>
      <c r="D270" s="430" t="s">
        <v>4</v>
      </c>
      <c r="E270" s="1" t="s">
        <v>3768</v>
      </c>
      <c r="F270" s="409"/>
      <c r="G270" s="109">
        <v>10</v>
      </c>
      <c r="H270" s="110">
        <v>28.8873</v>
      </c>
      <c r="I270" s="110">
        <v>26.587</v>
      </c>
      <c r="J270" s="111" t="s">
        <v>3769</v>
      </c>
      <c r="K270" s="112">
        <f t="shared" si="11"/>
        <v>50</v>
      </c>
      <c r="L270" s="52">
        <v>438</v>
      </c>
      <c r="M270" s="247">
        <f t="shared" si="10"/>
        <v>17520</v>
      </c>
      <c r="N270" s="257"/>
      <c r="O270" s="432">
        <f>AVERAGE(M270:M271)</f>
        <v>9780</v>
      </c>
      <c r="P270" s="432">
        <f>AVERAGE(M270:M273)</f>
        <v>8770</v>
      </c>
      <c r="Q270" s="432">
        <f>STDEV(M270:M271)</f>
        <v>10946.012972767756</v>
      </c>
      <c r="R270" s="432">
        <f>STDEV(M270:M273)</f>
        <v>7702.2853751337989</v>
      </c>
      <c r="S270" s="114" t="s">
        <v>3679</v>
      </c>
      <c r="T270" s="117">
        <v>12</v>
      </c>
    </row>
    <row r="271" spans="1:20" ht="15.75">
      <c r="A271" s="440"/>
      <c r="B271" s="1" t="s">
        <v>35</v>
      </c>
      <c r="C271" s="384"/>
      <c r="D271" s="431"/>
      <c r="E271" s="1" t="s">
        <v>3770</v>
      </c>
      <c r="F271" s="409"/>
      <c r="G271" s="109">
        <v>10</v>
      </c>
      <c r="H271" s="110">
        <v>32.089500000000001</v>
      </c>
      <c r="I271" s="110">
        <v>27.072299999999998</v>
      </c>
      <c r="J271" s="111" t="s">
        <v>3771</v>
      </c>
      <c r="K271" s="112">
        <f t="shared" si="11"/>
        <v>50</v>
      </c>
      <c r="L271" s="52">
        <v>51</v>
      </c>
      <c r="M271" s="247">
        <f t="shared" si="10"/>
        <v>2040</v>
      </c>
      <c r="N271" s="258"/>
      <c r="O271" s="438"/>
      <c r="P271" s="438"/>
      <c r="Q271" s="438"/>
      <c r="R271" s="438"/>
      <c r="S271" s="114" t="s">
        <v>3679</v>
      </c>
      <c r="T271" s="117">
        <v>12</v>
      </c>
    </row>
    <row r="272" spans="1:20" ht="15.75">
      <c r="A272" s="440"/>
      <c r="B272" s="1" t="s">
        <v>36</v>
      </c>
      <c r="C272" s="384"/>
      <c r="D272" s="430" t="s">
        <v>3</v>
      </c>
      <c r="E272" s="1" t="s">
        <v>3772</v>
      </c>
      <c r="F272" s="409"/>
      <c r="G272" s="109">
        <v>10</v>
      </c>
      <c r="H272" s="110">
        <v>29.351700000000001</v>
      </c>
      <c r="I272" s="110">
        <v>26.995999999999999</v>
      </c>
      <c r="J272" s="111" t="s">
        <v>3773</v>
      </c>
      <c r="K272" s="112">
        <f t="shared" si="11"/>
        <v>50</v>
      </c>
      <c r="L272" s="52">
        <v>324</v>
      </c>
      <c r="M272" s="247">
        <f t="shared" si="10"/>
        <v>12960</v>
      </c>
      <c r="N272" s="257"/>
      <c r="O272" s="432">
        <f>AVERAGE(M272:M273)</f>
        <v>7760</v>
      </c>
      <c r="P272" s="438" t="e">
        <f>AVERAGE(#REF!)</f>
        <v>#REF!</v>
      </c>
      <c r="Q272" s="432">
        <f>STDEV(M272:M273)</f>
        <v>7353.9105243400945</v>
      </c>
      <c r="R272" s="438" t="e">
        <f>STDEV(#REF!)</f>
        <v>#REF!</v>
      </c>
      <c r="S272" s="114" t="s">
        <v>3679</v>
      </c>
      <c r="T272" s="117">
        <v>12</v>
      </c>
    </row>
    <row r="273" spans="1:20" ht="15.75">
      <c r="A273" s="440"/>
      <c r="B273" s="1" t="s">
        <v>37</v>
      </c>
      <c r="C273" s="384"/>
      <c r="D273" s="431"/>
      <c r="E273" s="1" t="s">
        <v>3774</v>
      </c>
      <c r="F273" s="409"/>
      <c r="G273" s="109">
        <v>10</v>
      </c>
      <c r="H273" s="110">
        <v>31.7653</v>
      </c>
      <c r="I273" s="110">
        <v>28.174700000000001</v>
      </c>
      <c r="J273" s="111" t="s">
        <v>3775</v>
      </c>
      <c r="K273" s="112">
        <f t="shared" si="11"/>
        <v>50</v>
      </c>
      <c r="L273" s="52">
        <v>64</v>
      </c>
      <c r="M273" s="247">
        <f t="shared" si="10"/>
        <v>2560</v>
      </c>
      <c r="N273" s="258"/>
      <c r="O273" s="438" t="e">
        <f>AVERAGE(#REF!)</f>
        <v>#REF!</v>
      </c>
      <c r="P273" s="438" t="e">
        <f>AVERAGE(#REF!)</f>
        <v>#REF!</v>
      </c>
      <c r="Q273" s="438" t="e">
        <f>STDEV(Q272:Q272)</f>
        <v>#DIV/0!</v>
      </c>
      <c r="R273" s="438" t="e">
        <f>STDEV(R272:R272)</f>
        <v>#REF!</v>
      </c>
      <c r="S273" s="114" t="s">
        <v>3679</v>
      </c>
      <c r="T273" s="117">
        <v>12</v>
      </c>
    </row>
    <row r="274" spans="1:20" ht="15.75">
      <c r="A274" s="440"/>
      <c r="B274" s="1" t="s">
        <v>38</v>
      </c>
      <c r="C274" s="383">
        <v>6</v>
      </c>
      <c r="D274" s="115" t="s">
        <v>4</v>
      </c>
      <c r="E274" s="1" t="s">
        <v>3776</v>
      </c>
      <c r="F274" s="409"/>
      <c r="G274" s="109">
        <v>10</v>
      </c>
      <c r="H274" s="110" t="s">
        <v>16</v>
      </c>
      <c r="I274" s="110">
        <v>28.476299999999998</v>
      </c>
      <c r="J274" s="111" t="s">
        <v>3777</v>
      </c>
      <c r="K274" s="112">
        <f t="shared" si="11"/>
        <v>50</v>
      </c>
      <c r="L274" s="52" t="s">
        <v>355</v>
      </c>
      <c r="M274" s="248" t="s">
        <v>355</v>
      </c>
      <c r="N274" s="248"/>
      <c r="O274" s="52" t="s">
        <v>355</v>
      </c>
      <c r="P274" s="432">
        <f>AVERAGE(M274:M277)</f>
        <v>22360</v>
      </c>
      <c r="Q274" s="116" t="s">
        <v>354</v>
      </c>
      <c r="R274" s="432">
        <f>STDEV(M274:M277)</f>
        <v>33899.828908122829</v>
      </c>
      <c r="S274" s="114" t="s">
        <v>3679</v>
      </c>
      <c r="T274" s="117">
        <v>12</v>
      </c>
    </row>
    <row r="275" spans="1:20" ht="15.75">
      <c r="A275" s="440"/>
      <c r="B275" s="1" t="s">
        <v>39</v>
      </c>
      <c r="C275" s="384"/>
      <c r="D275" s="430" t="s">
        <v>3</v>
      </c>
      <c r="E275" s="1" t="s">
        <v>3778</v>
      </c>
      <c r="F275" s="409"/>
      <c r="G275" s="109">
        <v>10</v>
      </c>
      <c r="H275" s="110">
        <v>30.8353</v>
      </c>
      <c r="I275" s="110">
        <v>29.498699999999999</v>
      </c>
      <c r="J275" s="111" t="s">
        <v>3779</v>
      </c>
      <c r="K275" s="112">
        <f t="shared" si="11"/>
        <v>50</v>
      </c>
      <c r="L275" s="52">
        <v>119</v>
      </c>
      <c r="M275" s="247">
        <f t="shared" ref="M275:M326" si="12">(L275*2*1000)/K275</f>
        <v>4760</v>
      </c>
      <c r="N275" s="257"/>
      <c r="O275" s="432">
        <f>AVERAGE(M275:M277)</f>
        <v>22360</v>
      </c>
      <c r="P275" s="438" t="e">
        <f>AVERAGE(#REF!)</f>
        <v>#REF!</v>
      </c>
      <c r="Q275" s="432">
        <f>STDEV(M275:M277)</f>
        <v>33899.828908122829</v>
      </c>
      <c r="R275" s="438" t="e">
        <f>STDEV(#REF!)</f>
        <v>#REF!</v>
      </c>
      <c r="S275" s="114" t="s">
        <v>3679</v>
      </c>
      <c r="T275" s="117">
        <v>12</v>
      </c>
    </row>
    <row r="276" spans="1:20" ht="15.75">
      <c r="A276" s="440"/>
      <c r="B276" s="1" t="s">
        <v>40</v>
      </c>
      <c r="C276" s="384"/>
      <c r="D276" s="431"/>
      <c r="E276" s="1" t="s">
        <v>3780</v>
      </c>
      <c r="F276" s="409"/>
      <c r="G276" s="109">
        <v>10</v>
      </c>
      <c r="H276" s="110">
        <v>26.999700000000001</v>
      </c>
      <c r="I276" s="110">
        <v>26.504000000000001</v>
      </c>
      <c r="J276" s="111" t="s">
        <v>3781</v>
      </c>
      <c r="K276" s="112">
        <f t="shared" si="11"/>
        <v>50</v>
      </c>
      <c r="L276" s="52">
        <v>1536</v>
      </c>
      <c r="M276" s="247">
        <f t="shared" si="12"/>
        <v>61440</v>
      </c>
      <c r="N276" s="258"/>
      <c r="O276" s="438">
        <f>AVERAGE(O275:O275)</f>
        <v>22360</v>
      </c>
      <c r="P276" s="438" t="e">
        <f>AVERAGE(P275:P275)</f>
        <v>#REF!</v>
      </c>
      <c r="Q276" s="438" t="e">
        <f>STDEV(#REF!)</f>
        <v>#REF!</v>
      </c>
      <c r="R276" s="438" t="e">
        <f>STDEV(#REF!)</f>
        <v>#REF!</v>
      </c>
      <c r="S276" s="114" t="s">
        <v>3679</v>
      </c>
      <c r="T276" s="117">
        <v>12</v>
      </c>
    </row>
    <row r="277" spans="1:20" ht="15.75">
      <c r="A277" s="440"/>
      <c r="B277" s="1" t="s">
        <v>41</v>
      </c>
      <c r="C277" s="384"/>
      <c r="D277" s="431"/>
      <c r="E277" s="1" t="s">
        <v>3782</v>
      </c>
      <c r="F277" s="410"/>
      <c r="G277" s="109">
        <v>10</v>
      </c>
      <c r="H277" s="110">
        <v>33.387300000000003</v>
      </c>
      <c r="I277" s="110">
        <v>29.6753</v>
      </c>
      <c r="J277" s="111" t="s">
        <v>3783</v>
      </c>
      <c r="K277" s="112">
        <f t="shared" si="11"/>
        <v>50</v>
      </c>
      <c r="L277" s="52">
        <v>22</v>
      </c>
      <c r="M277" s="247">
        <f t="shared" si="12"/>
        <v>880</v>
      </c>
      <c r="N277" s="258"/>
      <c r="O277" s="438">
        <f>AVERAGE(O276:O276)</f>
        <v>22360</v>
      </c>
      <c r="P277" s="438" t="e">
        <f>AVERAGE(P276:P276)</f>
        <v>#REF!</v>
      </c>
      <c r="Q277" s="438" t="e">
        <f>STDEV(Q275:Q276)</f>
        <v>#REF!</v>
      </c>
      <c r="R277" s="438" t="e">
        <f>STDEV(R275:R276)</f>
        <v>#REF!</v>
      </c>
      <c r="S277" s="114" t="s">
        <v>3679</v>
      </c>
      <c r="T277" s="117">
        <v>12</v>
      </c>
    </row>
    <row r="278" spans="1:20" ht="15.75">
      <c r="A278" s="440"/>
      <c r="B278" s="1" t="s">
        <v>49</v>
      </c>
      <c r="C278" s="383">
        <v>3</v>
      </c>
      <c r="D278" s="430" t="s">
        <v>4</v>
      </c>
      <c r="E278" s="1" t="s">
        <v>3784</v>
      </c>
      <c r="F278" s="408" t="s">
        <v>1846</v>
      </c>
      <c r="G278" s="109">
        <v>10</v>
      </c>
      <c r="H278" s="110">
        <v>33.104700000000001</v>
      </c>
      <c r="I278" s="110">
        <v>28.145700000000001</v>
      </c>
      <c r="J278" s="111" t="s">
        <v>3785</v>
      </c>
      <c r="K278" s="112">
        <f t="shared" si="11"/>
        <v>50</v>
      </c>
      <c r="L278" s="52">
        <v>26</v>
      </c>
      <c r="M278" s="247">
        <f t="shared" si="12"/>
        <v>1040</v>
      </c>
      <c r="N278" s="257"/>
      <c r="O278" s="432">
        <f>AVERAGE(M278:M279)</f>
        <v>800</v>
      </c>
      <c r="P278" s="432">
        <f>AVERAGE(M278:M281)</f>
        <v>5390</v>
      </c>
      <c r="Q278" s="432">
        <f>STDEV(M278:M279)</f>
        <v>339.41125496954282</v>
      </c>
      <c r="R278" s="432">
        <f>STDEV(M278:M281)</f>
        <v>5948.8822479521314</v>
      </c>
      <c r="S278" s="114" t="s">
        <v>3679</v>
      </c>
      <c r="T278" s="117">
        <v>12</v>
      </c>
    </row>
    <row r="279" spans="1:20" ht="15.75">
      <c r="A279" s="440"/>
      <c r="B279" s="1" t="s">
        <v>50</v>
      </c>
      <c r="C279" s="384"/>
      <c r="D279" s="431"/>
      <c r="E279" s="1" t="s">
        <v>3786</v>
      </c>
      <c r="F279" s="409"/>
      <c r="G279" s="109">
        <v>10</v>
      </c>
      <c r="H279" s="110">
        <v>34.082299999999996</v>
      </c>
      <c r="I279" s="110">
        <v>28.764299999999999</v>
      </c>
      <c r="J279" s="111" t="s">
        <v>3787</v>
      </c>
      <c r="K279" s="112">
        <f t="shared" si="11"/>
        <v>50</v>
      </c>
      <c r="L279" s="52">
        <v>14</v>
      </c>
      <c r="M279" s="247">
        <f t="shared" si="12"/>
        <v>560</v>
      </c>
      <c r="N279" s="258"/>
      <c r="O279" s="438"/>
      <c r="P279" s="438"/>
      <c r="Q279" s="438"/>
      <c r="R279" s="438"/>
      <c r="S279" s="114" t="s">
        <v>3679</v>
      </c>
      <c r="T279" s="117">
        <v>12</v>
      </c>
    </row>
    <row r="280" spans="1:20" ht="15.75">
      <c r="A280" s="440"/>
      <c r="B280" s="1" t="s">
        <v>51</v>
      </c>
      <c r="C280" s="384"/>
      <c r="D280" s="430" t="s">
        <v>3</v>
      </c>
      <c r="E280" s="1" t="s">
        <v>3788</v>
      </c>
      <c r="F280" s="409"/>
      <c r="G280" s="109">
        <v>10</v>
      </c>
      <c r="H280" s="110">
        <v>29.2943</v>
      </c>
      <c r="I280" s="110">
        <v>26.807300000000001</v>
      </c>
      <c r="J280" s="111" t="s">
        <v>3789</v>
      </c>
      <c r="K280" s="112">
        <f t="shared" si="11"/>
        <v>50</v>
      </c>
      <c r="L280" s="52">
        <v>332</v>
      </c>
      <c r="M280" s="247">
        <f t="shared" si="12"/>
        <v>13280</v>
      </c>
      <c r="N280" s="257"/>
      <c r="O280" s="432">
        <f>AVERAGE(M280:M281)</f>
        <v>9980</v>
      </c>
      <c r="P280" s="438" t="e">
        <f>AVERAGE(#REF!)</f>
        <v>#REF!</v>
      </c>
      <c r="Q280" s="432">
        <f>STDEV(M280:M281)</f>
        <v>4666.9047558312141</v>
      </c>
      <c r="R280" s="438" t="e">
        <f>STDEV(#REF!)</f>
        <v>#REF!</v>
      </c>
      <c r="S280" s="114" t="s">
        <v>3679</v>
      </c>
      <c r="T280" s="117">
        <v>12</v>
      </c>
    </row>
    <row r="281" spans="1:20" ht="15.75">
      <c r="A281" s="440"/>
      <c r="B281" s="1" t="s">
        <v>52</v>
      </c>
      <c r="C281" s="384"/>
      <c r="D281" s="431"/>
      <c r="E281" s="1" t="s">
        <v>3790</v>
      </c>
      <c r="F281" s="409"/>
      <c r="G281" s="109">
        <v>10</v>
      </c>
      <c r="H281" s="110">
        <v>30.33</v>
      </c>
      <c r="I281" s="110">
        <v>27.135300000000001</v>
      </c>
      <c r="J281" s="111" t="s">
        <v>3791</v>
      </c>
      <c r="K281" s="112">
        <f t="shared" si="11"/>
        <v>50</v>
      </c>
      <c r="L281" s="52">
        <v>167</v>
      </c>
      <c r="M281" s="247">
        <f t="shared" si="12"/>
        <v>6680</v>
      </c>
      <c r="N281" s="258"/>
      <c r="O281" s="438">
        <f>AVERAGE(O280:O280)</f>
        <v>9980</v>
      </c>
      <c r="P281" s="438" t="e">
        <f>AVERAGE(P280:P280)</f>
        <v>#REF!</v>
      </c>
      <c r="Q281" s="438" t="e">
        <f>STDEV(#REF!)</f>
        <v>#REF!</v>
      </c>
      <c r="R281" s="438" t="e">
        <f>STDEV(#REF!)</f>
        <v>#REF!</v>
      </c>
      <c r="S281" s="114" t="s">
        <v>3679</v>
      </c>
      <c r="T281" s="117">
        <v>12</v>
      </c>
    </row>
    <row r="282" spans="1:20" ht="15.75">
      <c r="A282" s="440"/>
      <c r="B282" s="1" t="s">
        <v>53</v>
      </c>
      <c r="C282" s="383">
        <v>4</v>
      </c>
      <c r="D282" s="430" t="s">
        <v>4</v>
      </c>
      <c r="E282" s="1" t="s">
        <v>3792</v>
      </c>
      <c r="F282" s="409"/>
      <c r="G282" s="109">
        <v>10</v>
      </c>
      <c r="H282" s="110">
        <v>35.790300000000002</v>
      </c>
      <c r="I282" s="110">
        <v>29.376999999999999</v>
      </c>
      <c r="J282" s="111" t="s">
        <v>3793</v>
      </c>
      <c r="K282" s="112">
        <f t="shared" si="11"/>
        <v>50</v>
      </c>
      <c r="L282" s="52" t="s">
        <v>355</v>
      </c>
      <c r="M282" s="248" t="s">
        <v>355</v>
      </c>
      <c r="N282" s="260"/>
      <c r="O282" s="432">
        <f>AVERAGE(M282:M283)</f>
        <v>17720</v>
      </c>
      <c r="P282" s="432">
        <f>AVERAGE(M282:M285)</f>
        <v>7933.333333333333</v>
      </c>
      <c r="Q282" s="432" t="s">
        <v>354</v>
      </c>
      <c r="R282" s="432">
        <f>STDEV(M282:M285)</f>
        <v>8549.183196851809</v>
      </c>
      <c r="S282" s="114" t="s">
        <v>3679</v>
      </c>
      <c r="T282" s="117">
        <v>12</v>
      </c>
    </row>
    <row r="283" spans="1:20" ht="15.75">
      <c r="A283" s="440"/>
      <c r="B283" s="1" t="s">
        <v>54</v>
      </c>
      <c r="C283" s="384"/>
      <c r="D283" s="431"/>
      <c r="E283" s="1" t="s">
        <v>3794</v>
      </c>
      <c r="F283" s="409"/>
      <c r="G283" s="109">
        <v>10</v>
      </c>
      <c r="H283" s="110">
        <v>28.863299999999999</v>
      </c>
      <c r="I283" s="110">
        <v>27.327999999999999</v>
      </c>
      <c r="J283" s="111" t="s">
        <v>3795</v>
      </c>
      <c r="K283" s="112">
        <f t="shared" si="11"/>
        <v>50</v>
      </c>
      <c r="L283" s="52">
        <v>443</v>
      </c>
      <c r="M283" s="247">
        <f t="shared" si="12"/>
        <v>17720</v>
      </c>
      <c r="N283" s="258"/>
      <c r="O283" s="438"/>
      <c r="P283" s="438"/>
      <c r="Q283" s="438"/>
      <c r="R283" s="438"/>
      <c r="S283" s="114" t="s">
        <v>3679</v>
      </c>
      <c r="T283" s="117">
        <v>12</v>
      </c>
    </row>
    <row r="284" spans="1:20" ht="15.75">
      <c r="A284" s="440"/>
      <c r="B284" s="1" t="s">
        <v>55</v>
      </c>
      <c r="C284" s="384"/>
      <c r="D284" s="430" t="s">
        <v>3</v>
      </c>
      <c r="E284" s="1" t="s">
        <v>3796</v>
      </c>
      <c r="F284" s="409"/>
      <c r="G284" s="109">
        <v>10</v>
      </c>
      <c r="H284" s="110">
        <v>32.195700000000002</v>
      </c>
      <c r="I284" s="110">
        <v>28.481999999999999</v>
      </c>
      <c r="J284" s="111" t="s">
        <v>3797</v>
      </c>
      <c r="K284" s="112">
        <f t="shared" si="11"/>
        <v>50</v>
      </c>
      <c r="L284" s="52">
        <v>48</v>
      </c>
      <c r="M284" s="247">
        <f t="shared" si="12"/>
        <v>1920</v>
      </c>
      <c r="N284" s="257"/>
      <c r="O284" s="432">
        <f>AVERAGE(M284:M285)</f>
        <v>3040</v>
      </c>
      <c r="P284" s="438" t="e">
        <f>AVERAGE(#REF!)</f>
        <v>#REF!</v>
      </c>
      <c r="Q284" s="432">
        <f>STDEV(M284:M285)</f>
        <v>1583.9191898578665</v>
      </c>
      <c r="R284" s="438" t="e">
        <f>STDEV(#REF!)</f>
        <v>#REF!</v>
      </c>
      <c r="S284" s="114" t="s">
        <v>3679</v>
      </c>
      <c r="T284" s="117">
        <v>12</v>
      </c>
    </row>
    <row r="285" spans="1:20" ht="15.75">
      <c r="A285" s="440"/>
      <c r="B285" s="1" t="s">
        <v>56</v>
      </c>
      <c r="C285" s="384"/>
      <c r="D285" s="431"/>
      <c r="E285" s="1" t="s">
        <v>3798</v>
      </c>
      <c r="F285" s="409"/>
      <c r="G285" s="109">
        <v>10</v>
      </c>
      <c r="H285" s="110">
        <v>31.029699999999998</v>
      </c>
      <c r="I285" s="110">
        <v>28.234999999999999</v>
      </c>
      <c r="J285" s="111" t="s">
        <v>3799</v>
      </c>
      <c r="K285" s="112">
        <f t="shared" si="11"/>
        <v>50</v>
      </c>
      <c r="L285" s="52">
        <v>104</v>
      </c>
      <c r="M285" s="247">
        <f t="shared" si="12"/>
        <v>4160</v>
      </c>
      <c r="N285" s="258"/>
      <c r="O285" s="438" t="e">
        <f>AVERAGE(#REF!)</f>
        <v>#REF!</v>
      </c>
      <c r="P285" s="438" t="e">
        <f>AVERAGE(#REF!)</f>
        <v>#REF!</v>
      </c>
      <c r="Q285" s="438" t="e">
        <f>STDEV(Q284:Q284)</f>
        <v>#DIV/0!</v>
      </c>
      <c r="R285" s="438" t="e">
        <f>STDEV(R284:R284)</f>
        <v>#REF!</v>
      </c>
      <c r="S285" s="114" t="s">
        <v>3679</v>
      </c>
      <c r="T285" s="117">
        <v>13</v>
      </c>
    </row>
    <row r="286" spans="1:20" ht="15.75">
      <c r="A286" s="440"/>
      <c r="B286" s="1" t="s">
        <v>57</v>
      </c>
      <c r="C286" s="383">
        <v>5</v>
      </c>
      <c r="D286" s="430" t="s">
        <v>4</v>
      </c>
      <c r="E286" s="1" t="s">
        <v>3800</v>
      </c>
      <c r="F286" s="409"/>
      <c r="G286" s="109">
        <v>10</v>
      </c>
      <c r="H286" s="110">
        <v>30.704699999999999</v>
      </c>
      <c r="I286" s="110">
        <v>26.9023</v>
      </c>
      <c r="J286" s="111" t="s">
        <v>3801</v>
      </c>
      <c r="K286" s="112">
        <f t="shared" si="11"/>
        <v>50</v>
      </c>
      <c r="L286" s="52">
        <v>130</v>
      </c>
      <c r="M286" s="247">
        <f t="shared" si="12"/>
        <v>5200</v>
      </c>
      <c r="N286" s="257"/>
      <c r="O286" s="432">
        <f>AVERAGE(M286:M287)</f>
        <v>4100</v>
      </c>
      <c r="P286" s="432">
        <f>AVERAGE(M286:M289)</f>
        <v>10570</v>
      </c>
      <c r="Q286" s="432">
        <f>STDEV(M286:M287)</f>
        <v>1555.6349186104046</v>
      </c>
      <c r="R286" s="432">
        <f>STDEV(M286:M289)</f>
        <v>14597.584275032175</v>
      </c>
      <c r="S286" s="114" t="s">
        <v>3679</v>
      </c>
      <c r="T286" s="117">
        <v>13</v>
      </c>
    </row>
    <row r="287" spans="1:20" ht="15.75">
      <c r="A287" s="440"/>
      <c r="B287" s="1" t="s">
        <v>58</v>
      </c>
      <c r="C287" s="384"/>
      <c r="D287" s="431"/>
      <c r="E287" s="1" t="s">
        <v>3802</v>
      </c>
      <c r="F287" s="409"/>
      <c r="G287" s="109">
        <v>10</v>
      </c>
      <c r="H287" s="110">
        <v>31.525300000000001</v>
      </c>
      <c r="I287" s="110">
        <v>28.060300000000002</v>
      </c>
      <c r="J287" s="111" t="s">
        <v>3803</v>
      </c>
      <c r="K287" s="112">
        <f t="shared" si="11"/>
        <v>50</v>
      </c>
      <c r="L287" s="52">
        <v>75</v>
      </c>
      <c r="M287" s="247">
        <f t="shared" si="12"/>
        <v>3000</v>
      </c>
      <c r="N287" s="258"/>
      <c r="O287" s="438"/>
      <c r="P287" s="438"/>
      <c r="Q287" s="438"/>
      <c r="R287" s="438"/>
      <c r="S287" s="114" t="s">
        <v>3679</v>
      </c>
      <c r="T287" s="117">
        <v>13</v>
      </c>
    </row>
    <row r="288" spans="1:20" ht="15.75">
      <c r="A288" s="440"/>
      <c r="B288" s="1" t="s">
        <v>59</v>
      </c>
      <c r="C288" s="384"/>
      <c r="D288" s="430" t="s">
        <v>3</v>
      </c>
      <c r="E288" s="1" t="s">
        <v>3804</v>
      </c>
      <c r="F288" s="409"/>
      <c r="G288" s="109">
        <v>10</v>
      </c>
      <c r="H288" s="110">
        <v>27.959700000000002</v>
      </c>
      <c r="I288" s="110">
        <v>26.4693</v>
      </c>
      <c r="J288" s="111" t="s">
        <v>3805</v>
      </c>
      <c r="K288" s="112">
        <f t="shared" si="11"/>
        <v>50</v>
      </c>
      <c r="L288" s="52">
        <v>809</v>
      </c>
      <c r="M288" s="247">
        <f t="shared" si="12"/>
        <v>32360</v>
      </c>
      <c r="N288" s="257"/>
      <c r="O288" s="432">
        <f>AVERAGE(M288:M289)</f>
        <v>17040</v>
      </c>
      <c r="P288" s="438" t="e">
        <f>AVERAGE(#REF!)</f>
        <v>#REF!</v>
      </c>
      <c r="Q288" s="432">
        <f>STDEV(M288:M289)</f>
        <v>21665.751775555815</v>
      </c>
      <c r="R288" s="438" t="e">
        <f>STDEV(#REF!)</f>
        <v>#REF!</v>
      </c>
      <c r="S288" s="114" t="s">
        <v>3679</v>
      </c>
      <c r="T288" s="117">
        <v>13</v>
      </c>
    </row>
    <row r="289" spans="1:20" ht="15.75">
      <c r="A289" s="440"/>
      <c r="B289" s="1" t="s">
        <v>60</v>
      </c>
      <c r="C289" s="384"/>
      <c r="D289" s="431"/>
      <c r="E289" s="1" t="s">
        <v>3806</v>
      </c>
      <c r="F289" s="409"/>
      <c r="G289" s="109">
        <v>10</v>
      </c>
      <c r="H289" s="110">
        <v>32.3703</v>
      </c>
      <c r="I289" s="110">
        <v>27.885999999999999</v>
      </c>
      <c r="J289" s="111" t="s">
        <v>3807</v>
      </c>
      <c r="K289" s="112">
        <f t="shared" si="11"/>
        <v>50</v>
      </c>
      <c r="L289" s="52">
        <v>43</v>
      </c>
      <c r="M289" s="247">
        <f t="shared" si="12"/>
        <v>1720</v>
      </c>
      <c r="N289" s="258"/>
      <c r="O289" s="438" t="e">
        <f>AVERAGE(#REF!)</f>
        <v>#REF!</v>
      </c>
      <c r="P289" s="438" t="e">
        <f>AVERAGE(#REF!)</f>
        <v>#REF!</v>
      </c>
      <c r="Q289" s="438" t="e">
        <f>STDEV(Q288:Q288)</f>
        <v>#DIV/0!</v>
      </c>
      <c r="R289" s="438" t="e">
        <f>STDEV(R288:R288)</f>
        <v>#REF!</v>
      </c>
      <c r="S289" s="114" t="s">
        <v>3679</v>
      </c>
      <c r="T289" s="117">
        <v>13</v>
      </c>
    </row>
    <row r="290" spans="1:20" ht="15.75">
      <c r="A290" s="440"/>
      <c r="B290" s="1" t="s">
        <v>61</v>
      </c>
      <c r="C290" s="383">
        <v>6</v>
      </c>
      <c r="D290" s="430" t="s">
        <v>4</v>
      </c>
      <c r="E290" s="1" t="s">
        <v>3808</v>
      </c>
      <c r="F290" s="409"/>
      <c r="G290" s="109">
        <v>10</v>
      </c>
      <c r="H290" s="110">
        <v>30.960999999999999</v>
      </c>
      <c r="I290" s="110">
        <v>27.8843</v>
      </c>
      <c r="J290" s="111" t="s">
        <v>3809</v>
      </c>
      <c r="K290" s="112">
        <f t="shared" si="11"/>
        <v>50</v>
      </c>
      <c r="L290" s="52">
        <v>109</v>
      </c>
      <c r="M290" s="247">
        <f t="shared" si="12"/>
        <v>4360</v>
      </c>
      <c r="N290" s="257"/>
      <c r="O290" s="432">
        <f>AVERAGE(M290:M291)</f>
        <v>9260</v>
      </c>
      <c r="P290" s="432">
        <f>AVERAGE(M290:M293)</f>
        <v>6586.666666666667</v>
      </c>
      <c r="Q290" s="432">
        <f>STDEV(M290:M291)</f>
        <v>6929.6464556281653</v>
      </c>
      <c r="R290" s="432">
        <f>STDEV(M290:M293)</f>
        <v>6741.6714050251167</v>
      </c>
      <c r="S290" s="114" t="s">
        <v>3679</v>
      </c>
      <c r="T290" s="117">
        <v>13</v>
      </c>
    </row>
    <row r="291" spans="1:20" ht="15.75">
      <c r="A291" s="440"/>
      <c r="B291" s="1" t="s">
        <v>62</v>
      </c>
      <c r="C291" s="384"/>
      <c r="D291" s="437"/>
      <c r="E291" s="1" t="s">
        <v>3810</v>
      </c>
      <c r="F291" s="409"/>
      <c r="G291" s="109">
        <v>10</v>
      </c>
      <c r="H291" s="110">
        <v>29.222000000000001</v>
      </c>
      <c r="I291" s="110">
        <v>27.4543</v>
      </c>
      <c r="J291" s="111" t="s">
        <v>3811</v>
      </c>
      <c r="K291" s="112">
        <f t="shared" si="11"/>
        <v>50</v>
      </c>
      <c r="L291" s="52">
        <v>354</v>
      </c>
      <c r="M291" s="247">
        <f t="shared" si="12"/>
        <v>14160</v>
      </c>
      <c r="N291" s="259"/>
      <c r="O291" s="433"/>
      <c r="P291" s="438"/>
      <c r="Q291" s="433"/>
      <c r="R291" s="438"/>
      <c r="S291" s="114" t="s">
        <v>3679</v>
      </c>
      <c r="T291" s="117">
        <v>13</v>
      </c>
    </row>
    <row r="292" spans="1:20" ht="15.75">
      <c r="A292" s="440"/>
      <c r="B292" s="1" t="s">
        <v>63</v>
      </c>
      <c r="C292" s="384"/>
      <c r="D292" s="430" t="s">
        <v>3</v>
      </c>
      <c r="E292" s="1" t="s">
        <v>3812</v>
      </c>
      <c r="F292" s="409"/>
      <c r="G292" s="109">
        <v>10</v>
      </c>
      <c r="H292" s="110">
        <v>32.8765</v>
      </c>
      <c r="I292" s="110">
        <v>29.378699999999998</v>
      </c>
      <c r="J292" s="111" t="s">
        <v>3813</v>
      </c>
      <c r="K292" s="112">
        <f t="shared" si="11"/>
        <v>50</v>
      </c>
      <c r="L292" s="52">
        <v>31</v>
      </c>
      <c r="M292" s="247">
        <f t="shared" si="12"/>
        <v>1240</v>
      </c>
      <c r="N292" s="257"/>
      <c r="O292" s="432">
        <f>AVERAGE(M292:M293)</f>
        <v>1240</v>
      </c>
      <c r="P292" s="438" t="e">
        <f>AVERAGE(#REF!)</f>
        <v>#REF!</v>
      </c>
      <c r="Q292" s="432" t="s">
        <v>354</v>
      </c>
      <c r="R292" s="438" t="e">
        <f>STDEV(#REF!)</f>
        <v>#REF!</v>
      </c>
      <c r="S292" s="114" t="s">
        <v>3679</v>
      </c>
      <c r="T292" s="117">
        <v>13</v>
      </c>
    </row>
    <row r="293" spans="1:20" ht="15.75">
      <c r="A293" s="441"/>
      <c r="B293" s="1" t="s">
        <v>64</v>
      </c>
      <c r="C293" s="384"/>
      <c r="D293" s="431"/>
      <c r="E293" s="1" t="s">
        <v>3814</v>
      </c>
      <c r="F293" s="410"/>
      <c r="G293" s="109">
        <v>10</v>
      </c>
      <c r="H293" s="110">
        <v>36.694699999999997</v>
      </c>
      <c r="I293" s="110">
        <v>27.5137</v>
      </c>
      <c r="J293" s="111" t="s">
        <v>3815</v>
      </c>
      <c r="K293" s="112">
        <f t="shared" si="11"/>
        <v>50</v>
      </c>
      <c r="L293" s="52" t="s">
        <v>355</v>
      </c>
      <c r="M293" s="248" t="s">
        <v>355</v>
      </c>
      <c r="N293" s="261"/>
      <c r="O293" s="438" t="e">
        <f>AVERAGE(#REF!)</f>
        <v>#REF!</v>
      </c>
      <c r="P293" s="438" t="e">
        <f>AVERAGE(#REF!)</f>
        <v>#REF!</v>
      </c>
      <c r="Q293" s="438" t="e">
        <f>STDEV(Q292:Q292)</f>
        <v>#DIV/0!</v>
      </c>
      <c r="R293" s="438" t="e">
        <f>STDEV(R292:R292)</f>
        <v>#REF!</v>
      </c>
      <c r="S293" s="114" t="s">
        <v>3679</v>
      </c>
      <c r="T293" s="117">
        <v>13</v>
      </c>
    </row>
    <row r="294" spans="1:20" ht="15.75">
      <c r="A294" s="439" t="s">
        <v>3816</v>
      </c>
      <c r="B294" s="1" t="s">
        <v>26</v>
      </c>
      <c r="C294" s="383">
        <v>3</v>
      </c>
      <c r="D294" s="430" t="s">
        <v>4</v>
      </c>
      <c r="E294" s="1" t="s">
        <v>3817</v>
      </c>
      <c r="F294" s="408" t="s">
        <v>1844</v>
      </c>
      <c r="G294" s="109">
        <v>10</v>
      </c>
      <c r="H294" s="110">
        <v>30.499300000000002</v>
      </c>
      <c r="I294" s="110">
        <v>26.003</v>
      </c>
      <c r="J294" s="111" t="s">
        <v>3818</v>
      </c>
      <c r="K294" s="112">
        <f t="shared" si="11"/>
        <v>50</v>
      </c>
      <c r="L294" s="52">
        <v>149</v>
      </c>
      <c r="M294" s="247">
        <f t="shared" si="12"/>
        <v>5960</v>
      </c>
      <c r="N294" s="257"/>
      <c r="O294" s="432">
        <f>AVERAGE(M294:M295)</f>
        <v>5600</v>
      </c>
      <c r="P294" s="432">
        <f>AVERAGE(M294:M297)</f>
        <v>4520</v>
      </c>
      <c r="Q294" s="432">
        <f>STDEV(M294:M295)</f>
        <v>509.11688245431424</v>
      </c>
      <c r="R294" s="432">
        <f>STDEV(M294:M297)</f>
        <v>1593.3193862708965</v>
      </c>
      <c r="S294" s="114" t="s">
        <v>3679</v>
      </c>
      <c r="T294" s="117">
        <v>13</v>
      </c>
    </row>
    <row r="295" spans="1:20" ht="15.75">
      <c r="A295" s="440"/>
      <c r="B295" s="1" t="s">
        <v>27</v>
      </c>
      <c r="C295" s="384"/>
      <c r="D295" s="431"/>
      <c r="E295" s="1" t="s">
        <v>3819</v>
      </c>
      <c r="F295" s="409"/>
      <c r="G295" s="109">
        <v>10</v>
      </c>
      <c r="H295" s="110">
        <v>30.689</v>
      </c>
      <c r="I295" s="110">
        <v>28.002300000000002</v>
      </c>
      <c r="J295" s="111" t="s">
        <v>3820</v>
      </c>
      <c r="K295" s="112">
        <f t="shared" si="11"/>
        <v>50</v>
      </c>
      <c r="L295" s="52">
        <v>131</v>
      </c>
      <c r="M295" s="247">
        <f t="shared" si="12"/>
        <v>5240</v>
      </c>
      <c r="N295" s="258"/>
      <c r="O295" s="438"/>
      <c r="P295" s="438"/>
      <c r="Q295" s="438"/>
      <c r="R295" s="438"/>
      <c r="S295" s="114" t="s">
        <v>3679</v>
      </c>
      <c r="T295" s="117">
        <v>13</v>
      </c>
    </row>
    <row r="296" spans="1:20" ht="15.75">
      <c r="A296" s="440"/>
      <c r="B296" s="1" t="s">
        <v>28</v>
      </c>
      <c r="C296" s="384"/>
      <c r="D296" s="430" t="s">
        <v>3</v>
      </c>
      <c r="E296" s="1" t="s">
        <v>3821</v>
      </c>
      <c r="F296" s="409"/>
      <c r="G296" s="109">
        <v>10</v>
      </c>
      <c r="H296" s="110">
        <v>31.954699999999999</v>
      </c>
      <c r="I296" s="110">
        <v>26.739699999999999</v>
      </c>
      <c r="J296" s="111" t="s">
        <v>3822</v>
      </c>
      <c r="K296" s="112">
        <f t="shared" si="11"/>
        <v>50</v>
      </c>
      <c r="L296" s="52">
        <v>57</v>
      </c>
      <c r="M296" s="247">
        <f t="shared" si="12"/>
        <v>2280</v>
      </c>
      <c r="N296" s="257"/>
      <c r="O296" s="432">
        <f>AVERAGE(M296:M297)</f>
        <v>3440</v>
      </c>
      <c r="P296" s="438" t="e">
        <f>AVERAGE(#REF!)</f>
        <v>#REF!</v>
      </c>
      <c r="Q296" s="432">
        <f>STDEV(M296:M297)</f>
        <v>1640.4877323527903</v>
      </c>
      <c r="R296" s="438" t="e">
        <f>STDEV(#REF!)</f>
        <v>#REF!</v>
      </c>
      <c r="S296" s="114" t="s">
        <v>3679</v>
      </c>
      <c r="T296" s="117">
        <v>13</v>
      </c>
    </row>
    <row r="297" spans="1:20" ht="15.75">
      <c r="A297" s="440"/>
      <c r="B297" s="1" t="s">
        <v>29</v>
      </c>
      <c r="C297" s="384"/>
      <c r="D297" s="431"/>
      <c r="E297" s="1" t="s">
        <v>3823</v>
      </c>
      <c r="F297" s="409"/>
      <c r="G297" s="109">
        <v>10</v>
      </c>
      <c r="H297" s="110">
        <v>30.879300000000001</v>
      </c>
      <c r="I297" s="110">
        <v>26.964300000000001</v>
      </c>
      <c r="J297" s="111" t="s">
        <v>3824</v>
      </c>
      <c r="K297" s="112">
        <f t="shared" si="11"/>
        <v>50</v>
      </c>
      <c r="L297" s="52">
        <v>115</v>
      </c>
      <c r="M297" s="247">
        <f t="shared" si="12"/>
        <v>4600</v>
      </c>
      <c r="N297" s="258"/>
      <c r="O297" s="438">
        <f>AVERAGE(O296:O296)</f>
        <v>3440</v>
      </c>
      <c r="P297" s="438" t="e">
        <f>AVERAGE(P296:P296)</f>
        <v>#REF!</v>
      </c>
      <c r="Q297" s="438" t="e">
        <f>STDEV(#REF!)</f>
        <v>#REF!</v>
      </c>
      <c r="R297" s="438" t="e">
        <f>STDEV(#REF!)</f>
        <v>#REF!</v>
      </c>
      <c r="S297" s="114" t="s">
        <v>3679</v>
      </c>
      <c r="T297" s="117">
        <v>13</v>
      </c>
    </row>
    <row r="298" spans="1:20" ht="15.75">
      <c r="A298" s="440"/>
      <c r="B298" s="1" t="s">
        <v>30</v>
      </c>
      <c r="C298" s="383">
        <v>4</v>
      </c>
      <c r="D298" s="430" t="s">
        <v>4</v>
      </c>
      <c r="E298" s="1" t="s">
        <v>3825</v>
      </c>
      <c r="F298" s="409"/>
      <c r="G298" s="109">
        <v>10</v>
      </c>
      <c r="H298" s="110">
        <v>32.6447</v>
      </c>
      <c r="I298" s="110">
        <v>26.969000000000001</v>
      </c>
      <c r="J298" s="111" t="s">
        <v>3826</v>
      </c>
      <c r="K298" s="112">
        <f t="shared" si="11"/>
        <v>50</v>
      </c>
      <c r="L298" s="52">
        <v>36</v>
      </c>
      <c r="M298" s="247">
        <f t="shared" si="12"/>
        <v>1440</v>
      </c>
      <c r="N298" s="257"/>
      <c r="O298" s="432">
        <f>AVERAGE(M298:M299)</f>
        <v>2940</v>
      </c>
      <c r="P298" s="432">
        <f>AVERAGE(M298:M301)</f>
        <v>8780</v>
      </c>
      <c r="Q298" s="432">
        <f>STDEV(M298:M299)</f>
        <v>2121.3203435596424</v>
      </c>
      <c r="R298" s="432">
        <f>STDEV(M298:M301)</f>
        <v>7097.8306545028245</v>
      </c>
      <c r="S298" s="114" t="s">
        <v>3679</v>
      </c>
      <c r="T298" s="117">
        <v>13</v>
      </c>
    </row>
    <row r="299" spans="1:20" ht="15.75">
      <c r="A299" s="440"/>
      <c r="B299" s="1" t="s">
        <v>31</v>
      </c>
      <c r="C299" s="384"/>
      <c r="D299" s="431"/>
      <c r="E299" s="1" t="s">
        <v>3827</v>
      </c>
      <c r="F299" s="409"/>
      <c r="G299" s="109">
        <v>10</v>
      </c>
      <c r="H299" s="110">
        <v>30.970300000000002</v>
      </c>
      <c r="I299" s="110">
        <v>27.171700000000001</v>
      </c>
      <c r="J299" s="111" t="s">
        <v>3828</v>
      </c>
      <c r="K299" s="112">
        <f t="shared" si="11"/>
        <v>50</v>
      </c>
      <c r="L299" s="52">
        <v>111</v>
      </c>
      <c r="M299" s="247">
        <f t="shared" si="12"/>
        <v>4440</v>
      </c>
      <c r="N299" s="258"/>
      <c r="O299" s="438"/>
      <c r="P299" s="438"/>
      <c r="Q299" s="438"/>
      <c r="R299" s="438"/>
      <c r="S299" s="114" t="s">
        <v>3679</v>
      </c>
      <c r="T299" s="117">
        <v>13</v>
      </c>
    </row>
    <row r="300" spans="1:20" ht="15.75">
      <c r="A300" s="440"/>
      <c r="B300" s="1" t="s">
        <v>32</v>
      </c>
      <c r="C300" s="384"/>
      <c r="D300" s="430" t="s">
        <v>3</v>
      </c>
      <c r="E300" s="1" t="s">
        <v>3829</v>
      </c>
      <c r="F300" s="409"/>
      <c r="G300" s="109">
        <v>10</v>
      </c>
      <c r="H300" s="110">
        <v>28.932300000000001</v>
      </c>
      <c r="I300" s="110">
        <v>26.7973</v>
      </c>
      <c r="J300" s="111" t="s">
        <v>3830</v>
      </c>
      <c r="K300" s="112">
        <f t="shared" si="11"/>
        <v>50</v>
      </c>
      <c r="L300" s="52">
        <v>422</v>
      </c>
      <c r="M300" s="247">
        <f t="shared" si="12"/>
        <v>16880</v>
      </c>
      <c r="N300" s="257"/>
      <c r="O300" s="432">
        <f>AVERAGE(M300:M301)</f>
        <v>14620</v>
      </c>
      <c r="P300" s="438" t="e">
        <f>AVERAGE(#REF!)</f>
        <v>#REF!</v>
      </c>
      <c r="Q300" s="432">
        <f>STDEV(M300:M301)</f>
        <v>3196.1226509631947</v>
      </c>
      <c r="R300" s="438" t="e">
        <f>STDEV(#REF!)</f>
        <v>#REF!</v>
      </c>
      <c r="S300" s="114" t="s">
        <v>3679</v>
      </c>
      <c r="T300" s="117">
        <v>13</v>
      </c>
    </row>
    <row r="301" spans="1:20" ht="15.75">
      <c r="A301" s="440"/>
      <c r="B301" s="1" t="s">
        <v>33</v>
      </c>
      <c r="C301" s="384"/>
      <c r="D301" s="431"/>
      <c r="E301" s="1" t="s">
        <v>3831</v>
      </c>
      <c r="F301" s="409"/>
      <c r="G301" s="109">
        <v>10</v>
      </c>
      <c r="H301" s="110">
        <v>29.3995</v>
      </c>
      <c r="I301" s="110">
        <v>26.568999999999999</v>
      </c>
      <c r="J301" s="111" t="s">
        <v>3832</v>
      </c>
      <c r="K301" s="112">
        <f t="shared" si="11"/>
        <v>50</v>
      </c>
      <c r="L301" s="52">
        <v>309</v>
      </c>
      <c r="M301" s="247">
        <f t="shared" si="12"/>
        <v>12360</v>
      </c>
      <c r="N301" s="258"/>
      <c r="O301" s="438">
        <f>AVERAGE(O300:O300)</f>
        <v>14620</v>
      </c>
      <c r="P301" s="438" t="e">
        <f>AVERAGE(P300:P300)</f>
        <v>#REF!</v>
      </c>
      <c r="Q301" s="438" t="e">
        <f>STDEV(#REF!)</f>
        <v>#REF!</v>
      </c>
      <c r="R301" s="438" t="e">
        <f>STDEV(#REF!)</f>
        <v>#REF!</v>
      </c>
      <c r="S301" s="114" t="s">
        <v>3679</v>
      </c>
      <c r="T301" s="117">
        <v>13</v>
      </c>
    </row>
    <row r="302" spans="1:20" ht="15.75">
      <c r="A302" s="440"/>
      <c r="B302" s="1" t="s">
        <v>34</v>
      </c>
      <c r="C302" s="383">
        <v>5</v>
      </c>
      <c r="D302" s="430" t="s">
        <v>4</v>
      </c>
      <c r="E302" s="1" t="s">
        <v>3833</v>
      </c>
      <c r="F302" s="409"/>
      <c r="G302" s="109">
        <v>10</v>
      </c>
      <c r="H302" s="110">
        <v>32.341299999999997</v>
      </c>
      <c r="I302" s="110">
        <v>26.789000000000001</v>
      </c>
      <c r="J302" s="111" t="s">
        <v>3834</v>
      </c>
      <c r="K302" s="112">
        <f t="shared" si="11"/>
        <v>50</v>
      </c>
      <c r="L302" s="52">
        <v>43</v>
      </c>
      <c r="M302" s="247">
        <f t="shared" si="12"/>
        <v>1720</v>
      </c>
      <c r="N302" s="257"/>
      <c r="O302" s="432">
        <f>AVERAGE(M302:M303)</f>
        <v>3360</v>
      </c>
      <c r="P302" s="432">
        <f>AVERAGE(M302:M305)</f>
        <v>4910</v>
      </c>
      <c r="Q302" s="432">
        <f>STDEV(M302:M303)</f>
        <v>2319.310242291876</v>
      </c>
      <c r="R302" s="432">
        <f>STDEV(M302:M305)</f>
        <v>3185.6972026020717</v>
      </c>
      <c r="S302" s="114" t="s">
        <v>3679</v>
      </c>
      <c r="T302" s="117">
        <v>13</v>
      </c>
    </row>
    <row r="303" spans="1:20" ht="15.75">
      <c r="A303" s="440"/>
      <c r="B303" s="1" t="s">
        <v>35</v>
      </c>
      <c r="C303" s="384"/>
      <c r="D303" s="431"/>
      <c r="E303" s="1" t="s">
        <v>3835</v>
      </c>
      <c r="F303" s="409"/>
      <c r="G303" s="109">
        <v>10</v>
      </c>
      <c r="H303" s="110">
        <v>30.757000000000001</v>
      </c>
      <c r="I303" s="110">
        <v>26.8613</v>
      </c>
      <c r="J303" s="111" t="s">
        <v>3836</v>
      </c>
      <c r="K303" s="112">
        <f t="shared" si="11"/>
        <v>50</v>
      </c>
      <c r="L303" s="52">
        <v>125</v>
      </c>
      <c r="M303" s="247">
        <f t="shared" si="12"/>
        <v>5000</v>
      </c>
      <c r="N303" s="258"/>
      <c r="O303" s="438"/>
      <c r="P303" s="438"/>
      <c r="Q303" s="438"/>
      <c r="R303" s="438"/>
      <c r="S303" s="114" t="s">
        <v>3679</v>
      </c>
      <c r="T303" s="117">
        <v>13</v>
      </c>
    </row>
    <row r="304" spans="1:20" ht="15.75">
      <c r="A304" s="440"/>
      <c r="B304" s="1" t="s">
        <v>36</v>
      </c>
      <c r="C304" s="384"/>
      <c r="D304" s="430" t="s">
        <v>3</v>
      </c>
      <c r="E304" s="1" t="s">
        <v>3837</v>
      </c>
      <c r="F304" s="409"/>
      <c r="G304" s="109">
        <v>10</v>
      </c>
      <c r="H304" s="110">
        <v>31.220700000000001</v>
      </c>
      <c r="I304" s="110">
        <v>26.664300000000001</v>
      </c>
      <c r="J304" s="111" t="s">
        <v>3838</v>
      </c>
      <c r="K304" s="112">
        <f t="shared" si="11"/>
        <v>50</v>
      </c>
      <c r="L304" s="52">
        <v>92</v>
      </c>
      <c r="M304" s="247">
        <f t="shared" si="12"/>
        <v>3680</v>
      </c>
      <c r="N304" s="257"/>
      <c r="O304" s="432">
        <f>AVERAGE(M304:M305)</f>
        <v>6460</v>
      </c>
      <c r="P304" s="438" t="e">
        <f>AVERAGE(#REF!)</f>
        <v>#REF!</v>
      </c>
      <c r="Q304" s="432">
        <f>STDEV(M304:M305)</f>
        <v>3931.5137033972042</v>
      </c>
      <c r="R304" s="438" t="e">
        <f>STDEV(#REF!)</f>
        <v>#REF!</v>
      </c>
      <c r="S304" s="114" t="s">
        <v>3679</v>
      </c>
      <c r="T304" s="117">
        <v>13</v>
      </c>
    </row>
    <row r="305" spans="1:20" ht="15.75">
      <c r="A305" s="440"/>
      <c r="B305" s="1" t="s">
        <v>37</v>
      </c>
      <c r="C305" s="384"/>
      <c r="D305" s="431"/>
      <c r="E305" s="1" t="s">
        <v>3839</v>
      </c>
      <c r="F305" s="409"/>
      <c r="G305" s="109">
        <v>10</v>
      </c>
      <c r="H305" s="110">
        <v>29.8355</v>
      </c>
      <c r="I305" s="110">
        <v>27.230699999999999</v>
      </c>
      <c r="J305" s="111" t="s">
        <v>3840</v>
      </c>
      <c r="K305" s="112">
        <f t="shared" si="11"/>
        <v>50</v>
      </c>
      <c r="L305" s="52">
        <v>231</v>
      </c>
      <c r="M305" s="247">
        <f t="shared" si="12"/>
        <v>9240</v>
      </c>
      <c r="N305" s="258"/>
      <c r="O305" s="438" t="e">
        <f>AVERAGE(#REF!)</f>
        <v>#REF!</v>
      </c>
      <c r="P305" s="438" t="e">
        <f>AVERAGE(#REF!)</f>
        <v>#REF!</v>
      </c>
      <c r="Q305" s="438" t="e">
        <f>STDEV(Q304:Q304)</f>
        <v>#DIV/0!</v>
      </c>
      <c r="R305" s="438" t="e">
        <f>STDEV(R304:R304)</f>
        <v>#REF!</v>
      </c>
      <c r="S305" s="114" t="s">
        <v>3679</v>
      </c>
      <c r="T305" s="117">
        <v>13</v>
      </c>
    </row>
    <row r="306" spans="1:20" ht="15.75">
      <c r="A306" s="440"/>
      <c r="B306" s="1" t="s">
        <v>38</v>
      </c>
      <c r="C306" s="383">
        <v>6</v>
      </c>
      <c r="D306" s="115" t="s">
        <v>4</v>
      </c>
      <c r="E306" s="1" t="s">
        <v>3841</v>
      </c>
      <c r="F306" s="409"/>
      <c r="G306" s="109">
        <v>10</v>
      </c>
      <c r="H306" s="110" t="s">
        <v>16</v>
      </c>
      <c r="I306" s="110">
        <v>26.878299999999999</v>
      </c>
      <c r="J306" s="111" t="s">
        <v>3842</v>
      </c>
      <c r="K306" s="112">
        <f t="shared" si="11"/>
        <v>50</v>
      </c>
      <c r="L306" s="52" t="s">
        <v>355</v>
      </c>
      <c r="M306" s="248" t="s">
        <v>355</v>
      </c>
      <c r="N306" s="248"/>
      <c r="O306" s="52" t="s">
        <v>355</v>
      </c>
      <c r="P306" s="432">
        <f>AVERAGE(M306:M309)</f>
        <v>36053.333333333336</v>
      </c>
      <c r="Q306" s="116" t="s">
        <v>354</v>
      </c>
      <c r="R306" s="432">
        <f>STDEV(M306:M309)</f>
        <v>28790.03531316579</v>
      </c>
      <c r="S306" s="114" t="s">
        <v>3679</v>
      </c>
      <c r="T306" s="117">
        <v>13</v>
      </c>
    </row>
    <row r="307" spans="1:20" ht="15.75">
      <c r="A307" s="440"/>
      <c r="B307" s="1" t="s">
        <v>39</v>
      </c>
      <c r="C307" s="384"/>
      <c r="D307" s="430" t="s">
        <v>3</v>
      </c>
      <c r="E307" s="1" t="s">
        <v>3843</v>
      </c>
      <c r="F307" s="409"/>
      <c r="G307" s="109">
        <v>10</v>
      </c>
      <c r="H307" s="110">
        <v>28.904299999999999</v>
      </c>
      <c r="I307" s="110">
        <v>26.911000000000001</v>
      </c>
      <c r="J307" s="111" t="s">
        <v>3844</v>
      </c>
      <c r="K307" s="112">
        <f t="shared" si="11"/>
        <v>50</v>
      </c>
      <c r="L307" s="52">
        <v>432</v>
      </c>
      <c r="M307" s="247">
        <f t="shared" si="12"/>
        <v>17280</v>
      </c>
      <c r="N307" s="257"/>
      <c r="O307" s="432">
        <f>AVERAGE(M307:M309)</f>
        <v>36053.333333333336</v>
      </c>
      <c r="P307" s="438" t="e">
        <f>AVERAGE(#REF!)</f>
        <v>#REF!</v>
      </c>
      <c r="Q307" s="432">
        <f>STDEV(M307:M309)</f>
        <v>28790.03531316579</v>
      </c>
      <c r="R307" s="438" t="e">
        <f>STDEV(#REF!)</f>
        <v>#REF!</v>
      </c>
      <c r="S307" s="114" t="s">
        <v>3679</v>
      </c>
      <c r="T307" s="117">
        <v>13</v>
      </c>
    </row>
    <row r="308" spans="1:20" ht="15.75">
      <c r="A308" s="440"/>
      <c r="B308" s="1" t="s">
        <v>40</v>
      </c>
      <c r="C308" s="384"/>
      <c r="D308" s="431"/>
      <c r="E308" s="1" t="s">
        <v>3845</v>
      </c>
      <c r="F308" s="409"/>
      <c r="G308" s="109">
        <v>10</v>
      </c>
      <c r="H308" s="110">
        <v>28.56</v>
      </c>
      <c r="I308" s="110">
        <v>26.401299999999999</v>
      </c>
      <c r="J308" s="111" t="s">
        <v>3846</v>
      </c>
      <c r="K308" s="112">
        <f t="shared" si="11"/>
        <v>50</v>
      </c>
      <c r="L308" s="52">
        <v>542</v>
      </c>
      <c r="M308" s="247">
        <f t="shared" si="12"/>
        <v>21680</v>
      </c>
      <c r="N308" s="258"/>
      <c r="O308" s="438">
        <f>AVERAGE(O307:O307)</f>
        <v>36053.333333333336</v>
      </c>
      <c r="P308" s="438" t="e">
        <f>AVERAGE(P307:P307)</f>
        <v>#REF!</v>
      </c>
      <c r="Q308" s="438" t="e">
        <f>STDEV(#REF!)</f>
        <v>#REF!</v>
      </c>
      <c r="R308" s="438" t="e">
        <f>STDEV(#REF!)</f>
        <v>#REF!</v>
      </c>
      <c r="S308" s="114" t="s">
        <v>3679</v>
      </c>
      <c r="T308" s="117">
        <v>13</v>
      </c>
    </row>
    <row r="309" spans="1:20" ht="15.75">
      <c r="A309" s="440"/>
      <c r="B309" s="1" t="s">
        <v>41</v>
      </c>
      <c r="C309" s="384"/>
      <c r="D309" s="431"/>
      <c r="E309" s="1" t="s">
        <v>3847</v>
      </c>
      <c r="F309" s="410"/>
      <c r="G309" s="109">
        <v>10</v>
      </c>
      <c r="H309" s="110">
        <v>26.822700000000001</v>
      </c>
      <c r="I309" s="110">
        <v>26.644300000000001</v>
      </c>
      <c r="J309" s="111" t="s">
        <v>3848</v>
      </c>
      <c r="K309" s="112">
        <f t="shared" si="11"/>
        <v>50</v>
      </c>
      <c r="L309" s="52">
        <v>1730</v>
      </c>
      <c r="M309" s="247">
        <f t="shared" si="12"/>
        <v>69200</v>
      </c>
      <c r="N309" s="258"/>
      <c r="O309" s="438">
        <f>AVERAGE(O308:O308)</f>
        <v>36053.333333333336</v>
      </c>
      <c r="P309" s="438" t="e">
        <f>AVERAGE(P308:P308)</f>
        <v>#REF!</v>
      </c>
      <c r="Q309" s="438" t="e">
        <f>STDEV(Q307:Q308)</f>
        <v>#REF!</v>
      </c>
      <c r="R309" s="438" t="e">
        <f>STDEV(R307:R308)</f>
        <v>#REF!</v>
      </c>
      <c r="S309" s="114" t="s">
        <v>3679</v>
      </c>
      <c r="T309" s="117">
        <v>13</v>
      </c>
    </row>
    <row r="310" spans="1:20" ht="15.75">
      <c r="A310" s="440"/>
      <c r="B310" s="1" t="s">
        <v>49</v>
      </c>
      <c r="C310" s="383">
        <v>3</v>
      </c>
      <c r="D310" s="430" t="s">
        <v>4</v>
      </c>
      <c r="E310" s="1" t="s">
        <v>3849</v>
      </c>
      <c r="F310" s="408" t="s">
        <v>1846</v>
      </c>
      <c r="G310" s="109">
        <v>10</v>
      </c>
      <c r="H310" s="110">
        <v>31.975999999999999</v>
      </c>
      <c r="I310" s="110">
        <v>26.600300000000001</v>
      </c>
      <c r="J310" s="111" t="s">
        <v>3850</v>
      </c>
      <c r="K310" s="112">
        <f t="shared" si="11"/>
        <v>50</v>
      </c>
      <c r="L310" s="52">
        <v>55</v>
      </c>
      <c r="M310" s="247">
        <f t="shared" si="12"/>
        <v>2200</v>
      </c>
      <c r="N310" s="257"/>
      <c r="O310" s="432">
        <f>AVERAGE(M310:M311)</f>
        <v>1960</v>
      </c>
      <c r="P310" s="432">
        <f>AVERAGE(M310:M313)</f>
        <v>6400</v>
      </c>
      <c r="Q310" s="432">
        <f>STDEV(M310:M311)</f>
        <v>339.41125496954282</v>
      </c>
      <c r="R310" s="432">
        <f>STDEV(M310:M313)</f>
        <v>5757.5920892910317</v>
      </c>
      <c r="S310" s="114" t="s">
        <v>3679</v>
      </c>
      <c r="T310" s="117">
        <v>13</v>
      </c>
    </row>
    <row r="311" spans="1:20" ht="15.75">
      <c r="A311" s="440"/>
      <c r="B311" s="1" t="s">
        <v>50</v>
      </c>
      <c r="C311" s="384"/>
      <c r="D311" s="431"/>
      <c r="E311" s="1" t="s">
        <v>3851</v>
      </c>
      <c r="F311" s="409"/>
      <c r="G311" s="109">
        <v>10</v>
      </c>
      <c r="H311" s="110">
        <v>32.366500000000002</v>
      </c>
      <c r="I311" s="110">
        <v>27.076699999999999</v>
      </c>
      <c r="J311" s="111" t="s">
        <v>3852</v>
      </c>
      <c r="K311" s="112">
        <f t="shared" si="11"/>
        <v>50</v>
      </c>
      <c r="L311" s="52">
        <v>43</v>
      </c>
      <c r="M311" s="247">
        <f t="shared" si="12"/>
        <v>1720</v>
      </c>
      <c r="N311" s="258"/>
      <c r="O311" s="438"/>
      <c r="P311" s="438"/>
      <c r="Q311" s="438"/>
      <c r="R311" s="438"/>
      <c r="S311" s="114" t="s">
        <v>3679</v>
      </c>
      <c r="T311" s="117">
        <v>13</v>
      </c>
    </row>
    <row r="312" spans="1:20" ht="15.75">
      <c r="A312" s="440"/>
      <c r="B312" s="1" t="s">
        <v>51</v>
      </c>
      <c r="C312" s="384"/>
      <c r="D312" s="430" t="s">
        <v>3</v>
      </c>
      <c r="E312" s="1" t="s">
        <v>3853</v>
      </c>
      <c r="F312" s="409"/>
      <c r="G312" s="109">
        <v>10</v>
      </c>
      <c r="H312" s="110">
        <v>30.125</v>
      </c>
      <c r="I312" s="110">
        <v>26.676300000000001</v>
      </c>
      <c r="J312" s="111" t="s">
        <v>3854</v>
      </c>
      <c r="K312" s="112">
        <f t="shared" si="11"/>
        <v>50</v>
      </c>
      <c r="L312" s="52">
        <v>191</v>
      </c>
      <c r="M312" s="247">
        <f t="shared" si="12"/>
        <v>7640</v>
      </c>
      <c r="N312" s="257"/>
      <c r="O312" s="432">
        <f>AVERAGE(M312:M313)</f>
        <v>10840</v>
      </c>
      <c r="P312" s="438" t="e">
        <f>AVERAGE(#REF!)</f>
        <v>#REF!</v>
      </c>
      <c r="Q312" s="432">
        <f>STDEV(M312:M313)</f>
        <v>4525.4833995939043</v>
      </c>
      <c r="R312" s="438" t="e">
        <f>STDEV(#REF!)</f>
        <v>#REF!</v>
      </c>
      <c r="S312" s="114" t="s">
        <v>3679</v>
      </c>
      <c r="T312" s="117">
        <v>13</v>
      </c>
    </row>
    <row r="313" spans="1:20" ht="15.75">
      <c r="A313" s="440"/>
      <c r="B313" s="1" t="s">
        <v>52</v>
      </c>
      <c r="C313" s="384"/>
      <c r="D313" s="431"/>
      <c r="E313" s="1" t="s">
        <v>3855</v>
      </c>
      <c r="F313" s="409"/>
      <c r="G313" s="109">
        <v>10</v>
      </c>
      <c r="H313" s="110">
        <v>29.207999999999998</v>
      </c>
      <c r="I313" s="110">
        <v>27.2867</v>
      </c>
      <c r="J313" s="111" t="s">
        <v>3856</v>
      </c>
      <c r="K313" s="112">
        <f t="shared" si="11"/>
        <v>50</v>
      </c>
      <c r="L313" s="52">
        <v>351</v>
      </c>
      <c r="M313" s="247">
        <f t="shared" si="12"/>
        <v>14040</v>
      </c>
      <c r="N313" s="258"/>
      <c r="O313" s="438">
        <f>AVERAGE(O312:O312)</f>
        <v>10840</v>
      </c>
      <c r="P313" s="438" t="e">
        <f>AVERAGE(P312:P312)</f>
        <v>#REF!</v>
      </c>
      <c r="Q313" s="438" t="e">
        <f>STDEV(#REF!)</f>
        <v>#REF!</v>
      </c>
      <c r="R313" s="438" t="e">
        <f>STDEV(#REF!)</f>
        <v>#REF!</v>
      </c>
      <c r="S313" s="114" t="s">
        <v>3679</v>
      </c>
      <c r="T313" s="117">
        <v>13</v>
      </c>
    </row>
    <row r="314" spans="1:20" ht="15.75">
      <c r="A314" s="440"/>
      <c r="B314" s="1" t="s">
        <v>53</v>
      </c>
      <c r="C314" s="383">
        <v>4</v>
      </c>
      <c r="D314" s="430" t="s">
        <v>4</v>
      </c>
      <c r="E314" s="1" t="s">
        <v>3857</v>
      </c>
      <c r="F314" s="409"/>
      <c r="G314" s="109">
        <v>10</v>
      </c>
      <c r="H314" s="110">
        <v>30.398</v>
      </c>
      <c r="I314" s="110">
        <v>26.6663</v>
      </c>
      <c r="J314" s="111" t="s">
        <v>3858</v>
      </c>
      <c r="K314" s="112">
        <f t="shared" si="11"/>
        <v>50</v>
      </c>
      <c r="L314" s="52">
        <v>159</v>
      </c>
      <c r="M314" s="247">
        <f t="shared" si="12"/>
        <v>6360</v>
      </c>
      <c r="N314" s="257"/>
      <c r="O314" s="432">
        <f>AVERAGE(M314:M315)</f>
        <v>9780</v>
      </c>
      <c r="P314" s="432">
        <f>AVERAGE(M314:M317)</f>
        <v>15610</v>
      </c>
      <c r="Q314" s="432">
        <f>STDEV(M314:M315)</f>
        <v>4836.610383315985</v>
      </c>
      <c r="R314" s="432">
        <f>STDEV(M314:M317)</f>
        <v>10303.416908967627</v>
      </c>
      <c r="S314" s="114" t="s">
        <v>3679</v>
      </c>
      <c r="T314" s="117">
        <v>13</v>
      </c>
    </row>
    <row r="315" spans="1:20" ht="15.75">
      <c r="A315" s="440"/>
      <c r="B315" s="1" t="s">
        <v>54</v>
      </c>
      <c r="C315" s="384"/>
      <c r="D315" s="431"/>
      <c r="E315" s="1" t="s">
        <v>3859</v>
      </c>
      <c r="F315" s="409"/>
      <c r="G315" s="109">
        <v>10</v>
      </c>
      <c r="H315" s="110">
        <v>29.303000000000001</v>
      </c>
      <c r="I315" s="110">
        <v>26.6907</v>
      </c>
      <c r="J315" s="111" t="s">
        <v>3860</v>
      </c>
      <c r="K315" s="112">
        <f t="shared" si="11"/>
        <v>50</v>
      </c>
      <c r="L315" s="52">
        <v>330</v>
      </c>
      <c r="M315" s="247">
        <f t="shared" si="12"/>
        <v>13200</v>
      </c>
      <c r="N315" s="258"/>
      <c r="O315" s="438"/>
      <c r="P315" s="438"/>
      <c r="Q315" s="438"/>
      <c r="R315" s="438"/>
      <c r="S315" s="114" t="s">
        <v>3679</v>
      </c>
      <c r="T315" s="117">
        <v>13</v>
      </c>
    </row>
    <row r="316" spans="1:20" ht="15.75">
      <c r="A316" s="440"/>
      <c r="B316" s="1" t="s">
        <v>55</v>
      </c>
      <c r="C316" s="384"/>
      <c r="D316" s="430" t="s">
        <v>3</v>
      </c>
      <c r="E316" s="1" t="s">
        <v>3861</v>
      </c>
      <c r="F316" s="409"/>
      <c r="G316" s="109">
        <v>10</v>
      </c>
      <c r="H316" s="110">
        <v>29.383700000000001</v>
      </c>
      <c r="I316" s="110">
        <v>26.673300000000001</v>
      </c>
      <c r="J316" s="111" t="s">
        <v>3862</v>
      </c>
      <c r="K316" s="112">
        <f t="shared" si="11"/>
        <v>50</v>
      </c>
      <c r="L316" s="52">
        <v>313</v>
      </c>
      <c r="M316" s="247">
        <f t="shared" si="12"/>
        <v>12520</v>
      </c>
      <c r="N316" s="257"/>
      <c r="O316" s="432">
        <f>AVERAGE(M316:M317)</f>
        <v>21440</v>
      </c>
      <c r="P316" s="438" t="e">
        <f>AVERAGE(#REF!)</f>
        <v>#REF!</v>
      </c>
      <c r="Q316" s="432">
        <f>STDEV(M316:M317)</f>
        <v>12614.784976368008</v>
      </c>
      <c r="R316" s="438" t="e">
        <f>STDEV(#REF!)</f>
        <v>#REF!</v>
      </c>
      <c r="S316" s="114" t="s">
        <v>3679</v>
      </c>
      <c r="T316" s="117">
        <v>13</v>
      </c>
    </row>
    <row r="317" spans="1:20" ht="15.75">
      <c r="A317" s="440"/>
      <c r="B317" s="1" t="s">
        <v>56</v>
      </c>
      <c r="C317" s="384"/>
      <c r="D317" s="431"/>
      <c r="E317" s="1" t="s">
        <v>3863</v>
      </c>
      <c r="F317" s="409"/>
      <c r="G317" s="109">
        <v>10</v>
      </c>
      <c r="H317" s="110">
        <v>28.058299999999999</v>
      </c>
      <c r="I317" s="110">
        <v>26.944299999999998</v>
      </c>
      <c r="J317" s="111" t="s">
        <v>3864</v>
      </c>
      <c r="K317" s="112">
        <f t="shared" si="11"/>
        <v>50</v>
      </c>
      <c r="L317" s="52">
        <v>759</v>
      </c>
      <c r="M317" s="247">
        <f t="shared" si="12"/>
        <v>30360</v>
      </c>
      <c r="N317" s="258"/>
      <c r="O317" s="438" t="e">
        <f>AVERAGE(#REF!)</f>
        <v>#REF!</v>
      </c>
      <c r="P317" s="438" t="e">
        <f>AVERAGE(#REF!)</f>
        <v>#REF!</v>
      </c>
      <c r="Q317" s="438" t="e">
        <f>STDEV(Q316:Q316)</f>
        <v>#DIV/0!</v>
      </c>
      <c r="R317" s="438" t="e">
        <f>STDEV(R316:R316)</f>
        <v>#REF!</v>
      </c>
      <c r="S317" s="114" t="s">
        <v>3679</v>
      </c>
      <c r="T317" s="117">
        <v>13</v>
      </c>
    </row>
    <row r="318" spans="1:20" ht="15.75">
      <c r="A318" s="440"/>
      <c r="B318" s="1" t="s">
        <v>57</v>
      </c>
      <c r="C318" s="383">
        <v>5</v>
      </c>
      <c r="D318" s="430" t="s">
        <v>4</v>
      </c>
      <c r="E318" s="1" t="s">
        <v>3865</v>
      </c>
      <c r="F318" s="409"/>
      <c r="G318" s="109">
        <v>10</v>
      </c>
      <c r="H318" s="110">
        <v>32.155000000000001</v>
      </c>
      <c r="I318" s="110">
        <v>27.3247</v>
      </c>
      <c r="J318" s="111" t="s">
        <v>3866</v>
      </c>
      <c r="K318" s="112">
        <f t="shared" si="11"/>
        <v>50</v>
      </c>
      <c r="L318" s="52">
        <v>50</v>
      </c>
      <c r="M318" s="247">
        <f t="shared" si="12"/>
        <v>2000</v>
      </c>
      <c r="N318" s="257"/>
      <c r="O318" s="432">
        <f>AVERAGE(M318:M319)</f>
        <v>2280</v>
      </c>
      <c r="P318" s="432">
        <f>AVERAGE(M318:M321)</f>
        <v>3470</v>
      </c>
      <c r="Q318" s="432">
        <f>STDEV(M318:M319)</f>
        <v>395.97979746446663</v>
      </c>
      <c r="R318" s="432">
        <f>STDEV(M318:M321)</f>
        <v>2312.0265281061693</v>
      </c>
      <c r="S318" s="114" t="s">
        <v>3679</v>
      </c>
      <c r="T318" s="117">
        <v>13</v>
      </c>
    </row>
    <row r="319" spans="1:20" ht="15.75">
      <c r="A319" s="440"/>
      <c r="B319" s="1" t="s">
        <v>58</v>
      </c>
      <c r="C319" s="384"/>
      <c r="D319" s="431"/>
      <c r="E319" s="1" t="s">
        <v>3867</v>
      </c>
      <c r="F319" s="409"/>
      <c r="G319" s="109">
        <v>10</v>
      </c>
      <c r="H319" s="110">
        <v>31.763999999999999</v>
      </c>
      <c r="I319" s="110">
        <v>26.892700000000001</v>
      </c>
      <c r="J319" s="111" t="s">
        <v>3868</v>
      </c>
      <c r="K319" s="112">
        <f t="shared" si="11"/>
        <v>50</v>
      </c>
      <c r="L319" s="52">
        <v>64</v>
      </c>
      <c r="M319" s="247">
        <f t="shared" si="12"/>
        <v>2560</v>
      </c>
      <c r="N319" s="258"/>
      <c r="O319" s="438"/>
      <c r="P319" s="438"/>
      <c r="Q319" s="438"/>
      <c r="R319" s="438"/>
      <c r="S319" s="114" t="s">
        <v>3679</v>
      </c>
      <c r="T319" s="117">
        <v>13</v>
      </c>
    </row>
    <row r="320" spans="1:20" ht="15.75">
      <c r="A320" s="440"/>
      <c r="B320" s="1" t="s">
        <v>59</v>
      </c>
      <c r="C320" s="384"/>
      <c r="D320" s="430" t="s">
        <v>3</v>
      </c>
      <c r="E320" s="1" t="s">
        <v>3869</v>
      </c>
      <c r="F320" s="409"/>
      <c r="G320" s="109">
        <v>10</v>
      </c>
      <c r="H320" s="110">
        <v>30.266300000000001</v>
      </c>
      <c r="I320" s="110">
        <v>26.571300000000001</v>
      </c>
      <c r="J320" s="111" t="s">
        <v>3870</v>
      </c>
      <c r="K320" s="112">
        <f t="shared" si="11"/>
        <v>50</v>
      </c>
      <c r="L320" s="52">
        <v>173</v>
      </c>
      <c r="M320" s="247">
        <f t="shared" si="12"/>
        <v>6920</v>
      </c>
      <c r="N320" s="257"/>
      <c r="O320" s="432">
        <f>AVERAGE(M320:M321)</f>
        <v>4660</v>
      </c>
      <c r="P320" s="438" t="e">
        <f>AVERAGE(#REF!)</f>
        <v>#REF!</v>
      </c>
      <c r="Q320" s="432">
        <f>STDEV(M320:M321)</f>
        <v>3196.1226509631947</v>
      </c>
      <c r="R320" s="438" t="e">
        <f>STDEV(#REF!)</f>
        <v>#REF!</v>
      </c>
      <c r="S320" s="114" t="s">
        <v>3679</v>
      </c>
      <c r="T320" s="117">
        <v>13</v>
      </c>
    </row>
    <row r="321" spans="1:20" ht="15.75">
      <c r="A321" s="440"/>
      <c r="B321" s="1" t="s">
        <v>60</v>
      </c>
      <c r="C321" s="384"/>
      <c r="D321" s="431"/>
      <c r="E321" s="1" t="s">
        <v>3871</v>
      </c>
      <c r="F321" s="409"/>
      <c r="G321" s="109">
        <v>10</v>
      </c>
      <c r="H321" s="110">
        <v>31.265699999999999</v>
      </c>
      <c r="I321" s="110">
        <v>24.958300000000001</v>
      </c>
      <c r="J321" s="111" t="s">
        <v>3872</v>
      </c>
      <c r="K321" s="112">
        <f t="shared" si="11"/>
        <v>50</v>
      </c>
      <c r="L321" s="52">
        <v>60</v>
      </c>
      <c r="M321" s="247">
        <f t="shared" si="12"/>
        <v>2400</v>
      </c>
      <c r="N321" s="258"/>
      <c r="O321" s="438" t="e">
        <f>AVERAGE(#REF!)</f>
        <v>#REF!</v>
      </c>
      <c r="P321" s="438" t="e">
        <f>AVERAGE(#REF!)</f>
        <v>#REF!</v>
      </c>
      <c r="Q321" s="438" t="e">
        <f>STDEV(Q320:Q320)</f>
        <v>#DIV/0!</v>
      </c>
      <c r="R321" s="438" t="e">
        <f>STDEV(R320:R320)</f>
        <v>#REF!</v>
      </c>
      <c r="S321" s="114" t="s">
        <v>3873</v>
      </c>
      <c r="T321" s="117">
        <v>13</v>
      </c>
    </row>
    <row r="322" spans="1:20" ht="15.75">
      <c r="A322" s="440"/>
      <c r="B322" s="1" t="s">
        <v>61</v>
      </c>
      <c r="C322" s="383">
        <v>6</v>
      </c>
      <c r="D322" s="430" t="s">
        <v>4</v>
      </c>
      <c r="E322" s="1" t="s">
        <v>3874</v>
      </c>
      <c r="F322" s="409"/>
      <c r="G322" s="109">
        <v>10</v>
      </c>
      <c r="H322" s="110">
        <v>26.983699999999999</v>
      </c>
      <c r="I322" s="110">
        <v>26.120699999999999</v>
      </c>
      <c r="J322" s="111" t="s">
        <v>3875</v>
      </c>
      <c r="K322" s="112">
        <f t="shared" si="11"/>
        <v>50</v>
      </c>
      <c r="L322" s="52">
        <v>1086</v>
      </c>
      <c r="M322" s="247">
        <f t="shared" si="12"/>
        <v>43440</v>
      </c>
      <c r="N322" s="257"/>
      <c r="O322" s="432">
        <f>AVERAGE(M322:M323)</f>
        <v>47420</v>
      </c>
      <c r="P322" s="432">
        <f>AVERAGE(M322:M325)</f>
        <v>39266.666666666664</v>
      </c>
      <c r="Q322" s="432">
        <f>STDEV(M322:M323)</f>
        <v>5628.5699782449183</v>
      </c>
      <c r="R322" s="432">
        <f>STDEV(M322:M325)</f>
        <v>14672.114139868647</v>
      </c>
      <c r="S322" s="114" t="s">
        <v>3873</v>
      </c>
      <c r="T322" s="117">
        <v>13</v>
      </c>
    </row>
    <row r="323" spans="1:20" ht="15.75">
      <c r="A323" s="440"/>
      <c r="B323" s="1" t="s">
        <v>62</v>
      </c>
      <c r="C323" s="384"/>
      <c r="D323" s="437"/>
      <c r="E323" s="1" t="s">
        <v>3876</v>
      </c>
      <c r="F323" s="409"/>
      <c r="G323" s="109">
        <v>10</v>
      </c>
      <c r="H323" s="110">
        <v>26.731999999999999</v>
      </c>
      <c r="I323" s="110">
        <v>25.3917</v>
      </c>
      <c r="J323" s="111" t="s">
        <v>3877</v>
      </c>
      <c r="K323" s="112">
        <f t="shared" si="11"/>
        <v>50</v>
      </c>
      <c r="L323" s="52">
        <v>1285</v>
      </c>
      <c r="M323" s="247">
        <f t="shared" si="12"/>
        <v>51400</v>
      </c>
      <c r="N323" s="259"/>
      <c r="O323" s="433"/>
      <c r="P323" s="438"/>
      <c r="Q323" s="433"/>
      <c r="R323" s="438"/>
      <c r="S323" s="114" t="s">
        <v>3873</v>
      </c>
      <c r="T323" s="117">
        <v>13</v>
      </c>
    </row>
    <row r="324" spans="1:20" ht="15.75">
      <c r="A324" s="440"/>
      <c r="B324" s="1" t="s">
        <v>63</v>
      </c>
      <c r="C324" s="384"/>
      <c r="D324" s="431" t="s">
        <v>3</v>
      </c>
      <c r="E324" s="1" t="s">
        <v>3878</v>
      </c>
      <c r="F324" s="409"/>
      <c r="G324" s="109">
        <v>10</v>
      </c>
      <c r="H324" s="110">
        <v>27.924700000000001</v>
      </c>
      <c r="I324" s="110">
        <v>26.0687</v>
      </c>
      <c r="J324" s="111" t="s">
        <v>3879</v>
      </c>
      <c r="K324" s="112">
        <f t="shared" si="11"/>
        <v>50</v>
      </c>
      <c r="L324" s="52">
        <v>574</v>
      </c>
      <c r="M324" s="247">
        <f t="shared" si="12"/>
        <v>22960</v>
      </c>
      <c r="N324" s="257"/>
      <c r="O324" s="432">
        <f>AVERAGE(M324:M325)</f>
        <v>22960</v>
      </c>
      <c r="P324" s="438" t="e">
        <f>AVERAGE(#REF!)</f>
        <v>#REF!</v>
      </c>
      <c r="Q324" s="432" t="s">
        <v>354</v>
      </c>
      <c r="R324" s="438" t="e">
        <f>STDEV(#REF!)</f>
        <v>#REF!</v>
      </c>
      <c r="S324" s="114" t="s">
        <v>3873</v>
      </c>
      <c r="T324" s="117">
        <v>13</v>
      </c>
    </row>
    <row r="325" spans="1:20" ht="15.75">
      <c r="A325" s="441"/>
      <c r="B325" s="1" t="s">
        <v>64</v>
      </c>
      <c r="C325" s="384"/>
      <c r="D325" s="437"/>
      <c r="E325" s="1" t="s">
        <v>3880</v>
      </c>
      <c r="F325" s="410"/>
      <c r="G325" s="109">
        <v>10</v>
      </c>
      <c r="H325" s="110">
        <v>34.965699999999998</v>
      </c>
      <c r="I325" s="110">
        <v>25.7013</v>
      </c>
      <c r="J325" s="111" t="s">
        <v>3881</v>
      </c>
      <c r="K325" s="112">
        <f t="shared" si="11"/>
        <v>50</v>
      </c>
      <c r="L325" s="52" t="s">
        <v>355</v>
      </c>
      <c r="M325" s="248" t="s">
        <v>355</v>
      </c>
      <c r="N325" s="261"/>
      <c r="O325" s="438" t="e">
        <f>AVERAGE(#REF!)</f>
        <v>#REF!</v>
      </c>
      <c r="P325" s="438" t="e">
        <f>AVERAGE(#REF!)</f>
        <v>#REF!</v>
      </c>
      <c r="Q325" s="438" t="e">
        <f>STDEV(Q324:Q324)</f>
        <v>#DIV/0!</v>
      </c>
      <c r="R325" s="438" t="e">
        <f>STDEV(R324:R324)</f>
        <v>#REF!</v>
      </c>
      <c r="S325" s="114" t="s">
        <v>3873</v>
      </c>
      <c r="T325" s="117">
        <v>13</v>
      </c>
    </row>
    <row r="326" spans="1:20" ht="15.75">
      <c r="A326" s="439" t="s">
        <v>3882</v>
      </c>
      <c r="B326" s="1" t="s">
        <v>26</v>
      </c>
      <c r="C326" s="383">
        <v>3</v>
      </c>
      <c r="D326" s="430" t="s">
        <v>4</v>
      </c>
      <c r="E326" s="1" t="s">
        <v>3883</v>
      </c>
      <c r="F326" s="408" t="s">
        <v>1844</v>
      </c>
      <c r="G326" s="109">
        <v>10</v>
      </c>
      <c r="H326" s="110">
        <v>31.965299999999999</v>
      </c>
      <c r="I326" s="110">
        <v>25.124300000000002</v>
      </c>
      <c r="J326" s="111" t="s">
        <v>3884</v>
      </c>
      <c r="K326" s="112">
        <f t="shared" si="11"/>
        <v>50</v>
      </c>
      <c r="L326" s="52">
        <v>41</v>
      </c>
      <c r="M326" s="247">
        <f t="shared" si="12"/>
        <v>1640</v>
      </c>
      <c r="N326" s="257"/>
      <c r="O326" s="432">
        <f>AVERAGE(M326:M327)</f>
        <v>1640</v>
      </c>
      <c r="P326" s="432">
        <f>AVERAGE(M326:M329)</f>
        <v>1466.6666666666667</v>
      </c>
      <c r="Q326" s="432" t="s">
        <v>354</v>
      </c>
      <c r="R326" s="432">
        <f>STDEV(M326:M329)</f>
        <v>335.45988334424356</v>
      </c>
      <c r="S326" s="114" t="s">
        <v>3360</v>
      </c>
      <c r="T326" s="117">
        <v>5</v>
      </c>
    </row>
    <row r="327" spans="1:20" ht="15.75">
      <c r="A327" s="440"/>
      <c r="B327" s="1" t="s">
        <v>27</v>
      </c>
      <c r="C327" s="384"/>
      <c r="D327" s="431"/>
      <c r="E327" s="1" t="s">
        <v>3885</v>
      </c>
      <c r="F327" s="409"/>
      <c r="G327" s="109">
        <v>10</v>
      </c>
      <c r="H327" s="110">
        <v>23.360299999999999</v>
      </c>
      <c r="I327" s="110">
        <v>27.496700000000001</v>
      </c>
      <c r="J327" s="111" t="s">
        <v>3886</v>
      </c>
      <c r="K327" s="112">
        <f t="shared" ref="K327:K390" si="13">IF(J327&gt;6.25,50,(J327*8))</f>
        <v>50</v>
      </c>
      <c r="L327" s="52" t="s">
        <v>355</v>
      </c>
      <c r="M327" s="248" t="s">
        <v>355</v>
      </c>
      <c r="N327" s="261"/>
      <c r="O327" s="438"/>
      <c r="P327" s="438"/>
      <c r="Q327" s="438"/>
      <c r="R327" s="438"/>
      <c r="S327" s="114" t="s">
        <v>3360</v>
      </c>
      <c r="T327" s="117">
        <v>5</v>
      </c>
    </row>
    <row r="328" spans="1:20" ht="15.75">
      <c r="A328" s="440"/>
      <c r="B328" s="1" t="s">
        <v>28</v>
      </c>
      <c r="C328" s="384"/>
      <c r="D328" s="430" t="s">
        <v>3</v>
      </c>
      <c r="E328" s="1" t="s">
        <v>3887</v>
      </c>
      <c r="F328" s="409"/>
      <c r="G328" s="109">
        <v>10</v>
      </c>
      <c r="H328" s="110">
        <v>32.539700000000003</v>
      </c>
      <c r="I328" s="110">
        <v>26.258299999999998</v>
      </c>
      <c r="J328" s="111" t="s">
        <v>3888</v>
      </c>
      <c r="K328" s="112">
        <f t="shared" si="13"/>
        <v>50</v>
      </c>
      <c r="L328" s="52">
        <v>27</v>
      </c>
      <c r="M328" s="247">
        <f t="shared" ref="M328:M389" si="14">(L328*2*1000)/K328</f>
        <v>1080</v>
      </c>
      <c r="N328" s="257"/>
      <c r="O328" s="432">
        <f>AVERAGE(M328:M329)</f>
        <v>1380</v>
      </c>
      <c r="P328" s="438" t="e">
        <f>AVERAGE(#REF!)</f>
        <v>#REF!</v>
      </c>
      <c r="Q328" s="432">
        <f>STDEV(M328:M329)</f>
        <v>424.26406871192853</v>
      </c>
      <c r="R328" s="438" t="e">
        <f>STDEV(#REF!)</f>
        <v>#REF!</v>
      </c>
      <c r="S328" s="114" t="s">
        <v>3360</v>
      </c>
      <c r="T328" s="117">
        <v>5</v>
      </c>
    </row>
    <row r="329" spans="1:20" ht="15.75">
      <c r="A329" s="440"/>
      <c r="B329" s="1" t="s">
        <v>29</v>
      </c>
      <c r="C329" s="384"/>
      <c r="D329" s="431"/>
      <c r="E329" s="1" t="s">
        <v>3889</v>
      </c>
      <c r="F329" s="409"/>
      <c r="G329" s="109">
        <v>10</v>
      </c>
      <c r="H329" s="110">
        <v>31.926300000000001</v>
      </c>
      <c r="I329" s="110">
        <v>26.0823</v>
      </c>
      <c r="J329" s="111" t="s">
        <v>3890</v>
      </c>
      <c r="K329" s="112">
        <f t="shared" si="13"/>
        <v>50</v>
      </c>
      <c r="L329" s="52">
        <v>42</v>
      </c>
      <c r="M329" s="247">
        <f t="shared" si="14"/>
        <v>1680</v>
      </c>
      <c r="N329" s="258"/>
      <c r="O329" s="438">
        <f>AVERAGE(O328:O328)</f>
        <v>1380</v>
      </c>
      <c r="P329" s="438" t="e">
        <f>AVERAGE(P328:P328)</f>
        <v>#REF!</v>
      </c>
      <c r="Q329" s="438" t="e">
        <f>STDEV(#REF!)</f>
        <v>#REF!</v>
      </c>
      <c r="R329" s="438" t="e">
        <f>STDEV(#REF!)</f>
        <v>#REF!</v>
      </c>
      <c r="S329" s="114" t="s">
        <v>3360</v>
      </c>
      <c r="T329" s="117">
        <v>5</v>
      </c>
    </row>
    <row r="330" spans="1:20" ht="15.75">
      <c r="A330" s="440"/>
      <c r="B330" s="1" t="s">
        <v>30</v>
      </c>
      <c r="C330" s="383">
        <v>4</v>
      </c>
      <c r="D330" s="430" t="s">
        <v>4</v>
      </c>
      <c r="E330" s="1" t="s">
        <v>3891</v>
      </c>
      <c r="F330" s="409"/>
      <c r="G330" s="109">
        <v>10</v>
      </c>
      <c r="H330" s="110">
        <v>29.187999999999999</v>
      </c>
      <c r="I330" s="110">
        <v>25.906700000000001</v>
      </c>
      <c r="J330" s="111" t="s">
        <v>3892</v>
      </c>
      <c r="K330" s="112">
        <f t="shared" si="13"/>
        <v>50</v>
      </c>
      <c r="L330" s="52">
        <v>274</v>
      </c>
      <c r="M330" s="247">
        <f t="shared" si="14"/>
        <v>10960</v>
      </c>
      <c r="N330" s="257"/>
      <c r="O330" s="432">
        <f>AVERAGE(M330:M331)</f>
        <v>6120</v>
      </c>
      <c r="P330" s="432">
        <f>AVERAGE(M330:M333)</f>
        <v>8190</v>
      </c>
      <c r="Q330" s="432">
        <f>STDEV(M330:M331)</f>
        <v>6844.7936418857798</v>
      </c>
      <c r="R330" s="432">
        <f>STDEV(M330:M333)</f>
        <v>4698.8651112085918</v>
      </c>
      <c r="S330" s="114" t="s">
        <v>3360</v>
      </c>
      <c r="T330" s="117">
        <v>5</v>
      </c>
    </row>
    <row r="331" spans="1:20" ht="15.75">
      <c r="A331" s="440"/>
      <c r="B331" s="1" t="s">
        <v>31</v>
      </c>
      <c r="C331" s="384"/>
      <c r="D331" s="431"/>
      <c r="E331" s="1" t="s">
        <v>3893</v>
      </c>
      <c r="F331" s="409"/>
      <c r="G331" s="109">
        <v>10</v>
      </c>
      <c r="H331" s="110">
        <v>32.290700000000001</v>
      </c>
      <c r="I331" s="110">
        <v>28.0443</v>
      </c>
      <c r="J331" s="111" t="s">
        <v>3894</v>
      </c>
      <c r="K331" s="112">
        <f t="shared" si="13"/>
        <v>50</v>
      </c>
      <c r="L331" s="52">
        <v>32</v>
      </c>
      <c r="M331" s="247">
        <f t="shared" si="14"/>
        <v>1280</v>
      </c>
      <c r="N331" s="258"/>
      <c r="O331" s="438"/>
      <c r="P331" s="438"/>
      <c r="Q331" s="438"/>
      <c r="R331" s="438"/>
      <c r="S331" s="114" t="s">
        <v>3360</v>
      </c>
      <c r="T331" s="117">
        <v>5</v>
      </c>
    </row>
    <row r="332" spans="1:20" ht="15.75">
      <c r="A332" s="440"/>
      <c r="B332" s="1" t="s">
        <v>32</v>
      </c>
      <c r="C332" s="384"/>
      <c r="D332" s="430" t="s">
        <v>3</v>
      </c>
      <c r="E332" s="1" t="s">
        <v>3895</v>
      </c>
      <c r="F332" s="409"/>
      <c r="G332" s="109">
        <v>10</v>
      </c>
      <c r="H332" s="110">
        <v>29.1343</v>
      </c>
      <c r="I332" s="110">
        <v>25.957000000000001</v>
      </c>
      <c r="J332" s="111" t="s">
        <v>3896</v>
      </c>
      <c r="K332" s="112">
        <f t="shared" si="13"/>
        <v>50</v>
      </c>
      <c r="L332" s="52">
        <v>283</v>
      </c>
      <c r="M332" s="247">
        <f t="shared" si="14"/>
        <v>11320</v>
      </c>
      <c r="N332" s="257"/>
      <c r="O332" s="432">
        <f>AVERAGE(M332:M333)</f>
        <v>10260</v>
      </c>
      <c r="P332" s="438" t="e">
        <f>AVERAGE(#REF!)</f>
        <v>#REF!</v>
      </c>
      <c r="Q332" s="432">
        <f>STDEV(M332:M333)</f>
        <v>1499.0663761154808</v>
      </c>
      <c r="R332" s="438" t="e">
        <f>STDEV(#REF!)</f>
        <v>#REF!</v>
      </c>
      <c r="S332" s="114" t="s">
        <v>3360</v>
      </c>
      <c r="T332" s="117">
        <v>5</v>
      </c>
    </row>
    <row r="333" spans="1:20" ht="15.75">
      <c r="A333" s="440"/>
      <c r="B333" s="1" t="s">
        <v>33</v>
      </c>
      <c r="C333" s="384"/>
      <c r="D333" s="431"/>
      <c r="E333" s="1" t="s">
        <v>3897</v>
      </c>
      <c r="F333" s="409"/>
      <c r="G333" s="109">
        <v>10</v>
      </c>
      <c r="H333" s="110">
        <v>29.445699999999999</v>
      </c>
      <c r="I333" s="110">
        <v>26.7803</v>
      </c>
      <c r="J333" s="111" t="s">
        <v>3898</v>
      </c>
      <c r="K333" s="112">
        <f t="shared" si="13"/>
        <v>50</v>
      </c>
      <c r="L333" s="52">
        <v>230</v>
      </c>
      <c r="M333" s="247">
        <f t="shared" si="14"/>
        <v>9200</v>
      </c>
      <c r="N333" s="258"/>
      <c r="O333" s="438">
        <f>AVERAGE(O332:O332)</f>
        <v>10260</v>
      </c>
      <c r="P333" s="438" t="e">
        <f>AVERAGE(P332:P332)</f>
        <v>#REF!</v>
      </c>
      <c r="Q333" s="438" t="e">
        <f>STDEV(#REF!)</f>
        <v>#REF!</v>
      </c>
      <c r="R333" s="438" t="e">
        <f>STDEV(#REF!)</f>
        <v>#REF!</v>
      </c>
      <c r="S333" s="114" t="s">
        <v>3360</v>
      </c>
      <c r="T333" s="117">
        <v>5</v>
      </c>
    </row>
    <row r="334" spans="1:20" ht="15.75">
      <c r="A334" s="440"/>
      <c r="B334" s="1" t="s">
        <v>34</v>
      </c>
      <c r="C334" s="383">
        <v>5</v>
      </c>
      <c r="D334" s="430" t="s">
        <v>4</v>
      </c>
      <c r="E334" s="1" t="s">
        <v>3899</v>
      </c>
      <c r="F334" s="409"/>
      <c r="G334" s="109">
        <v>10</v>
      </c>
      <c r="H334" s="110">
        <v>32.493699999999997</v>
      </c>
      <c r="I334" s="110">
        <v>25.825700000000001</v>
      </c>
      <c r="J334" s="111" t="s">
        <v>3900</v>
      </c>
      <c r="K334" s="112">
        <f t="shared" si="13"/>
        <v>50</v>
      </c>
      <c r="L334" s="52">
        <v>28</v>
      </c>
      <c r="M334" s="247">
        <f t="shared" si="14"/>
        <v>1120</v>
      </c>
      <c r="N334" s="257"/>
      <c r="O334" s="432">
        <f>AVERAGE(M334:M335)</f>
        <v>2380</v>
      </c>
      <c r="P334" s="432">
        <f>AVERAGE(M334:M337)</f>
        <v>3950</v>
      </c>
      <c r="Q334" s="432">
        <f>STDEV(M334:M335)</f>
        <v>1781.9090885900998</v>
      </c>
      <c r="R334" s="432">
        <f>STDEV(M334:M337)</f>
        <v>4496.798861412416</v>
      </c>
      <c r="S334" s="114" t="s">
        <v>3360</v>
      </c>
      <c r="T334" s="117">
        <v>5</v>
      </c>
    </row>
    <row r="335" spans="1:20" ht="15.75">
      <c r="A335" s="440"/>
      <c r="B335" s="1" t="s">
        <v>35</v>
      </c>
      <c r="C335" s="384"/>
      <c r="D335" s="431"/>
      <c r="E335" s="1" t="s">
        <v>3901</v>
      </c>
      <c r="F335" s="409"/>
      <c r="G335" s="109">
        <v>10</v>
      </c>
      <c r="H335" s="110">
        <v>30.800699999999999</v>
      </c>
      <c r="I335" s="110">
        <v>26.5563</v>
      </c>
      <c r="J335" s="111" t="s">
        <v>3902</v>
      </c>
      <c r="K335" s="112">
        <f t="shared" si="13"/>
        <v>50</v>
      </c>
      <c r="L335" s="52">
        <v>91</v>
      </c>
      <c r="M335" s="247">
        <f t="shared" si="14"/>
        <v>3640</v>
      </c>
      <c r="N335" s="258"/>
      <c r="O335" s="438"/>
      <c r="P335" s="438"/>
      <c r="Q335" s="438"/>
      <c r="R335" s="438"/>
      <c r="S335" s="114" t="s">
        <v>3360</v>
      </c>
      <c r="T335" s="117">
        <v>5</v>
      </c>
    </row>
    <row r="336" spans="1:20" ht="15.75">
      <c r="A336" s="440"/>
      <c r="B336" s="1" t="s">
        <v>36</v>
      </c>
      <c r="C336" s="384"/>
      <c r="D336" s="430" t="s">
        <v>3</v>
      </c>
      <c r="E336" s="1" t="s">
        <v>3903</v>
      </c>
      <c r="F336" s="409"/>
      <c r="G336" s="109">
        <v>10</v>
      </c>
      <c r="H336" s="110">
        <v>33.350999999999999</v>
      </c>
      <c r="I336" s="110">
        <v>25.323699999999999</v>
      </c>
      <c r="J336" s="111" t="s">
        <v>3904</v>
      </c>
      <c r="K336" s="112">
        <f t="shared" si="13"/>
        <v>50</v>
      </c>
      <c r="L336" s="52">
        <v>16</v>
      </c>
      <c r="M336" s="247">
        <f t="shared" si="14"/>
        <v>640</v>
      </c>
      <c r="N336" s="257"/>
      <c r="O336" s="432">
        <f>AVERAGE(M336:M337)</f>
        <v>5520</v>
      </c>
      <c r="P336" s="438" t="e">
        <f>AVERAGE(#REF!)</f>
        <v>#REF!</v>
      </c>
      <c r="Q336" s="432">
        <f>STDEV(M336:M337)</f>
        <v>6901.3621843807041</v>
      </c>
      <c r="R336" s="438" t="e">
        <f>STDEV(#REF!)</f>
        <v>#REF!</v>
      </c>
      <c r="S336" s="114" t="s">
        <v>3360</v>
      </c>
      <c r="T336" s="117">
        <v>5</v>
      </c>
    </row>
    <row r="337" spans="1:20" ht="15.75">
      <c r="A337" s="440"/>
      <c r="B337" s="1" t="s">
        <v>37</v>
      </c>
      <c r="C337" s="384"/>
      <c r="D337" s="431"/>
      <c r="E337" s="1" t="s">
        <v>3905</v>
      </c>
      <c r="F337" s="409"/>
      <c r="G337" s="109">
        <v>10</v>
      </c>
      <c r="H337" s="110">
        <v>29.263999999999999</v>
      </c>
      <c r="I337" s="110">
        <v>25.12</v>
      </c>
      <c r="J337" s="111" t="s">
        <v>3906</v>
      </c>
      <c r="K337" s="112">
        <f t="shared" si="13"/>
        <v>50</v>
      </c>
      <c r="L337" s="52">
        <v>260</v>
      </c>
      <c r="M337" s="247">
        <f t="shared" si="14"/>
        <v>10400</v>
      </c>
      <c r="N337" s="258"/>
      <c r="O337" s="438" t="e">
        <f>AVERAGE(#REF!)</f>
        <v>#REF!</v>
      </c>
      <c r="P337" s="438" t="e">
        <f>AVERAGE(#REF!)</f>
        <v>#REF!</v>
      </c>
      <c r="Q337" s="438" t="e">
        <f>STDEV(Q336:Q336)</f>
        <v>#DIV/0!</v>
      </c>
      <c r="R337" s="438" t="e">
        <f>STDEV(R336:R336)</f>
        <v>#REF!</v>
      </c>
      <c r="S337" s="114" t="s">
        <v>3360</v>
      </c>
      <c r="T337" s="117">
        <v>5</v>
      </c>
    </row>
    <row r="338" spans="1:20" ht="15.75">
      <c r="A338" s="440"/>
      <c r="B338" s="1" t="s">
        <v>38</v>
      </c>
      <c r="C338" s="383">
        <v>6</v>
      </c>
      <c r="D338" s="115" t="s">
        <v>4</v>
      </c>
      <c r="E338" s="1" t="s">
        <v>3907</v>
      </c>
      <c r="F338" s="409"/>
      <c r="G338" s="109">
        <v>10</v>
      </c>
      <c r="H338" s="110" t="s">
        <v>16</v>
      </c>
      <c r="I338" s="110">
        <v>26.415299999999998</v>
      </c>
      <c r="J338" s="111" t="s">
        <v>3908</v>
      </c>
      <c r="K338" s="112">
        <f t="shared" si="13"/>
        <v>50</v>
      </c>
      <c r="L338" s="52" t="s">
        <v>355</v>
      </c>
      <c r="M338" s="248" t="s">
        <v>355</v>
      </c>
      <c r="N338" s="248"/>
      <c r="O338" s="52" t="s">
        <v>355</v>
      </c>
      <c r="P338" s="432">
        <f>AVERAGE(M338:M341)</f>
        <v>20960</v>
      </c>
      <c r="Q338" s="116" t="s">
        <v>354</v>
      </c>
      <c r="R338" s="432">
        <f>STDEV(M338:M341)</f>
        <v>3601.5552196238782</v>
      </c>
      <c r="S338" s="114" t="s">
        <v>3360</v>
      </c>
      <c r="T338" s="117">
        <v>5</v>
      </c>
    </row>
    <row r="339" spans="1:20" ht="15.75">
      <c r="A339" s="440"/>
      <c r="B339" s="1" t="s">
        <v>39</v>
      </c>
      <c r="C339" s="384"/>
      <c r="D339" s="430" t="s">
        <v>3</v>
      </c>
      <c r="E339" s="1" t="s">
        <v>3909</v>
      </c>
      <c r="F339" s="409"/>
      <c r="G339" s="109">
        <v>10</v>
      </c>
      <c r="H339" s="110">
        <v>28.297999999999998</v>
      </c>
      <c r="I339" s="110">
        <v>25.552</v>
      </c>
      <c r="J339" s="111" t="s">
        <v>3910</v>
      </c>
      <c r="K339" s="112">
        <f t="shared" si="13"/>
        <v>50</v>
      </c>
      <c r="L339" s="52">
        <v>502</v>
      </c>
      <c r="M339" s="247">
        <f t="shared" si="14"/>
        <v>20080</v>
      </c>
      <c r="N339" s="257"/>
      <c r="O339" s="432">
        <f>AVERAGE(M339:M341)</f>
        <v>20960</v>
      </c>
      <c r="P339" s="438" t="e">
        <f>AVERAGE(#REF!)</f>
        <v>#REF!</v>
      </c>
      <c r="Q339" s="432">
        <f>STDEV(M339:M341)</f>
        <v>3601.5552196238782</v>
      </c>
      <c r="R339" s="438" t="e">
        <f>STDEV(#REF!)</f>
        <v>#REF!</v>
      </c>
      <c r="S339" s="114" t="s">
        <v>3360</v>
      </c>
      <c r="T339" s="117">
        <v>5</v>
      </c>
    </row>
    <row r="340" spans="1:20" ht="15.75">
      <c r="A340" s="440"/>
      <c r="B340" s="1" t="s">
        <v>40</v>
      </c>
      <c r="C340" s="384"/>
      <c r="D340" s="431"/>
      <c r="E340" s="1" t="s">
        <v>3911</v>
      </c>
      <c r="F340" s="409"/>
      <c r="G340" s="109">
        <v>10</v>
      </c>
      <c r="H340" s="110">
        <v>27.981999999999999</v>
      </c>
      <c r="I340" s="110">
        <v>25.589700000000001</v>
      </c>
      <c r="J340" s="111" t="s">
        <v>3912</v>
      </c>
      <c r="K340" s="112">
        <f t="shared" si="13"/>
        <v>50</v>
      </c>
      <c r="L340" s="52">
        <v>623</v>
      </c>
      <c r="M340" s="247">
        <f t="shared" si="14"/>
        <v>24920</v>
      </c>
      <c r="N340" s="258"/>
      <c r="O340" s="438">
        <f>AVERAGE(O339:O339)</f>
        <v>20960</v>
      </c>
      <c r="P340" s="438" t="e">
        <f>AVERAGE(P339:P339)</f>
        <v>#REF!</v>
      </c>
      <c r="Q340" s="438" t="e">
        <f>STDEV(#REF!)</f>
        <v>#REF!</v>
      </c>
      <c r="R340" s="438" t="e">
        <f>STDEV(#REF!)</f>
        <v>#REF!</v>
      </c>
      <c r="S340" s="114" t="s">
        <v>3360</v>
      </c>
      <c r="T340" s="117">
        <v>5</v>
      </c>
    </row>
    <row r="341" spans="1:20" ht="15.75">
      <c r="A341" s="440"/>
      <c r="B341" s="1" t="s">
        <v>41</v>
      </c>
      <c r="C341" s="384"/>
      <c r="D341" s="431"/>
      <c r="E341" s="1" t="s">
        <v>3913</v>
      </c>
      <c r="F341" s="410"/>
      <c r="G341" s="109">
        <v>10</v>
      </c>
      <c r="H341" s="110">
        <v>28.474699999999999</v>
      </c>
      <c r="I341" s="110">
        <v>25.928999999999998</v>
      </c>
      <c r="J341" s="111" t="s">
        <v>3914</v>
      </c>
      <c r="K341" s="112">
        <f t="shared" si="13"/>
        <v>50</v>
      </c>
      <c r="L341" s="52">
        <v>447</v>
      </c>
      <c r="M341" s="247">
        <f t="shared" si="14"/>
        <v>17880</v>
      </c>
      <c r="N341" s="258"/>
      <c r="O341" s="438">
        <f>AVERAGE(O340:O340)</f>
        <v>20960</v>
      </c>
      <c r="P341" s="438" t="e">
        <f>AVERAGE(P340:P340)</f>
        <v>#REF!</v>
      </c>
      <c r="Q341" s="438" t="e">
        <f>STDEV(Q339:Q340)</f>
        <v>#REF!</v>
      </c>
      <c r="R341" s="438" t="e">
        <f>STDEV(R339:R340)</f>
        <v>#REF!</v>
      </c>
      <c r="S341" s="114" t="s">
        <v>3360</v>
      </c>
      <c r="T341" s="117">
        <v>5</v>
      </c>
    </row>
    <row r="342" spans="1:20" ht="15.75">
      <c r="A342" s="440"/>
      <c r="B342" s="1" t="s">
        <v>49</v>
      </c>
      <c r="C342" s="383">
        <v>3</v>
      </c>
      <c r="D342" s="430" t="s">
        <v>4</v>
      </c>
      <c r="E342" s="1" t="s">
        <v>3915</v>
      </c>
      <c r="F342" s="408" t="s">
        <v>1846</v>
      </c>
      <c r="G342" s="109">
        <v>10</v>
      </c>
      <c r="H342" s="110">
        <v>32.183700000000002</v>
      </c>
      <c r="I342" s="110">
        <v>25.5593</v>
      </c>
      <c r="J342" s="111" t="s">
        <v>3916</v>
      </c>
      <c r="K342" s="112">
        <f t="shared" si="13"/>
        <v>50</v>
      </c>
      <c r="L342" s="52">
        <v>35</v>
      </c>
      <c r="M342" s="247">
        <f t="shared" si="14"/>
        <v>1400</v>
      </c>
      <c r="N342" s="257"/>
      <c r="O342" s="432">
        <f>AVERAGE(M342:M343)</f>
        <v>1300</v>
      </c>
      <c r="P342" s="432">
        <f>AVERAGE(M342:M345)</f>
        <v>1310</v>
      </c>
      <c r="Q342" s="432">
        <f>STDEV(M342:M343)</f>
        <v>141.42135623730951</v>
      </c>
      <c r="R342" s="432">
        <f>STDEV(M342:M345)</f>
        <v>182.93896978682992</v>
      </c>
      <c r="S342" s="114" t="s">
        <v>3360</v>
      </c>
      <c r="T342" s="117">
        <v>5</v>
      </c>
    </row>
    <row r="343" spans="1:20" ht="15.75">
      <c r="A343" s="440"/>
      <c r="B343" s="1" t="s">
        <v>50</v>
      </c>
      <c r="C343" s="384"/>
      <c r="D343" s="431"/>
      <c r="E343" s="1" t="s">
        <v>3917</v>
      </c>
      <c r="F343" s="409"/>
      <c r="G343" s="109">
        <v>10</v>
      </c>
      <c r="H343" s="110">
        <v>32.384500000000003</v>
      </c>
      <c r="I343" s="110">
        <v>27.032699999999998</v>
      </c>
      <c r="J343" s="111" t="s">
        <v>3918</v>
      </c>
      <c r="K343" s="112">
        <f t="shared" si="13"/>
        <v>50</v>
      </c>
      <c r="L343" s="52">
        <v>30</v>
      </c>
      <c r="M343" s="247">
        <f t="shared" si="14"/>
        <v>1200</v>
      </c>
      <c r="N343" s="258"/>
      <c r="O343" s="438"/>
      <c r="P343" s="438"/>
      <c r="Q343" s="438"/>
      <c r="R343" s="438"/>
      <c r="S343" s="114" t="s">
        <v>3360</v>
      </c>
      <c r="T343" s="117">
        <v>5</v>
      </c>
    </row>
    <row r="344" spans="1:20" ht="15.75">
      <c r="A344" s="440"/>
      <c r="B344" s="1" t="s">
        <v>51</v>
      </c>
      <c r="C344" s="384"/>
      <c r="D344" s="430" t="s">
        <v>3</v>
      </c>
      <c r="E344" s="1" t="s">
        <v>3919</v>
      </c>
      <c r="F344" s="409"/>
      <c r="G344" s="109">
        <v>10</v>
      </c>
      <c r="H344" s="110">
        <v>32.506300000000003</v>
      </c>
      <c r="I344" s="110">
        <v>27.624700000000001</v>
      </c>
      <c r="J344" s="111" t="s">
        <v>3920</v>
      </c>
      <c r="K344" s="112">
        <f t="shared" si="13"/>
        <v>50</v>
      </c>
      <c r="L344" s="52">
        <v>28</v>
      </c>
      <c r="M344" s="247">
        <f t="shared" si="14"/>
        <v>1120</v>
      </c>
      <c r="N344" s="257"/>
      <c r="O344" s="432">
        <f>AVERAGE(M344:M345)</f>
        <v>1320</v>
      </c>
      <c r="P344" s="438" t="e">
        <f>AVERAGE(#REF!)</f>
        <v>#REF!</v>
      </c>
      <c r="Q344" s="432">
        <f>STDEV(M344:M345)</f>
        <v>282.84271247461902</v>
      </c>
      <c r="R344" s="438" t="e">
        <f>STDEV(#REF!)</f>
        <v>#REF!</v>
      </c>
      <c r="S344" s="114" t="s">
        <v>3360</v>
      </c>
      <c r="T344" s="117">
        <v>5</v>
      </c>
    </row>
    <row r="345" spans="1:20" ht="15.75">
      <c r="A345" s="440"/>
      <c r="B345" s="1" t="s">
        <v>52</v>
      </c>
      <c r="C345" s="384"/>
      <c r="D345" s="431"/>
      <c r="E345" s="1" t="s">
        <v>3921</v>
      </c>
      <c r="F345" s="409"/>
      <c r="G345" s="109">
        <v>10</v>
      </c>
      <c r="H345" s="110">
        <v>32.0593</v>
      </c>
      <c r="I345" s="110">
        <v>26.071300000000001</v>
      </c>
      <c r="J345" s="111" t="s">
        <v>3922</v>
      </c>
      <c r="K345" s="112">
        <f t="shared" si="13"/>
        <v>50</v>
      </c>
      <c r="L345" s="52">
        <v>38</v>
      </c>
      <c r="M345" s="247">
        <f t="shared" si="14"/>
        <v>1520</v>
      </c>
      <c r="N345" s="258"/>
      <c r="O345" s="438">
        <f>AVERAGE(O344:O344)</f>
        <v>1320</v>
      </c>
      <c r="P345" s="438" t="e">
        <f>AVERAGE(P344:P344)</f>
        <v>#REF!</v>
      </c>
      <c r="Q345" s="438" t="e">
        <f>STDEV(#REF!)</f>
        <v>#REF!</v>
      </c>
      <c r="R345" s="438" t="e">
        <f>STDEV(#REF!)</f>
        <v>#REF!</v>
      </c>
      <c r="S345" s="114" t="s">
        <v>3360</v>
      </c>
      <c r="T345" s="117">
        <v>5</v>
      </c>
    </row>
    <row r="346" spans="1:20" ht="15.75">
      <c r="A346" s="440"/>
      <c r="B346" s="1" t="s">
        <v>53</v>
      </c>
      <c r="C346" s="383">
        <v>4</v>
      </c>
      <c r="D346" s="430" t="s">
        <v>4</v>
      </c>
      <c r="E346" s="1" t="s">
        <v>3923</v>
      </c>
      <c r="F346" s="409"/>
      <c r="G346" s="109">
        <v>10</v>
      </c>
      <c r="H346" s="110">
        <v>34.501300000000001</v>
      </c>
      <c r="I346" s="110">
        <v>26.331700000000001</v>
      </c>
      <c r="J346" s="111" t="s">
        <v>3924</v>
      </c>
      <c r="K346" s="112">
        <f t="shared" si="13"/>
        <v>50</v>
      </c>
      <c r="L346" s="52" t="s">
        <v>355</v>
      </c>
      <c r="M346" s="248" t="s">
        <v>355</v>
      </c>
      <c r="N346" s="260"/>
      <c r="O346" s="432">
        <f>AVERAGE(M346:M347)</f>
        <v>16520</v>
      </c>
      <c r="P346" s="432">
        <f>AVERAGE(M346:M349)</f>
        <v>12800</v>
      </c>
      <c r="Q346" s="432" t="s">
        <v>354</v>
      </c>
      <c r="R346" s="432">
        <f>STDEV(M346:M349)</f>
        <v>3248.876728963412</v>
      </c>
      <c r="S346" s="114" t="s">
        <v>3360</v>
      </c>
      <c r="T346" s="117">
        <v>5</v>
      </c>
    </row>
    <row r="347" spans="1:20" ht="15.75">
      <c r="A347" s="440"/>
      <c r="B347" s="1" t="s">
        <v>54</v>
      </c>
      <c r="C347" s="384"/>
      <c r="D347" s="431"/>
      <c r="E347" s="1" t="s">
        <v>3925</v>
      </c>
      <c r="F347" s="409"/>
      <c r="G347" s="109">
        <v>10</v>
      </c>
      <c r="H347" s="110">
        <v>28.5793</v>
      </c>
      <c r="I347" s="110">
        <v>26.415700000000001</v>
      </c>
      <c r="J347" s="111" t="s">
        <v>3926</v>
      </c>
      <c r="K347" s="112">
        <f t="shared" si="13"/>
        <v>50</v>
      </c>
      <c r="L347" s="52">
        <v>413</v>
      </c>
      <c r="M347" s="247">
        <f t="shared" si="14"/>
        <v>16520</v>
      </c>
      <c r="N347" s="258"/>
      <c r="O347" s="438"/>
      <c r="P347" s="438"/>
      <c r="Q347" s="438"/>
      <c r="R347" s="438"/>
      <c r="S347" s="114" t="s">
        <v>3360</v>
      </c>
      <c r="T347" s="117">
        <v>5</v>
      </c>
    </row>
    <row r="348" spans="1:20" ht="15.75">
      <c r="A348" s="440"/>
      <c r="B348" s="1" t="s">
        <v>55</v>
      </c>
      <c r="C348" s="384"/>
      <c r="D348" s="430" t="s">
        <v>3</v>
      </c>
      <c r="E348" s="1" t="s">
        <v>3927</v>
      </c>
      <c r="F348" s="409"/>
      <c r="G348" s="109">
        <v>10</v>
      </c>
      <c r="H348" s="110">
        <v>29.125299999999999</v>
      </c>
      <c r="I348" s="110">
        <v>25.136700000000001</v>
      </c>
      <c r="J348" s="111" t="s">
        <v>3928</v>
      </c>
      <c r="K348" s="112">
        <f t="shared" si="13"/>
        <v>50</v>
      </c>
      <c r="L348" s="52">
        <v>284</v>
      </c>
      <c r="M348" s="247">
        <f t="shared" si="14"/>
        <v>11360</v>
      </c>
      <c r="N348" s="257"/>
      <c r="O348" s="432">
        <f>AVERAGE(M348:M349)</f>
        <v>10940</v>
      </c>
      <c r="P348" s="438" t="e">
        <f>AVERAGE(#REF!)</f>
        <v>#REF!</v>
      </c>
      <c r="Q348" s="432">
        <f>STDEV(M348:M349)</f>
        <v>593.96969619669994</v>
      </c>
      <c r="R348" s="438" t="e">
        <f>STDEV(#REF!)</f>
        <v>#REF!</v>
      </c>
      <c r="S348" s="114" t="s">
        <v>3360</v>
      </c>
      <c r="T348" s="117">
        <v>5</v>
      </c>
    </row>
    <row r="349" spans="1:20" ht="15.75">
      <c r="A349" s="440"/>
      <c r="B349" s="1" t="s">
        <v>56</v>
      </c>
      <c r="C349" s="384"/>
      <c r="D349" s="431"/>
      <c r="E349" s="1" t="s">
        <v>3929</v>
      </c>
      <c r="F349" s="409"/>
      <c r="G349" s="109">
        <v>10</v>
      </c>
      <c r="H349" s="110">
        <v>29.235700000000001</v>
      </c>
      <c r="I349" s="110">
        <v>26.4023</v>
      </c>
      <c r="J349" s="111" t="s">
        <v>3930</v>
      </c>
      <c r="K349" s="112">
        <f t="shared" si="13"/>
        <v>50</v>
      </c>
      <c r="L349" s="52">
        <v>263</v>
      </c>
      <c r="M349" s="247">
        <f t="shared" si="14"/>
        <v>10520</v>
      </c>
      <c r="N349" s="258"/>
      <c r="O349" s="438" t="e">
        <f>AVERAGE(#REF!)</f>
        <v>#REF!</v>
      </c>
      <c r="P349" s="438" t="e">
        <f>AVERAGE(#REF!)</f>
        <v>#REF!</v>
      </c>
      <c r="Q349" s="438" t="e">
        <f>STDEV(Q348:Q348)</f>
        <v>#DIV/0!</v>
      </c>
      <c r="R349" s="438" t="e">
        <f>STDEV(R348:R348)</f>
        <v>#REF!</v>
      </c>
      <c r="S349" s="114" t="s">
        <v>3360</v>
      </c>
      <c r="T349" s="117">
        <v>5</v>
      </c>
    </row>
    <row r="350" spans="1:20" ht="15.75">
      <c r="A350" s="440"/>
      <c r="B350" s="1" t="s">
        <v>57</v>
      </c>
      <c r="C350" s="383">
        <v>5</v>
      </c>
      <c r="D350" s="430" t="s">
        <v>4</v>
      </c>
      <c r="E350" s="1" t="s">
        <v>3931</v>
      </c>
      <c r="F350" s="409"/>
      <c r="G350" s="109">
        <v>10</v>
      </c>
      <c r="H350" s="110">
        <v>30.063700000000001</v>
      </c>
      <c r="I350" s="110">
        <v>26.1007</v>
      </c>
      <c r="J350" s="111" t="s">
        <v>3932</v>
      </c>
      <c r="K350" s="112">
        <f t="shared" si="13"/>
        <v>50</v>
      </c>
      <c r="L350" s="52">
        <v>150</v>
      </c>
      <c r="M350" s="247">
        <f t="shared" si="14"/>
        <v>6000</v>
      </c>
      <c r="N350" s="257"/>
      <c r="O350" s="432">
        <f>AVERAGE(M350:M351)</f>
        <v>5960</v>
      </c>
      <c r="P350" s="432">
        <f>AVERAGE(M350:M353)</f>
        <v>10620</v>
      </c>
      <c r="Q350" s="432">
        <f>STDEV(M350:M351)</f>
        <v>56.568542494923804</v>
      </c>
      <c r="R350" s="432">
        <f>STDEV(M350:M353)</f>
        <v>9588.5765366919823</v>
      </c>
      <c r="S350" s="114" t="s">
        <v>3360</v>
      </c>
      <c r="T350" s="117">
        <v>5</v>
      </c>
    </row>
    <row r="351" spans="1:20" ht="15.75">
      <c r="A351" s="440"/>
      <c r="B351" s="1" t="s">
        <v>58</v>
      </c>
      <c r="C351" s="384"/>
      <c r="D351" s="431"/>
      <c r="E351" s="1" t="s">
        <v>3933</v>
      </c>
      <c r="F351" s="409"/>
      <c r="G351" s="109">
        <v>10</v>
      </c>
      <c r="H351" s="110">
        <v>30.078299999999999</v>
      </c>
      <c r="I351" s="110">
        <v>26.052</v>
      </c>
      <c r="J351" s="111" t="s">
        <v>3934</v>
      </c>
      <c r="K351" s="112">
        <f t="shared" si="13"/>
        <v>50</v>
      </c>
      <c r="L351" s="52">
        <v>148</v>
      </c>
      <c r="M351" s="247">
        <f t="shared" si="14"/>
        <v>5920</v>
      </c>
      <c r="N351" s="258"/>
      <c r="O351" s="438"/>
      <c r="P351" s="438"/>
      <c r="Q351" s="438"/>
      <c r="R351" s="438"/>
      <c r="S351" s="114" t="s">
        <v>3360</v>
      </c>
      <c r="T351" s="117">
        <v>5</v>
      </c>
    </row>
    <row r="352" spans="1:20" ht="15.75">
      <c r="A352" s="440"/>
      <c r="B352" s="1" t="s">
        <v>59</v>
      </c>
      <c r="C352" s="384"/>
      <c r="D352" s="430" t="s">
        <v>3</v>
      </c>
      <c r="E352" s="1" t="s">
        <v>3935</v>
      </c>
      <c r="F352" s="409"/>
      <c r="G352" s="109">
        <v>10</v>
      </c>
      <c r="H352" s="110">
        <v>27.9787</v>
      </c>
      <c r="I352" s="110">
        <v>25.319299999999998</v>
      </c>
      <c r="J352" s="111" t="s">
        <v>3936</v>
      </c>
      <c r="K352" s="112">
        <f t="shared" si="13"/>
        <v>50</v>
      </c>
      <c r="L352" s="52">
        <v>625</v>
      </c>
      <c r="M352" s="247">
        <f t="shared" si="14"/>
        <v>25000</v>
      </c>
      <c r="N352" s="257"/>
      <c r="O352" s="432">
        <f>AVERAGE(M352:M353)</f>
        <v>15280</v>
      </c>
      <c r="P352" s="438" t="e">
        <f>AVERAGE(#REF!)</f>
        <v>#REF!</v>
      </c>
      <c r="Q352" s="432">
        <f>STDEV(M352:M353)</f>
        <v>13746.155826266484</v>
      </c>
      <c r="R352" s="438" t="e">
        <f>STDEV(#REF!)</f>
        <v>#REF!</v>
      </c>
      <c r="S352" s="114" t="s">
        <v>3360</v>
      </c>
      <c r="T352" s="117">
        <v>5</v>
      </c>
    </row>
    <row r="353" spans="1:20" ht="15.75">
      <c r="A353" s="440"/>
      <c r="B353" s="1" t="s">
        <v>60</v>
      </c>
      <c r="C353" s="384"/>
      <c r="D353" s="431"/>
      <c r="E353" s="1" t="s">
        <v>3937</v>
      </c>
      <c r="F353" s="409"/>
      <c r="G353" s="109">
        <v>10</v>
      </c>
      <c r="H353" s="110">
        <v>30.168299999999999</v>
      </c>
      <c r="I353" s="110">
        <v>24.914999999999999</v>
      </c>
      <c r="J353" s="111" t="s">
        <v>3938</v>
      </c>
      <c r="K353" s="112">
        <f t="shared" si="13"/>
        <v>50</v>
      </c>
      <c r="L353" s="52">
        <v>139</v>
      </c>
      <c r="M353" s="247">
        <f t="shared" si="14"/>
        <v>5560</v>
      </c>
      <c r="N353" s="258"/>
      <c r="O353" s="438" t="e">
        <f>AVERAGE(#REF!)</f>
        <v>#REF!</v>
      </c>
      <c r="P353" s="438" t="e">
        <f>AVERAGE(#REF!)</f>
        <v>#REF!</v>
      </c>
      <c r="Q353" s="438" t="e">
        <f>STDEV(Q352:Q352)</f>
        <v>#DIV/0!</v>
      </c>
      <c r="R353" s="438" t="e">
        <f>STDEV(R352:R352)</f>
        <v>#REF!</v>
      </c>
      <c r="S353" s="114" t="s">
        <v>3360</v>
      </c>
      <c r="T353" s="117">
        <v>5</v>
      </c>
    </row>
    <row r="354" spans="1:20" ht="15.75">
      <c r="A354" s="440"/>
      <c r="B354" s="1" t="s">
        <v>61</v>
      </c>
      <c r="C354" s="383">
        <v>6</v>
      </c>
      <c r="D354" s="430" t="s">
        <v>4</v>
      </c>
      <c r="E354" s="1" t="s">
        <v>3939</v>
      </c>
      <c r="F354" s="409"/>
      <c r="G354" s="109">
        <v>10</v>
      </c>
      <c r="H354" s="110">
        <v>27.603000000000002</v>
      </c>
      <c r="I354" s="110">
        <v>25.889700000000001</v>
      </c>
      <c r="J354" s="111" t="s">
        <v>3940</v>
      </c>
      <c r="K354" s="112">
        <f t="shared" si="13"/>
        <v>50</v>
      </c>
      <c r="L354" s="52">
        <v>808</v>
      </c>
      <c r="M354" s="247">
        <f t="shared" si="14"/>
        <v>32320</v>
      </c>
      <c r="N354" s="257"/>
      <c r="O354" s="432">
        <f>AVERAGE(M354:M355)</f>
        <v>24020</v>
      </c>
      <c r="P354" s="432">
        <f>AVERAGE(M354:M357)</f>
        <v>18373.333333333332</v>
      </c>
      <c r="Q354" s="432">
        <f>STDEV(M354:M355)</f>
        <v>11737.972567696688</v>
      </c>
      <c r="R354" s="432">
        <f>STDEV(M354:M357)</f>
        <v>12827.491310982568</v>
      </c>
      <c r="S354" s="114" t="s">
        <v>3360</v>
      </c>
      <c r="T354" s="117">
        <v>5</v>
      </c>
    </row>
    <row r="355" spans="1:20" ht="15.75">
      <c r="A355" s="440"/>
      <c r="B355" s="1" t="s">
        <v>62</v>
      </c>
      <c r="C355" s="384"/>
      <c r="D355" s="437"/>
      <c r="E355" s="1" t="s">
        <v>3941</v>
      </c>
      <c r="F355" s="409"/>
      <c r="G355" s="109">
        <v>10</v>
      </c>
      <c r="H355" s="110">
        <v>28.653300000000002</v>
      </c>
      <c r="I355" s="110">
        <v>25.475000000000001</v>
      </c>
      <c r="J355" s="111" t="s">
        <v>3942</v>
      </c>
      <c r="K355" s="112">
        <f t="shared" si="13"/>
        <v>50</v>
      </c>
      <c r="L355" s="52">
        <v>393</v>
      </c>
      <c r="M355" s="247">
        <f t="shared" si="14"/>
        <v>15720</v>
      </c>
      <c r="N355" s="259"/>
      <c r="O355" s="433"/>
      <c r="P355" s="438"/>
      <c r="Q355" s="433"/>
      <c r="R355" s="438"/>
      <c r="S355" s="114" t="s">
        <v>3360</v>
      </c>
      <c r="T355" s="117">
        <v>5</v>
      </c>
    </row>
    <row r="356" spans="1:20" ht="15.75">
      <c r="A356" s="440"/>
      <c r="B356" s="1" t="s">
        <v>63</v>
      </c>
      <c r="C356" s="384"/>
      <c r="D356" s="431" t="s">
        <v>3</v>
      </c>
      <c r="E356" s="1" t="s">
        <v>3943</v>
      </c>
      <c r="F356" s="409"/>
      <c r="G356" s="109">
        <v>10</v>
      </c>
      <c r="H356" s="110">
        <v>29.8157</v>
      </c>
      <c r="I356" s="110">
        <v>25.5593</v>
      </c>
      <c r="J356" s="111" t="s">
        <v>3944</v>
      </c>
      <c r="K356" s="112">
        <f t="shared" si="13"/>
        <v>50</v>
      </c>
      <c r="L356" s="52">
        <v>177</v>
      </c>
      <c r="M356" s="247">
        <f t="shared" si="14"/>
        <v>7080</v>
      </c>
      <c r="N356" s="257"/>
      <c r="O356" s="432">
        <f>AVERAGE(M356:M357)</f>
        <v>7080</v>
      </c>
      <c r="P356" s="438" t="e">
        <f>AVERAGE(#REF!)</f>
        <v>#REF!</v>
      </c>
      <c r="Q356" s="432" t="s">
        <v>354</v>
      </c>
      <c r="R356" s="438" t="e">
        <f>STDEV(#REF!)</f>
        <v>#REF!</v>
      </c>
      <c r="S356" s="114" t="s">
        <v>3360</v>
      </c>
      <c r="T356" s="117">
        <v>5</v>
      </c>
    </row>
    <row r="357" spans="1:20" ht="15.75">
      <c r="A357" s="441"/>
      <c r="B357" s="1" t="s">
        <v>64</v>
      </c>
      <c r="C357" s="384"/>
      <c r="D357" s="437"/>
      <c r="E357" s="1" t="s">
        <v>3945</v>
      </c>
      <c r="F357" s="410"/>
      <c r="G357" s="109">
        <v>10</v>
      </c>
      <c r="H357" s="110">
        <v>35.3247</v>
      </c>
      <c r="I357" s="110">
        <v>26.610700000000001</v>
      </c>
      <c r="J357" s="111" t="s">
        <v>3946</v>
      </c>
      <c r="K357" s="112">
        <f t="shared" si="13"/>
        <v>50</v>
      </c>
      <c r="L357" s="52" t="s">
        <v>355</v>
      </c>
      <c r="M357" s="248" t="s">
        <v>355</v>
      </c>
      <c r="N357" s="261"/>
      <c r="O357" s="438" t="e">
        <f>AVERAGE(#REF!)</f>
        <v>#REF!</v>
      </c>
      <c r="P357" s="438" t="e">
        <f>AVERAGE(#REF!)</f>
        <v>#REF!</v>
      </c>
      <c r="Q357" s="438" t="e">
        <f>STDEV(Q356:Q356)</f>
        <v>#DIV/0!</v>
      </c>
      <c r="R357" s="438" t="e">
        <f>STDEV(R356:R356)</f>
        <v>#REF!</v>
      </c>
      <c r="S357" s="114" t="s">
        <v>3360</v>
      </c>
      <c r="T357" s="117">
        <v>5</v>
      </c>
    </row>
    <row r="358" spans="1:20" ht="15.75">
      <c r="A358" s="439" t="s">
        <v>692</v>
      </c>
      <c r="B358" s="1" t="s">
        <v>26</v>
      </c>
      <c r="C358" s="383">
        <v>3</v>
      </c>
      <c r="D358" s="430" t="s">
        <v>4</v>
      </c>
      <c r="E358" s="1" t="s">
        <v>3947</v>
      </c>
      <c r="F358" s="408" t="s">
        <v>1844</v>
      </c>
      <c r="G358" s="109">
        <v>10</v>
      </c>
      <c r="H358" s="110">
        <v>35.587000000000003</v>
      </c>
      <c r="I358" s="110">
        <v>26.127700000000001</v>
      </c>
      <c r="J358" s="111" t="s">
        <v>3948</v>
      </c>
      <c r="K358" s="112">
        <f t="shared" si="13"/>
        <v>50</v>
      </c>
      <c r="L358" s="52" t="s">
        <v>355</v>
      </c>
      <c r="M358" s="248" t="s">
        <v>355</v>
      </c>
      <c r="N358" s="260"/>
      <c r="O358" s="432" t="s">
        <v>355</v>
      </c>
      <c r="P358" s="432" t="s">
        <v>355</v>
      </c>
      <c r="Q358" s="432" t="s">
        <v>354</v>
      </c>
      <c r="R358" s="432" t="s">
        <v>355</v>
      </c>
      <c r="S358" s="114" t="s">
        <v>3873</v>
      </c>
      <c r="T358" s="117">
        <v>14</v>
      </c>
    </row>
    <row r="359" spans="1:20" ht="15.75">
      <c r="A359" s="440"/>
      <c r="B359" s="1" t="s">
        <v>27</v>
      </c>
      <c r="C359" s="384"/>
      <c r="D359" s="431"/>
      <c r="E359" s="1" t="s">
        <v>3949</v>
      </c>
      <c r="F359" s="409"/>
      <c r="G359" s="109">
        <v>10</v>
      </c>
      <c r="H359" s="110">
        <v>37.780299999999997</v>
      </c>
      <c r="I359" s="110">
        <v>24.818300000000001</v>
      </c>
      <c r="J359" s="111" t="s">
        <v>3950</v>
      </c>
      <c r="K359" s="112">
        <f t="shared" si="13"/>
        <v>50</v>
      </c>
      <c r="L359" s="52" t="s">
        <v>355</v>
      </c>
      <c r="M359" s="248" t="s">
        <v>355</v>
      </c>
      <c r="N359" s="261"/>
      <c r="O359" s="438"/>
      <c r="P359" s="438"/>
      <c r="Q359" s="438"/>
      <c r="R359" s="438"/>
      <c r="S359" s="114" t="s">
        <v>3873</v>
      </c>
      <c r="T359" s="117">
        <v>14</v>
      </c>
    </row>
    <row r="360" spans="1:20" ht="15.75">
      <c r="A360" s="440"/>
      <c r="B360" s="1" t="s">
        <v>28</v>
      </c>
      <c r="C360" s="384"/>
      <c r="D360" s="430" t="s">
        <v>3</v>
      </c>
      <c r="E360" s="1" t="s">
        <v>3951</v>
      </c>
      <c r="F360" s="409"/>
      <c r="G360" s="109">
        <v>10</v>
      </c>
      <c r="H360" s="110">
        <v>37.868699999999997</v>
      </c>
      <c r="I360" s="110">
        <v>27.015000000000001</v>
      </c>
      <c r="J360" s="111" t="s">
        <v>3952</v>
      </c>
      <c r="K360" s="112">
        <f t="shared" si="13"/>
        <v>50</v>
      </c>
      <c r="L360" s="52" t="s">
        <v>355</v>
      </c>
      <c r="M360" s="248" t="s">
        <v>355</v>
      </c>
      <c r="N360" s="260"/>
      <c r="O360" s="432" t="s">
        <v>355</v>
      </c>
      <c r="P360" s="438" t="e">
        <f>STDEV(#REF!)</f>
        <v>#REF!</v>
      </c>
      <c r="Q360" s="432" t="s">
        <v>354</v>
      </c>
      <c r="R360" s="438" t="e">
        <f>STDEV(#REF!)</f>
        <v>#REF!</v>
      </c>
      <c r="S360" s="114" t="s">
        <v>3873</v>
      </c>
      <c r="T360" s="117">
        <v>14</v>
      </c>
    </row>
    <row r="361" spans="1:20" ht="15.75">
      <c r="A361" s="440"/>
      <c r="B361" s="1" t="s">
        <v>29</v>
      </c>
      <c r="C361" s="384"/>
      <c r="D361" s="431"/>
      <c r="E361" s="1" t="s">
        <v>3953</v>
      </c>
      <c r="F361" s="409"/>
      <c r="G361" s="109">
        <v>10</v>
      </c>
      <c r="H361" s="110">
        <v>39.085999999999999</v>
      </c>
      <c r="I361" s="110">
        <v>27.268000000000001</v>
      </c>
      <c r="J361" s="111" t="s">
        <v>3954</v>
      </c>
      <c r="K361" s="112">
        <f t="shared" si="13"/>
        <v>50</v>
      </c>
      <c r="L361" s="52" t="s">
        <v>355</v>
      </c>
      <c r="M361" s="248" t="s">
        <v>355</v>
      </c>
      <c r="N361" s="261"/>
      <c r="O361" s="438"/>
      <c r="P361" s="438" t="e">
        <f>STDEV(#REF!)</f>
        <v>#REF!</v>
      </c>
      <c r="Q361" s="438"/>
      <c r="R361" s="438" t="e">
        <f>STDEV(#REF!)</f>
        <v>#REF!</v>
      </c>
      <c r="S361" s="114" t="s">
        <v>3873</v>
      </c>
      <c r="T361" s="117">
        <v>14</v>
      </c>
    </row>
    <row r="362" spans="1:20" ht="15.75">
      <c r="A362" s="440"/>
      <c r="B362" s="1" t="s">
        <v>30</v>
      </c>
      <c r="C362" s="383">
        <v>4</v>
      </c>
      <c r="D362" s="430" t="s">
        <v>4</v>
      </c>
      <c r="E362" s="1" t="s">
        <v>3955</v>
      </c>
      <c r="F362" s="409"/>
      <c r="G362" s="109">
        <v>10</v>
      </c>
      <c r="H362" s="110" t="s">
        <v>16</v>
      </c>
      <c r="I362" s="110">
        <v>30.383700000000001</v>
      </c>
      <c r="J362" s="111" t="s">
        <v>3956</v>
      </c>
      <c r="K362" s="112">
        <f t="shared" si="13"/>
        <v>50</v>
      </c>
      <c r="L362" s="52" t="s">
        <v>355</v>
      </c>
      <c r="M362" s="248" t="s">
        <v>355</v>
      </c>
      <c r="N362" s="260"/>
      <c r="O362" s="432" t="s">
        <v>355</v>
      </c>
      <c r="P362" s="432" t="s">
        <v>355</v>
      </c>
      <c r="Q362" s="432" t="s">
        <v>354</v>
      </c>
      <c r="R362" s="432" t="s">
        <v>354</v>
      </c>
      <c r="S362" s="114" t="s">
        <v>3873</v>
      </c>
      <c r="T362" s="117">
        <v>14</v>
      </c>
    </row>
    <row r="363" spans="1:20" ht="15.75">
      <c r="A363" s="440"/>
      <c r="B363" s="1" t="s">
        <v>31</v>
      </c>
      <c r="C363" s="384"/>
      <c r="D363" s="431"/>
      <c r="E363" s="1" t="s">
        <v>3957</v>
      </c>
      <c r="F363" s="409"/>
      <c r="G363" s="109">
        <v>10</v>
      </c>
      <c r="H363" s="110">
        <v>35.74</v>
      </c>
      <c r="I363" s="110">
        <v>24.778700000000001</v>
      </c>
      <c r="J363" s="111" t="s">
        <v>3958</v>
      </c>
      <c r="K363" s="112">
        <f t="shared" si="13"/>
        <v>50</v>
      </c>
      <c r="L363" s="52" t="s">
        <v>355</v>
      </c>
      <c r="M363" s="248" t="s">
        <v>355</v>
      </c>
      <c r="N363" s="261"/>
      <c r="O363" s="438"/>
      <c r="P363" s="438"/>
      <c r="Q363" s="438"/>
      <c r="R363" s="438"/>
      <c r="S363" s="114" t="s">
        <v>3873</v>
      </c>
      <c r="T363" s="117">
        <v>14</v>
      </c>
    </row>
    <row r="364" spans="1:20" ht="15.75">
      <c r="A364" s="440"/>
      <c r="B364" s="1" t="s">
        <v>32</v>
      </c>
      <c r="C364" s="384"/>
      <c r="D364" s="430" t="s">
        <v>3</v>
      </c>
      <c r="E364" s="1" t="s">
        <v>3959</v>
      </c>
      <c r="F364" s="409"/>
      <c r="G364" s="109">
        <v>10</v>
      </c>
      <c r="H364" s="110">
        <v>34.57</v>
      </c>
      <c r="I364" s="110">
        <v>25.186</v>
      </c>
      <c r="J364" s="111" t="s">
        <v>3960</v>
      </c>
      <c r="K364" s="112">
        <f t="shared" si="13"/>
        <v>50</v>
      </c>
      <c r="L364" s="52" t="s">
        <v>355</v>
      </c>
      <c r="M364" s="248" t="s">
        <v>355</v>
      </c>
      <c r="N364" s="260"/>
      <c r="O364" s="432" t="s">
        <v>355</v>
      </c>
      <c r="P364" s="438" t="e">
        <f>STDEV(#REF!)</f>
        <v>#REF!</v>
      </c>
      <c r="Q364" s="432" t="s">
        <v>354</v>
      </c>
      <c r="R364" s="438" t="e">
        <f>STDEV(#REF!)</f>
        <v>#REF!</v>
      </c>
      <c r="S364" s="114" t="s">
        <v>3873</v>
      </c>
      <c r="T364" s="117">
        <v>14</v>
      </c>
    </row>
    <row r="365" spans="1:20" ht="15.75">
      <c r="A365" s="440"/>
      <c r="B365" s="1" t="s">
        <v>33</v>
      </c>
      <c r="C365" s="384"/>
      <c r="D365" s="431"/>
      <c r="E365" s="1" t="s">
        <v>3961</v>
      </c>
      <c r="F365" s="409"/>
      <c r="G365" s="109">
        <v>10</v>
      </c>
      <c r="H365" s="110" t="s">
        <v>16</v>
      </c>
      <c r="I365" s="110">
        <v>30.861999999999998</v>
      </c>
      <c r="J365" s="111" t="s">
        <v>3962</v>
      </c>
      <c r="K365" s="112">
        <f t="shared" si="13"/>
        <v>50</v>
      </c>
      <c r="L365" s="52" t="s">
        <v>355</v>
      </c>
      <c r="M365" s="248" t="s">
        <v>355</v>
      </c>
      <c r="N365" s="261"/>
      <c r="O365" s="438"/>
      <c r="P365" s="438" t="e">
        <f>STDEV(#REF!)</f>
        <v>#REF!</v>
      </c>
      <c r="Q365" s="438"/>
      <c r="R365" s="438" t="e">
        <f>STDEV(#REF!)</f>
        <v>#REF!</v>
      </c>
      <c r="S365" s="114" t="s">
        <v>3873</v>
      </c>
      <c r="T365" s="117">
        <v>14</v>
      </c>
    </row>
    <row r="366" spans="1:20" ht="15.75">
      <c r="A366" s="440"/>
      <c r="B366" s="1" t="s">
        <v>34</v>
      </c>
      <c r="C366" s="383">
        <v>5</v>
      </c>
      <c r="D366" s="430" t="s">
        <v>4</v>
      </c>
      <c r="E366" s="1" t="s">
        <v>3963</v>
      </c>
      <c r="F366" s="409"/>
      <c r="G366" s="109">
        <v>10</v>
      </c>
      <c r="H366" s="110">
        <v>37.170999999999999</v>
      </c>
      <c r="I366" s="110">
        <v>26.879000000000001</v>
      </c>
      <c r="J366" s="111" t="s">
        <v>3964</v>
      </c>
      <c r="K366" s="112">
        <f t="shared" si="13"/>
        <v>50</v>
      </c>
      <c r="L366" s="52" t="s">
        <v>355</v>
      </c>
      <c r="M366" s="248" t="s">
        <v>355</v>
      </c>
      <c r="N366" s="260"/>
      <c r="O366" s="432">
        <f>AVERAGE(M366:M367)</f>
        <v>480</v>
      </c>
      <c r="P366" s="432">
        <f>AVERAGE(M366:M369)</f>
        <v>480</v>
      </c>
      <c r="Q366" s="432" t="s">
        <v>354</v>
      </c>
      <c r="R366" s="432" t="s">
        <v>354</v>
      </c>
      <c r="S366" s="114" t="s">
        <v>3873</v>
      </c>
      <c r="T366" s="117">
        <v>14</v>
      </c>
    </row>
    <row r="367" spans="1:20" ht="15.75">
      <c r="A367" s="440"/>
      <c r="B367" s="1" t="s">
        <v>35</v>
      </c>
      <c r="C367" s="384"/>
      <c r="D367" s="431"/>
      <c r="E367" s="1" t="s">
        <v>3965</v>
      </c>
      <c r="F367" s="409"/>
      <c r="G367" s="109">
        <v>10</v>
      </c>
      <c r="H367" s="110">
        <v>33.668300000000002</v>
      </c>
      <c r="I367" s="110">
        <v>25.539300000000001</v>
      </c>
      <c r="J367" s="111" t="s">
        <v>3966</v>
      </c>
      <c r="K367" s="112">
        <f t="shared" si="13"/>
        <v>50</v>
      </c>
      <c r="L367" s="52">
        <v>12</v>
      </c>
      <c r="M367" s="247">
        <f t="shared" si="14"/>
        <v>480</v>
      </c>
      <c r="N367" s="258"/>
      <c r="O367" s="438"/>
      <c r="P367" s="438"/>
      <c r="Q367" s="438"/>
      <c r="R367" s="438"/>
      <c r="S367" s="114" t="s">
        <v>3873</v>
      </c>
      <c r="T367" s="117">
        <v>14</v>
      </c>
    </row>
    <row r="368" spans="1:20" ht="15.75">
      <c r="A368" s="440"/>
      <c r="B368" s="1" t="s">
        <v>36</v>
      </c>
      <c r="C368" s="384"/>
      <c r="D368" s="430" t="s">
        <v>3</v>
      </c>
      <c r="E368" s="1" t="s">
        <v>3967</v>
      </c>
      <c r="F368" s="409"/>
      <c r="G368" s="109">
        <v>10</v>
      </c>
      <c r="H368" s="110" t="s">
        <v>16</v>
      </c>
      <c r="I368" s="110">
        <v>28.934999999999999</v>
      </c>
      <c r="J368" s="111" t="s">
        <v>3968</v>
      </c>
      <c r="K368" s="112">
        <f t="shared" si="13"/>
        <v>50</v>
      </c>
      <c r="L368" s="52" t="s">
        <v>355</v>
      </c>
      <c r="M368" s="248" t="s">
        <v>355</v>
      </c>
      <c r="N368" s="260"/>
      <c r="O368" s="432" t="s">
        <v>355</v>
      </c>
      <c r="P368" s="438" t="e">
        <f>AVERAGE(#REF!)</f>
        <v>#REF!</v>
      </c>
      <c r="Q368" s="432" t="s">
        <v>354</v>
      </c>
      <c r="R368" s="438" t="e">
        <f>STDEV(#REF!)</f>
        <v>#REF!</v>
      </c>
      <c r="S368" s="114" t="s">
        <v>3873</v>
      </c>
      <c r="T368" s="117">
        <v>14</v>
      </c>
    </row>
    <row r="369" spans="1:20" ht="15.75">
      <c r="A369" s="440"/>
      <c r="B369" s="1" t="s">
        <v>37</v>
      </c>
      <c r="C369" s="384"/>
      <c r="D369" s="431"/>
      <c r="E369" s="1" t="s">
        <v>3969</v>
      </c>
      <c r="F369" s="409"/>
      <c r="G369" s="109">
        <v>10</v>
      </c>
      <c r="H369" s="110">
        <v>36.037300000000002</v>
      </c>
      <c r="I369" s="110">
        <v>25.4193</v>
      </c>
      <c r="J369" s="111" t="s">
        <v>3970</v>
      </c>
      <c r="K369" s="112">
        <f t="shared" si="13"/>
        <v>50</v>
      </c>
      <c r="L369" s="52" t="s">
        <v>355</v>
      </c>
      <c r="M369" s="248" t="s">
        <v>355</v>
      </c>
      <c r="N369" s="261"/>
      <c r="O369" s="438"/>
      <c r="P369" s="438" t="e">
        <f>AVERAGE(#REF!)</f>
        <v>#REF!</v>
      </c>
      <c r="Q369" s="438"/>
      <c r="R369" s="438" t="e">
        <f>STDEV(R368:R368)</f>
        <v>#REF!</v>
      </c>
      <c r="S369" s="114" t="s">
        <v>3873</v>
      </c>
      <c r="T369" s="117">
        <v>14</v>
      </c>
    </row>
    <row r="370" spans="1:20" ht="15.75">
      <c r="A370" s="440"/>
      <c r="B370" s="1" t="s">
        <v>38</v>
      </c>
      <c r="C370" s="383">
        <v>6</v>
      </c>
      <c r="D370" s="115" t="s">
        <v>4</v>
      </c>
      <c r="E370" s="1" t="s">
        <v>3971</v>
      </c>
      <c r="F370" s="409"/>
      <c r="G370" s="109">
        <v>10</v>
      </c>
      <c r="H370" s="110" t="s">
        <v>16</v>
      </c>
      <c r="I370" s="110">
        <v>26.722999999999999</v>
      </c>
      <c r="J370" s="111" t="s">
        <v>3972</v>
      </c>
      <c r="K370" s="112">
        <f t="shared" si="13"/>
        <v>50</v>
      </c>
      <c r="L370" s="52" t="s">
        <v>355</v>
      </c>
      <c r="M370" s="248" t="s">
        <v>355</v>
      </c>
      <c r="N370" s="248"/>
      <c r="O370" s="52" t="s">
        <v>355</v>
      </c>
      <c r="P370" s="432">
        <f>AVERAGE(M370:M373)</f>
        <v>1386.6666666666667</v>
      </c>
      <c r="Q370" s="116" t="s">
        <v>354</v>
      </c>
      <c r="R370" s="432">
        <f>STDEV(M370:M373)</f>
        <v>1331.6656236958786</v>
      </c>
      <c r="S370" s="118" t="s">
        <v>3873</v>
      </c>
      <c r="T370" s="117">
        <v>14</v>
      </c>
    </row>
    <row r="371" spans="1:20" ht="15.75">
      <c r="A371" s="440"/>
      <c r="B371" s="1" t="s">
        <v>39</v>
      </c>
      <c r="C371" s="384"/>
      <c r="D371" s="430" t="s">
        <v>3</v>
      </c>
      <c r="E371" s="1" t="s">
        <v>3973</v>
      </c>
      <c r="F371" s="409"/>
      <c r="G371" s="109">
        <v>10</v>
      </c>
      <c r="H371" s="110">
        <v>30.975999999999999</v>
      </c>
      <c r="I371" s="110">
        <v>25.985299999999999</v>
      </c>
      <c r="J371" s="111" t="s">
        <v>3974</v>
      </c>
      <c r="K371" s="112">
        <f t="shared" si="13"/>
        <v>50</v>
      </c>
      <c r="L371" s="52">
        <v>73</v>
      </c>
      <c r="M371" s="247">
        <f t="shared" si="14"/>
        <v>2920</v>
      </c>
      <c r="N371" s="257"/>
      <c r="O371" s="432">
        <f>AVERAGE(M371:M373)</f>
        <v>1386.6666666666667</v>
      </c>
      <c r="P371" s="438" t="e">
        <f>AVERAGE(#REF!)</f>
        <v>#REF!</v>
      </c>
      <c r="Q371" s="432">
        <f>STDEV(M371:M373)</f>
        <v>1331.6656236958786</v>
      </c>
      <c r="R371" s="438" t="e">
        <f>STDEV(#REF!)</f>
        <v>#REF!</v>
      </c>
      <c r="S371" s="118" t="s">
        <v>3873</v>
      </c>
      <c r="T371" s="117">
        <v>14</v>
      </c>
    </row>
    <row r="372" spans="1:20" ht="15.75">
      <c r="A372" s="440"/>
      <c r="B372" s="1" t="s">
        <v>40</v>
      </c>
      <c r="C372" s="384"/>
      <c r="D372" s="431"/>
      <c r="E372" s="1" t="s">
        <v>3975</v>
      </c>
      <c r="F372" s="409"/>
      <c r="G372" s="109">
        <v>10</v>
      </c>
      <c r="H372" s="110">
        <v>33.095999999999997</v>
      </c>
      <c r="I372" s="110">
        <v>25.9313</v>
      </c>
      <c r="J372" s="111" t="s">
        <v>3976</v>
      </c>
      <c r="K372" s="112">
        <f t="shared" si="13"/>
        <v>50</v>
      </c>
      <c r="L372" s="52">
        <v>18</v>
      </c>
      <c r="M372" s="247">
        <f t="shared" si="14"/>
        <v>720</v>
      </c>
      <c r="N372" s="258"/>
      <c r="O372" s="438">
        <f>AVERAGE(O371:O371)</f>
        <v>1386.6666666666667</v>
      </c>
      <c r="P372" s="438" t="e">
        <f>AVERAGE(P371:P371)</f>
        <v>#REF!</v>
      </c>
      <c r="Q372" s="438" t="e">
        <f>STDEV(#REF!)</f>
        <v>#REF!</v>
      </c>
      <c r="R372" s="438" t="e">
        <f>STDEV(#REF!)</f>
        <v>#REF!</v>
      </c>
      <c r="S372" s="118" t="s">
        <v>3873</v>
      </c>
      <c r="T372" s="117">
        <v>14</v>
      </c>
    </row>
    <row r="373" spans="1:20" ht="15.75">
      <c r="A373" s="440"/>
      <c r="B373" s="1" t="s">
        <v>41</v>
      </c>
      <c r="C373" s="384"/>
      <c r="D373" s="431"/>
      <c r="E373" s="1" t="s">
        <v>3977</v>
      </c>
      <c r="F373" s="410"/>
      <c r="G373" s="109">
        <v>10</v>
      </c>
      <c r="H373" s="110">
        <v>33.540999999999997</v>
      </c>
      <c r="I373" s="110">
        <v>25.773</v>
      </c>
      <c r="J373" s="111" t="s">
        <v>3978</v>
      </c>
      <c r="K373" s="112">
        <f t="shared" si="13"/>
        <v>50</v>
      </c>
      <c r="L373" s="52">
        <v>13</v>
      </c>
      <c r="M373" s="247">
        <f t="shared" si="14"/>
        <v>520</v>
      </c>
      <c r="N373" s="258"/>
      <c r="O373" s="438">
        <f>AVERAGE(O372:O372)</f>
        <v>1386.6666666666667</v>
      </c>
      <c r="P373" s="438" t="e">
        <f>AVERAGE(P372:P372)</f>
        <v>#REF!</v>
      </c>
      <c r="Q373" s="438" t="e">
        <f>STDEV(Q371:Q372)</f>
        <v>#REF!</v>
      </c>
      <c r="R373" s="438" t="e">
        <f>STDEV(R371:R372)</f>
        <v>#REF!</v>
      </c>
      <c r="S373" s="118" t="s">
        <v>3873</v>
      </c>
      <c r="T373" s="117">
        <v>14</v>
      </c>
    </row>
    <row r="374" spans="1:20" ht="15.75">
      <c r="A374" s="440"/>
      <c r="B374" s="1" t="s">
        <v>49</v>
      </c>
      <c r="C374" s="383">
        <v>3</v>
      </c>
      <c r="D374" s="430" t="s">
        <v>4</v>
      </c>
      <c r="E374" s="1" t="s">
        <v>3979</v>
      </c>
      <c r="F374" s="408" t="s">
        <v>1846</v>
      </c>
      <c r="G374" s="109">
        <v>10</v>
      </c>
      <c r="H374" s="110">
        <v>35.601999999999997</v>
      </c>
      <c r="I374" s="110">
        <v>26.565999999999999</v>
      </c>
      <c r="J374" s="111" t="s">
        <v>3980</v>
      </c>
      <c r="K374" s="112">
        <f t="shared" si="13"/>
        <v>50</v>
      </c>
      <c r="L374" s="52" t="s">
        <v>355</v>
      </c>
      <c r="M374" s="248" t="s">
        <v>355</v>
      </c>
      <c r="N374" s="260"/>
      <c r="O374" s="432" t="s">
        <v>355</v>
      </c>
      <c r="P374" s="432" t="s">
        <v>355</v>
      </c>
      <c r="Q374" s="432" t="s">
        <v>354</v>
      </c>
      <c r="R374" s="432" t="s">
        <v>354</v>
      </c>
      <c r="S374" s="114" t="s">
        <v>3873</v>
      </c>
      <c r="T374" s="117">
        <v>14</v>
      </c>
    </row>
    <row r="375" spans="1:20" ht="15.75">
      <c r="A375" s="440"/>
      <c r="B375" s="1" t="s">
        <v>50</v>
      </c>
      <c r="C375" s="384"/>
      <c r="D375" s="431"/>
      <c r="E375" s="1" t="s">
        <v>3981</v>
      </c>
      <c r="F375" s="409"/>
      <c r="G375" s="109">
        <v>10</v>
      </c>
      <c r="H375" s="110">
        <v>25.6967</v>
      </c>
      <c r="I375" s="110">
        <v>25.834</v>
      </c>
      <c r="J375" s="111" t="s">
        <v>3982</v>
      </c>
      <c r="K375" s="112">
        <f t="shared" si="13"/>
        <v>50</v>
      </c>
      <c r="L375" s="52" t="s">
        <v>355</v>
      </c>
      <c r="M375" s="248" t="s">
        <v>355</v>
      </c>
      <c r="N375" s="261"/>
      <c r="O375" s="438"/>
      <c r="P375" s="438"/>
      <c r="Q375" s="438"/>
      <c r="R375" s="438"/>
      <c r="S375" s="114" t="s">
        <v>3873</v>
      </c>
      <c r="T375" s="117">
        <v>14</v>
      </c>
    </row>
    <row r="376" spans="1:20" ht="15.75">
      <c r="A376" s="440"/>
      <c r="B376" s="1" t="s">
        <v>51</v>
      </c>
      <c r="C376" s="384"/>
      <c r="D376" s="430" t="s">
        <v>3</v>
      </c>
      <c r="E376" s="1" t="s">
        <v>3983</v>
      </c>
      <c r="F376" s="409"/>
      <c r="G376" s="109">
        <v>10</v>
      </c>
      <c r="H376" s="110">
        <v>37.651299999999999</v>
      </c>
      <c r="I376" s="110">
        <v>25.2517</v>
      </c>
      <c r="J376" s="111" t="s">
        <v>3984</v>
      </c>
      <c r="K376" s="112">
        <f t="shared" si="13"/>
        <v>50</v>
      </c>
      <c r="L376" s="52" t="s">
        <v>355</v>
      </c>
      <c r="M376" s="248" t="s">
        <v>355</v>
      </c>
      <c r="N376" s="260"/>
      <c r="O376" s="432" t="s">
        <v>355</v>
      </c>
      <c r="P376" s="438" t="e">
        <f>AVERAGE(#REF!)</f>
        <v>#REF!</v>
      </c>
      <c r="Q376" s="432" t="s">
        <v>354</v>
      </c>
      <c r="R376" s="438" t="e">
        <f>STDEV(#REF!)</f>
        <v>#REF!</v>
      </c>
      <c r="S376" s="114" t="s">
        <v>3873</v>
      </c>
      <c r="T376" s="117">
        <v>14</v>
      </c>
    </row>
    <row r="377" spans="1:20" ht="15.75">
      <c r="A377" s="440"/>
      <c r="B377" s="1" t="s">
        <v>52</v>
      </c>
      <c r="C377" s="384"/>
      <c r="D377" s="431"/>
      <c r="E377" s="1" t="s">
        <v>3985</v>
      </c>
      <c r="F377" s="409"/>
      <c r="G377" s="109">
        <v>10</v>
      </c>
      <c r="H377" s="110" t="s">
        <v>16</v>
      </c>
      <c r="I377" s="110">
        <v>29.341699999999999</v>
      </c>
      <c r="J377" s="111" t="s">
        <v>3986</v>
      </c>
      <c r="K377" s="112">
        <f t="shared" si="13"/>
        <v>50</v>
      </c>
      <c r="L377" s="52" t="s">
        <v>355</v>
      </c>
      <c r="M377" s="248" t="s">
        <v>355</v>
      </c>
      <c r="N377" s="261"/>
      <c r="O377" s="438" t="e">
        <f>AVERAGE(O376:O376)</f>
        <v>#DIV/0!</v>
      </c>
      <c r="P377" s="438" t="e">
        <f>AVERAGE(P376:P376)</f>
        <v>#REF!</v>
      </c>
      <c r="Q377" s="438" t="e">
        <f>STDEV(#REF!)</f>
        <v>#REF!</v>
      </c>
      <c r="R377" s="438" t="e">
        <f>STDEV(#REF!)</f>
        <v>#REF!</v>
      </c>
      <c r="S377" s="114" t="s">
        <v>3873</v>
      </c>
      <c r="T377" s="117">
        <v>14</v>
      </c>
    </row>
    <row r="378" spans="1:20" ht="15.75">
      <c r="A378" s="440"/>
      <c r="B378" s="1" t="s">
        <v>53</v>
      </c>
      <c r="C378" s="383">
        <v>4</v>
      </c>
      <c r="D378" s="430" t="s">
        <v>4</v>
      </c>
      <c r="E378" s="1" t="s">
        <v>3987</v>
      </c>
      <c r="F378" s="409"/>
      <c r="G378" s="109">
        <v>10</v>
      </c>
      <c r="H378" s="110" t="s">
        <v>16</v>
      </c>
      <c r="I378" s="110">
        <v>28.206299999999999</v>
      </c>
      <c r="J378" s="111" t="s">
        <v>3988</v>
      </c>
      <c r="K378" s="112">
        <f t="shared" si="13"/>
        <v>50</v>
      </c>
      <c r="L378" s="52" t="s">
        <v>355</v>
      </c>
      <c r="M378" s="248" t="s">
        <v>355</v>
      </c>
      <c r="N378" s="260"/>
      <c r="O378" s="432" t="s">
        <v>355</v>
      </c>
      <c r="P378" s="432">
        <f>AVERAGE(M378:M381)</f>
        <v>480</v>
      </c>
      <c r="Q378" s="432" t="s">
        <v>354</v>
      </c>
      <c r="R378" s="432" t="s">
        <v>354</v>
      </c>
      <c r="S378" s="114" t="s">
        <v>3873</v>
      </c>
      <c r="T378" s="117">
        <v>14</v>
      </c>
    </row>
    <row r="379" spans="1:20" ht="15.75">
      <c r="A379" s="440"/>
      <c r="B379" s="1" t="s">
        <v>54</v>
      </c>
      <c r="C379" s="384"/>
      <c r="D379" s="431"/>
      <c r="E379" s="1" t="s">
        <v>3989</v>
      </c>
      <c r="F379" s="409"/>
      <c r="G379" s="109">
        <v>10</v>
      </c>
      <c r="H379" s="110">
        <v>36.597299999999997</v>
      </c>
      <c r="I379" s="110">
        <v>25.86</v>
      </c>
      <c r="J379" s="111" t="s">
        <v>3990</v>
      </c>
      <c r="K379" s="112">
        <f t="shared" si="13"/>
        <v>50</v>
      </c>
      <c r="L379" s="52" t="s">
        <v>355</v>
      </c>
      <c r="M379" s="248" t="s">
        <v>355</v>
      </c>
      <c r="N379" s="261"/>
      <c r="O379" s="438"/>
      <c r="P379" s="438"/>
      <c r="Q379" s="438"/>
      <c r="R379" s="438"/>
      <c r="S379" s="114" t="s">
        <v>3873</v>
      </c>
      <c r="T379" s="117">
        <v>14</v>
      </c>
    </row>
    <row r="380" spans="1:20" ht="15.75">
      <c r="A380" s="440"/>
      <c r="B380" s="1" t="s">
        <v>55</v>
      </c>
      <c r="C380" s="384"/>
      <c r="D380" s="430" t="s">
        <v>3</v>
      </c>
      <c r="E380" s="1" t="s">
        <v>3991</v>
      </c>
      <c r="F380" s="409"/>
      <c r="G380" s="109">
        <v>10</v>
      </c>
      <c r="H380" s="110">
        <v>33.597299999999997</v>
      </c>
      <c r="I380" s="110">
        <v>25.9483</v>
      </c>
      <c r="J380" s="111" t="s">
        <v>3992</v>
      </c>
      <c r="K380" s="112">
        <f t="shared" si="13"/>
        <v>50</v>
      </c>
      <c r="L380" s="52">
        <v>12</v>
      </c>
      <c r="M380" s="247">
        <f t="shared" si="14"/>
        <v>480</v>
      </c>
      <c r="N380" s="257"/>
      <c r="O380" s="432">
        <f>AVERAGE(M380:M381)</f>
        <v>480</v>
      </c>
      <c r="P380" s="438" t="e">
        <f>AVERAGE(#REF!)</f>
        <v>#REF!</v>
      </c>
      <c r="Q380" s="432" t="s">
        <v>354</v>
      </c>
      <c r="R380" s="438" t="e">
        <f>STDEV(#REF!)</f>
        <v>#REF!</v>
      </c>
      <c r="S380" s="114" t="s">
        <v>3873</v>
      </c>
      <c r="T380" s="117">
        <v>14</v>
      </c>
    </row>
    <row r="381" spans="1:20" ht="15.75">
      <c r="A381" s="440"/>
      <c r="B381" s="1" t="s">
        <v>56</v>
      </c>
      <c r="C381" s="384"/>
      <c r="D381" s="431"/>
      <c r="E381" s="1" t="s">
        <v>3993</v>
      </c>
      <c r="F381" s="409"/>
      <c r="G381" s="109">
        <v>10</v>
      </c>
      <c r="H381" s="110">
        <v>34.466299999999997</v>
      </c>
      <c r="I381" s="110">
        <v>25.724</v>
      </c>
      <c r="J381" s="111" t="s">
        <v>3994</v>
      </c>
      <c r="K381" s="112">
        <f t="shared" si="13"/>
        <v>50</v>
      </c>
      <c r="L381" s="52" t="s">
        <v>355</v>
      </c>
      <c r="M381" s="248" t="s">
        <v>355</v>
      </c>
      <c r="N381" s="261"/>
      <c r="O381" s="438" t="e">
        <f>AVERAGE(#REF!)</f>
        <v>#REF!</v>
      </c>
      <c r="P381" s="438" t="e">
        <f>AVERAGE(#REF!)</f>
        <v>#REF!</v>
      </c>
      <c r="Q381" s="438" t="e">
        <f>STDEV(Q380:Q380)</f>
        <v>#DIV/0!</v>
      </c>
      <c r="R381" s="438" t="e">
        <f>STDEV(R380:R380)</f>
        <v>#REF!</v>
      </c>
      <c r="S381" s="114" t="s">
        <v>3873</v>
      </c>
      <c r="T381" s="117">
        <v>14</v>
      </c>
    </row>
    <row r="382" spans="1:20" ht="15.75">
      <c r="A382" s="440"/>
      <c r="B382" s="1" t="s">
        <v>57</v>
      </c>
      <c r="C382" s="383">
        <v>5</v>
      </c>
      <c r="D382" s="430" t="s">
        <v>4</v>
      </c>
      <c r="E382" s="1" t="s">
        <v>3995</v>
      </c>
      <c r="F382" s="409"/>
      <c r="G382" s="109">
        <v>10</v>
      </c>
      <c r="H382" s="110">
        <v>35.045999999999999</v>
      </c>
      <c r="I382" s="110">
        <v>25.468</v>
      </c>
      <c r="J382" s="111" t="s">
        <v>3996</v>
      </c>
      <c r="K382" s="112">
        <f t="shared" si="13"/>
        <v>50</v>
      </c>
      <c r="L382" s="52" t="s">
        <v>355</v>
      </c>
      <c r="M382" s="248" t="s">
        <v>355</v>
      </c>
      <c r="N382" s="260"/>
      <c r="O382" s="432" t="s">
        <v>355</v>
      </c>
      <c r="P382" s="432" t="s">
        <v>355</v>
      </c>
      <c r="Q382" s="432" t="s">
        <v>354</v>
      </c>
      <c r="R382" s="432" t="s">
        <v>355</v>
      </c>
      <c r="S382" s="114" t="s">
        <v>3873</v>
      </c>
      <c r="T382" s="117">
        <v>14</v>
      </c>
    </row>
    <row r="383" spans="1:20" ht="15.75">
      <c r="A383" s="440"/>
      <c r="B383" s="1" t="s">
        <v>58</v>
      </c>
      <c r="C383" s="384"/>
      <c r="D383" s="431"/>
      <c r="E383" s="1" t="s">
        <v>3997</v>
      </c>
      <c r="F383" s="409"/>
      <c r="G383" s="109">
        <v>10</v>
      </c>
      <c r="H383" s="110" t="s">
        <v>16</v>
      </c>
      <c r="I383" s="110">
        <v>28.4893</v>
      </c>
      <c r="J383" s="111" t="s">
        <v>3998</v>
      </c>
      <c r="K383" s="112">
        <f t="shared" si="13"/>
        <v>50</v>
      </c>
      <c r="L383" s="52" t="s">
        <v>355</v>
      </c>
      <c r="M383" s="248" t="s">
        <v>355</v>
      </c>
      <c r="N383" s="261"/>
      <c r="O383" s="438"/>
      <c r="P383" s="438"/>
      <c r="Q383" s="438"/>
      <c r="R383" s="438"/>
      <c r="S383" s="114" t="s">
        <v>3873</v>
      </c>
      <c r="T383" s="117">
        <v>14</v>
      </c>
    </row>
    <row r="384" spans="1:20" ht="15.75">
      <c r="A384" s="440"/>
      <c r="B384" s="1" t="s">
        <v>59</v>
      </c>
      <c r="C384" s="384"/>
      <c r="D384" s="430" t="s">
        <v>3</v>
      </c>
      <c r="E384" s="1" t="s">
        <v>3999</v>
      </c>
      <c r="F384" s="409"/>
      <c r="G384" s="109">
        <v>10</v>
      </c>
      <c r="H384" s="110">
        <v>34.756700000000002</v>
      </c>
      <c r="I384" s="110">
        <v>25.9617</v>
      </c>
      <c r="J384" s="111" t="s">
        <v>4000</v>
      </c>
      <c r="K384" s="112">
        <f t="shared" si="13"/>
        <v>50</v>
      </c>
      <c r="L384" s="52" t="s">
        <v>355</v>
      </c>
      <c r="M384" s="248" t="s">
        <v>355</v>
      </c>
      <c r="N384" s="260"/>
      <c r="O384" s="432" t="s">
        <v>355</v>
      </c>
      <c r="P384" s="438" t="e">
        <f>AVERAGE(#REF!)</f>
        <v>#REF!</v>
      </c>
      <c r="Q384" s="432" t="s">
        <v>354</v>
      </c>
      <c r="R384" s="438" t="e">
        <f>AVERAGE(#REF!)</f>
        <v>#REF!</v>
      </c>
      <c r="S384" s="114" t="s">
        <v>3873</v>
      </c>
      <c r="T384" s="117">
        <v>14</v>
      </c>
    </row>
    <row r="385" spans="1:20" ht="15.75">
      <c r="A385" s="440"/>
      <c r="B385" s="1" t="s">
        <v>60</v>
      </c>
      <c r="C385" s="384"/>
      <c r="D385" s="431"/>
      <c r="E385" s="1" t="s">
        <v>4001</v>
      </c>
      <c r="F385" s="409"/>
      <c r="G385" s="109">
        <v>10</v>
      </c>
      <c r="H385" s="110">
        <v>37.012</v>
      </c>
      <c r="I385" s="110">
        <v>25.914300000000001</v>
      </c>
      <c r="J385" s="111" t="s">
        <v>4002</v>
      </c>
      <c r="K385" s="112">
        <f t="shared" si="13"/>
        <v>50</v>
      </c>
      <c r="L385" s="52" t="s">
        <v>355</v>
      </c>
      <c r="M385" s="248" t="s">
        <v>355</v>
      </c>
      <c r="N385" s="261"/>
      <c r="O385" s="438"/>
      <c r="P385" s="438" t="e">
        <f>AVERAGE(P384:P384)</f>
        <v>#REF!</v>
      </c>
      <c r="Q385" s="438" t="e">
        <f>STDEV(Q384:Q384)</f>
        <v>#DIV/0!</v>
      </c>
      <c r="R385" s="438" t="e">
        <f>AVERAGE(R384:R384)</f>
        <v>#REF!</v>
      </c>
      <c r="S385" s="114" t="s">
        <v>3873</v>
      </c>
      <c r="T385" s="117">
        <v>14</v>
      </c>
    </row>
    <row r="386" spans="1:20" ht="15.75">
      <c r="A386" s="440"/>
      <c r="B386" s="1" t="s">
        <v>61</v>
      </c>
      <c r="C386" s="383">
        <v>6</v>
      </c>
      <c r="D386" s="430" t="s">
        <v>4</v>
      </c>
      <c r="E386" s="1" t="s">
        <v>4003</v>
      </c>
      <c r="F386" s="409"/>
      <c r="G386" s="109">
        <v>10</v>
      </c>
      <c r="H386" s="110">
        <v>32.393700000000003</v>
      </c>
      <c r="I386" s="110">
        <v>25.674700000000001</v>
      </c>
      <c r="J386" s="111" t="s">
        <v>4004</v>
      </c>
      <c r="K386" s="112">
        <f t="shared" si="13"/>
        <v>50</v>
      </c>
      <c r="L386" s="52">
        <v>29</v>
      </c>
      <c r="M386" s="247">
        <f t="shared" si="14"/>
        <v>1160</v>
      </c>
      <c r="N386" s="257"/>
      <c r="O386" s="432">
        <f>AVERAGE(M386:M387)</f>
        <v>4340</v>
      </c>
      <c r="P386" s="432">
        <f>AVERAGE(M386:M389)</f>
        <v>2580</v>
      </c>
      <c r="Q386" s="432">
        <f>STDEV(M386:M387)</f>
        <v>4497.1991283464422</v>
      </c>
      <c r="R386" s="432">
        <f>STDEV(M386:M389)</f>
        <v>3297.2715993681804</v>
      </c>
      <c r="S386" s="114" t="s">
        <v>3873</v>
      </c>
      <c r="T386" s="117">
        <v>14</v>
      </c>
    </row>
    <row r="387" spans="1:20" ht="15.75">
      <c r="A387" s="440"/>
      <c r="B387" s="1" t="s">
        <v>62</v>
      </c>
      <c r="C387" s="384"/>
      <c r="D387" s="437"/>
      <c r="E387" s="1" t="s">
        <v>4005</v>
      </c>
      <c r="F387" s="409"/>
      <c r="G387" s="109">
        <v>10</v>
      </c>
      <c r="H387" s="110">
        <v>29.5657</v>
      </c>
      <c r="I387" s="110">
        <v>22.367699999999999</v>
      </c>
      <c r="J387" s="111" t="s">
        <v>4006</v>
      </c>
      <c r="K387" s="112">
        <f t="shared" si="13"/>
        <v>50</v>
      </c>
      <c r="L387" s="52">
        <v>188</v>
      </c>
      <c r="M387" s="247">
        <f t="shared" si="14"/>
        <v>7520</v>
      </c>
      <c r="N387" s="259"/>
      <c r="O387" s="433"/>
      <c r="P387" s="438"/>
      <c r="Q387" s="433"/>
      <c r="R387" s="438"/>
      <c r="S387" s="114" t="s">
        <v>3873</v>
      </c>
      <c r="T387" s="117">
        <v>14</v>
      </c>
    </row>
    <row r="388" spans="1:20" ht="15.75">
      <c r="A388" s="440"/>
      <c r="B388" s="1" t="s">
        <v>63</v>
      </c>
      <c r="C388" s="384"/>
      <c r="D388" s="430" t="s">
        <v>3</v>
      </c>
      <c r="E388" s="1" t="s">
        <v>4007</v>
      </c>
      <c r="F388" s="409"/>
      <c r="G388" s="109">
        <v>10</v>
      </c>
      <c r="H388" s="110">
        <v>32.869999999999997</v>
      </c>
      <c r="I388" s="110">
        <v>24.934699999999999</v>
      </c>
      <c r="J388" s="111" t="s">
        <v>4008</v>
      </c>
      <c r="K388" s="112">
        <f t="shared" si="13"/>
        <v>50</v>
      </c>
      <c r="L388" s="52">
        <v>20</v>
      </c>
      <c r="M388" s="247">
        <f t="shared" si="14"/>
        <v>800</v>
      </c>
      <c r="N388" s="257"/>
      <c r="O388" s="432">
        <f>AVERAGE(M388:M389)</f>
        <v>820</v>
      </c>
      <c r="P388" s="438" t="e">
        <f>AVERAGE(#REF!)</f>
        <v>#REF!</v>
      </c>
      <c r="Q388" s="432">
        <f>STDEV(M388:M389)</f>
        <v>28.284271247461902</v>
      </c>
      <c r="R388" s="438" t="e">
        <f>STDEV(#REF!)</f>
        <v>#REF!</v>
      </c>
      <c r="S388" s="114" t="s">
        <v>3873</v>
      </c>
      <c r="T388" s="117">
        <v>14</v>
      </c>
    </row>
    <row r="389" spans="1:20" ht="15.75">
      <c r="A389" s="441"/>
      <c r="B389" s="1" t="s">
        <v>64</v>
      </c>
      <c r="C389" s="385"/>
      <c r="D389" s="437"/>
      <c r="E389" s="1" t="s">
        <v>4009</v>
      </c>
      <c r="F389" s="410"/>
      <c r="G389" s="109">
        <v>10</v>
      </c>
      <c r="H389" s="110">
        <v>32.825699999999998</v>
      </c>
      <c r="I389" s="110">
        <v>25.878</v>
      </c>
      <c r="J389" s="111" t="s">
        <v>4010</v>
      </c>
      <c r="K389" s="112">
        <f t="shared" si="13"/>
        <v>50</v>
      </c>
      <c r="L389" s="52">
        <v>21</v>
      </c>
      <c r="M389" s="247">
        <f t="shared" si="14"/>
        <v>840</v>
      </c>
      <c r="N389" s="259"/>
      <c r="O389" s="433" t="e">
        <f>AVERAGE(#REF!)</f>
        <v>#REF!</v>
      </c>
      <c r="P389" s="433" t="e">
        <f>AVERAGE(#REF!)</f>
        <v>#REF!</v>
      </c>
      <c r="Q389" s="433" t="e">
        <f>STDEV(Q388:Q388)</f>
        <v>#DIV/0!</v>
      </c>
      <c r="R389" s="433" t="e">
        <f>STDEV(R388:R388)</f>
        <v>#REF!</v>
      </c>
      <c r="S389" s="114" t="s">
        <v>3873</v>
      </c>
      <c r="T389" s="117">
        <v>14</v>
      </c>
    </row>
    <row r="390" spans="1:20" ht="15.75">
      <c r="A390" s="439" t="s">
        <v>693</v>
      </c>
      <c r="B390" s="1" t="s">
        <v>26</v>
      </c>
      <c r="C390" s="383">
        <v>3</v>
      </c>
      <c r="D390" s="430" t="s">
        <v>4</v>
      </c>
      <c r="E390" s="1" t="s">
        <v>4011</v>
      </c>
      <c r="F390" s="408" t="s">
        <v>1844</v>
      </c>
      <c r="G390" s="109">
        <v>10</v>
      </c>
      <c r="H390" s="110">
        <v>37.209699999999998</v>
      </c>
      <c r="I390" s="110">
        <v>27.746700000000001</v>
      </c>
      <c r="J390" s="111" t="s">
        <v>4012</v>
      </c>
      <c r="K390" s="112">
        <f t="shared" si="13"/>
        <v>50</v>
      </c>
      <c r="L390" s="52" t="s">
        <v>355</v>
      </c>
      <c r="M390" s="248" t="s">
        <v>355</v>
      </c>
      <c r="N390" s="260"/>
      <c r="O390" s="432">
        <f>AVERAGE(M390:M391)</f>
        <v>440</v>
      </c>
      <c r="P390" s="432">
        <f>AVERAGE(M390:M393)</f>
        <v>440</v>
      </c>
      <c r="Q390" s="432" t="s">
        <v>354</v>
      </c>
      <c r="R390" s="432" t="s">
        <v>354</v>
      </c>
      <c r="S390" s="114" t="s">
        <v>3873</v>
      </c>
      <c r="T390" s="117">
        <v>14</v>
      </c>
    </row>
    <row r="391" spans="1:20" ht="15.75">
      <c r="A391" s="440"/>
      <c r="B391" s="1" t="s">
        <v>27</v>
      </c>
      <c r="C391" s="384"/>
      <c r="D391" s="431"/>
      <c r="E391" s="1" t="s">
        <v>4013</v>
      </c>
      <c r="F391" s="409"/>
      <c r="G391" s="109">
        <v>10</v>
      </c>
      <c r="H391" s="110">
        <v>33.7483</v>
      </c>
      <c r="I391" s="110">
        <v>26.531700000000001</v>
      </c>
      <c r="J391" s="111" t="s">
        <v>4014</v>
      </c>
      <c r="K391" s="112">
        <f t="shared" ref="K391:K454" si="15">IF(J391&gt;6.25,50,(J391*8))</f>
        <v>50</v>
      </c>
      <c r="L391" s="52">
        <v>11</v>
      </c>
      <c r="M391" s="247">
        <f t="shared" ref="M391:M453" si="16">(L391*2*1000)/K391</f>
        <v>440</v>
      </c>
      <c r="N391" s="258"/>
      <c r="O391" s="438"/>
      <c r="P391" s="438"/>
      <c r="Q391" s="438"/>
      <c r="R391" s="438"/>
      <c r="S391" s="114" t="s">
        <v>3873</v>
      </c>
      <c r="T391" s="117">
        <v>14</v>
      </c>
    </row>
    <row r="392" spans="1:20" ht="15.75">
      <c r="A392" s="440"/>
      <c r="B392" s="1" t="s">
        <v>28</v>
      </c>
      <c r="C392" s="384"/>
      <c r="D392" s="430" t="s">
        <v>3</v>
      </c>
      <c r="E392" s="1" t="s">
        <v>4015</v>
      </c>
      <c r="F392" s="409"/>
      <c r="G392" s="109">
        <v>10</v>
      </c>
      <c r="H392" s="110">
        <v>35.161000000000001</v>
      </c>
      <c r="I392" s="110">
        <v>26.453299999999999</v>
      </c>
      <c r="J392" s="111" t="s">
        <v>4016</v>
      </c>
      <c r="K392" s="112">
        <f t="shared" si="15"/>
        <v>50</v>
      </c>
      <c r="L392" s="52" t="s">
        <v>355</v>
      </c>
      <c r="M392" s="248" t="s">
        <v>355</v>
      </c>
      <c r="N392" s="260"/>
      <c r="O392" s="432" t="s">
        <v>355</v>
      </c>
      <c r="P392" s="438" t="e">
        <f>AVERAGE(#REF!)</f>
        <v>#REF!</v>
      </c>
      <c r="Q392" s="432" t="s">
        <v>354</v>
      </c>
      <c r="R392" s="438" t="e">
        <f>STDEV(#REF!)</f>
        <v>#REF!</v>
      </c>
      <c r="S392" s="114" t="s">
        <v>3873</v>
      </c>
      <c r="T392" s="117">
        <v>14</v>
      </c>
    </row>
    <row r="393" spans="1:20" ht="15.75">
      <c r="A393" s="440"/>
      <c r="B393" s="1" t="s">
        <v>29</v>
      </c>
      <c r="C393" s="384"/>
      <c r="D393" s="431"/>
      <c r="E393" s="1" t="s">
        <v>4017</v>
      </c>
      <c r="F393" s="409"/>
      <c r="G393" s="109">
        <v>10</v>
      </c>
      <c r="H393" s="110">
        <v>34.126300000000001</v>
      </c>
      <c r="I393" s="110">
        <v>25.095300000000002</v>
      </c>
      <c r="J393" s="111" t="s">
        <v>4018</v>
      </c>
      <c r="K393" s="112">
        <f t="shared" si="15"/>
        <v>50</v>
      </c>
      <c r="L393" s="52" t="s">
        <v>355</v>
      </c>
      <c r="M393" s="248" t="s">
        <v>355</v>
      </c>
      <c r="N393" s="261"/>
      <c r="O393" s="438" t="e">
        <f>AVERAGE(O392:O392)</f>
        <v>#DIV/0!</v>
      </c>
      <c r="P393" s="438" t="e">
        <f>AVERAGE(P392:P392)</f>
        <v>#REF!</v>
      </c>
      <c r="Q393" s="438" t="e">
        <f>STDEV(#REF!)</f>
        <v>#REF!</v>
      </c>
      <c r="R393" s="438" t="e">
        <f>STDEV(#REF!)</f>
        <v>#REF!</v>
      </c>
      <c r="S393" s="114" t="s">
        <v>3873</v>
      </c>
      <c r="T393" s="117">
        <v>14</v>
      </c>
    </row>
    <row r="394" spans="1:20" ht="15.75">
      <c r="A394" s="440"/>
      <c r="B394" s="1" t="s">
        <v>30</v>
      </c>
      <c r="C394" s="383">
        <v>4</v>
      </c>
      <c r="D394" s="430" t="s">
        <v>4</v>
      </c>
      <c r="E394" s="1" t="s">
        <v>4019</v>
      </c>
      <c r="F394" s="409"/>
      <c r="G394" s="109">
        <v>10</v>
      </c>
      <c r="H394" s="110">
        <v>31.114699999999999</v>
      </c>
      <c r="I394" s="110">
        <v>25.787299999999998</v>
      </c>
      <c r="J394" s="111" t="s">
        <v>4020</v>
      </c>
      <c r="K394" s="112">
        <f t="shared" si="15"/>
        <v>50</v>
      </c>
      <c r="L394" s="52">
        <v>66</v>
      </c>
      <c r="M394" s="247">
        <f t="shared" si="16"/>
        <v>2640</v>
      </c>
      <c r="N394" s="257"/>
      <c r="O394" s="432">
        <f>AVERAGE(M394:M395)</f>
        <v>1520</v>
      </c>
      <c r="P394" s="432">
        <f>AVERAGE(M394:M397)</f>
        <v>3750</v>
      </c>
      <c r="Q394" s="432">
        <f>STDEV(M394:M395)</f>
        <v>1583.9191898578665</v>
      </c>
      <c r="R394" s="432">
        <f>STDEV(M394:M397)</f>
        <v>4710.9942333510307</v>
      </c>
      <c r="S394" s="114" t="s">
        <v>3873</v>
      </c>
      <c r="T394" s="117">
        <v>14</v>
      </c>
    </row>
    <row r="395" spans="1:20" ht="15.75">
      <c r="A395" s="440"/>
      <c r="B395" s="1" t="s">
        <v>31</v>
      </c>
      <c r="C395" s="384"/>
      <c r="D395" s="431"/>
      <c r="E395" s="1" t="s">
        <v>4021</v>
      </c>
      <c r="F395" s="409"/>
      <c r="G395" s="109">
        <v>10</v>
      </c>
      <c r="H395" s="110">
        <v>33.977699999999999</v>
      </c>
      <c r="I395" s="110">
        <v>26.158000000000001</v>
      </c>
      <c r="J395" s="111" t="s">
        <v>4022</v>
      </c>
      <c r="K395" s="112">
        <f t="shared" si="15"/>
        <v>50</v>
      </c>
      <c r="L395" s="52">
        <v>10</v>
      </c>
      <c r="M395" s="247">
        <f t="shared" si="16"/>
        <v>400</v>
      </c>
      <c r="N395" s="258"/>
      <c r="O395" s="438"/>
      <c r="P395" s="438"/>
      <c r="Q395" s="438"/>
      <c r="R395" s="438"/>
      <c r="S395" s="114" t="s">
        <v>3873</v>
      </c>
      <c r="T395" s="117">
        <v>14</v>
      </c>
    </row>
    <row r="396" spans="1:20" ht="15.75">
      <c r="A396" s="440"/>
      <c r="B396" s="1" t="s">
        <v>32</v>
      </c>
      <c r="C396" s="384"/>
      <c r="D396" s="430" t="s">
        <v>3</v>
      </c>
      <c r="E396" s="1" t="s">
        <v>4023</v>
      </c>
      <c r="F396" s="409"/>
      <c r="G396" s="109">
        <v>10</v>
      </c>
      <c r="H396" s="110">
        <v>32.170299999999997</v>
      </c>
      <c r="I396" s="110">
        <v>25.909300000000002</v>
      </c>
      <c r="J396" s="111" t="s">
        <v>4024</v>
      </c>
      <c r="K396" s="112">
        <f t="shared" si="15"/>
        <v>50</v>
      </c>
      <c r="L396" s="52">
        <v>32</v>
      </c>
      <c r="M396" s="247">
        <f t="shared" si="16"/>
        <v>1280</v>
      </c>
      <c r="N396" s="257"/>
      <c r="O396" s="432">
        <f>AVERAGE(M396:M397)</f>
        <v>5980</v>
      </c>
      <c r="P396" s="438" t="e">
        <f>AVERAGE(#REF!)</f>
        <v>#REF!</v>
      </c>
      <c r="Q396" s="432">
        <f>STDEV(M396:M397)</f>
        <v>6646.8037431535467</v>
      </c>
      <c r="R396" s="438" t="e">
        <f>STDEV(#REF!)</f>
        <v>#REF!</v>
      </c>
      <c r="S396" s="114" t="s">
        <v>3873</v>
      </c>
      <c r="T396" s="117">
        <v>14</v>
      </c>
    </row>
    <row r="397" spans="1:20" ht="15.75">
      <c r="A397" s="440"/>
      <c r="B397" s="1" t="s">
        <v>33</v>
      </c>
      <c r="C397" s="384"/>
      <c r="D397" s="431"/>
      <c r="E397" s="1" t="s">
        <v>4025</v>
      </c>
      <c r="F397" s="409"/>
      <c r="G397" s="109">
        <v>10</v>
      </c>
      <c r="H397" s="110">
        <v>29.074999999999999</v>
      </c>
      <c r="I397" s="110">
        <v>25.834299999999999</v>
      </c>
      <c r="J397" s="111" t="s">
        <v>4026</v>
      </c>
      <c r="K397" s="112">
        <f t="shared" si="15"/>
        <v>50</v>
      </c>
      <c r="L397" s="52">
        <v>267</v>
      </c>
      <c r="M397" s="247">
        <f t="shared" si="16"/>
        <v>10680</v>
      </c>
      <c r="N397" s="258"/>
      <c r="O397" s="438">
        <f>AVERAGE(O396:O396)</f>
        <v>5980</v>
      </c>
      <c r="P397" s="438" t="e">
        <f>AVERAGE(P396:P396)</f>
        <v>#REF!</v>
      </c>
      <c r="Q397" s="438" t="e">
        <f>STDEV(#REF!)</f>
        <v>#REF!</v>
      </c>
      <c r="R397" s="438" t="e">
        <f>STDEV(#REF!)</f>
        <v>#REF!</v>
      </c>
      <c r="S397" s="114" t="s">
        <v>3873</v>
      </c>
      <c r="T397" s="117">
        <v>14</v>
      </c>
    </row>
    <row r="398" spans="1:20" ht="15.75">
      <c r="A398" s="440"/>
      <c r="B398" s="1" t="s">
        <v>34</v>
      </c>
      <c r="C398" s="383">
        <v>5</v>
      </c>
      <c r="D398" s="430" t="s">
        <v>4</v>
      </c>
      <c r="E398" s="1" t="s">
        <v>4027</v>
      </c>
      <c r="F398" s="409"/>
      <c r="G398" s="109">
        <v>10</v>
      </c>
      <c r="H398" s="110">
        <v>25.424299999999999</v>
      </c>
      <c r="I398" s="110">
        <v>27.722000000000001</v>
      </c>
      <c r="J398" s="111" t="s">
        <v>4028</v>
      </c>
      <c r="K398" s="112">
        <f t="shared" si="15"/>
        <v>50</v>
      </c>
      <c r="L398" s="52" t="s">
        <v>355</v>
      </c>
      <c r="M398" s="248" t="s">
        <v>355</v>
      </c>
      <c r="N398" s="260"/>
      <c r="O398" s="432">
        <f>AVERAGE(M398:M399)</f>
        <v>1240</v>
      </c>
      <c r="P398" s="432">
        <f>AVERAGE(M398:M401)</f>
        <v>960</v>
      </c>
      <c r="Q398" s="432" t="s">
        <v>354</v>
      </c>
      <c r="R398" s="432">
        <f>STDEV(M398:M401)</f>
        <v>395.97979746446663</v>
      </c>
      <c r="S398" s="114" t="s">
        <v>3873</v>
      </c>
      <c r="T398" s="117">
        <v>15</v>
      </c>
    </row>
    <row r="399" spans="1:20" ht="15.75">
      <c r="A399" s="440"/>
      <c r="B399" s="1" t="s">
        <v>35</v>
      </c>
      <c r="C399" s="384"/>
      <c r="D399" s="431"/>
      <c r="E399" s="1" t="s">
        <v>4029</v>
      </c>
      <c r="F399" s="409"/>
      <c r="G399" s="109">
        <v>10</v>
      </c>
      <c r="H399" s="110">
        <v>32.231699999999996</v>
      </c>
      <c r="I399" s="110">
        <v>26.108000000000001</v>
      </c>
      <c r="J399" s="111" t="s">
        <v>4030</v>
      </c>
      <c r="K399" s="112">
        <f t="shared" si="15"/>
        <v>50</v>
      </c>
      <c r="L399" s="52">
        <v>31</v>
      </c>
      <c r="M399" s="247">
        <f t="shared" si="16"/>
        <v>1240</v>
      </c>
      <c r="N399" s="258"/>
      <c r="O399" s="438"/>
      <c r="P399" s="438"/>
      <c r="Q399" s="438"/>
      <c r="R399" s="438"/>
      <c r="S399" s="114" t="s">
        <v>3873</v>
      </c>
      <c r="T399" s="117">
        <v>15</v>
      </c>
    </row>
    <row r="400" spans="1:20" ht="15.75">
      <c r="A400" s="440"/>
      <c r="B400" s="1" t="s">
        <v>36</v>
      </c>
      <c r="C400" s="384"/>
      <c r="D400" s="430" t="s">
        <v>3</v>
      </c>
      <c r="E400" s="1" t="s">
        <v>4031</v>
      </c>
      <c r="F400" s="409"/>
      <c r="G400" s="109">
        <v>10</v>
      </c>
      <c r="H400" s="110">
        <v>12.560700000000001</v>
      </c>
      <c r="I400" s="110">
        <v>25.956</v>
      </c>
      <c r="J400" s="111" t="s">
        <v>4032</v>
      </c>
      <c r="K400" s="112">
        <f t="shared" si="15"/>
        <v>50</v>
      </c>
      <c r="L400" s="52" t="s">
        <v>355</v>
      </c>
      <c r="M400" s="248" t="s">
        <v>355</v>
      </c>
      <c r="N400" s="260"/>
      <c r="O400" s="432">
        <f>AVERAGE(M400:M401)</f>
        <v>680</v>
      </c>
      <c r="P400" s="438" t="e">
        <f>AVERAGE(#REF!)</f>
        <v>#REF!</v>
      </c>
      <c r="Q400" s="432" t="s">
        <v>354</v>
      </c>
      <c r="R400" s="438" t="e">
        <f>STDEV(#REF!)</f>
        <v>#REF!</v>
      </c>
      <c r="S400" s="114" t="s">
        <v>3873</v>
      </c>
      <c r="T400" s="117">
        <v>15</v>
      </c>
    </row>
    <row r="401" spans="1:20" ht="15.75">
      <c r="A401" s="440"/>
      <c r="B401" s="1" t="s">
        <v>37</v>
      </c>
      <c r="C401" s="384"/>
      <c r="D401" s="431"/>
      <c r="E401" s="1" t="s">
        <v>4033</v>
      </c>
      <c r="F401" s="409"/>
      <c r="G401" s="109">
        <v>10</v>
      </c>
      <c r="H401" s="110">
        <v>33.108499999999999</v>
      </c>
      <c r="I401" s="110">
        <v>25.33</v>
      </c>
      <c r="J401" s="111" t="s">
        <v>4034</v>
      </c>
      <c r="K401" s="112">
        <f t="shared" si="15"/>
        <v>50</v>
      </c>
      <c r="L401" s="52">
        <v>17</v>
      </c>
      <c r="M401" s="247">
        <f t="shared" si="16"/>
        <v>680</v>
      </c>
      <c r="N401" s="258"/>
      <c r="O401" s="438" t="e">
        <f>AVERAGE(#REF!)</f>
        <v>#REF!</v>
      </c>
      <c r="P401" s="438" t="e">
        <f>AVERAGE(#REF!)</f>
        <v>#REF!</v>
      </c>
      <c r="Q401" s="438"/>
      <c r="R401" s="438" t="e">
        <f>STDEV(R400:R400)</f>
        <v>#REF!</v>
      </c>
      <c r="S401" s="114" t="s">
        <v>3873</v>
      </c>
      <c r="T401" s="117">
        <v>15</v>
      </c>
    </row>
    <row r="402" spans="1:20" ht="15.75">
      <c r="A402" s="440"/>
      <c r="B402" s="1" t="s">
        <v>38</v>
      </c>
      <c r="C402" s="383">
        <v>6</v>
      </c>
      <c r="D402" s="115" t="s">
        <v>4</v>
      </c>
      <c r="E402" s="1" t="s">
        <v>4035</v>
      </c>
      <c r="F402" s="409"/>
      <c r="G402" s="109">
        <v>10</v>
      </c>
      <c r="H402" s="110" t="s">
        <v>16</v>
      </c>
      <c r="I402" s="110">
        <v>25.0657</v>
      </c>
      <c r="J402" s="111" t="s">
        <v>4036</v>
      </c>
      <c r="K402" s="112">
        <f t="shared" si="15"/>
        <v>50</v>
      </c>
      <c r="L402" s="52" t="s">
        <v>355</v>
      </c>
      <c r="M402" s="248" t="s">
        <v>355</v>
      </c>
      <c r="N402" s="248"/>
      <c r="O402" s="52" t="s">
        <v>355</v>
      </c>
      <c r="P402" s="432">
        <f>AVERAGE(M402:M405)</f>
        <v>2386.6666666666665</v>
      </c>
      <c r="Q402" s="116" t="s">
        <v>354</v>
      </c>
      <c r="R402" s="432">
        <f>STDEV(M402:M405)</f>
        <v>2540.3411844343536</v>
      </c>
      <c r="S402" s="114" t="s">
        <v>3873</v>
      </c>
      <c r="T402" s="117">
        <v>15</v>
      </c>
    </row>
    <row r="403" spans="1:20" ht="15.75">
      <c r="A403" s="440"/>
      <c r="B403" s="1" t="s">
        <v>39</v>
      </c>
      <c r="C403" s="384"/>
      <c r="D403" s="430" t="s">
        <v>3</v>
      </c>
      <c r="E403" s="1" t="s">
        <v>4037</v>
      </c>
      <c r="F403" s="409"/>
      <c r="G403" s="109">
        <v>10</v>
      </c>
      <c r="H403" s="110">
        <v>30.079699999999999</v>
      </c>
      <c r="I403" s="110">
        <v>25.4373</v>
      </c>
      <c r="J403" s="111" t="s">
        <v>4038</v>
      </c>
      <c r="K403" s="112">
        <f t="shared" si="15"/>
        <v>50</v>
      </c>
      <c r="L403" s="52">
        <v>133</v>
      </c>
      <c r="M403" s="247">
        <f t="shared" si="16"/>
        <v>5320</v>
      </c>
      <c r="N403" s="257"/>
      <c r="O403" s="432">
        <f>AVERAGE(M403:M405)</f>
        <v>2386.6666666666665</v>
      </c>
      <c r="P403" s="438" t="e">
        <f>AVERAGE(#REF!)</f>
        <v>#REF!</v>
      </c>
      <c r="Q403" s="432">
        <f>STDEV(M403:M405)</f>
        <v>2540.3411844343536</v>
      </c>
      <c r="R403" s="438" t="e">
        <f>STDEV(#REF!)</f>
        <v>#REF!</v>
      </c>
      <c r="S403" s="114" t="s">
        <v>3873</v>
      </c>
      <c r="T403" s="117">
        <v>15</v>
      </c>
    </row>
    <row r="404" spans="1:20" ht="15.75">
      <c r="A404" s="440"/>
      <c r="B404" s="1" t="s">
        <v>40</v>
      </c>
      <c r="C404" s="384"/>
      <c r="D404" s="431"/>
      <c r="E404" s="1" t="s">
        <v>4039</v>
      </c>
      <c r="F404" s="409"/>
      <c r="G404" s="109">
        <v>10</v>
      </c>
      <c r="H404" s="110">
        <v>32.6875</v>
      </c>
      <c r="I404" s="110">
        <v>25.389700000000001</v>
      </c>
      <c r="J404" s="111" t="s">
        <v>4040</v>
      </c>
      <c r="K404" s="112">
        <f t="shared" si="15"/>
        <v>50</v>
      </c>
      <c r="L404" s="52">
        <v>23</v>
      </c>
      <c r="M404" s="247">
        <f t="shared" si="16"/>
        <v>920</v>
      </c>
      <c r="N404" s="258"/>
      <c r="O404" s="438">
        <f>AVERAGE(O403:O403)</f>
        <v>2386.6666666666665</v>
      </c>
      <c r="P404" s="438" t="e">
        <f>AVERAGE(P403:P403)</f>
        <v>#REF!</v>
      </c>
      <c r="Q404" s="438" t="e">
        <f>STDEV(#REF!)</f>
        <v>#REF!</v>
      </c>
      <c r="R404" s="438" t="e">
        <f>STDEV(#REF!)</f>
        <v>#REF!</v>
      </c>
      <c r="S404" s="114" t="s">
        <v>3873</v>
      </c>
      <c r="T404" s="117">
        <v>15</v>
      </c>
    </row>
    <row r="405" spans="1:20" ht="15.75">
      <c r="A405" s="440"/>
      <c r="B405" s="1" t="s">
        <v>41</v>
      </c>
      <c r="C405" s="384"/>
      <c r="D405" s="431"/>
      <c r="E405" s="1" t="s">
        <v>4041</v>
      </c>
      <c r="F405" s="410"/>
      <c r="G405" s="109">
        <v>10</v>
      </c>
      <c r="H405" s="110">
        <v>32.651699999999998</v>
      </c>
      <c r="I405" s="110">
        <v>26.222999999999999</v>
      </c>
      <c r="J405" s="111" t="s">
        <v>4042</v>
      </c>
      <c r="K405" s="112">
        <f t="shared" si="15"/>
        <v>50</v>
      </c>
      <c r="L405" s="52">
        <v>23</v>
      </c>
      <c r="M405" s="247">
        <f t="shared" si="16"/>
        <v>920</v>
      </c>
      <c r="N405" s="258"/>
      <c r="O405" s="438">
        <f>AVERAGE(O404:O404)</f>
        <v>2386.6666666666665</v>
      </c>
      <c r="P405" s="438" t="e">
        <f>AVERAGE(P404:P404)</f>
        <v>#REF!</v>
      </c>
      <c r="Q405" s="438" t="e">
        <f>STDEV(Q403:Q404)</f>
        <v>#REF!</v>
      </c>
      <c r="R405" s="438" t="e">
        <f>STDEV(R403:R404)</f>
        <v>#REF!</v>
      </c>
      <c r="S405" s="114" t="s">
        <v>3873</v>
      </c>
      <c r="T405" s="117">
        <v>15</v>
      </c>
    </row>
    <row r="406" spans="1:20" ht="15.75">
      <c r="A406" s="440"/>
      <c r="B406" s="1" t="s">
        <v>49</v>
      </c>
      <c r="C406" s="383">
        <v>3</v>
      </c>
      <c r="D406" s="430" t="s">
        <v>4</v>
      </c>
      <c r="E406" s="1" t="s">
        <v>4043</v>
      </c>
      <c r="F406" s="408" t="s">
        <v>1846</v>
      </c>
      <c r="G406" s="109">
        <v>10</v>
      </c>
      <c r="H406" s="110">
        <v>32.365000000000002</v>
      </c>
      <c r="I406" s="110">
        <v>25.558299999999999</v>
      </c>
      <c r="J406" s="111" t="s">
        <v>4044</v>
      </c>
      <c r="K406" s="112">
        <f t="shared" si="15"/>
        <v>50</v>
      </c>
      <c r="L406" s="52">
        <v>29</v>
      </c>
      <c r="M406" s="247">
        <f t="shared" si="16"/>
        <v>1160</v>
      </c>
      <c r="N406" s="257"/>
      <c r="O406" s="432">
        <f>AVERAGE(M406:M407)</f>
        <v>1160</v>
      </c>
      <c r="P406" s="432">
        <f>AVERAGE(M406:M409)</f>
        <v>1160</v>
      </c>
      <c r="Q406" s="432" t="s">
        <v>354</v>
      </c>
      <c r="R406" s="432" t="s">
        <v>354</v>
      </c>
      <c r="S406" s="114" t="s">
        <v>3873</v>
      </c>
      <c r="T406" s="117">
        <v>15</v>
      </c>
    </row>
    <row r="407" spans="1:20" ht="15.75">
      <c r="A407" s="440"/>
      <c r="B407" s="1" t="s">
        <v>50</v>
      </c>
      <c r="C407" s="384"/>
      <c r="D407" s="431"/>
      <c r="E407" s="1" t="s">
        <v>4045</v>
      </c>
      <c r="F407" s="409"/>
      <c r="G407" s="109">
        <v>10</v>
      </c>
      <c r="H407" s="110">
        <v>34.469000000000001</v>
      </c>
      <c r="I407" s="110">
        <v>25.932700000000001</v>
      </c>
      <c r="J407" s="111" t="s">
        <v>4046</v>
      </c>
      <c r="K407" s="112">
        <f t="shared" si="15"/>
        <v>50</v>
      </c>
      <c r="L407" s="52" t="s">
        <v>355</v>
      </c>
      <c r="M407" s="248" t="s">
        <v>355</v>
      </c>
      <c r="N407" s="261"/>
      <c r="O407" s="438"/>
      <c r="P407" s="438"/>
      <c r="Q407" s="438"/>
      <c r="R407" s="438"/>
      <c r="S407" s="114" t="s">
        <v>3873</v>
      </c>
      <c r="T407" s="117">
        <v>15</v>
      </c>
    </row>
    <row r="408" spans="1:20" ht="15.75">
      <c r="A408" s="440"/>
      <c r="B408" s="1" t="s">
        <v>51</v>
      </c>
      <c r="C408" s="384"/>
      <c r="D408" s="430" t="s">
        <v>3</v>
      </c>
      <c r="E408" s="1" t="s">
        <v>4047</v>
      </c>
      <c r="F408" s="409"/>
      <c r="G408" s="109">
        <v>10</v>
      </c>
      <c r="H408" s="110">
        <v>35.252299999999998</v>
      </c>
      <c r="I408" s="110">
        <v>25.725000000000001</v>
      </c>
      <c r="J408" s="111" t="s">
        <v>4048</v>
      </c>
      <c r="K408" s="112">
        <f t="shared" si="15"/>
        <v>50</v>
      </c>
      <c r="L408" s="52" t="s">
        <v>355</v>
      </c>
      <c r="M408" s="248" t="s">
        <v>355</v>
      </c>
      <c r="N408" s="260"/>
      <c r="O408" s="432" t="s">
        <v>355</v>
      </c>
      <c r="P408" s="438" t="e">
        <f>AVERAGE(#REF!)</f>
        <v>#REF!</v>
      </c>
      <c r="Q408" s="432" t="s">
        <v>354</v>
      </c>
      <c r="R408" s="438" t="e">
        <f>STDEV(#REF!)</f>
        <v>#REF!</v>
      </c>
      <c r="S408" s="114" t="s">
        <v>3873</v>
      </c>
      <c r="T408" s="117">
        <v>15</v>
      </c>
    </row>
    <row r="409" spans="1:20" ht="15.75">
      <c r="A409" s="440"/>
      <c r="B409" s="1" t="s">
        <v>52</v>
      </c>
      <c r="C409" s="384"/>
      <c r="D409" s="431"/>
      <c r="E409" s="1" t="s">
        <v>4049</v>
      </c>
      <c r="F409" s="409"/>
      <c r="G409" s="109">
        <v>10</v>
      </c>
      <c r="H409" s="110">
        <v>34.4833</v>
      </c>
      <c r="I409" s="110">
        <v>25.898299999999999</v>
      </c>
      <c r="J409" s="111" t="s">
        <v>4050</v>
      </c>
      <c r="K409" s="112">
        <f t="shared" si="15"/>
        <v>50</v>
      </c>
      <c r="L409" s="52" t="s">
        <v>355</v>
      </c>
      <c r="M409" s="248" t="s">
        <v>355</v>
      </c>
      <c r="N409" s="261"/>
      <c r="O409" s="438" t="e">
        <f>AVERAGE(O408:O408)</f>
        <v>#DIV/0!</v>
      </c>
      <c r="P409" s="438" t="e">
        <f>AVERAGE(P408:P408)</f>
        <v>#REF!</v>
      </c>
      <c r="Q409" s="438"/>
      <c r="R409" s="438" t="e">
        <f>STDEV(#REF!)</f>
        <v>#REF!</v>
      </c>
      <c r="S409" s="114" t="s">
        <v>3873</v>
      </c>
      <c r="T409" s="117">
        <v>15</v>
      </c>
    </row>
    <row r="410" spans="1:20" ht="15.75">
      <c r="A410" s="440"/>
      <c r="B410" s="1" t="s">
        <v>53</v>
      </c>
      <c r="C410" s="383">
        <v>4</v>
      </c>
      <c r="D410" s="430" t="s">
        <v>4</v>
      </c>
      <c r="E410" s="1" t="s">
        <v>4051</v>
      </c>
      <c r="F410" s="409"/>
      <c r="G410" s="109">
        <v>10</v>
      </c>
      <c r="H410" s="110">
        <v>37.366300000000003</v>
      </c>
      <c r="I410" s="110">
        <v>26.5093</v>
      </c>
      <c r="J410" s="111" t="s">
        <v>4052</v>
      </c>
      <c r="K410" s="112">
        <f t="shared" si="15"/>
        <v>50</v>
      </c>
      <c r="L410" s="52" t="s">
        <v>355</v>
      </c>
      <c r="M410" s="248" t="s">
        <v>355</v>
      </c>
      <c r="N410" s="260"/>
      <c r="O410" s="432" t="s">
        <v>355</v>
      </c>
      <c r="P410" s="432">
        <f>AVERAGE(M410:M413)</f>
        <v>1920</v>
      </c>
      <c r="Q410" s="432" t="s">
        <v>354</v>
      </c>
      <c r="R410" s="432" t="s">
        <v>354</v>
      </c>
      <c r="S410" s="114" t="s">
        <v>3873</v>
      </c>
      <c r="T410" s="117">
        <v>15</v>
      </c>
    </row>
    <row r="411" spans="1:20" ht="15.75">
      <c r="A411" s="440"/>
      <c r="B411" s="1" t="s">
        <v>54</v>
      </c>
      <c r="C411" s="384"/>
      <c r="D411" s="431"/>
      <c r="E411" s="1" t="s">
        <v>4053</v>
      </c>
      <c r="F411" s="409"/>
      <c r="G411" s="109">
        <v>10</v>
      </c>
      <c r="H411" s="110">
        <v>34.895699999999998</v>
      </c>
      <c r="I411" s="110">
        <v>26.378299999999999</v>
      </c>
      <c r="J411" s="111" t="s">
        <v>4054</v>
      </c>
      <c r="K411" s="112">
        <f t="shared" si="15"/>
        <v>50</v>
      </c>
      <c r="L411" s="52" t="s">
        <v>355</v>
      </c>
      <c r="M411" s="248" t="s">
        <v>355</v>
      </c>
      <c r="N411" s="261"/>
      <c r="O411" s="438"/>
      <c r="P411" s="438"/>
      <c r="Q411" s="438"/>
      <c r="R411" s="438"/>
      <c r="S411" s="114" t="s">
        <v>3873</v>
      </c>
      <c r="T411" s="117">
        <v>15</v>
      </c>
    </row>
    <row r="412" spans="1:20" ht="15.75">
      <c r="A412" s="440"/>
      <c r="B412" s="1" t="s">
        <v>55</v>
      </c>
      <c r="C412" s="384"/>
      <c r="D412" s="430" t="s">
        <v>3</v>
      </c>
      <c r="E412" s="1" t="s">
        <v>4055</v>
      </c>
      <c r="F412" s="409"/>
      <c r="G412" s="109">
        <v>10</v>
      </c>
      <c r="H412" s="110">
        <v>31.577999999999999</v>
      </c>
      <c r="I412" s="110">
        <v>25.399000000000001</v>
      </c>
      <c r="J412" s="111" t="s">
        <v>4056</v>
      </c>
      <c r="K412" s="112">
        <f t="shared" si="15"/>
        <v>50</v>
      </c>
      <c r="L412" s="52">
        <v>48</v>
      </c>
      <c r="M412" s="247">
        <f t="shared" si="16"/>
        <v>1920</v>
      </c>
      <c r="N412" s="257"/>
      <c r="O412" s="432">
        <f>AVERAGE(M412:M413)</f>
        <v>1920</v>
      </c>
      <c r="P412" s="438" t="e">
        <f>AVERAGE(#REF!)</f>
        <v>#REF!</v>
      </c>
      <c r="Q412" s="432" t="s">
        <v>354</v>
      </c>
      <c r="R412" s="438" t="e">
        <f>STDEV(#REF!)</f>
        <v>#REF!</v>
      </c>
      <c r="S412" s="114" t="s">
        <v>3873</v>
      </c>
      <c r="T412" s="117">
        <v>15</v>
      </c>
    </row>
    <row r="413" spans="1:20" ht="15.75">
      <c r="A413" s="440"/>
      <c r="B413" s="1" t="s">
        <v>56</v>
      </c>
      <c r="C413" s="384"/>
      <c r="D413" s="431"/>
      <c r="E413" s="1" t="s">
        <v>4057</v>
      </c>
      <c r="F413" s="409"/>
      <c r="G413" s="109">
        <v>10</v>
      </c>
      <c r="H413" s="110">
        <v>35.097000000000001</v>
      </c>
      <c r="I413" s="110">
        <v>26.9223</v>
      </c>
      <c r="J413" s="111" t="s">
        <v>4058</v>
      </c>
      <c r="K413" s="112">
        <f t="shared" si="15"/>
        <v>50</v>
      </c>
      <c r="L413" s="52" t="s">
        <v>355</v>
      </c>
      <c r="M413" s="248" t="s">
        <v>355</v>
      </c>
      <c r="N413" s="261"/>
      <c r="O413" s="438" t="e">
        <f>AVERAGE(#REF!)</f>
        <v>#REF!</v>
      </c>
      <c r="P413" s="438" t="e">
        <f>AVERAGE(#REF!)</f>
        <v>#REF!</v>
      </c>
      <c r="Q413" s="438"/>
      <c r="R413" s="438" t="e">
        <f>STDEV(R412:R412)</f>
        <v>#REF!</v>
      </c>
      <c r="S413" s="114" t="s">
        <v>3873</v>
      </c>
      <c r="T413" s="117">
        <v>15</v>
      </c>
    </row>
    <row r="414" spans="1:20" ht="15.75">
      <c r="A414" s="440"/>
      <c r="B414" s="1" t="s">
        <v>57</v>
      </c>
      <c r="C414" s="383">
        <v>5</v>
      </c>
      <c r="D414" s="430" t="s">
        <v>4</v>
      </c>
      <c r="E414" s="1" t="s">
        <v>4059</v>
      </c>
      <c r="F414" s="409"/>
      <c r="G414" s="109">
        <v>10</v>
      </c>
      <c r="H414" s="110">
        <v>32.301299999999998</v>
      </c>
      <c r="I414" s="110">
        <v>24.949000000000002</v>
      </c>
      <c r="J414" s="111" t="s">
        <v>4060</v>
      </c>
      <c r="K414" s="112">
        <f t="shared" si="15"/>
        <v>50</v>
      </c>
      <c r="L414" s="52">
        <v>30</v>
      </c>
      <c r="M414" s="247">
        <f t="shared" si="16"/>
        <v>1200</v>
      </c>
      <c r="N414" s="257"/>
      <c r="O414" s="432">
        <f>AVERAGE(M414:M415)</f>
        <v>1500</v>
      </c>
      <c r="P414" s="432">
        <f>AVERAGE(M414:M417)</f>
        <v>2013.3333333333333</v>
      </c>
      <c r="Q414" s="432">
        <f>STDEV(M414:M415)</f>
        <v>424.26406871192853</v>
      </c>
      <c r="R414" s="432">
        <f>STDEV(M414:M417)</f>
        <v>938.36737652868828</v>
      </c>
      <c r="S414" s="114" t="s">
        <v>3873</v>
      </c>
      <c r="T414" s="117">
        <v>15</v>
      </c>
    </row>
    <row r="415" spans="1:20" ht="15.75">
      <c r="A415" s="440"/>
      <c r="B415" s="1" t="s">
        <v>58</v>
      </c>
      <c r="C415" s="384"/>
      <c r="D415" s="431"/>
      <c r="E415" s="1" t="s">
        <v>4061</v>
      </c>
      <c r="F415" s="409"/>
      <c r="G415" s="109">
        <v>10</v>
      </c>
      <c r="H415" s="110">
        <v>31.702300000000001</v>
      </c>
      <c r="I415" s="110">
        <v>25.062000000000001</v>
      </c>
      <c r="J415" s="111" t="s">
        <v>4062</v>
      </c>
      <c r="K415" s="112">
        <f t="shared" si="15"/>
        <v>50</v>
      </c>
      <c r="L415" s="52">
        <v>45</v>
      </c>
      <c r="M415" s="247">
        <f t="shared" si="16"/>
        <v>1800</v>
      </c>
      <c r="N415" s="258"/>
      <c r="O415" s="438"/>
      <c r="P415" s="438"/>
      <c r="Q415" s="438"/>
      <c r="R415" s="438"/>
      <c r="S415" s="114" t="s">
        <v>3873</v>
      </c>
      <c r="T415" s="117">
        <v>15</v>
      </c>
    </row>
    <row r="416" spans="1:20" ht="15.75">
      <c r="A416" s="440"/>
      <c r="B416" s="1" t="s">
        <v>59</v>
      </c>
      <c r="C416" s="384"/>
      <c r="D416" s="430" t="s">
        <v>3</v>
      </c>
      <c r="E416" s="1" t="s">
        <v>4063</v>
      </c>
      <c r="F416" s="409"/>
      <c r="G416" s="109">
        <v>10</v>
      </c>
      <c r="H416" s="110">
        <v>30.937999999999999</v>
      </c>
      <c r="I416" s="110">
        <v>25.234999999999999</v>
      </c>
      <c r="J416" s="111" t="s">
        <v>4064</v>
      </c>
      <c r="K416" s="112">
        <f t="shared" si="15"/>
        <v>50</v>
      </c>
      <c r="L416" s="52">
        <v>76</v>
      </c>
      <c r="M416" s="247">
        <f t="shared" si="16"/>
        <v>3040</v>
      </c>
      <c r="N416" s="257"/>
      <c r="O416" s="432">
        <f>AVERAGE(M416:M417)</f>
        <v>3040</v>
      </c>
      <c r="P416" s="438" t="e">
        <f>AVERAGE(#REF!)</f>
        <v>#REF!</v>
      </c>
      <c r="Q416" s="432" t="s">
        <v>354</v>
      </c>
      <c r="R416" s="438" t="e">
        <f>STDEV(#REF!)</f>
        <v>#REF!</v>
      </c>
      <c r="S416" s="114" t="s">
        <v>3873</v>
      </c>
      <c r="T416" s="117">
        <v>15</v>
      </c>
    </row>
    <row r="417" spans="1:20" ht="15.75">
      <c r="A417" s="440"/>
      <c r="B417" s="1" t="s">
        <v>60</v>
      </c>
      <c r="C417" s="384"/>
      <c r="D417" s="431"/>
      <c r="E417" s="1" t="s">
        <v>4065</v>
      </c>
      <c r="F417" s="409"/>
      <c r="G417" s="109">
        <v>10</v>
      </c>
      <c r="H417" s="110">
        <v>35.374000000000002</v>
      </c>
      <c r="I417" s="110">
        <v>26.4253</v>
      </c>
      <c r="J417" s="111" t="s">
        <v>4066</v>
      </c>
      <c r="K417" s="112">
        <f t="shared" si="15"/>
        <v>50</v>
      </c>
      <c r="L417" s="52" t="s">
        <v>355</v>
      </c>
      <c r="M417" s="248" t="s">
        <v>355</v>
      </c>
      <c r="N417" s="261"/>
      <c r="O417" s="438" t="e">
        <f>AVERAGE(#REF!)</f>
        <v>#REF!</v>
      </c>
      <c r="P417" s="438" t="e">
        <f>AVERAGE(#REF!)</f>
        <v>#REF!</v>
      </c>
      <c r="Q417" s="438" t="e">
        <f>STDEV(Q416:Q416)</f>
        <v>#DIV/0!</v>
      </c>
      <c r="R417" s="438" t="e">
        <f>STDEV(R416:R416)</f>
        <v>#REF!</v>
      </c>
      <c r="S417" s="114" t="s">
        <v>3873</v>
      </c>
      <c r="T417" s="117">
        <v>15</v>
      </c>
    </row>
    <row r="418" spans="1:20" ht="15.75">
      <c r="A418" s="440"/>
      <c r="B418" s="1" t="s">
        <v>61</v>
      </c>
      <c r="C418" s="383">
        <v>6</v>
      </c>
      <c r="D418" s="430" t="s">
        <v>4</v>
      </c>
      <c r="E418" s="1" t="s">
        <v>4067</v>
      </c>
      <c r="F418" s="409"/>
      <c r="G418" s="109">
        <v>10</v>
      </c>
      <c r="H418" s="110">
        <v>32.7483</v>
      </c>
      <c r="I418" s="110">
        <v>26.054300000000001</v>
      </c>
      <c r="J418" s="111" t="s">
        <v>4068</v>
      </c>
      <c r="K418" s="112">
        <f t="shared" si="15"/>
        <v>50</v>
      </c>
      <c r="L418" s="52">
        <v>22</v>
      </c>
      <c r="M418" s="247">
        <f t="shared" si="16"/>
        <v>880</v>
      </c>
      <c r="N418" s="257"/>
      <c r="O418" s="432">
        <f>AVERAGE(M418:M419)</f>
        <v>1580</v>
      </c>
      <c r="P418" s="432">
        <f>AVERAGE(M418:M421)</f>
        <v>1900</v>
      </c>
      <c r="Q418" s="432">
        <f>STDEV(M418:M419)</f>
        <v>989.94949366116657</v>
      </c>
      <c r="R418" s="432">
        <f>STDEV(M418:M421)</f>
        <v>1101.0298209706523</v>
      </c>
      <c r="S418" s="114" t="s">
        <v>3873</v>
      </c>
      <c r="T418" s="117">
        <v>15</v>
      </c>
    </row>
    <row r="419" spans="1:20" ht="15.75">
      <c r="A419" s="440"/>
      <c r="B419" s="1" t="s">
        <v>62</v>
      </c>
      <c r="C419" s="384"/>
      <c r="D419" s="437"/>
      <c r="E419" s="1" t="s">
        <v>4069</v>
      </c>
      <c r="F419" s="409"/>
      <c r="G419" s="109">
        <v>10</v>
      </c>
      <c r="H419" s="110">
        <v>31.339700000000001</v>
      </c>
      <c r="I419" s="110">
        <v>26.4133</v>
      </c>
      <c r="J419" s="111" t="s">
        <v>4070</v>
      </c>
      <c r="K419" s="112">
        <f t="shared" si="15"/>
        <v>50</v>
      </c>
      <c r="L419" s="52">
        <v>57</v>
      </c>
      <c r="M419" s="247">
        <f t="shared" si="16"/>
        <v>2280</v>
      </c>
      <c r="N419" s="259"/>
      <c r="O419" s="433"/>
      <c r="P419" s="438"/>
      <c r="Q419" s="433"/>
      <c r="R419" s="438"/>
      <c r="S419" s="114" t="s">
        <v>3873</v>
      </c>
      <c r="T419" s="117">
        <v>15</v>
      </c>
    </row>
    <row r="420" spans="1:20" ht="15.75">
      <c r="A420" s="440"/>
      <c r="B420" s="1" t="s">
        <v>63</v>
      </c>
      <c r="C420" s="384"/>
      <c r="D420" s="430" t="s">
        <v>3</v>
      </c>
      <c r="E420" s="1" t="s">
        <v>4071</v>
      </c>
      <c r="F420" s="409"/>
      <c r="G420" s="109">
        <v>10</v>
      </c>
      <c r="H420" s="110">
        <v>30.793700000000001</v>
      </c>
      <c r="I420" s="110">
        <v>25.0153</v>
      </c>
      <c r="J420" s="111" t="s">
        <v>4072</v>
      </c>
      <c r="K420" s="112">
        <f t="shared" si="15"/>
        <v>50</v>
      </c>
      <c r="L420" s="52">
        <v>82</v>
      </c>
      <c r="M420" s="247">
        <f t="shared" si="16"/>
        <v>3280</v>
      </c>
      <c r="N420" s="257"/>
      <c r="O420" s="432">
        <f>AVERAGE(M420:M421)</f>
        <v>2220</v>
      </c>
      <c r="P420" s="438" t="e">
        <f>AVERAGE(#REF!)</f>
        <v>#REF!</v>
      </c>
      <c r="Q420" s="432">
        <f>STDEV(M420:M421)</f>
        <v>1499.0663761154808</v>
      </c>
      <c r="R420" s="438" t="e">
        <f>STDEV(#REF!)</f>
        <v>#REF!</v>
      </c>
      <c r="S420" s="114" t="s">
        <v>3873</v>
      </c>
      <c r="T420" s="117">
        <v>15</v>
      </c>
    </row>
    <row r="421" spans="1:20" ht="15.75">
      <c r="A421" s="441"/>
      <c r="B421" s="1" t="s">
        <v>64</v>
      </c>
      <c r="C421" s="384"/>
      <c r="D421" s="431"/>
      <c r="E421" s="1" t="s">
        <v>4073</v>
      </c>
      <c r="F421" s="410"/>
      <c r="G421" s="109">
        <v>10</v>
      </c>
      <c r="H421" s="110">
        <v>32.331299999999999</v>
      </c>
      <c r="I421" s="110">
        <v>25.026700000000002</v>
      </c>
      <c r="J421" s="111" t="s">
        <v>4074</v>
      </c>
      <c r="K421" s="112">
        <f t="shared" si="15"/>
        <v>50</v>
      </c>
      <c r="L421" s="52">
        <v>29</v>
      </c>
      <c r="M421" s="247">
        <f t="shared" si="16"/>
        <v>1160</v>
      </c>
      <c r="N421" s="258"/>
      <c r="O421" s="438" t="e">
        <f>AVERAGE(#REF!)</f>
        <v>#REF!</v>
      </c>
      <c r="P421" s="438" t="e">
        <f>AVERAGE(#REF!)</f>
        <v>#REF!</v>
      </c>
      <c r="Q421" s="438" t="e">
        <f>STDEV(Q420:Q420)</f>
        <v>#DIV/0!</v>
      </c>
      <c r="R421" s="438" t="e">
        <f>STDEV(R420:R420)</f>
        <v>#REF!</v>
      </c>
      <c r="S421" s="114" t="s">
        <v>3873</v>
      </c>
      <c r="T421" s="117">
        <v>15</v>
      </c>
    </row>
    <row r="422" spans="1:20" ht="15.75">
      <c r="A422" s="439" t="s">
        <v>742</v>
      </c>
      <c r="B422" s="1" t="s">
        <v>26</v>
      </c>
      <c r="C422" s="383">
        <v>3</v>
      </c>
      <c r="D422" s="430" t="s">
        <v>4</v>
      </c>
      <c r="E422" s="1" t="s">
        <v>4075</v>
      </c>
      <c r="F422" s="408" t="s">
        <v>1844</v>
      </c>
      <c r="G422" s="109">
        <v>10</v>
      </c>
      <c r="H422" s="110" t="s">
        <v>16</v>
      </c>
      <c r="I422" s="110">
        <v>27.795300000000001</v>
      </c>
      <c r="J422" s="111" t="s">
        <v>4076</v>
      </c>
      <c r="K422" s="112">
        <f t="shared" si="15"/>
        <v>50</v>
      </c>
      <c r="L422" s="52" t="s">
        <v>355</v>
      </c>
      <c r="M422" s="248" t="s">
        <v>355</v>
      </c>
      <c r="N422" s="260"/>
      <c r="O422" s="432" t="s">
        <v>355</v>
      </c>
      <c r="P422" s="432">
        <f>AVERAGE(M422:M425)</f>
        <v>840</v>
      </c>
      <c r="Q422" s="432" t="s">
        <v>354</v>
      </c>
      <c r="R422" s="432" t="s">
        <v>354</v>
      </c>
      <c r="S422" s="114" t="s">
        <v>3873</v>
      </c>
      <c r="T422" s="117">
        <v>15</v>
      </c>
    </row>
    <row r="423" spans="1:20" ht="15.75">
      <c r="A423" s="440"/>
      <c r="B423" s="1" t="s">
        <v>27</v>
      </c>
      <c r="C423" s="384"/>
      <c r="D423" s="431"/>
      <c r="E423" s="1" t="s">
        <v>4077</v>
      </c>
      <c r="F423" s="409"/>
      <c r="G423" s="109">
        <v>10</v>
      </c>
      <c r="H423" s="110">
        <v>12.3467</v>
      </c>
      <c r="I423" s="110">
        <v>27.678000000000001</v>
      </c>
      <c r="J423" s="111" t="s">
        <v>4078</v>
      </c>
      <c r="K423" s="112">
        <f t="shared" si="15"/>
        <v>50</v>
      </c>
      <c r="L423" s="52" t="s">
        <v>355</v>
      </c>
      <c r="M423" s="248" t="s">
        <v>355</v>
      </c>
      <c r="N423" s="261"/>
      <c r="O423" s="438"/>
      <c r="P423" s="438"/>
      <c r="Q423" s="438"/>
      <c r="R423" s="438"/>
      <c r="S423" s="114" t="s">
        <v>3873</v>
      </c>
      <c r="T423" s="117">
        <v>15</v>
      </c>
    </row>
    <row r="424" spans="1:20" ht="15.75">
      <c r="A424" s="440"/>
      <c r="B424" s="1" t="s">
        <v>28</v>
      </c>
      <c r="C424" s="384"/>
      <c r="D424" s="430" t="s">
        <v>3</v>
      </c>
      <c r="E424" s="1" t="s">
        <v>4079</v>
      </c>
      <c r="F424" s="409"/>
      <c r="G424" s="109">
        <v>10</v>
      </c>
      <c r="H424" s="110">
        <v>32.830300000000001</v>
      </c>
      <c r="I424" s="110">
        <v>26.506</v>
      </c>
      <c r="J424" s="111" t="s">
        <v>4080</v>
      </c>
      <c r="K424" s="112">
        <f t="shared" si="15"/>
        <v>50</v>
      </c>
      <c r="L424" s="52">
        <v>21</v>
      </c>
      <c r="M424" s="247">
        <f t="shared" si="16"/>
        <v>840</v>
      </c>
      <c r="N424" s="257"/>
      <c r="O424" s="432">
        <f>AVERAGE(M424:M425)</f>
        <v>840</v>
      </c>
      <c r="P424" s="438" t="e">
        <f>AVERAGE(#REF!)</f>
        <v>#REF!</v>
      </c>
      <c r="Q424" s="432" t="s">
        <v>354</v>
      </c>
      <c r="R424" s="438" t="e">
        <f>STDEV(#REF!)</f>
        <v>#REF!</v>
      </c>
      <c r="S424" s="114" t="s">
        <v>3873</v>
      </c>
      <c r="T424" s="117">
        <v>15</v>
      </c>
    </row>
    <row r="425" spans="1:20" ht="15.75">
      <c r="A425" s="440"/>
      <c r="B425" s="1" t="s">
        <v>29</v>
      </c>
      <c r="C425" s="384"/>
      <c r="D425" s="431"/>
      <c r="E425" s="1" t="s">
        <v>4081</v>
      </c>
      <c r="F425" s="409"/>
      <c r="G425" s="109">
        <v>10</v>
      </c>
      <c r="H425" s="110">
        <v>35.090299999999999</v>
      </c>
      <c r="I425" s="110">
        <v>25.151</v>
      </c>
      <c r="J425" s="111" t="s">
        <v>4082</v>
      </c>
      <c r="K425" s="112">
        <f t="shared" si="15"/>
        <v>50</v>
      </c>
      <c r="L425" s="52" t="s">
        <v>355</v>
      </c>
      <c r="M425" s="248" t="s">
        <v>355</v>
      </c>
      <c r="N425" s="261"/>
      <c r="O425" s="438">
        <f>AVERAGE(O424:O424)</f>
        <v>840</v>
      </c>
      <c r="P425" s="438" t="e">
        <f>AVERAGE(P424:P424)</f>
        <v>#REF!</v>
      </c>
      <c r="Q425" s="438"/>
      <c r="R425" s="438" t="e">
        <f>STDEV(#REF!)</f>
        <v>#REF!</v>
      </c>
      <c r="S425" s="114" t="s">
        <v>3873</v>
      </c>
      <c r="T425" s="117">
        <v>15</v>
      </c>
    </row>
    <row r="426" spans="1:20" ht="15.75">
      <c r="A426" s="440"/>
      <c r="B426" s="1" t="s">
        <v>30</v>
      </c>
      <c r="C426" s="383">
        <v>4</v>
      </c>
      <c r="D426" s="430" t="s">
        <v>4</v>
      </c>
      <c r="E426" s="1" t="s">
        <v>4083</v>
      </c>
      <c r="F426" s="409"/>
      <c r="G426" s="109">
        <v>10</v>
      </c>
      <c r="H426" s="110">
        <v>33.413699999999999</v>
      </c>
      <c r="I426" s="110">
        <v>26.529</v>
      </c>
      <c r="J426" s="111" t="s">
        <v>4084</v>
      </c>
      <c r="K426" s="112">
        <f t="shared" si="15"/>
        <v>50</v>
      </c>
      <c r="L426" s="52">
        <v>14</v>
      </c>
      <c r="M426" s="247">
        <f t="shared" si="16"/>
        <v>560</v>
      </c>
      <c r="N426" s="257"/>
      <c r="O426" s="432">
        <f>AVERAGE(M426:M427)</f>
        <v>560</v>
      </c>
      <c r="P426" s="432">
        <f>AVERAGE(M426:M429)</f>
        <v>4240</v>
      </c>
      <c r="Q426" s="432" t="s">
        <v>354</v>
      </c>
      <c r="R426" s="432">
        <f>STDEV(M426:M429)</f>
        <v>5204.30590953299</v>
      </c>
      <c r="S426" s="114" t="s">
        <v>3873</v>
      </c>
      <c r="T426" s="117">
        <v>15</v>
      </c>
    </row>
    <row r="427" spans="1:20" ht="15.75">
      <c r="A427" s="440"/>
      <c r="B427" s="1" t="s">
        <v>31</v>
      </c>
      <c r="C427" s="384"/>
      <c r="D427" s="431"/>
      <c r="E427" s="1" t="s">
        <v>4085</v>
      </c>
      <c r="F427" s="409"/>
      <c r="G427" s="109">
        <v>10</v>
      </c>
      <c r="H427" s="110">
        <v>34.591299999999997</v>
      </c>
      <c r="I427" s="110">
        <v>26.9953</v>
      </c>
      <c r="J427" s="111" t="s">
        <v>4086</v>
      </c>
      <c r="K427" s="112">
        <f t="shared" si="15"/>
        <v>50</v>
      </c>
      <c r="L427" s="52" t="s">
        <v>355</v>
      </c>
      <c r="M427" s="248" t="s">
        <v>355</v>
      </c>
      <c r="N427" s="261"/>
      <c r="O427" s="438"/>
      <c r="P427" s="438"/>
      <c r="Q427" s="438"/>
      <c r="R427" s="438"/>
      <c r="S427" s="114" t="s">
        <v>3873</v>
      </c>
      <c r="T427" s="117">
        <v>15</v>
      </c>
    </row>
    <row r="428" spans="1:20" ht="15.75">
      <c r="A428" s="440"/>
      <c r="B428" s="1" t="s">
        <v>32</v>
      </c>
      <c r="C428" s="384"/>
      <c r="D428" s="430" t="s">
        <v>3</v>
      </c>
      <c r="E428" s="1" t="s">
        <v>4087</v>
      </c>
      <c r="F428" s="409"/>
      <c r="G428" s="109">
        <v>10</v>
      </c>
      <c r="H428" s="110">
        <v>29.496300000000002</v>
      </c>
      <c r="I428" s="110">
        <v>25.627700000000001</v>
      </c>
      <c r="J428" s="111" t="s">
        <v>4088</v>
      </c>
      <c r="K428" s="112">
        <f t="shared" si="15"/>
        <v>50</v>
      </c>
      <c r="L428" s="52">
        <v>198</v>
      </c>
      <c r="M428" s="247">
        <f t="shared" si="16"/>
        <v>7920</v>
      </c>
      <c r="N428" s="257"/>
      <c r="O428" s="432">
        <f>AVERAGE(M428:M429)</f>
        <v>7920</v>
      </c>
      <c r="P428" s="438" t="e">
        <f>AVERAGE(#REF!)</f>
        <v>#REF!</v>
      </c>
      <c r="Q428" s="432" t="s">
        <v>354</v>
      </c>
      <c r="R428" s="438" t="e">
        <f>STDEV(#REF!)</f>
        <v>#REF!</v>
      </c>
      <c r="S428" s="114" t="s">
        <v>3873</v>
      </c>
      <c r="T428" s="117">
        <v>15</v>
      </c>
    </row>
    <row r="429" spans="1:20" ht="15.75">
      <c r="A429" s="440"/>
      <c r="B429" s="1" t="s">
        <v>33</v>
      </c>
      <c r="C429" s="384"/>
      <c r="D429" s="431"/>
      <c r="E429" s="1" t="s">
        <v>4089</v>
      </c>
      <c r="F429" s="409"/>
      <c r="G429" s="109">
        <v>10</v>
      </c>
      <c r="H429" s="110">
        <v>37.215000000000003</v>
      </c>
      <c r="I429" s="110">
        <v>27.244</v>
      </c>
      <c r="J429" s="111" t="s">
        <v>4090</v>
      </c>
      <c r="K429" s="112">
        <f t="shared" si="15"/>
        <v>50</v>
      </c>
      <c r="L429" s="52" t="s">
        <v>355</v>
      </c>
      <c r="M429" s="248" t="s">
        <v>355</v>
      </c>
      <c r="N429" s="261"/>
      <c r="O429" s="438">
        <f>AVERAGE(O428:O428)</f>
        <v>7920</v>
      </c>
      <c r="P429" s="438" t="e">
        <f>AVERAGE(P428:P428)</f>
        <v>#REF!</v>
      </c>
      <c r="Q429" s="438"/>
      <c r="R429" s="438" t="e">
        <f>STDEV(#REF!)</f>
        <v>#REF!</v>
      </c>
      <c r="S429" s="114" t="s">
        <v>3873</v>
      </c>
      <c r="T429" s="117">
        <v>15</v>
      </c>
    </row>
    <row r="430" spans="1:20" ht="15.75">
      <c r="A430" s="440"/>
      <c r="B430" s="1" t="s">
        <v>34</v>
      </c>
      <c r="C430" s="383">
        <v>5</v>
      </c>
      <c r="D430" s="430" t="s">
        <v>4</v>
      </c>
      <c r="E430" s="1" t="s">
        <v>4091</v>
      </c>
      <c r="F430" s="409"/>
      <c r="G430" s="109">
        <v>10</v>
      </c>
      <c r="H430" s="110">
        <v>33.881300000000003</v>
      </c>
      <c r="I430" s="110">
        <v>26.556999999999999</v>
      </c>
      <c r="J430" s="111" t="s">
        <v>4092</v>
      </c>
      <c r="K430" s="112">
        <f t="shared" si="15"/>
        <v>50</v>
      </c>
      <c r="L430" s="52">
        <v>10</v>
      </c>
      <c r="M430" s="247">
        <f t="shared" si="16"/>
        <v>400</v>
      </c>
      <c r="N430" s="257"/>
      <c r="O430" s="432">
        <f>AVERAGE(M430:M431)</f>
        <v>3240</v>
      </c>
      <c r="P430" s="432">
        <f>AVERAGE(M430:M433)</f>
        <v>2293.3333333333335</v>
      </c>
      <c r="Q430" s="432">
        <f>STDEV(M430:M431)</f>
        <v>4016.3665171395901</v>
      </c>
      <c r="R430" s="432">
        <f>STDEV(M430:M433)</f>
        <v>3279.3495289970742</v>
      </c>
      <c r="S430" s="114" t="s">
        <v>3873</v>
      </c>
      <c r="T430" s="117">
        <v>15</v>
      </c>
    </row>
    <row r="431" spans="1:20" ht="15.75">
      <c r="A431" s="440"/>
      <c r="B431" s="1" t="s">
        <v>35</v>
      </c>
      <c r="C431" s="384"/>
      <c r="D431" s="431"/>
      <c r="E431" s="1" t="s">
        <v>4093</v>
      </c>
      <c r="F431" s="409"/>
      <c r="G431" s="109">
        <v>10</v>
      </c>
      <c r="H431" s="110">
        <v>29.884699999999999</v>
      </c>
      <c r="I431" s="110">
        <v>25.866</v>
      </c>
      <c r="J431" s="111" t="s">
        <v>4094</v>
      </c>
      <c r="K431" s="112">
        <f t="shared" si="15"/>
        <v>50</v>
      </c>
      <c r="L431" s="52">
        <v>152</v>
      </c>
      <c r="M431" s="247">
        <f t="shared" si="16"/>
        <v>6080</v>
      </c>
      <c r="N431" s="258"/>
      <c r="O431" s="438"/>
      <c r="P431" s="438"/>
      <c r="Q431" s="438"/>
      <c r="R431" s="438"/>
      <c r="S431" s="114" t="s">
        <v>3873</v>
      </c>
      <c r="T431" s="117">
        <v>15</v>
      </c>
    </row>
    <row r="432" spans="1:20" ht="15.75">
      <c r="A432" s="440"/>
      <c r="B432" s="1" t="s">
        <v>36</v>
      </c>
      <c r="C432" s="384"/>
      <c r="D432" s="430" t="s">
        <v>3</v>
      </c>
      <c r="E432" s="1" t="s">
        <v>4095</v>
      </c>
      <c r="F432" s="409"/>
      <c r="G432" s="109">
        <v>10</v>
      </c>
      <c r="H432" s="110">
        <v>34.717700000000001</v>
      </c>
      <c r="I432" s="110">
        <v>26.462</v>
      </c>
      <c r="J432" s="111" t="s">
        <v>4096</v>
      </c>
      <c r="K432" s="112">
        <f t="shared" si="15"/>
        <v>50</v>
      </c>
      <c r="L432" s="52" t="s">
        <v>355</v>
      </c>
      <c r="M432" s="248" t="s">
        <v>355</v>
      </c>
      <c r="N432" s="260"/>
      <c r="O432" s="432">
        <f>AVERAGE(M432:M433)</f>
        <v>400</v>
      </c>
      <c r="P432" s="438" t="e">
        <f>AVERAGE(#REF!)</f>
        <v>#REF!</v>
      </c>
      <c r="Q432" s="432" t="s">
        <v>354</v>
      </c>
      <c r="R432" s="438" t="e">
        <f>STDEV(#REF!)</f>
        <v>#REF!</v>
      </c>
      <c r="S432" s="114" t="s">
        <v>3873</v>
      </c>
      <c r="T432" s="117">
        <v>15</v>
      </c>
    </row>
    <row r="433" spans="1:20" ht="15.75">
      <c r="A433" s="440"/>
      <c r="B433" s="1" t="s">
        <v>37</v>
      </c>
      <c r="C433" s="384"/>
      <c r="D433" s="431"/>
      <c r="E433" s="1" t="s">
        <v>4097</v>
      </c>
      <c r="F433" s="409"/>
      <c r="G433" s="109">
        <v>10</v>
      </c>
      <c r="H433" s="110">
        <v>33.945999999999998</v>
      </c>
      <c r="I433" s="110">
        <v>26.439699999999998</v>
      </c>
      <c r="J433" s="111" t="s">
        <v>4098</v>
      </c>
      <c r="K433" s="112">
        <f t="shared" si="15"/>
        <v>50</v>
      </c>
      <c r="L433" s="52">
        <v>10</v>
      </c>
      <c r="M433" s="247">
        <f t="shared" si="16"/>
        <v>400</v>
      </c>
      <c r="N433" s="258"/>
      <c r="O433" s="438" t="e">
        <f>AVERAGE(#REF!)</f>
        <v>#REF!</v>
      </c>
      <c r="P433" s="438" t="e">
        <f>AVERAGE(#REF!)</f>
        <v>#REF!</v>
      </c>
      <c r="Q433" s="438"/>
      <c r="R433" s="438" t="e">
        <f>STDEV(R432:R432)</f>
        <v>#REF!</v>
      </c>
      <c r="S433" s="114" t="s">
        <v>3873</v>
      </c>
      <c r="T433" s="117">
        <v>15</v>
      </c>
    </row>
    <row r="434" spans="1:20" ht="15.75">
      <c r="A434" s="440"/>
      <c r="B434" s="1" t="s">
        <v>38</v>
      </c>
      <c r="C434" s="383">
        <v>6</v>
      </c>
      <c r="D434" s="115" t="s">
        <v>4</v>
      </c>
      <c r="E434" s="1" t="s">
        <v>4099</v>
      </c>
      <c r="F434" s="409"/>
      <c r="G434" s="109">
        <v>10</v>
      </c>
      <c r="H434" s="110" t="s">
        <v>16</v>
      </c>
      <c r="I434" s="110">
        <v>25.6037</v>
      </c>
      <c r="J434" s="111" t="s">
        <v>4100</v>
      </c>
      <c r="K434" s="112">
        <f t="shared" si="15"/>
        <v>50</v>
      </c>
      <c r="L434" s="52" t="s">
        <v>355</v>
      </c>
      <c r="M434" s="248" t="s">
        <v>355</v>
      </c>
      <c r="N434" s="248"/>
      <c r="O434" s="52" t="s">
        <v>355</v>
      </c>
      <c r="P434" s="432">
        <f>AVERAGE(M434:M437)</f>
        <v>9840</v>
      </c>
      <c r="Q434" s="116" t="s">
        <v>354</v>
      </c>
      <c r="R434" s="432">
        <f>STDEV(M434:M437)</f>
        <v>2790.5555002543847</v>
      </c>
      <c r="S434" s="114" t="s">
        <v>3873</v>
      </c>
      <c r="T434" s="117">
        <v>15</v>
      </c>
    </row>
    <row r="435" spans="1:20" ht="15.75">
      <c r="A435" s="440"/>
      <c r="B435" s="1" t="s">
        <v>39</v>
      </c>
      <c r="C435" s="384"/>
      <c r="D435" s="430" t="s">
        <v>3</v>
      </c>
      <c r="E435" s="1" t="s">
        <v>4101</v>
      </c>
      <c r="F435" s="409"/>
      <c r="G435" s="109">
        <v>10</v>
      </c>
      <c r="H435" s="110">
        <v>29.132999999999999</v>
      </c>
      <c r="I435" s="110">
        <v>25.989000000000001</v>
      </c>
      <c r="J435" s="111" t="s">
        <v>4102</v>
      </c>
      <c r="K435" s="112">
        <f t="shared" si="15"/>
        <v>50</v>
      </c>
      <c r="L435" s="52">
        <v>253</v>
      </c>
      <c r="M435" s="247">
        <f t="shared" si="16"/>
        <v>10120</v>
      </c>
      <c r="N435" s="257"/>
      <c r="O435" s="432">
        <f>AVERAGE(M435:M437)</f>
        <v>9840</v>
      </c>
      <c r="P435" s="438" t="e">
        <f>AVERAGE(#REF!)</f>
        <v>#REF!</v>
      </c>
      <c r="Q435" s="432">
        <f>STDEV(M435:M437)</f>
        <v>2790.5555002543847</v>
      </c>
      <c r="R435" s="438" t="e">
        <f>STDEV(#REF!)</f>
        <v>#REF!</v>
      </c>
      <c r="S435" s="114" t="s">
        <v>3873</v>
      </c>
      <c r="T435" s="117">
        <v>15</v>
      </c>
    </row>
    <row r="436" spans="1:20" ht="15.75">
      <c r="A436" s="440"/>
      <c r="B436" s="1" t="s">
        <v>40</v>
      </c>
      <c r="C436" s="384"/>
      <c r="D436" s="431"/>
      <c r="E436" s="1" t="s">
        <v>4103</v>
      </c>
      <c r="F436" s="409"/>
      <c r="G436" s="109">
        <v>10</v>
      </c>
      <c r="H436" s="110">
        <v>29.691700000000001</v>
      </c>
      <c r="I436" s="110">
        <v>25.6753</v>
      </c>
      <c r="J436" s="111" t="s">
        <v>3724</v>
      </c>
      <c r="K436" s="112">
        <f t="shared" si="15"/>
        <v>50</v>
      </c>
      <c r="L436" s="52">
        <v>173</v>
      </c>
      <c r="M436" s="247">
        <f t="shared" si="16"/>
        <v>6920</v>
      </c>
      <c r="N436" s="258"/>
      <c r="O436" s="438">
        <f>AVERAGE(O435:O435)</f>
        <v>9840</v>
      </c>
      <c r="P436" s="438" t="e">
        <f>AVERAGE(P435:P435)</f>
        <v>#REF!</v>
      </c>
      <c r="Q436" s="438" t="e">
        <f>STDEV(#REF!)</f>
        <v>#REF!</v>
      </c>
      <c r="R436" s="438" t="e">
        <f>STDEV(#REF!)</f>
        <v>#REF!</v>
      </c>
      <c r="S436" s="114" t="s">
        <v>3873</v>
      </c>
      <c r="T436" s="117">
        <v>15</v>
      </c>
    </row>
    <row r="437" spans="1:20" ht="15.75">
      <c r="A437" s="440"/>
      <c r="B437" s="1" t="s">
        <v>41</v>
      </c>
      <c r="C437" s="384"/>
      <c r="D437" s="431"/>
      <c r="E437" s="1" t="s">
        <v>4104</v>
      </c>
      <c r="F437" s="410"/>
      <c r="G437" s="109">
        <v>10</v>
      </c>
      <c r="H437" s="110">
        <v>28.829000000000001</v>
      </c>
      <c r="I437" s="110">
        <v>25.2713</v>
      </c>
      <c r="J437" s="111" t="s">
        <v>4105</v>
      </c>
      <c r="K437" s="112">
        <f t="shared" si="15"/>
        <v>50</v>
      </c>
      <c r="L437" s="52">
        <v>312</v>
      </c>
      <c r="M437" s="247">
        <f t="shared" si="16"/>
        <v>12480</v>
      </c>
      <c r="N437" s="258"/>
      <c r="O437" s="438">
        <f>AVERAGE(O436:O436)</f>
        <v>9840</v>
      </c>
      <c r="P437" s="438" t="e">
        <f>AVERAGE(P436:P436)</f>
        <v>#REF!</v>
      </c>
      <c r="Q437" s="438" t="e">
        <f>STDEV(Q435:Q436)</f>
        <v>#REF!</v>
      </c>
      <c r="R437" s="438" t="e">
        <f>STDEV(R435:R436)</f>
        <v>#REF!</v>
      </c>
      <c r="S437" s="114" t="s">
        <v>3873</v>
      </c>
      <c r="T437" s="117">
        <v>15</v>
      </c>
    </row>
    <row r="438" spans="1:20" ht="15.75">
      <c r="A438" s="440"/>
      <c r="B438" s="1" t="s">
        <v>49</v>
      </c>
      <c r="C438" s="383">
        <v>3</v>
      </c>
      <c r="D438" s="430" t="s">
        <v>4</v>
      </c>
      <c r="E438" s="1" t="s">
        <v>4106</v>
      </c>
      <c r="F438" s="408" t="s">
        <v>1846</v>
      </c>
      <c r="G438" s="109">
        <v>10</v>
      </c>
      <c r="H438" s="110">
        <v>30.893999999999998</v>
      </c>
      <c r="I438" s="110">
        <v>26.202300000000001</v>
      </c>
      <c r="J438" s="111" t="s">
        <v>4107</v>
      </c>
      <c r="K438" s="112">
        <f t="shared" si="15"/>
        <v>50</v>
      </c>
      <c r="L438" s="52">
        <v>52</v>
      </c>
      <c r="M438" s="247">
        <f t="shared" si="16"/>
        <v>2080</v>
      </c>
      <c r="N438" s="257"/>
      <c r="O438" s="432">
        <f>AVERAGE(M438:M439)</f>
        <v>1620</v>
      </c>
      <c r="P438" s="432">
        <f>AVERAGE(M438:M441)</f>
        <v>1480</v>
      </c>
      <c r="Q438" s="432">
        <f>STDEV(M438:M439)</f>
        <v>650.53823869162375</v>
      </c>
      <c r="R438" s="432">
        <f>STDEV(M438:M441)</f>
        <v>520</v>
      </c>
      <c r="S438" s="114" t="s">
        <v>4108</v>
      </c>
      <c r="T438" s="117">
        <v>16</v>
      </c>
    </row>
    <row r="439" spans="1:20" ht="15.75">
      <c r="A439" s="440"/>
      <c r="B439" s="1" t="s">
        <v>50</v>
      </c>
      <c r="C439" s="384"/>
      <c r="D439" s="431"/>
      <c r="E439" s="1" t="s">
        <v>4109</v>
      </c>
      <c r="F439" s="409"/>
      <c r="G439" s="109">
        <v>10</v>
      </c>
      <c r="H439" s="110">
        <v>32.323</v>
      </c>
      <c r="I439" s="110">
        <v>26.467300000000002</v>
      </c>
      <c r="J439" s="111" t="s">
        <v>4110</v>
      </c>
      <c r="K439" s="112">
        <f t="shared" si="15"/>
        <v>50</v>
      </c>
      <c r="L439" s="52">
        <v>29</v>
      </c>
      <c r="M439" s="247">
        <f t="shared" si="16"/>
        <v>1160</v>
      </c>
      <c r="N439" s="258"/>
      <c r="O439" s="438"/>
      <c r="P439" s="438"/>
      <c r="Q439" s="438"/>
      <c r="R439" s="438"/>
      <c r="S439" s="114" t="s">
        <v>3873</v>
      </c>
      <c r="T439" s="117">
        <v>16</v>
      </c>
    </row>
    <row r="440" spans="1:20" ht="15.75">
      <c r="A440" s="440"/>
      <c r="B440" s="1" t="s">
        <v>51</v>
      </c>
      <c r="C440" s="384"/>
      <c r="D440" s="430" t="s">
        <v>3</v>
      </c>
      <c r="E440" s="1" t="s">
        <v>4111</v>
      </c>
      <c r="F440" s="409"/>
      <c r="G440" s="109">
        <v>10</v>
      </c>
      <c r="H440" s="110">
        <v>34.321300000000001</v>
      </c>
      <c r="I440" s="110">
        <v>26.1937</v>
      </c>
      <c r="J440" s="111" t="s">
        <v>4112</v>
      </c>
      <c r="K440" s="112">
        <f t="shared" si="15"/>
        <v>50</v>
      </c>
      <c r="L440" s="52" t="s">
        <v>355</v>
      </c>
      <c r="M440" s="248" t="s">
        <v>355</v>
      </c>
      <c r="N440" s="260"/>
      <c r="O440" s="432">
        <f>AVERAGE(M440:M441)</f>
        <v>1200</v>
      </c>
      <c r="P440" s="438" t="e">
        <f>AVERAGE(#REF!)</f>
        <v>#REF!</v>
      </c>
      <c r="Q440" s="432" t="s">
        <v>354</v>
      </c>
      <c r="R440" s="438" t="e">
        <f>STDEV(#REF!)</f>
        <v>#REF!</v>
      </c>
      <c r="S440" s="114" t="s">
        <v>3873</v>
      </c>
      <c r="T440" s="117">
        <v>16</v>
      </c>
    </row>
    <row r="441" spans="1:20" ht="15.75">
      <c r="A441" s="440"/>
      <c r="B441" s="1" t="s">
        <v>52</v>
      </c>
      <c r="C441" s="384"/>
      <c r="D441" s="431"/>
      <c r="E441" s="1" t="s">
        <v>4113</v>
      </c>
      <c r="F441" s="409"/>
      <c r="G441" s="109">
        <v>10</v>
      </c>
      <c r="H441" s="110">
        <v>31.725999999999999</v>
      </c>
      <c r="I441" s="110">
        <v>26.183700000000002</v>
      </c>
      <c r="J441" s="111" t="s">
        <v>4114</v>
      </c>
      <c r="K441" s="112">
        <f t="shared" si="15"/>
        <v>50</v>
      </c>
      <c r="L441" s="52">
        <v>30</v>
      </c>
      <c r="M441" s="247">
        <f t="shared" si="16"/>
        <v>1200</v>
      </c>
      <c r="N441" s="258"/>
      <c r="O441" s="438">
        <f>AVERAGE(O440:O440)</f>
        <v>1200</v>
      </c>
      <c r="P441" s="438" t="e">
        <f>AVERAGE(P440:P440)</f>
        <v>#REF!</v>
      </c>
      <c r="Q441" s="438"/>
      <c r="R441" s="438" t="e">
        <f>STDEV(#REF!)</f>
        <v>#REF!</v>
      </c>
      <c r="S441" s="114" t="s">
        <v>4108</v>
      </c>
      <c r="T441" s="117">
        <v>16</v>
      </c>
    </row>
    <row r="442" spans="1:20" ht="15.75">
      <c r="A442" s="440"/>
      <c r="B442" s="1" t="s">
        <v>53</v>
      </c>
      <c r="C442" s="383">
        <v>4</v>
      </c>
      <c r="D442" s="430" t="s">
        <v>4</v>
      </c>
      <c r="E442" s="1" t="s">
        <v>4115</v>
      </c>
      <c r="F442" s="409"/>
      <c r="G442" s="109">
        <v>10</v>
      </c>
      <c r="H442" s="110">
        <v>35.0017</v>
      </c>
      <c r="I442" s="110">
        <v>26.209</v>
      </c>
      <c r="J442" s="111" t="s">
        <v>4116</v>
      </c>
      <c r="K442" s="112">
        <f t="shared" si="15"/>
        <v>50</v>
      </c>
      <c r="L442" s="52" t="s">
        <v>355</v>
      </c>
      <c r="M442" s="248" t="s">
        <v>355</v>
      </c>
      <c r="N442" s="260"/>
      <c r="O442" s="432">
        <f>AVERAGE(M442:M443)</f>
        <v>840</v>
      </c>
      <c r="P442" s="432">
        <f>AVERAGE(M442:M445)</f>
        <v>2920</v>
      </c>
      <c r="Q442" s="432" t="s">
        <v>354</v>
      </c>
      <c r="R442" s="432">
        <f>STDEV(M442:M445)</f>
        <v>3777.1947262485687</v>
      </c>
      <c r="S442" s="114" t="s">
        <v>3873</v>
      </c>
      <c r="T442" s="117">
        <v>16</v>
      </c>
    </row>
    <row r="443" spans="1:20" ht="15.75">
      <c r="A443" s="440"/>
      <c r="B443" s="1" t="s">
        <v>54</v>
      </c>
      <c r="C443" s="384"/>
      <c r="D443" s="431"/>
      <c r="E443" s="1" t="s">
        <v>4117</v>
      </c>
      <c r="F443" s="409"/>
      <c r="G443" s="109">
        <v>10</v>
      </c>
      <c r="H443" s="110">
        <v>32.869</v>
      </c>
      <c r="I443" s="110">
        <v>26.370699999999999</v>
      </c>
      <c r="J443" s="111" t="s">
        <v>4118</v>
      </c>
      <c r="K443" s="112">
        <f t="shared" si="15"/>
        <v>50</v>
      </c>
      <c r="L443" s="52">
        <v>21</v>
      </c>
      <c r="M443" s="247">
        <f t="shared" si="16"/>
        <v>840</v>
      </c>
      <c r="N443" s="258"/>
      <c r="O443" s="438"/>
      <c r="P443" s="438"/>
      <c r="Q443" s="438"/>
      <c r="R443" s="438"/>
      <c r="S443" s="114" t="s">
        <v>3873</v>
      </c>
      <c r="T443" s="117">
        <v>16</v>
      </c>
    </row>
    <row r="444" spans="1:20" ht="15.75">
      <c r="A444" s="440"/>
      <c r="B444" s="1" t="s">
        <v>55</v>
      </c>
      <c r="C444" s="384"/>
      <c r="D444" s="430" t="s">
        <v>3</v>
      </c>
      <c r="E444" s="1" t="s">
        <v>4119</v>
      </c>
      <c r="F444" s="409"/>
      <c r="G444" s="109">
        <v>10</v>
      </c>
      <c r="H444" s="110">
        <v>29.0777</v>
      </c>
      <c r="I444" s="110">
        <v>26.452999999999999</v>
      </c>
      <c r="J444" s="111" t="s">
        <v>4120</v>
      </c>
      <c r="K444" s="112">
        <f t="shared" si="15"/>
        <v>50</v>
      </c>
      <c r="L444" s="52">
        <v>182</v>
      </c>
      <c r="M444" s="247">
        <f t="shared" si="16"/>
        <v>7280</v>
      </c>
      <c r="N444" s="257"/>
      <c r="O444" s="432">
        <f>AVERAGE(M444:M445)</f>
        <v>3960</v>
      </c>
      <c r="P444" s="438" t="e">
        <f>AVERAGE(#REF!)</f>
        <v>#REF!</v>
      </c>
      <c r="Q444" s="432">
        <f>STDEV(M444:M445)</f>
        <v>4695.1890270786753</v>
      </c>
      <c r="R444" s="438" t="e">
        <f>STDEV(#REF!)</f>
        <v>#REF!</v>
      </c>
      <c r="S444" s="114" t="s">
        <v>4108</v>
      </c>
      <c r="T444" s="117">
        <v>16</v>
      </c>
    </row>
    <row r="445" spans="1:20" ht="15.75">
      <c r="A445" s="440"/>
      <c r="B445" s="1" t="s">
        <v>56</v>
      </c>
      <c r="C445" s="384"/>
      <c r="D445" s="431"/>
      <c r="E445" s="1" t="s">
        <v>4121</v>
      </c>
      <c r="F445" s="409"/>
      <c r="G445" s="109">
        <v>10</v>
      </c>
      <c r="H445" s="110">
        <v>32.627499999999998</v>
      </c>
      <c r="I445" s="110">
        <v>26.877300000000002</v>
      </c>
      <c r="J445" s="111" t="s">
        <v>4122</v>
      </c>
      <c r="K445" s="112">
        <f t="shared" si="15"/>
        <v>50</v>
      </c>
      <c r="L445" s="52">
        <v>16</v>
      </c>
      <c r="M445" s="247">
        <f t="shared" si="16"/>
        <v>640</v>
      </c>
      <c r="N445" s="258"/>
      <c r="O445" s="438" t="e">
        <f>AVERAGE(#REF!)</f>
        <v>#REF!</v>
      </c>
      <c r="P445" s="438" t="e">
        <f>AVERAGE(#REF!)</f>
        <v>#REF!</v>
      </c>
      <c r="Q445" s="438" t="e">
        <f>STDEV(Q444:Q444)</f>
        <v>#DIV/0!</v>
      </c>
      <c r="R445" s="438" t="e">
        <f>STDEV(R444:R444)</f>
        <v>#REF!</v>
      </c>
      <c r="S445" s="114" t="s">
        <v>4108</v>
      </c>
      <c r="T445" s="117">
        <v>16</v>
      </c>
    </row>
    <row r="446" spans="1:20" ht="15.75">
      <c r="A446" s="440"/>
      <c r="B446" s="1" t="s">
        <v>57</v>
      </c>
      <c r="C446" s="383">
        <v>5</v>
      </c>
      <c r="D446" s="430" t="s">
        <v>4</v>
      </c>
      <c r="E446" s="1" t="s">
        <v>4123</v>
      </c>
      <c r="F446" s="409"/>
      <c r="G446" s="109">
        <v>10</v>
      </c>
      <c r="H446" s="110">
        <v>33.515999999999998</v>
      </c>
      <c r="I446" s="110">
        <v>26.084</v>
      </c>
      <c r="J446" s="111" t="s">
        <v>4124</v>
      </c>
      <c r="K446" s="112">
        <f t="shared" si="15"/>
        <v>50</v>
      </c>
      <c r="L446" s="52">
        <v>13</v>
      </c>
      <c r="M446" s="247">
        <f t="shared" si="16"/>
        <v>520</v>
      </c>
      <c r="N446" s="257"/>
      <c r="O446" s="432">
        <f>AVERAGE(M446:M447)</f>
        <v>2620</v>
      </c>
      <c r="P446" s="432">
        <f>AVERAGE(M446:M449)</f>
        <v>2210</v>
      </c>
      <c r="Q446" s="432">
        <f>STDEV(M446:M447)</f>
        <v>2969.8484809834995</v>
      </c>
      <c r="R446" s="432">
        <f>STDEV(M446:M449)</f>
        <v>2114.4266362302569</v>
      </c>
      <c r="S446" s="114" t="s">
        <v>3873</v>
      </c>
      <c r="T446" s="117">
        <v>16</v>
      </c>
    </row>
    <row r="447" spans="1:20" ht="15.75">
      <c r="A447" s="440"/>
      <c r="B447" s="1" t="s">
        <v>58</v>
      </c>
      <c r="C447" s="384"/>
      <c r="D447" s="431"/>
      <c r="E447" s="1" t="s">
        <v>4125</v>
      </c>
      <c r="F447" s="409"/>
      <c r="G447" s="109">
        <v>10</v>
      </c>
      <c r="H447" s="110">
        <v>30.271999999999998</v>
      </c>
      <c r="I447" s="110">
        <v>26.298300000000001</v>
      </c>
      <c r="J447" s="111" t="s">
        <v>4126</v>
      </c>
      <c r="K447" s="112">
        <f t="shared" si="15"/>
        <v>50</v>
      </c>
      <c r="L447" s="52">
        <v>118</v>
      </c>
      <c r="M447" s="247">
        <f t="shared" si="16"/>
        <v>4720</v>
      </c>
      <c r="N447" s="258"/>
      <c r="O447" s="438"/>
      <c r="P447" s="438"/>
      <c r="Q447" s="438"/>
      <c r="R447" s="438"/>
      <c r="S447" s="114" t="s">
        <v>3873</v>
      </c>
      <c r="T447" s="117">
        <v>16</v>
      </c>
    </row>
    <row r="448" spans="1:20" ht="15.75">
      <c r="A448" s="440"/>
      <c r="B448" s="1" t="s">
        <v>59</v>
      </c>
      <c r="C448" s="384"/>
      <c r="D448" s="430" t="s">
        <v>3</v>
      </c>
      <c r="E448" s="1" t="s">
        <v>4127</v>
      </c>
      <c r="F448" s="409"/>
      <c r="G448" s="109">
        <v>10</v>
      </c>
      <c r="H448" s="110">
        <v>30.267299999999999</v>
      </c>
      <c r="I448" s="110">
        <v>26.893699999999999</v>
      </c>
      <c r="J448" s="111" t="s">
        <v>4128</v>
      </c>
      <c r="K448" s="112">
        <f t="shared" si="15"/>
        <v>50</v>
      </c>
      <c r="L448" s="52">
        <v>80</v>
      </c>
      <c r="M448" s="247">
        <f t="shared" si="16"/>
        <v>3200</v>
      </c>
      <c r="N448" s="257"/>
      <c r="O448" s="432">
        <f>AVERAGE(M448:M449)</f>
        <v>1800</v>
      </c>
      <c r="P448" s="438" t="e">
        <f>AVERAGE(#REF!)</f>
        <v>#REF!</v>
      </c>
      <c r="Q448" s="432">
        <f>STDEV(M448:M449)</f>
        <v>1979.8989873223331</v>
      </c>
      <c r="R448" s="438" t="e">
        <f>STDEV(#REF!)</f>
        <v>#REF!</v>
      </c>
      <c r="S448" s="114" t="s">
        <v>4108</v>
      </c>
      <c r="T448" s="117">
        <v>16</v>
      </c>
    </row>
    <row r="449" spans="1:20" ht="15.75">
      <c r="A449" s="440"/>
      <c r="B449" s="1" t="s">
        <v>60</v>
      </c>
      <c r="C449" s="384"/>
      <c r="D449" s="431"/>
      <c r="E449" s="1" t="s">
        <v>4129</v>
      </c>
      <c r="F449" s="409"/>
      <c r="G449" s="109">
        <v>10</v>
      </c>
      <c r="H449" s="110">
        <v>33.951700000000002</v>
      </c>
      <c r="I449" s="110">
        <v>26.152000000000001</v>
      </c>
      <c r="J449" s="111" t="s">
        <v>4130</v>
      </c>
      <c r="K449" s="112">
        <f t="shared" si="15"/>
        <v>50</v>
      </c>
      <c r="L449" s="52">
        <v>10</v>
      </c>
      <c r="M449" s="247">
        <f t="shared" si="16"/>
        <v>400</v>
      </c>
      <c r="N449" s="258"/>
      <c r="O449" s="438" t="e">
        <f>AVERAGE(#REF!)</f>
        <v>#REF!</v>
      </c>
      <c r="P449" s="438" t="e">
        <f>AVERAGE(#REF!)</f>
        <v>#REF!</v>
      </c>
      <c r="Q449" s="438" t="e">
        <f>STDEV(Q448:Q448)</f>
        <v>#DIV/0!</v>
      </c>
      <c r="R449" s="438" t="e">
        <f>STDEV(R448:R448)</f>
        <v>#REF!</v>
      </c>
      <c r="S449" s="114" t="s">
        <v>3873</v>
      </c>
      <c r="T449" s="117">
        <v>16</v>
      </c>
    </row>
    <row r="450" spans="1:20" ht="15.75">
      <c r="A450" s="440"/>
      <c r="B450" s="1" t="s">
        <v>61</v>
      </c>
      <c r="C450" s="383">
        <v>6</v>
      </c>
      <c r="D450" s="430" t="s">
        <v>4</v>
      </c>
      <c r="E450" s="1" t="s">
        <v>4131</v>
      </c>
      <c r="F450" s="409"/>
      <c r="G450" s="109">
        <v>10</v>
      </c>
      <c r="H450" s="110">
        <v>31.120699999999999</v>
      </c>
      <c r="I450" s="110">
        <v>25.940999999999999</v>
      </c>
      <c r="J450" s="111" t="s">
        <v>4132</v>
      </c>
      <c r="K450" s="112">
        <f t="shared" si="15"/>
        <v>50</v>
      </c>
      <c r="L450" s="52">
        <v>66</v>
      </c>
      <c r="M450" s="247">
        <f t="shared" si="16"/>
        <v>2640</v>
      </c>
      <c r="N450" s="257"/>
      <c r="O450" s="432">
        <f>AVERAGE(M450:M451)</f>
        <v>11120</v>
      </c>
      <c r="P450" s="432">
        <f>AVERAGE(M450:M453)</f>
        <v>7720</v>
      </c>
      <c r="Q450" s="432">
        <f>STDEV(M450:M451)</f>
        <v>11992.531008923846</v>
      </c>
      <c r="R450" s="432">
        <f>STDEV(M450:M453)</f>
        <v>7972.6198119982282</v>
      </c>
      <c r="S450" s="114" t="s">
        <v>3873</v>
      </c>
      <c r="T450" s="117">
        <v>16</v>
      </c>
    </row>
    <row r="451" spans="1:20" ht="15.75">
      <c r="A451" s="440"/>
      <c r="B451" s="1" t="s">
        <v>62</v>
      </c>
      <c r="C451" s="384"/>
      <c r="D451" s="437"/>
      <c r="E451" s="1" t="s">
        <v>4133</v>
      </c>
      <c r="F451" s="409"/>
      <c r="G451" s="109">
        <v>10</v>
      </c>
      <c r="H451" s="110">
        <v>28.152999999999999</v>
      </c>
      <c r="I451" s="110">
        <v>26.2287</v>
      </c>
      <c r="J451" s="111" t="s">
        <v>4134</v>
      </c>
      <c r="K451" s="112">
        <f t="shared" si="15"/>
        <v>50</v>
      </c>
      <c r="L451" s="52">
        <v>490</v>
      </c>
      <c r="M451" s="247">
        <f t="shared" si="16"/>
        <v>19600</v>
      </c>
      <c r="N451" s="259"/>
      <c r="O451" s="433"/>
      <c r="P451" s="438"/>
      <c r="Q451" s="433"/>
      <c r="R451" s="438"/>
      <c r="S451" s="114" t="s">
        <v>3873</v>
      </c>
      <c r="T451" s="117">
        <v>16</v>
      </c>
    </row>
    <row r="452" spans="1:20" ht="15.75">
      <c r="A452" s="440"/>
      <c r="B452" s="1" t="s">
        <v>63</v>
      </c>
      <c r="C452" s="384"/>
      <c r="D452" s="431" t="s">
        <v>3</v>
      </c>
      <c r="E452" s="1" t="s">
        <v>4135</v>
      </c>
      <c r="F452" s="409"/>
      <c r="G452" s="109">
        <v>10</v>
      </c>
      <c r="H452" s="110">
        <v>30.2163</v>
      </c>
      <c r="I452" s="110">
        <v>26.4587</v>
      </c>
      <c r="J452" s="111" t="s">
        <v>4136</v>
      </c>
      <c r="K452" s="112">
        <f t="shared" si="15"/>
        <v>50</v>
      </c>
      <c r="L452" s="52">
        <v>122</v>
      </c>
      <c r="M452" s="247">
        <f t="shared" si="16"/>
        <v>4880</v>
      </c>
      <c r="N452" s="257"/>
      <c r="O452" s="432">
        <f>AVERAGE(M452:M453)</f>
        <v>4320</v>
      </c>
      <c r="P452" s="438" t="e">
        <f>AVERAGE(#REF!)</f>
        <v>#REF!</v>
      </c>
      <c r="Q452" s="432">
        <f>STDEV(M452:M453)</f>
        <v>791.95959492893326</v>
      </c>
      <c r="R452" s="438" t="e">
        <f>STDEV(#REF!)</f>
        <v>#REF!</v>
      </c>
      <c r="S452" s="114" t="s">
        <v>3873</v>
      </c>
      <c r="T452" s="117">
        <v>16</v>
      </c>
    </row>
    <row r="453" spans="1:20" ht="15.75">
      <c r="A453" s="441"/>
      <c r="B453" s="1" t="s">
        <v>64</v>
      </c>
      <c r="C453" s="384"/>
      <c r="D453" s="437"/>
      <c r="E453" s="1" t="s">
        <v>4137</v>
      </c>
      <c r="F453" s="410"/>
      <c r="G453" s="109">
        <v>10</v>
      </c>
      <c r="H453" s="110">
        <v>30.026700000000002</v>
      </c>
      <c r="I453" s="110">
        <v>26.434699999999999</v>
      </c>
      <c r="J453" s="111" t="s">
        <v>4138</v>
      </c>
      <c r="K453" s="112">
        <f t="shared" si="15"/>
        <v>50</v>
      </c>
      <c r="L453" s="52">
        <v>94</v>
      </c>
      <c r="M453" s="247">
        <f t="shared" si="16"/>
        <v>3760</v>
      </c>
      <c r="N453" s="258"/>
      <c r="O453" s="438" t="e">
        <f>AVERAGE(#REF!)</f>
        <v>#REF!</v>
      </c>
      <c r="P453" s="438" t="e">
        <f>AVERAGE(#REF!)</f>
        <v>#REF!</v>
      </c>
      <c r="Q453" s="438" t="e">
        <f>STDEV(Q452:Q452)</f>
        <v>#DIV/0!</v>
      </c>
      <c r="R453" s="438" t="e">
        <f>STDEV(R452:R452)</f>
        <v>#REF!</v>
      </c>
      <c r="S453" s="114" t="s">
        <v>4108</v>
      </c>
      <c r="T453" s="117">
        <v>16</v>
      </c>
    </row>
    <row r="454" spans="1:20" ht="15.75">
      <c r="A454" s="439" t="s">
        <v>790</v>
      </c>
      <c r="B454" s="1" t="s">
        <v>26</v>
      </c>
      <c r="C454" s="383">
        <v>3</v>
      </c>
      <c r="D454" s="430" t="s">
        <v>4</v>
      </c>
      <c r="E454" s="1" t="s">
        <v>4139</v>
      </c>
      <c r="F454" s="408" t="s">
        <v>1844</v>
      </c>
      <c r="G454" s="109">
        <v>10</v>
      </c>
      <c r="H454" s="110">
        <v>34.194000000000003</v>
      </c>
      <c r="I454" s="110">
        <v>26.518999999999998</v>
      </c>
      <c r="J454" s="111" t="s">
        <v>4140</v>
      </c>
      <c r="K454" s="112">
        <f t="shared" si="15"/>
        <v>50</v>
      </c>
      <c r="L454" s="52" t="s">
        <v>355</v>
      </c>
      <c r="M454" s="248" t="s">
        <v>355</v>
      </c>
      <c r="N454" s="260"/>
      <c r="O454" s="432">
        <f>AVERAGE(M454:M455)</f>
        <v>760</v>
      </c>
      <c r="P454" s="432">
        <f>AVERAGE(M454:M457)</f>
        <v>760</v>
      </c>
      <c r="Q454" s="432" t="s">
        <v>354</v>
      </c>
      <c r="R454" s="432" t="s">
        <v>354</v>
      </c>
      <c r="S454" s="114" t="s">
        <v>4108</v>
      </c>
      <c r="T454" s="117">
        <v>16</v>
      </c>
    </row>
    <row r="455" spans="1:20" ht="15.75">
      <c r="A455" s="440"/>
      <c r="B455" s="1" t="s">
        <v>27</v>
      </c>
      <c r="C455" s="384"/>
      <c r="D455" s="431"/>
      <c r="E455" s="1" t="s">
        <v>4141</v>
      </c>
      <c r="F455" s="409"/>
      <c r="G455" s="109">
        <v>10</v>
      </c>
      <c r="H455" s="110">
        <v>32.322000000000003</v>
      </c>
      <c r="I455" s="110">
        <v>25.852699999999999</v>
      </c>
      <c r="J455" s="111" t="s">
        <v>4142</v>
      </c>
      <c r="K455" s="112">
        <f t="shared" ref="K455:K518" si="17">IF(J455&gt;6.25,50,(J455*8))</f>
        <v>50</v>
      </c>
      <c r="L455" s="52">
        <v>19</v>
      </c>
      <c r="M455" s="247">
        <f t="shared" ref="M455:M518" si="18">(L455*2*1000)/K455</f>
        <v>760</v>
      </c>
      <c r="N455" s="258"/>
      <c r="O455" s="438"/>
      <c r="P455" s="438"/>
      <c r="Q455" s="438"/>
      <c r="R455" s="438"/>
      <c r="S455" s="114" t="s">
        <v>4108</v>
      </c>
      <c r="T455" s="117">
        <v>16</v>
      </c>
    </row>
    <row r="456" spans="1:20" ht="15.75">
      <c r="A456" s="440"/>
      <c r="B456" s="1" t="s">
        <v>28</v>
      </c>
      <c r="C456" s="384"/>
      <c r="D456" s="430" t="s">
        <v>3</v>
      </c>
      <c r="E456" s="1" t="s">
        <v>4143</v>
      </c>
      <c r="F456" s="409"/>
      <c r="G456" s="109">
        <v>10</v>
      </c>
      <c r="H456" s="110">
        <v>35.593299999999999</v>
      </c>
      <c r="I456" s="110">
        <v>26.131</v>
      </c>
      <c r="J456" s="111" t="s">
        <v>4144</v>
      </c>
      <c r="K456" s="112">
        <f t="shared" si="17"/>
        <v>50</v>
      </c>
      <c r="L456" s="52" t="s">
        <v>355</v>
      </c>
      <c r="M456" s="248" t="s">
        <v>355</v>
      </c>
      <c r="N456" s="260"/>
      <c r="O456" s="432" t="s">
        <v>355</v>
      </c>
      <c r="P456" s="438" t="e">
        <f>AVERAGE(#REF!)</f>
        <v>#REF!</v>
      </c>
      <c r="Q456" s="432" t="s">
        <v>354</v>
      </c>
      <c r="R456" s="438" t="e">
        <f>STDEV(#REF!)</f>
        <v>#REF!</v>
      </c>
      <c r="S456" s="114" t="s">
        <v>4108</v>
      </c>
      <c r="T456" s="117">
        <v>16</v>
      </c>
    </row>
    <row r="457" spans="1:20" ht="15.75">
      <c r="A457" s="440"/>
      <c r="B457" s="1" t="s">
        <v>29</v>
      </c>
      <c r="C457" s="384"/>
      <c r="D457" s="431"/>
      <c r="E457" s="1" t="s">
        <v>4145</v>
      </c>
      <c r="F457" s="409"/>
      <c r="G457" s="109">
        <v>10</v>
      </c>
      <c r="H457" s="110">
        <v>34.138300000000001</v>
      </c>
      <c r="I457" s="110">
        <v>25.9267</v>
      </c>
      <c r="J457" s="111" t="s">
        <v>4146</v>
      </c>
      <c r="K457" s="112">
        <f t="shared" si="17"/>
        <v>50</v>
      </c>
      <c r="L457" s="52" t="s">
        <v>355</v>
      </c>
      <c r="M457" s="248" t="s">
        <v>355</v>
      </c>
      <c r="N457" s="261"/>
      <c r="O457" s="438" t="e">
        <f>AVERAGE(O456:O456)</f>
        <v>#DIV/0!</v>
      </c>
      <c r="P457" s="438" t="e">
        <f>AVERAGE(P456:P456)</f>
        <v>#REF!</v>
      </c>
      <c r="Q457" s="438"/>
      <c r="R457" s="438" t="e">
        <f>STDEV(#REF!)</f>
        <v>#REF!</v>
      </c>
      <c r="S457" s="114" t="s">
        <v>4108</v>
      </c>
      <c r="T457" s="117">
        <v>16</v>
      </c>
    </row>
    <row r="458" spans="1:20" ht="15.75">
      <c r="A458" s="440"/>
      <c r="B458" s="1" t="s">
        <v>30</v>
      </c>
      <c r="C458" s="383">
        <v>4</v>
      </c>
      <c r="D458" s="430" t="s">
        <v>4</v>
      </c>
      <c r="E458" s="1" t="s">
        <v>4147</v>
      </c>
      <c r="F458" s="409"/>
      <c r="G458" s="109">
        <v>10</v>
      </c>
      <c r="H458" s="110">
        <v>31.632999999999999</v>
      </c>
      <c r="I458" s="110">
        <v>26.743300000000001</v>
      </c>
      <c r="J458" s="111" t="s">
        <v>4148</v>
      </c>
      <c r="K458" s="112">
        <f t="shared" si="17"/>
        <v>50</v>
      </c>
      <c r="L458" s="52">
        <v>31</v>
      </c>
      <c r="M458" s="247">
        <f t="shared" si="18"/>
        <v>1240</v>
      </c>
      <c r="N458" s="257"/>
      <c r="O458" s="432">
        <f>AVERAGE(M458:M459)</f>
        <v>1040</v>
      </c>
      <c r="P458" s="432">
        <f>AVERAGE(M458:M461)</f>
        <v>1660</v>
      </c>
      <c r="Q458" s="432">
        <f>STDEV(M458:M459)</f>
        <v>282.84271247461902</v>
      </c>
      <c r="R458" s="432">
        <f>STDEV(M458:M461)</f>
        <v>1027.3590738717728</v>
      </c>
      <c r="S458" s="114" t="s">
        <v>4108</v>
      </c>
      <c r="T458" s="117">
        <v>16</v>
      </c>
    </row>
    <row r="459" spans="1:20" ht="15.75">
      <c r="A459" s="440"/>
      <c r="B459" s="1" t="s">
        <v>31</v>
      </c>
      <c r="C459" s="384"/>
      <c r="D459" s="431"/>
      <c r="E459" s="1" t="s">
        <v>4149</v>
      </c>
      <c r="F459" s="409"/>
      <c r="G459" s="109">
        <v>10</v>
      </c>
      <c r="H459" s="110">
        <v>32.240299999999998</v>
      </c>
      <c r="I459" s="110">
        <v>26.178999999999998</v>
      </c>
      <c r="J459" s="111" t="s">
        <v>4150</v>
      </c>
      <c r="K459" s="112">
        <f t="shared" si="17"/>
        <v>50</v>
      </c>
      <c r="L459" s="52">
        <v>21</v>
      </c>
      <c r="M459" s="247">
        <f t="shared" si="18"/>
        <v>840</v>
      </c>
      <c r="N459" s="258"/>
      <c r="O459" s="438"/>
      <c r="P459" s="438"/>
      <c r="Q459" s="438"/>
      <c r="R459" s="438"/>
      <c r="S459" s="114" t="s">
        <v>4108</v>
      </c>
      <c r="T459" s="117">
        <v>16</v>
      </c>
    </row>
    <row r="460" spans="1:20" ht="15.75">
      <c r="A460" s="440"/>
      <c r="B460" s="1" t="s">
        <v>32</v>
      </c>
      <c r="C460" s="384"/>
      <c r="D460" s="430" t="s">
        <v>3</v>
      </c>
      <c r="E460" s="1" t="s">
        <v>4151</v>
      </c>
      <c r="F460" s="409"/>
      <c r="G460" s="109">
        <v>10</v>
      </c>
      <c r="H460" s="110">
        <v>31.445699999999999</v>
      </c>
      <c r="I460" s="110">
        <v>26.298300000000001</v>
      </c>
      <c r="J460" s="111" t="s">
        <v>4152</v>
      </c>
      <c r="K460" s="112">
        <f t="shared" si="17"/>
        <v>50</v>
      </c>
      <c r="L460" s="52">
        <v>35</v>
      </c>
      <c r="M460" s="247">
        <f t="shared" si="18"/>
        <v>1400</v>
      </c>
      <c r="N460" s="257"/>
      <c r="O460" s="432">
        <f>AVERAGE(M460:M461)</f>
        <v>2280</v>
      </c>
      <c r="P460" s="438" t="e">
        <f>AVERAGE(#REF!)</f>
        <v>#REF!</v>
      </c>
      <c r="Q460" s="432">
        <f>STDEV(M460:M461)</f>
        <v>1244.5079348883237</v>
      </c>
      <c r="R460" s="438" t="e">
        <f>STDEV(#REF!)</f>
        <v>#REF!</v>
      </c>
      <c r="S460" s="114" t="s">
        <v>4108</v>
      </c>
      <c r="T460" s="117">
        <v>16</v>
      </c>
    </row>
    <row r="461" spans="1:20" ht="15.75">
      <c r="A461" s="440"/>
      <c r="B461" s="1" t="s">
        <v>33</v>
      </c>
      <c r="C461" s="384"/>
      <c r="D461" s="431"/>
      <c r="E461" s="1" t="s">
        <v>4153</v>
      </c>
      <c r="F461" s="409"/>
      <c r="G461" s="109">
        <v>10</v>
      </c>
      <c r="H461" s="110">
        <v>30.285699999999999</v>
      </c>
      <c r="I461" s="110">
        <v>25.8703</v>
      </c>
      <c r="J461" s="111" t="s">
        <v>4154</v>
      </c>
      <c r="K461" s="112">
        <f t="shared" si="17"/>
        <v>50</v>
      </c>
      <c r="L461" s="52">
        <v>79</v>
      </c>
      <c r="M461" s="247">
        <f t="shared" si="18"/>
        <v>3160</v>
      </c>
      <c r="N461" s="258"/>
      <c r="O461" s="438">
        <f>AVERAGE(O460:O460)</f>
        <v>2280</v>
      </c>
      <c r="P461" s="438" t="e">
        <f>AVERAGE(P460:P460)</f>
        <v>#REF!</v>
      </c>
      <c r="Q461" s="438" t="e">
        <f>STDEV(#REF!)</f>
        <v>#REF!</v>
      </c>
      <c r="R461" s="438" t="e">
        <f>STDEV(#REF!)</f>
        <v>#REF!</v>
      </c>
      <c r="S461" s="114" t="s">
        <v>4108</v>
      </c>
      <c r="T461" s="117">
        <v>16</v>
      </c>
    </row>
    <row r="462" spans="1:20" ht="15.75">
      <c r="A462" s="440"/>
      <c r="B462" s="1" t="s">
        <v>34</v>
      </c>
      <c r="C462" s="383">
        <v>5</v>
      </c>
      <c r="D462" s="430" t="s">
        <v>4</v>
      </c>
      <c r="E462" s="1" t="s">
        <v>4155</v>
      </c>
      <c r="F462" s="409"/>
      <c r="G462" s="109">
        <v>10</v>
      </c>
      <c r="H462" s="110">
        <v>34.8367</v>
      </c>
      <c r="I462" s="110">
        <v>26.231000000000002</v>
      </c>
      <c r="J462" s="111" t="s">
        <v>4156</v>
      </c>
      <c r="K462" s="112">
        <f t="shared" si="17"/>
        <v>50</v>
      </c>
      <c r="L462" s="52" t="s">
        <v>355</v>
      </c>
      <c r="M462" s="248" t="s">
        <v>355</v>
      </c>
      <c r="N462" s="260"/>
      <c r="O462" s="432">
        <f>AVERAGE(M462:M463)</f>
        <v>880</v>
      </c>
      <c r="P462" s="432">
        <f>AVERAGE(M462:M465)</f>
        <v>880</v>
      </c>
      <c r="Q462" s="432" t="s">
        <v>354</v>
      </c>
      <c r="R462" s="432" t="s">
        <v>354</v>
      </c>
      <c r="S462" s="114" t="s">
        <v>4108</v>
      </c>
      <c r="T462" s="117">
        <v>16</v>
      </c>
    </row>
    <row r="463" spans="1:20" ht="15.75">
      <c r="A463" s="440"/>
      <c r="B463" s="1" t="s">
        <v>35</v>
      </c>
      <c r="C463" s="384"/>
      <c r="D463" s="431"/>
      <c r="E463" s="1" t="s">
        <v>4157</v>
      </c>
      <c r="F463" s="409"/>
      <c r="G463" s="109">
        <v>10</v>
      </c>
      <c r="H463" s="110">
        <v>32.174700000000001</v>
      </c>
      <c r="I463" s="110">
        <v>26.712700000000002</v>
      </c>
      <c r="J463" s="111" t="s">
        <v>4158</v>
      </c>
      <c r="K463" s="112">
        <f t="shared" si="17"/>
        <v>50</v>
      </c>
      <c r="L463" s="52">
        <v>22</v>
      </c>
      <c r="M463" s="247">
        <f t="shared" si="18"/>
        <v>880</v>
      </c>
      <c r="N463" s="258"/>
      <c r="O463" s="438"/>
      <c r="P463" s="438"/>
      <c r="Q463" s="438"/>
      <c r="R463" s="438"/>
      <c r="S463" s="114" t="s">
        <v>4108</v>
      </c>
      <c r="T463" s="117">
        <v>16</v>
      </c>
    </row>
    <row r="464" spans="1:20" ht="15.75">
      <c r="A464" s="440"/>
      <c r="B464" s="1" t="s">
        <v>36</v>
      </c>
      <c r="C464" s="384"/>
      <c r="D464" s="430" t="s">
        <v>3</v>
      </c>
      <c r="E464" s="1" t="s">
        <v>4159</v>
      </c>
      <c r="F464" s="409"/>
      <c r="G464" s="109">
        <v>10</v>
      </c>
      <c r="H464" s="110" t="s">
        <v>16</v>
      </c>
      <c r="I464" s="110">
        <v>26.903700000000001</v>
      </c>
      <c r="J464" s="111" t="s">
        <v>4160</v>
      </c>
      <c r="K464" s="112">
        <f t="shared" si="17"/>
        <v>50</v>
      </c>
      <c r="L464" s="52" t="s">
        <v>355</v>
      </c>
      <c r="M464" s="248" t="s">
        <v>355</v>
      </c>
      <c r="N464" s="260"/>
      <c r="O464" s="432" t="s">
        <v>355</v>
      </c>
      <c r="P464" s="438" t="e">
        <f>AVERAGE(#REF!)</f>
        <v>#REF!</v>
      </c>
      <c r="Q464" s="432" t="s">
        <v>354</v>
      </c>
      <c r="R464" s="438" t="e">
        <f>STDEV(#REF!)</f>
        <v>#REF!</v>
      </c>
      <c r="S464" s="114" t="s">
        <v>4108</v>
      </c>
      <c r="T464" s="117">
        <v>16</v>
      </c>
    </row>
    <row r="465" spans="1:20" ht="15.75">
      <c r="A465" s="440"/>
      <c r="B465" s="1" t="s">
        <v>37</v>
      </c>
      <c r="C465" s="384"/>
      <c r="D465" s="431"/>
      <c r="E465" s="1" t="s">
        <v>4161</v>
      </c>
      <c r="F465" s="409"/>
      <c r="G465" s="109">
        <v>10</v>
      </c>
      <c r="H465" s="110">
        <v>33.590699999999998</v>
      </c>
      <c r="I465" s="110">
        <v>26.330300000000001</v>
      </c>
      <c r="J465" s="111" t="s">
        <v>4162</v>
      </c>
      <c r="K465" s="112">
        <f t="shared" si="17"/>
        <v>50</v>
      </c>
      <c r="L465" s="52" t="s">
        <v>355</v>
      </c>
      <c r="M465" s="248" t="s">
        <v>355</v>
      </c>
      <c r="N465" s="261"/>
      <c r="O465" s="438" t="e">
        <f>AVERAGE(O464:O464)</f>
        <v>#DIV/0!</v>
      </c>
      <c r="P465" s="438" t="e">
        <f>AVERAGE(#REF!)</f>
        <v>#REF!</v>
      </c>
      <c r="Q465" s="438"/>
      <c r="R465" s="438" t="e">
        <f>STDEV(R464:R464)</f>
        <v>#REF!</v>
      </c>
      <c r="S465" s="114" t="s">
        <v>4108</v>
      </c>
      <c r="T465" s="117">
        <v>16</v>
      </c>
    </row>
    <row r="466" spans="1:20" ht="15.75">
      <c r="A466" s="440"/>
      <c r="B466" s="1" t="s">
        <v>38</v>
      </c>
      <c r="C466" s="383">
        <v>6</v>
      </c>
      <c r="D466" s="115" t="s">
        <v>4</v>
      </c>
      <c r="E466" s="1" t="s">
        <v>4163</v>
      </c>
      <c r="F466" s="409"/>
      <c r="G466" s="109">
        <v>10</v>
      </c>
      <c r="H466" s="110" t="s">
        <v>16</v>
      </c>
      <c r="I466" s="110">
        <v>26.450299999999999</v>
      </c>
      <c r="J466" s="111" t="s">
        <v>4164</v>
      </c>
      <c r="K466" s="112">
        <f t="shared" si="17"/>
        <v>50</v>
      </c>
      <c r="L466" s="52" t="s">
        <v>355</v>
      </c>
      <c r="M466" s="248" t="s">
        <v>355</v>
      </c>
      <c r="N466" s="248"/>
      <c r="O466" s="52" t="s">
        <v>355</v>
      </c>
      <c r="P466" s="432">
        <f>AVERAGE(M466:M469)</f>
        <v>1280</v>
      </c>
      <c r="Q466" s="116" t="s">
        <v>354</v>
      </c>
      <c r="R466" s="432">
        <f>STDEV(M466:M469)</f>
        <v>565.68542494923804</v>
      </c>
      <c r="S466" s="114" t="s">
        <v>4108</v>
      </c>
      <c r="T466" s="117">
        <v>16</v>
      </c>
    </row>
    <row r="467" spans="1:20" ht="15.75">
      <c r="A467" s="440"/>
      <c r="B467" s="1" t="s">
        <v>39</v>
      </c>
      <c r="C467" s="384"/>
      <c r="D467" s="430" t="s">
        <v>3</v>
      </c>
      <c r="E467" s="1" t="s">
        <v>4165</v>
      </c>
      <c r="F467" s="409"/>
      <c r="G467" s="109">
        <v>10</v>
      </c>
      <c r="H467" s="110">
        <v>31.204699999999999</v>
      </c>
      <c r="I467" s="110">
        <v>26.1157</v>
      </c>
      <c r="J467" s="111" t="s">
        <v>4166</v>
      </c>
      <c r="K467" s="112">
        <f t="shared" si="17"/>
        <v>50</v>
      </c>
      <c r="L467" s="52">
        <v>42</v>
      </c>
      <c r="M467" s="247">
        <f t="shared" si="18"/>
        <v>1680</v>
      </c>
      <c r="N467" s="257"/>
      <c r="O467" s="432">
        <f>AVERAGE(M467:M469)</f>
        <v>1280</v>
      </c>
      <c r="P467" s="438" t="e">
        <f>AVERAGE(#REF!)</f>
        <v>#REF!</v>
      </c>
      <c r="Q467" s="432">
        <f>STDEV(M467:M469)</f>
        <v>565.68542494923804</v>
      </c>
      <c r="R467" s="438" t="e">
        <f>STDEV(#REF!)</f>
        <v>#REF!</v>
      </c>
      <c r="S467" s="114" t="s">
        <v>4108</v>
      </c>
      <c r="T467" s="117">
        <v>16</v>
      </c>
    </row>
    <row r="468" spans="1:20" ht="15.75">
      <c r="A468" s="440"/>
      <c r="B468" s="1" t="s">
        <v>40</v>
      </c>
      <c r="C468" s="384"/>
      <c r="D468" s="431"/>
      <c r="E468" s="1" t="s">
        <v>4167</v>
      </c>
      <c r="F468" s="409"/>
      <c r="G468" s="109">
        <v>10</v>
      </c>
      <c r="H468" s="110">
        <v>38.5505</v>
      </c>
      <c r="I468" s="110">
        <v>27.994299999999999</v>
      </c>
      <c r="J468" s="111" t="s">
        <v>4168</v>
      </c>
      <c r="K468" s="112">
        <f t="shared" si="17"/>
        <v>50</v>
      </c>
      <c r="L468" s="52" t="s">
        <v>355</v>
      </c>
      <c r="M468" s="248" t="s">
        <v>355</v>
      </c>
      <c r="N468" s="261"/>
      <c r="O468" s="438">
        <f>AVERAGE(O467:O467)</f>
        <v>1280</v>
      </c>
      <c r="P468" s="438" t="e">
        <f>AVERAGE(P467:P467)</f>
        <v>#REF!</v>
      </c>
      <c r="Q468" s="438" t="e">
        <f>STDEV(#REF!)</f>
        <v>#REF!</v>
      </c>
      <c r="R468" s="438" t="e">
        <f>STDEV(#REF!)</f>
        <v>#REF!</v>
      </c>
      <c r="S468" s="114" t="s">
        <v>4108</v>
      </c>
      <c r="T468" s="117">
        <v>16</v>
      </c>
    </row>
    <row r="469" spans="1:20" ht="15.75">
      <c r="A469" s="440"/>
      <c r="B469" s="1" t="s">
        <v>41</v>
      </c>
      <c r="C469" s="384"/>
      <c r="D469" s="431"/>
      <c r="E469" s="1" t="s">
        <v>4169</v>
      </c>
      <c r="F469" s="410"/>
      <c r="G469" s="109">
        <v>10</v>
      </c>
      <c r="H469" s="110">
        <v>32.149000000000001</v>
      </c>
      <c r="I469" s="110">
        <v>26.523700000000002</v>
      </c>
      <c r="J469" s="111" t="s">
        <v>4170</v>
      </c>
      <c r="K469" s="112">
        <f t="shared" si="17"/>
        <v>50</v>
      </c>
      <c r="L469" s="52">
        <v>22</v>
      </c>
      <c r="M469" s="247">
        <f t="shared" si="18"/>
        <v>880</v>
      </c>
      <c r="N469" s="258"/>
      <c r="O469" s="438">
        <f>AVERAGE(O468:O468)</f>
        <v>1280</v>
      </c>
      <c r="P469" s="438" t="e">
        <f>AVERAGE(P468:P468)</f>
        <v>#REF!</v>
      </c>
      <c r="Q469" s="438" t="e">
        <f>STDEV(Q467:Q468)</f>
        <v>#REF!</v>
      </c>
      <c r="R469" s="438" t="e">
        <f>STDEV(R467:R468)</f>
        <v>#REF!</v>
      </c>
      <c r="S469" s="114" t="s">
        <v>4108</v>
      </c>
      <c r="T469" s="117">
        <v>16</v>
      </c>
    </row>
    <row r="470" spans="1:20" ht="15.75">
      <c r="A470" s="440"/>
      <c r="B470" s="1" t="s">
        <v>49</v>
      </c>
      <c r="C470" s="383">
        <v>3</v>
      </c>
      <c r="D470" s="430" t="s">
        <v>4</v>
      </c>
      <c r="E470" s="1" t="s">
        <v>4171</v>
      </c>
      <c r="F470" s="408" t="s">
        <v>1846</v>
      </c>
      <c r="G470" s="109">
        <v>10</v>
      </c>
      <c r="H470" s="110">
        <v>32.3277</v>
      </c>
      <c r="I470" s="110">
        <v>25.946300000000001</v>
      </c>
      <c r="J470" s="111" t="s">
        <v>4172</v>
      </c>
      <c r="K470" s="112">
        <f t="shared" si="17"/>
        <v>50</v>
      </c>
      <c r="L470" s="52">
        <v>20</v>
      </c>
      <c r="M470" s="247">
        <f t="shared" si="18"/>
        <v>800</v>
      </c>
      <c r="N470" s="257"/>
      <c r="O470" s="432">
        <f>AVERAGE(M470:M471)</f>
        <v>800</v>
      </c>
      <c r="P470" s="432">
        <f>AVERAGE(M470:M473)</f>
        <v>800</v>
      </c>
      <c r="Q470" s="432" t="s">
        <v>354</v>
      </c>
      <c r="R470" s="432" t="s">
        <v>354</v>
      </c>
      <c r="S470" s="114" t="s">
        <v>4108</v>
      </c>
      <c r="T470" s="117">
        <v>16</v>
      </c>
    </row>
    <row r="471" spans="1:20" ht="15.75">
      <c r="A471" s="440"/>
      <c r="B471" s="1" t="s">
        <v>50</v>
      </c>
      <c r="C471" s="384"/>
      <c r="D471" s="431"/>
      <c r="E471" s="1" t="s">
        <v>4173</v>
      </c>
      <c r="F471" s="409"/>
      <c r="G471" s="109">
        <v>10</v>
      </c>
      <c r="H471" s="110">
        <v>37.481499999999997</v>
      </c>
      <c r="I471" s="110">
        <v>26.3367</v>
      </c>
      <c r="J471" s="111" t="s">
        <v>4174</v>
      </c>
      <c r="K471" s="112">
        <f t="shared" si="17"/>
        <v>50</v>
      </c>
      <c r="L471" s="52" t="s">
        <v>355</v>
      </c>
      <c r="M471" s="248" t="s">
        <v>355</v>
      </c>
      <c r="N471" s="261"/>
      <c r="O471" s="438"/>
      <c r="P471" s="438"/>
      <c r="Q471" s="438"/>
      <c r="R471" s="438"/>
      <c r="S471" s="114" t="s">
        <v>4108</v>
      </c>
      <c r="T471" s="117">
        <v>16</v>
      </c>
    </row>
    <row r="472" spans="1:20" ht="15.75">
      <c r="A472" s="440"/>
      <c r="B472" s="1" t="s">
        <v>51</v>
      </c>
      <c r="C472" s="384"/>
      <c r="D472" s="430" t="s">
        <v>3</v>
      </c>
      <c r="E472" s="1" t="s">
        <v>4175</v>
      </c>
      <c r="F472" s="409"/>
      <c r="G472" s="109">
        <v>10</v>
      </c>
      <c r="H472" s="110">
        <v>36.316699999999997</v>
      </c>
      <c r="I472" s="110">
        <v>25.959299999999999</v>
      </c>
      <c r="J472" s="111" t="s">
        <v>4176</v>
      </c>
      <c r="K472" s="112">
        <f t="shared" si="17"/>
        <v>50</v>
      </c>
      <c r="L472" s="52" t="s">
        <v>355</v>
      </c>
      <c r="M472" s="248" t="s">
        <v>355</v>
      </c>
      <c r="N472" s="260"/>
      <c r="O472" s="432" t="s">
        <v>355</v>
      </c>
      <c r="P472" s="438" t="e">
        <f>AVERAGE(#REF!)</f>
        <v>#REF!</v>
      </c>
      <c r="Q472" s="432" t="s">
        <v>354</v>
      </c>
      <c r="R472" s="438" t="e">
        <f>STDEV(#REF!)</f>
        <v>#REF!</v>
      </c>
      <c r="S472" s="114" t="s">
        <v>4108</v>
      </c>
      <c r="T472" s="117">
        <v>16</v>
      </c>
    </row>
    <row r="473" spans="1:20" ht="15.75">
      <c r="A473" s="440"/>
      <c r="B473" s="1" t="s">
        <v>52</v>
      </c>
      <c r="C473" s="384"/>
      <c r="D473" s="431"/>
      <c r="E473" s="1" t="s">
        <v>4177</v>
      </c>
      <c r="F473" s="409"/>
      <c r="G473" s="109">
        <v>10</v>
      </c>
      <c r="H473" s="110">
        <v>33.939</v>
      </c>
      <c r="I473" s="110">
        <v>26.401299999999999</v>
      </c>
      <c r="J473" s="111" t="s">
        <v>4178</v>
      </c>
      <c r="K473" s="112">
        <f t="shared" si="17"/>
        <v>50</v>
      </c>
      <c r="L473" s="52" t="s">
        <v>355</v>
      </c>
      <c r="M473" s="248" t="s">
        <v>355</v>
      </c>
      <c r="N473" s="261"/>
      <c r="O473" s="438" t="e">
        <f>AVERAGE(O472:O472)</f>
        <v>#DIV/0!</v>
      </c>
      <c r="P473" s="438" t="e">
        <f>AVERAGE(P472:P472)</f>
        <v>#REF!</v>
      </c>
      <c r="Q473" s="438"/>
      <c r="R473" s="438" t="e">
        <f>STDEV(#REF!)</f>
        <v>#REF!</v>
      </c>
      <c r="S473" s="114" t="s">
        <v>4108</v>
      </c>
      <c r="T473" s="117">
        <v>16</v>
      </c>
    </row>
    <row r="474" spans="1:20" ht="15.75">
      <c r="A474" s="440"/>
      <c r="B474" s="1" t="s">
        <v>53</v>
      </c>
      <c r="C474" s="383">
        <v>4</v>
      </c>
      <c r="D474" s="430" t="s">
        <v>4</v>
      </c>
      <c r="E474" s="1" t="s">
        <v>4179</v>
      </c>
      <c r="F474" s="409"/>
      <c r="G474" s="109">
        <v>10</v>
      </c>
      <c r="H474" s="110">
        <v>36.143000000000001</v>
      </c>
      <c r="I474" s="110">
        <v>26.7333</v>
      </c>
      <c r="J474" s="111" t="s">
        <v>4180</v>
      </c>
      <c r="K474" s="112">
        <f t="shared" si="17"/>
        <v>50</v>
      </c>
      <c r="L474" s="52" t="s">
        <v>355</v>
      </c>
      <c r="M474" s="248" t="s">
        <v>355</v>
      </c>
      <c r="N474" s="260"/>
      <c r="O474" s="432" t="s">
        <v>355</v>
      </c>
      <c r="P474" s="432" t="s">
        <v>355</v>
      </c>
      <c r="Q474" s="432" t="s">
        <v>354</v>
      </c>
      <c r="R474" s="432" t="s">
        <v>354</v>
      </c>
      <c r="S474" s="114" t="s">
        <v>4108</v>
      </c>
      <c r="T474" s="117">
        <v>16</v>
      </c>
    </row>
    <row r="475" spans="1:20" ht="15.75">
      <c r="A475" s="440"/>
      <c r="B475" s="1" t="s">
        <v>54</v>
      </c>
      <c r="C475" s="384"/>
      <c r="D475" s="431"/>
      <c r="E475" s="1" t="s">
        <v>4181</v>
      </c>
      <c r="F475" s="409"/>
      <c r="G475" s="109">
        <v>10</v>
      </c>
      <c r="H475" s="110">
        <v>33.523000000000003</v>
      </c>
      <c r="I475" s="110">
        <v>26.634</v>
      </c>
      <c r="J475" s="111" t="s">
        <v>4182</v>
      </c>
      <c r="K475" s="112">
        <f t="shared" si="17"/>
        <v>50</v>
      </c>
      <c r="L475" s="52" t="s">
        <v>355</v>
      </c>
      <c r="M475" s="248" t="s">
        <v>355</v>
      </c>
      <c r="N475" s="261"/>
      <c r="O475" s="438" t="e">
        <f t="shared" ref="O475" si="19">AVERAGE(O474:O474)</f>
        <v>#DIV/0!</v>
      </c>
      <c r="P475" s="438"/>
      <c r="Q475" s="438"/>
      <c r="R475" s="438"/>
      <c r="S475" s="114" t="s">
        <v>4108</v>
      </c>
      <c r="T475" s="117">
        <v>16</v>
      </c>
    </row>
    <row r="476" spans="1:20" ht="15.75">
      <c r="A476" s="440"/>
      <c r="B476" s="1" t="s">
        <v>55</v>
      </c>
      <c r="C476" s="384"/>
      <c r="D476" s="430" t="s">
        <v>3</v>
      </c>
      <c r="E476" s="1" t="s">
        <v>4183</v>
      </c>
      <c r="F476" s="409"/>
      <c r="G476" s="109">
        <v>10</v>
      </c>
      <c r="H476" s="110">
        <v>34.5627</v>
      </c>
      <c r="I476" s="110">
        <v>26.7347</v>
      </c>
      <c r="J476" s="111" t="s">
        <v>4184</v>
      </c>
      <c r="K476" s="112">
        <f t="shared" si="17"/>
        <v>50</v>
      </c>
      <c r="L476" s="52" t="s">
        <v>355</v>
      </c>
      <c r="M476" s="248" t="s">
        <v>355</v>
      </c>
      <c r="N476" s="260"/>
      <c r="O476" s="432" t="s">
        <v>355</v>
      </c>
      <c r="P476" s="438" t="e">
        <f>AVERAGE(#REF!)</f>
        <v>#REF!</v>
      </c>
      <c r="Q476" s="432" t="s">
        <v>354</v>
      </c>
      <c r="R476" s="438" t="e">
        <f>STDEV(#REF!)</f>
        <v>#REF!</v>
      </c>
      <c r="S476" s="114" t="s">
        <v>4108</v>
      </c>
      <c r="T476" s="117">
        <v>16</v>
      </c>
    </row>
    <row r="477" spans="1:20" ht="15.75">
      <c r="A477" s="440"/>
      <c r="B477" s="1" t="s">
        <v>56</v>
      </c>
      <c r="C477" s="384"/>
      <c r="D477" s="431"/>
      <c r="E477" s="1" t="s">
        <v>4185</v>
      </c>
      <c r="F477" s="409"/>
      <c r="G477" s="109">
        <v>10</v>
      </c>
      <c r="H477" s="110">
        <v>34.580300000000001</v>
      </c>
      <c r="I477" s="110">
        <v>25.791699999999999</v>
      </c>
      <c r="J477" s="111" t="s">
        <v>4186</v>
      </c>
      <c r="K477" s="112">
        <f t="shared" si="17"/>
        <v>50</v>
      </c>
      <c r="L477" s="52" t="s">
        <v>355</v>
      </c>
      <c r="M477" s="248" t="s">
        <v>355</v>
      </c>
      <c r="N477" s="261"/>
      <c r="O477" s="438" t="e">
        <f t="shared" ref="O477" si="20">AVERAGE(O476:O476)</f>
        <v>#DIV/0!</v>
      </c>
      <c r="P477" s="438" t="e">
        <f>AVERAGE(#REF!)</f>
        <v>#REF!</v>
      </c>
      <c r="Q477" s="438"/>
      <c r="R477" s="438" t="e">
        <f>STDEV(R476:R476)</f>
        <v>#REF!</v>
      </c>
      <c r="S477" s="114" t="s">
        <v>4108</v>
      </c>
      <c r="T477" s="117">
        <v>17</v>
      </c>
    </row>
    <row r="478" spans="1:20" ht="15.75">
      <c r="A478" s="440"/>
      <c r="B478" s="1" t="s">
        <v>57</v>
      </c>
      <c r="C478" s="383">
        <v>5</v>
      </c>
      <c r="D478" s="430" t="s">
        <v>4</v>
      </c>
      <c r="E478" s="1" t="s">
        <v>4187</v>
      </c>
      <c r="F478" s="409"/>
      <c r="G478" s="109">
        <v>10</v>
      </c>
      <c r="H478" s="110">
        <v>33.033700000000003</v>
      </c>
      <c r="I478" s="110">
        <v>26.4267</v>
      </c>
      <c r="J478" s="111" t="s">
        <v>4188</v>
      </c>
      <c r="K478" s="112">
        <f t="shared" si="17"/>
        <v>50</v>
      </c>
      <c r="L478" s="52">
        <v>12</v>
      </c>
      <c r="M478" s="247">
        <f t="shared" si="18"/>
        <v>480</v>
      </c>
      <c r="N478" s="257"/>
      <c r="O478" s="432">
        <f>AVERAGE(M478:M479)</f>
        <v>980</v>
      </c>
      <c r="P478" s="432">
        <f>AVERAGE(M478:M481)</f>
        <v>790</v>
      </c>
      <c r="Q478" s="432">
        <f>STDEV(M478:M479)</f>
        <v>707.10678118654755</v>
      </c>
      <c r="R478" s="432">
        <f>STDEV(M478:M481)</f>
        <v>491.39257896987687</v>
      </c>
      <c r="S478" s="114" t="s">
        <v>4108</v>
      </c>
      <c r="T478" s="117">
        <v>17</v>
      </c>
    </row>
    <row r="479" spans="1:20" ht="15.75">
      <c r="A479" s="440"/>
      <c r="B479" s="1" t="s">
        <v>58</v>
      </c>
      <c r="C479" s="384"/>
      <c r="D479" s="431"/>
      <c r="E479" s="1" t="s">
        <v>4189</v>
      </c>
      <c r="F479" s="409"/>
      <c r="G479" s="109">
        <v>10</v>
      </c>
      <c r="H479" s="110">
        <v>31.389299999999999</v>
      </c>
      <c r="I479" s="110">
        <v>26.128699999999998</v>
      </c>
      <c r="J479" s="111" t="s">
        <v>4190</v>
      </c>
      <c r="K479" s="112">
        <f t="shared" si="17"/>
        <v>50</v>
      </c>
      <c r="L479" s="52">
        <v>37</v>
      </c>
      <c r="M479" s="247">
        <f t="shared" si="18"/>
        <v>1480</v>
      </c>
      <c r="N479" s="258"/>
      <c r="O479" s="438"/>
      <c r="P479" s="438"/>
      <c r="Q479" s="438"/>
      <c r="R479" s="438"/>
      <c r="S479" s="114" t="s">
        <v>4108</v>
      </c>
      <c r="T479" s="117">
        <v>17</v>
      </c>
    </row>
    <row r="480" spans="1:20" ht="15.75">
      <c r="A480" s="440"/>
      <c r="B480" s="1" t="s">
        <v>59</v>
      </c>
      <c r="C480" s="384"/>
      <c r="D480" s="430" t="s">
        <v>3</v>
      </c>
      <c r="E480" s="1" t="s">
        <v>4191</v>
      </c>
      <c r="F480" s="409"/>
      <c r="G480" s="109">
        <v>10</v>
      </c>
      <c r="H480" s="110">
        <v>32.294499999999999</v>
      </c>
      <c r="I480" s="110">
        <v>26.709700000000002</v>
      </c>
      <c r="J480" s="111" t="s">
        <v>4192</v>
      </c>
      <c r="K480" s="112">
        <f t="shared" si="17"/>
        <v>50</v>
      </c>
      <c r="L480" s="52">
        <v>20</v>
      </c>
      <c r="M480" s="247">
        <f t="shared" si="18"/>
        <v>800</v>
      </c>
      <c r="N480" s="257"/>
      <c r="O480" s="432">
        <f>AVERAGE(M480:M481)</f>
        <v>600</v>
      </c>
      <c r="P480" s="438" t="e">
        <f>AVERAGE(#REF!)</f>
        <v>#REF!</v>
      </c>
      <c r="Q480" s="432">
        <f>STDEV(M480:M481)</f>
        <v>282.84271247461902</v>
      </c>
      <c r="R480" s="438" t="e">
        <f>STDEV(#REF!)</f>
        <v>#REF!</v>
      </c>
      <c r="S480" s="114" t="s">
        <v>4108</v>
      </c>
      <c r="T480" s="117">
        <v>17</v>
      </c>
    </row>
    <row r="481" spans="1:20" ht="15.75">
      <c r="A481" s="440"/>
      <c r="B481" s="1" t="s">
        <v>60</v>
      </c>
      <c r="C481" s="384"/>
      <c r="D481" s="431"/>
      <c r="E481" s="1" t="s">
        <v>4193</v>
      </c>
      <c r="F481" s="409"/>
      <c r="G481" s="109">
        <v>10</v>
      </c>
      <c r="H481" s="110">
        <v>33.235300000000002</v>
      </c>
      <c r="I481" s="110">
        <v>26.3187</v>
      </c>
      <c r="J481" s="111" t="s">
        <v>4194</v>
      </c>
      <c r="K481" s="112">
        <f t="shared" si="17"/>
        <v>50</v>
      </c>
      <c r="L481" s="52">
        <v>10</v>
      </c>
      <c r="M481" s="247">
        <f t="shared" si="18"/>
        <v>400</v>
      </c>
      <c r="N481" s="258"/>
      <c r="O481" s="438" t="e">
        <f>AVERAGE(#REF!)</f>
        <v>#REF!</v>
      </c>
      <c r="P481" s="438" t="e">
        <f>AVERAGE(#REF!)</f>
        <v>#REF!</v>
      </c>
      <c r="Q481" s="438" t="e">
        <f>STDEV(Q480:Q480)</f>
        <v>#DIV/0!</v>
      </c>
      <c r="R481" s="438" t="e">
        <f>STDEV(R480:R480)</f>
        <v>#REF!</v>
      </c>
      <c r="S481" s="114" t="s">
        <v>4108</v>
      </c>
      <c r="T481" s="117">
        <v>17</v>
      </c>
    </row>
    <row r="482" spans="1:20" ht="15.75">
      <c r="A482" s="440"/>
      <c r="B482" s="1" t="s">
        <v>61</v>
      </c>
      <c r="C482" s="383">
        <v>6</v>
      </c>
      <c r="D482" s="430" t="s">
        <v>4</v>
      </c>
      <c r="E482" s="1" t="s">
        <v>4195</v>
      </c>
      <c r="F482" s="409"/>
      <c r="G482" s="109">
        <v>10</v>
      </c>
      <c r="H482" s="110">
        <v>33.052300000000002</v>
      </c>
      <c r="I482" s="110">
        <v>26.021699999999999</v>
      </c>
      <c r="J482" s="111" t="s">
        <v>4196</v>
      </c>
      <c r="K482" s="112">
        <f t="shared" si="17"/>
        <v>50</v>
      </c>
      <c r="L482" s="52">
        <v>12</v>
      </c>
      <c r="M482" s="247">
        <f t="shared" si="18"/>
        <v>480</v>
      </c>
      <c r="N482" s="257"/>
      <c r="O482" s="432">
        <f>AVERAGE(M482:M483)</f>
        <v>2120</v>
      </c>
      <c r="P482" s="432">
        <f>AVERAGE(M482:M485)</f>
        <v>1920</v>
      </c>
      <c r="Q482" s="432">
        <f>STDEV(M482:M483)</f>
        <v>2319.310242291876</v>
      </c>
      <c r="R482" s="432">
        <f>STDEV(M482:M485)</f>
        <v>1676.1861471805571</v>
      </c>
      <c r="S482" s="114" t="s">
        <v>4108</v>
      </c>
      <c r="T482" s="117">
        <v>17</v>
      </c>
    </row>
    <row r="483" spans="1:20" ht="15.75">
      <c r="A483" s="440"/>
      <c r="B483" s="1" t="s">
        <v>62</v>
      </c>
      <c r="C483" s="384"/>
      <c r="D483" s="437"/>
      <c r="E483" s="1" t="s">
        <v>4197</v>
      </c>
      <c r="F483" s="409"/>
      <c r="G483" s="109">
        <v>10</v>
      </c>
      <c r="H483" s="110">
        <v>30.045000000000002</v>
      </c>
      <c r="I483" s="110">
        <v>25.946000000000002</v>
      </c>
      <c r="J483" s="111" t="s">
        <v>4198</v>
      </c>
      <c r="K483" s="112">
        <f t="shared" si="17"/>
        <v>50</v>
      </c>
      <c r="L483" s="52">
        <v>94</v>
      </c>
      <c r="M483" s="247">
        <f t="shared" si="18"/>
        <v>3760</v>
      </c>
      <c r="N483" s="259"/>
      <c r="O483" s="433"/>
      <c r="P483" s="438"/>
      <c r="Q483" s="433"/>
      <c r="R483" s="438"/>
      <c r="S483" s="114" t="s">
        <v>4108</v>
      </c>
      <c r="T483" s="117">
        <v>17</v>
      </c>
    </row>
    <row r="484" spans="1:20" ht="15.75">
      <c r="A484" s="440"/>
      <c r="B484" s="1" t="s">
        <v>63</v>
      </c>
      <c r="C484" s="384"/>
      <c r="D484" s="431" t="s">
        <v>3</v>
      </c>
      <c r="E484" s="1" t="s">
        <v>4199</v>
      </c>
      <c r="F484" s="409"/>
      <c r="G484" s="109">
        <v>10</v>
      </c>
      <c r="H484" s="110">
        <v>31.359000000000002</v>
      </c>
      <c r="I484" s="110">
        <v>25.436699999999998</v>
      </c>
      <c r="J484" s="111" t="s">
        <v>4200</v>
      </c>
      <c r="K484" s="112">
        <f t="shared" si="17"/>
        <v>50</v>
      </c>
      <c r="L484" s="52">
        <v>38</v>
      </c>
      <c r="M484" s="247">
        <f t="shared" si="18"/>
        <v>1520</v>
      </c>
      <c r="N484" s="257"/>
      <c r="O484" s="432">
        <f>AVERAGE(M484:M485)</f>
        <v>1520</v>
      </c>
      <c r="P484" s="438" t="e">
        <f>AVERAGE(#REF!)</f>
        <v>#REF!</v>
      </c>
      <c r="Q484" s="432" t="s">
        <v>354</v>
      </c>
      <c r="R484" s="438" t="e">
        <f>STDEV(#REF!)</f>
        <v>#REF!</v>
      </c>
      <c r="S484" s="114" t="s">
        <v>4108</v>
      </c>
      <c r="T484" s="117">
        <v>17</v>
      </c>
    </row>
    <row r="485" spans="1:20" ht="15.75">
      <c r="A485" s="441"/>
      <c r="B485" s="1" t="s">
        <v>64</v>
      </c>
      <c r="C485" s="384"/>
      <c r="D485" s="437"/>
      <c r="E485" s="1" t="s">
        <v>4201</v>
      </c>
      <c r="F485" s="410"/>
      <c r="G485" s="109">
        <v>10</v>
      </c>
      <c r="H485" s="110">
        <v>34.626300000000001</v>
      </c>
      <c r="I485" s="110">
        <v>27.053000000000001</v>
      </c>
      <c r="J485" s="111" t="s">
        <v>4202</v>
      </c>
      <c r="K485" s="112">
        <f t="shared" si="17"/>
        <v>50</v>
      </c>
      <c r="L485" s="52" t="s">
        <v>355</v>
      </c>
      <c r="M485" s="248" t="s">
        <v>355</v>
      </c>
      <c r="N485" s="261"/>
      <c r="O485" s="438" t="e">
        <f>AVERAGE(#REF!)</f>
        <v>#REF!</v>
      </c>
      <c r="P485" s="438" t="e">
        <f>AVERAGE(#REF!)</f>
        <v>#REF!</v>
      </c>
      <c r="Q485" s="438" t="e">
        <f>STDEV(Q484:Q484)</f>
        <v>#DIV/0!</v>
      </c>
      <c r="R485" s="438" t="e">
        <f>STDEV(R484:R484)</f>
        <v>#REF!</v>
      </c>
      <c r="S485" s="114" t="s">
        <v>4108</v>
      </c>
      <c r="T485" s="117">
        <v>16</v>
      </c>
    </row>
    <row r="486" spans="1:20" ht="15.75">
      <c r="A486" s="439" t="s">
        <v>4203</v>
      </c>
      <c r="B486" s="1" t="s">
        <v>26</v>
      </c>
      <c r="C486" s="383">
        <v>3</v>
      </c>
      <c r="D486" s="430" t="s">
        <v>4</v>
      </c>
      <c r="E486" s="1" t="s">
        <v>4204</v>
      </c>
      <c r="F486" s="408" t="s">
        <v>1844</v>
      </c>
      <c r="G486" s="109">
        <v>10</v>
      </c>
      <c r="H486" s="110">
        <v>31.486699999999999</v>
      </c>
      <c r="I486" s="110">
        <v>24.8687</v>
      </c>
      <c r="J486" s="111" t="s">
        <v>4205</v>
      </c>
      <c r="K486" s="112">
        <f t="shared" si="17"/>
        <v>50</v>
      </c>
      <c r="L486" s="52">
        <v>57</v>
      </c>
      <c r="M486" s="247">
        <f t="shared" si="18"/>
        <v>2280</v>
      </c>
      <c r="N486" s="257"/>
      <c r="O486" s="432">
        <f>AVERAGE(M486:M487)</f>
        <v>3120</v>
      </c>
      <c r="P486" s="432">
        <f>AVERAGE(M486:M489)</f>
        <v>2970</v>
      </c>
      <c r="Q486" s="432">
        <f>STDEV(M486:M487)</f>
        <v>1187.9393923933999</v>
      </c>
      <c r="R486" s="432">
        <f>STDEV(M486:M489)</f>
        <v>1043.7751992966046</v>
      </c>
      <c r="S486" s="114" t="s">
        <v>3360</v>
      </c>
      <c r="T486" s="117">
        <v>6</v>
      </c>
    </row>
    <row r="487" spans="1:20" ht="15.75">
      <c r="A487" s="440"/>
      <c r="B487" s="1" t="s">
        <v>27</v>
      </c>
      <c r="C487" s="384"/>
      <c r="D487" s="431"/>
      <c r="E487" s="1" t="s">
        <v>4206</v>
      </c>
      <c r="F487" s="409"/>
      <c r="G487" s="109">
        <v>10</v>
      </c>
      <c r="H487" s="110">
        <v>30.658999999999999</v>
      </c>
      <c r="I487" s="110">
        <v>25.7103</v>
      </c>
      <c r="J487" s="111" t="s">
        <v>4207</v>
      </c>
      <c r="K487" s="112">
        <f t="shared" si="17"/>
        <v>50</v>
      </c>
      <c r="L487" s="52">
        <v>99</v>
      </c>
      <c r="M487" s="247">
        <f t="shared" si="18"/>
        <v>3960</v>
      </c>
      <c r="N487" s="258"/>
      <c r="O487" s="438"/>
      <c r="P487" s="438"/>
      <c r="Q487" s="438"/>
      <c r="R487" s="438"/>
      <c r="S487" s="114" t="s">
        <v>3360</v>
      </c>
      <c r="T487" s="117">
        <v>6</v>
      </c>
    </row>
    <row r="488" spans="1:20" ht="15.75">
      <c r="A488" s="440"/>
      <c r="B488" s="1" t="s">
        <v>28</v>
      </c>
      <c r="C488" s="384"/>
      <c r="D488" s="430" t="s">
        <v>3</v>
      </c>
      <c r="E488" s="1" t="s">
        <v>4208</v>
      </c>
      <c r="F488" s="409"/>
      <c r="G488" s="109">
        <v>10</v>
      </c>
      <c r="H488" s="110">
        <v>31.768999999999998</v>
      </c>
      <c r="I488" s="110">
        <v>24.799700000000001</v>
      </c>
      <c r="J488" s="111" t="s">
        <v>4209</v>
      </c>
      <c r="K488" s="112">
        <f t="shared" si="17"/>
        <v>50</v>
      </c>
      <c r="L488" s="52">
        <v>47</v>
      </c>
      <c r="M488" s="247">
        <f t="shared" si="18"/>
        <v>1880</v>
      </c>
      <c r="N488" s="257"/>
      <c r="O488" s="432">
        <f>AVERAGE(M488:M489)</f>
        <v>2820</v>
      </c>
      <c r="P488" s="438" t="e">
        <f>AVERAGE(#REF!)</f>
        <v>#REF!</v>
      </c>
      <c r="Q488" s="432">
        <f>STDEV(M488:M489)</f>
        <v>1329.3607486307094</v>
      </c>
      <c r="R488" s="438" t="e">
        <f>STDEV(#REF!)</f>
        <v>#REF!</v>
      </c>
      <c r="S488" s="114" t="s">
        <v>3360</v>
      </c>
      <c r="T488" s="117">
        <v>6</v>
      </c>
    </row>
    <row r="489" spans="1:20" ht="15.75">
      <c r="A489" s="440"/>
      <c r="B489" s="1" t="s">
        <v>29</v>
      </c>
      <c r="C489" s="384"/>
      <c r="D489" s="431"/>
      <c r="E489" s="1" t="s">
        <v>4210</v>
      </c>
      <c r="F489" s="409"/>
      <c r="G489" s="109">
        <v>10</v>
      </c>
      <c r="H489" s="110">
        <v>30.7407</v>
      </c>
      <c r="I489" s="110">
        <v>24.764299999999999</v>
      </c>
      <c r="J489" s="111" t="s">
        <v>4211</v>
      </c>
      <c r="K489" s="112">
        <f t="shared" si="17"/>
        <v>50</v>
      </c>
      <c r="L489" s="52">
        <v>94</v>
      </c>
      <c r="M489" s="247">
        <f t="shared" si="18"/>
        <v>3760</v>
      </c>
      <c r="N489" s="258"/>
      <c r="O489" s="438">
        <f>AVERAGE(O488:O488)</f>
        <v>2820</v>
      </c>
      <c r="P489" s="438" t="e">
        <f>AVERAGE(P488:P488)</f>
        <v>#REF!</v>
      </c>
      <c r="Q489" s="438" t="e">
        <f>STDEV(#REF!)</f>
        <v>#REF!</v>
      </c>
      <c r="R489" s="438" t="e">
        <f>STDEV(#REF!)</f>
        <v>#REF!</v>
      </c>
      <c r="S489" s="114" t="s">
        <v>3360</v>
      </c>
      <c r="T489" s="117">
        <v>6</v>
      </c>
    </row>
    <row r="490" spans="1:20" ht="15.75">
      <c r="A490" s="440"/>
      <c r="B490" s="1" t="s">
        <v>30</v>
      </c>
      <c r="C490" s="383">
        <v>4</v>
      </c>
      <c r="D490" s="430" t="s">
        <v>4</v>
      </c>
      <c r="E490" s="1" t="s">
        <v>4212</v>
      </c>
      <c r="F490" s="409"/>
      <c r="G490" s="109">
        <v>10</v>
      </c>
      <c r="H490" s="110">
        <v>29.998999999999999</v>
      </c>
      <c r="I490" s="110">
        <v>25.52</v>
      </c>
      <c r="J490" s="111" t="s">
        <v>4213</v>
      </c>
      <c r="K490" s="112">
        <f t="shared" si="17"/>
        <v>50</v>
      </c>
      <c r="L490" s="52">
        <v>157</v>
      </c>
      <c r="M490" s="247">
        <f t="shared" si="18"/>
        <v>6280</v>
      </c>
      <c r="N490" s="257"/>
      <c r="O490" s="432">
        <f>AVERAGE(M490:M491)</f>
        <v>9900</v>
      </c>
      <c r="P490" s="432">
        <f>AVERAGE(M490:M493)</f>
        <v>18570</v>
      </c>
      <c r="Q490" s="432">
        <f>STDEV(M490:M491)</f>
        <v>5119.4530957906045</v>
      </c>
      <c r="R490" s="432">
        <f>STDEV(M490:M493)</f>
        <v>16849.969337261915</v>
      </c>
      <c r="S490" s="114" t="s">
        <v>3360</v>
      </c>
      <c r="T490" s="117">
        <v>6</v>
      </c>
    </row>
    <row r="491" spans="1:20" ht="15.75">
      <c r="A491" s="440"/>
      <c r="B491" s="1" t="s">
        <v>31</v>
      </c>
      <c r="C491" s="384"/>
      <c r="D491" s="431"/>
      <c r="E491" s="1" t="s">
        <v>4214</v>
      </c>
      <c r="F491" s="409"/>
      <c r="G491" s="109">
        <v>10</v>
      </c>
      <c r="H491" s="110">
        <v>28.8933</v>
      </c>
      <c r="I491" s="110">
        <v>25.1477</v>
      </c>
      <c r="J491" s="111" t="s">
        <v>4215</v>
      </c>
      <c r="K491" s="112">
        <f t="shared" si="17"/>
        <v>50</v>
      </c>
      <c r="L491" s="52">
        <v>338</v>
      </c>
      <c r="M491" s="247">
        <f t="shared" si="18"/>
        <v>13520</v>
      </c>
      <c r="N491" s="258"/>
      <c r="O491" s="438"/>
      <c r="P491" s="438"/>
      <c r="Q491" s="438"/>
      <c r="R491" s="438"/>
      <c r="S491" s="114" t="s">
        <v>3360</v>
      </c>
      <c r="T491" s="117">
        <v>6</v>
      </c>
    </row>
    <row r="492" spans="1:20" ht="15.75">
      <c r="A492" s="440"/>
      <c r="B492" s="1" t="s">
        <v>32</v>
      </c>
      <c r="C492" s="384"/>
      <c r="D492" s="430" t="s">
        <v>3</v>
      </c>
      <c r="E492" s="1" t="s">
        <v>4216</v>
      </c>
      <c r="F492" s="409"/>
      <c r="G492" s="109">
        <v>10</v>
      </c>
      <c r="H492" s="110">
        <v>27.1813</v>
      </c>
      <c r="I492" s="110">
        <v>24.856000000000002</v>
      </c>
      <c r="J492" s="111" t="s">
        <v>4217</v>
      </c>
      <c r="K492" s="112">
        <f t="shared" si="17"/>
        <v>50</v>
      </c>
      <c r="L492" s="52">
        <v>1086</v>
      </c>
      <c r="M492" s="247">
        <f t="shared" si="18"/>
        <v>43440</v>
      </c>
      <c r="N492" s="257"/>
      <c r="O492" s="432">
        <f>AVERAGE(M492:M493)</f>
        <v>27240</v>
      </c>
      <c r="P492" s="438" t="e">
        <f>AVERAGE(#REF!)</f>
        <v>#REF!</v>
      </c>
      <c r="Q492" s="432">
        <f>STDEV(M492:M493)</f>
        <v>22910.259710444141</v>
      </c>
      <c r="R492" s="438" t="e">
        <f>STDEV(#REF!)</f>
        <v>#REF!</v>
      </c>
      <c r="S492" s="114" t="s">
        <v>3360</v>
      </c>
      <c r="T492" s="117">
        <v>6</v>
      </c>
    </row>
    <row r="493" spans="1:20" ht="15.75">
      <c r="A493" s="440"/>
      <c r="B493" s="1" t="s">
        <v>33</v>
      </c>
      <c r="C493" s="384"/>
      <c r="D493" s="431"/>
      <c r="E493" s="1" t="s">
        <v>4218</v>
      </c>
      <c r="F493" s="409"/>
      <c r="G493" s="109">
        <v>10</v>
      </c>
      <c r="H493" s="110">
        <v>29.172999999999998</v>
      </c>
      <c r="I493" s="110">
        <v>25.954699999999999</v>
      </c>
      <c r="J493" s="111" t="s">
        <v>4219</v>
      </c>
      <c r="K493" s="112">
        <f t="shared" si="17"/>
        <v>50</v>
      </c>
      <c r="L493" s="52">
        <v>276</v>
      </c>
      <c r="M493" s="247">
        <f t="shared" si="18"/>
        <v>11040</v>
      </c>
      <c r="N493" s="258"/>
      <c r="O493" s="438">
        <f>AVERAGE(O492:O492)</f>
        <v>27240</v>
      </c>
      <c r="P493" s="438" t="e">
        <f>AVERAGE(P492:P492)</f>
        <v>#REF!</v>
      </c>
      <c r="Q493" s="438" t="e">
        <f>STDEV(#REF!)</f>
        <v>#REF!</v>
      </c>
      <c r="R493" s="438" t="e">
        <f>STDEV(#REF!)</f>
        <v>#REF!</v>
      </c>
      <c r="S493" s="114" t="s">
        <v>3360</v>
      </c>
      <c r="T493" s="117">
        <v>6</v>
      </c>
    </row>
    <row r="494" spans="1:20" ht="15.75">
      <c r="A494" s="440"/>
      <c r="B494" s="1" t="s">
        <v>34</v>
      </c>
      <c r="C494" s="383">
        <v>5</v>
      </c>
      <c r="D494" s="430" t="s">
        <v>4</v>
      </c>
      <c r="E494" s="1" t="s">
        <v>4220</v>
      </c>
      <c r="F494" s="409"/>
      <c r="G494" s="109">
        <v>10</v>
      </c>
      <c r="H494" s="110">
        <v>31.971</v>
      </c>
      <c r="I494" s="110">
        <v>25.731000000000002</v>
      </c>
      <c r="J494" s="111" t="s">
        <v>4221</v>
      </c>
      <c r="K494" s="112">
        <f t="shared" si="17"/>
        <v>50</v>
      </c>
      <c r="L494" s="52">
        <v>41</v>
      </c>
      <c r="M494" s="247">
        <f t="shared" si="18"/>
        <v>1640</v>
      </c>
      <c r="N494" s="257"/>
      <c r="O494" s="432">
        <f>AVERAGE(M494:M495)</f>
        <v>2300</v>
      </c>
      <c r="P494" s="432">
        <f>AVERAGE(M494:M497)</f>
        <v>3500</v>
      </c>
      <c r="Q494" s="432">
        <f>STDEV(M494:M495)</f>
        <v>933.38095116624277</v>
      </c>
      <c r="R494" s="432">
        <f>STDEV(M494:M497)</f>
        <v>2294.2246330005846</v>
      </c>
      <c r="S494" s="114" t="s">
        <v>3360</v>
      </c>
      <c r="T494" s="117">
        <v>6</v>
      </c>
    </row>
    <row r="495" spans="1:20" ht="15.75">
      <c r="A495" s="440"/>
      <c r="B495" s="1" t="s">
        <v>35</v>
      </c>
      <c r="C495" s="384"/>
      <c r="D495" s="431"/>
      <c r="E495" s="1" t="s">
        <v>4222</v>
      </c>
      <c r="F495" s="409"/>
      <c r="G495" s="109">
        <v>10</v>
      </c>
      <c r="H495" s="110">
        <v>31.093499999999999</v>
      </c>
      <c r="I495" s="110">
        <v>26.177</v>
      </c>
      <c r="J495" s="111" t="s">
        <v>4223</v>
      </c>
      <c r="K495" s="112">
        <f t="shared" si="17"/>
        <v>50</v>
      </c>
      <c r="L495" s="52">
        <v>74</v>
      </c>
      <c r="M495" s="247">
        <f t="shared" si="18"/>
        <v>2960</v>
      </c>
      <c r="N495" s="258"/>
      <c r="O495" s="438"/>
      <c r="P495" s="438"/>
      <c r="Q495" s="438"/>
      <c r="R495" s="438"/>
      <c r="S495" s="114" t="s">
        <v>3360</v>
      </c>
      <c r="T495" s="117">
        <v>6</v>
      </c>
    </row>
    <row r="496" spans="1:20" ht="15.75">
      <c r="A496" s="440"/>
      <c r="B496" s="1" t="s">
        <v>36</v>
      </c>
      <c r="C496" s="384"/>
      <c r="D496" s="430" t="s">
        <v>3</v>
      </c>
      <c r="E496" s="1" t="s">
        <v>4224</v>
      </c>
      <c r="F496" s="409"/>
      <c r="G496" s="109">
        <v>10</v>
      </c>
      <c r="H496" s="110">
        <v>31.315999999999999</v>
      </c>
      <c r="I496" s="110">
        <v>25.835000000000001</v>
      </c>
      <c r="J496" s="111" t="s">
        <v>4225</v>
      </c>
      <c r="K496" s="112">
        <f t="shared" si="17"/>
        <v>50</v>
      </c>
      <c r="L496" s="52">
        <v>64</v>
      </c>
      <c r="M496" s="247">
        <f t="shared" si="18"/>
        <v>2560</v>
      </c>
      <c r="N496" s="257"/>
      <c r="O496" s="432">
        <f>AVERAGE(M496:M497)</f>
        <v>4700</v>
      </c>
      <c r="P496" s="438" t="e">
        <f>AVERAGE(#REF!)</f>
        <v>#REF!</v>
      </c>
      <c r="Q496" s="432">
        <f>STDEV(M496:M497)</f>
        <v>3026.4170234784233</v>
      </c>
      <c r="R496" s="438" t="e">
        <f>STDEV(#REF!)</f>
        <v>#REF!</v>
      </c>
      <c r="S496" s="114" t="s">
        <v>3360</v>
      </c>
      <c r="T496" s="117">
        <v>6</v>
      </c>
    </row>
    <row r="497" spans="1:20" ht="15.75">
      <c r="A497" s="440"/>
      <c r="B497" s="1" t="s">
        <v>37</v>
      </c>
      <c r="C497" s="384"/>
      <c r="D497" s="431"/>
      <c r="E497" s="1" t="s">
        <v>4226</v>
      </c>
      <c r="F497" s="409"/>
      <c r="G497" s="109">
        <v>10</v>
      </c>
      <c r="H497" s="110">
        <v>29.871300000000002</v>
      </c>
      <c r="I497" s="110">
        <v>25.910699999999999</v>
      </c>
      <c r="J497" s="111" t="s">
        <v>4227</v>
      </c>
      <c r="K497" s="112">
        <f t="shared" si="17"/>
        <v>50</v>
      </c>
      <c r="L497" s="52">
        <v>171</v>
      </c>
      <c r="M497" s="247">
        <f t="shared" si="18"/>
        <v>6840</v>
      </c>
      <c r="N497" s="258"/>
      <c r="O497" s="438" t="e">
        <f>AVERAGE(#REF!)</f>
        <v>#REF!</v>
      </c>
      <c r="P497" s="438" t="e">
        <f>AVERAGE(#REF!)</f>
        <v>#REF!</v>
      </c>
      <c r="Q497" s="438" t="e">
        <f>STDEV(Q496:Q496)</f>
        <v>#DIV/0!</v>
      </c>
      <c r="R497" s="438" t="e">
        <f>STDEV(R496:R496)</f>
        <v>#REF!</v>
      </c>
      <c r="S497" s="114" t="s">
        <v>3360</v>
      </c>
      <c r="T497" s="117">
        <v>6</v>
      </c>
    </row>
    <row r="498" spans="1:20" ht="15.75">
      <c r="A498" s="440"/>
      <c r="B498" s="1" t="s">
        <v>38</v>
      </c>
      <c r="C498" s="383">
        <v>6</v>
      </c>
      <c r="D498" s="115" t="s">
        <v>4</v>
      </c>
      <c r="E498" s="1" t="s">
        <v>4228</v>
      </c>
      <c r="F498" s="409"/>
      <c r="G498" s="109">
        <v>10</v>
      </c>
      <c r="H498" s="110" t="s">
        <v>16</v>
      </c>
      <c r="I498" s="110">
        <v>26.178000000000001</v>
      </c>
      <c r="J498" s="111" t="s">
        <v>4229</v>
      </c>
      <c r="K498" s="112">
        <f t="shared" si="17"/>
        <v>50</v>
      </c>
      <c r="L498" s="52" t="s">
        <v>355</v>
      </c>
      <c r="M498" s="248" t="s">
        <v>355</v>
      </c>
      <c r="N498" s="248"/>
      <c r="O498" s="52" t="s">
        <v>355</v>
      </c>
      <c r="P498" s="432">
        <f>AVERAGE(M498:M501)</f>
        <v>25466.666666666668</v>
      </c>
      <c r="Q498" s="116" t="s">
        <v>354</v>
      </c>
      <c r="R498" s="432">
        <f>STDEV(M498:M501)</f>
        <v>7169.5281109242733</v>
      </c>
      <c r="S498" s="114" t="s">
        <v>3360</v>
      </c>
      <c r="T498" s="117">
        <v>6</v>
      </c>
    </row>
    <row r="499" spans="1:20" ht="15.75">
      <c r="A499" s="440"/>
      <c r="B499" s="1" t="s">
        <v>39</v>
      </c>
      <c r="C499" s="384"/>
      <c r="D499" s="430" t="s">
        <v>3</v>
      </c>
      <c r="E499" s="1" t="s">
        <v>4230</v>
      </c>
      <c r="F499" s="409"/>
      <c r="G499" s="109">
        <v>10</v>
      </c>
      <c r="H499" s="110">
        <v>27.542300000000001</v>
      </c>
      <c r="I499" s="110">
        <v>24.998000000000001</v>
      </c>
      <c r="J499" s="111" t="s">
        <v>4231</v>
      </c>
      <c r="K499" s="112">
        <f t="shared" si="17"/>
        <v>50</v>
      </c>
      <c r="L499" s="52">
        <v>841</v>
      </c>
      <c r="M499" s="247">
        <f t="shared" si="18"/>
        <v>33640</v>
      </c>
      <c r="N499" s="257"/>
      <c r="O499" s="432">
        <f>AVERAGE(M499:M501)</f>
        <v>25466.666666666668</v>
      </c>
      <c r="P499" s="438" t="e">
        <f>AVERAGE(#REF!)</f>
        <v>#REF!</v>
      </c>
      <c r="Q499" s="432">
        <f>STDEV(M499:M501)</f>
        <v>7169.5281109242733</v>
      </c>
      <c r="R499" s="438" t="e">
        <f>STDEV(#REF!)</f>
        <v>#REF!</v>
      </c>
      <c r="S499" s="114" t="s">
        <v>3360</v>
      </c>
      <c r="T499" s="117">
        <v>6</v>
      </c>
    </row>
    <row r="500" spans="1:20" ht="15.75">
      <c r="A500" s="440"/>
      <c r="B500" s="1" t="s">
        <v>40</v>
      </c>
      <c r="C500" s="384"/>
      <c r="D500" s="431"/>
      <c r="E500" s="1" t="s">
        <v>4232</v>
      </c>
      <c r="F500" s="409"/>
      <c r="G500" s="109">
        <v>10</v>
      </c>
      <c r="H500" s="110">
        <v>28.287700000000001</v>
      </c>
      <c r="I500" s="110">
        <v>25.085999999999999</v>
      </c>
      <c r="J500" s="111" t="s">
        <v>4233</v>
      </c>
      <c r="K500" s="112">
        <f t="shared" si="17"/>
        <v>50</v>
      </c>
      <c r="L500" s="52">
        <v>506</v>
      </c>
      <c r="M500" s="247">
        <f t="shared" si="18"/>
        <v>20240</v>
      </c>
      <c r="N500" s="258"/>
      <c r="O500" s="438">
        <f>AVERAGE(O499:O499)</f>
        <v>25466.666666666668</v>
      </c>
      <c r="P500" s="438" t="e">
        <f>AVERAGE(P499:P499)</f>
        <v>#REF!</v>
      </c>
      <c r="Q500" s="438" t="e">
        <f>STDEV(#REF!)</f>
        <v>#REF!</v>
      </c>
      <c r="R500" s="438" t="e">
        <f>STDEV(#REF!)</f>
        <v>#REF!</v>
      </c>
      <c r="S500" s="114" t="s">
        <v>3360</v>
      </c>
      <c r="T500" s="117">
        <v>6</v>
      </c>
    </row>
    <row r="501" spans="1:20" ht="15.75">
      <c r="A501" s="440"/>
      <c r="B501" s="1" t="s">
        <v>41</v>
      </c>
      <c r="C501" s="384"/>
      <c r="D501" s="431"/>
      <c r="E501" s="1" t="s">
        <v>4234</v>
      </c>
      <c r="F501" s="410"/>
      <c r="G501" s="109">
        <v>10</v>
      </c>
      <c r="H501" s="110">
        <v>28.131</v>
      </c>
      <c r="I501" s="110">
        <v>25.284300000000002</v>
      </c>
      <c r="J501" s="111" t="s">
        <v>4235</v>
      </c>
      <c r="K501" s="112">
        <f t="shared" si="17"/>
        <v>50</v>
      </c>
      <c r="L501" s="52">
        <v>563</v>
      </c>
      <c r="M501" s="247">
        <f t="shared" si="18"/>
        <v>22520</v>
      </c>
      <c r="N501" s="258"/>
      <c r="O501" s="438">
        <f>AVERAGE(O500:O500)</f>
        <v>25466.666666666668</v>
      </c>
      <c r="P501" s="438" t="e">
        <f>AVERAGE(P500:P500)</f>
        <v>#REF!</v>
      </c>
      <c r="Q501" s="438" t="e">
        <f>STDEV(Q499:Q500)</f>
        <v>#REF!</v>
      </c>
      <c r="R501" s="438" t="e">
        <f>STDEV(R499:R500)</f>
        <v>#REF!</v>
      </c>
      <c r="S501" s="114" t="s">
        <v>3360</v>
      </c>
      <c r="T501" s="117">
        <v>6</v>
      </c>
    </row>
    <row r="502" spans="1:20" ht="15.75">
      <c r="A502" s="440"/>
      <c r="B502" s="1" t="s">
        <v>49</v>
      </c>
      <c r="C502" s="383">
        <v>3</v>
      </c>
      <c r="D502" s="430" t="s">
        <v>4</v>
      </c>
      <c r="E502" s="1" t="s">
        <v>4236</v>
      </c>
      <c r="F502" s="408" t="s">
        <v>1846</v>
      </c>
      <c r="G502" s="109">
        <v>10</v>
      </c>
      <c r="H502" s="110">
        <v>30.299299999999999</v>
      </c>
      <c r="I502" s="110">
        <v>25.487300000000001</v>
      </c>
      <c r="J502" s="111" t="s">
        <v>4237</v>
      </c>
      <c r="K502" s="112">
        <f t="shared" si="17"/>
        <v>50</v>
      </c>
      <c r="L502" s="52">
        <v>127</v>
      </c>
      <c r="M502" s="247">
        <f t="shared" si="18"/>
        <v>5080</v>
      </c>
      <c r="N502" s="257"/>
      <c r="O502" s="432">
        <f>AVERAGE(M502:M503)</f>
        <v>4720</v>
      </c>
      <c r="P502" s="432">
        <f>AVERAGE(M502:M505)</f>
        <v>5020</v>
      </c>
      <c r="Q502" s="432">
        <f>STDEV(M502:M503)</f>
        <v>509.11688245431424</v>
      </c>
      <c r="R502" s="432">
        <f>STDEV(M502:M505)</f>
        <v>1726.4993483925791</v>
      </c>
      <c r="S502" s="114" t="s">
        <v>3360</v>
      </c>
      <c r="T502" s="117">
        <v>6</v>
      </c>
    </row>
    <row r="503" spans="1:20" ht="15.75">
      <c r="A503" s="440"/>
      <c r="B503" s="1" t="s">
        <v>50</v>
      </c>
      <c r="C503" s="384"/>
      <c r="D503" s="431"/>
      <c r="E503" s="1" t="s">
        <v>4238</v>
      </c>
      <c r="F503" s="409"/>
      <c r="G503" s="109">
        <v>10</v>
      </c>
      <c r="H503" s="110">
        <v>30.526700000000002</v>
      </c>
      <c r="I503" s="110">
        <v>25.555299999999999</v>
      </c>
      <c r="J503" s="111" t="s">
        <v>4239</v>
      </c>
      <c r="K503" s="112">
        <f t="shared" si="17"/>
        <v>50</v>
      </c>
      <c r="L503" s="52">
        <v>109</v>
      </c>
      <c r="M503" s="247">
        <f t="shared" si="18"/>
        <v>4360</v>
      </c>
      <c r="N503" s="258"/>
      <c r="O503" s="438"/>
      <c r="P503" s="438"/>
      <c r="Q503" s="438"/>
      <c r="R503" s="438"/>
      <c r="S503" s="114" t="s">
        <v>3360</v>
      </c>
      <c r="T503" s="117">
        <v>6</v>
      </c>
    </row>
    <row r="504" spans="1:20" ht="15.75">
      <c r="A504" s="440"/>
      <c r="B504" s="1" t="s">
        <v>51</v>
      </c>
      <c r="C504" s="384"/>
      <c r="D504" s="430" t="s">
        <v>3</v>
      </c>
      <c r="E504" s="1" t="s">
        <v>4240</v>
      </c>
      <c r="F504" s="409"/>
      <c r="G504" s="109">
        <v>10</v>
      </c>
      <c r="H504" s="110">
        <v>30.937000000000001</v>
      </c>
      <c r="I504" s="110">
        <v>25.931999999999999</v>
      </c>
      <c r="J504" s="111" t="s">
        <v>4241</v>
      </c>
      <c r="K504" s="112">
        <f t="shared" si="17"/>
        <v>50</v>
      </c>
      <c r="L504" s="52">
        <v>82</v>
      </c>
      <c r="M504" s="247">
        <f t="shared" si="18"/>
        <v>3280</v>
      </c>
      <c r="N504" s="257"/>
      <c r="O504" s="432">
        <f>AVERAGE(M504:M505)</f>
        <v>5320</v>
      </c>
      <c r="P504" s="438" t="e">
        <f>AVERAGE(#REF!)</f>
        <v>#REF!</v>
      </c>
      <c r="Q504" s="432">
        <f>STDEV(M504:M505)</f>
        <v>2884.995667241114</v>
      </c>
      <c r="R504" s="438" t="e">
        <f>STDEV(#REF!)</f>
        <v>#REF!</v>
      </c>
      <c r="S504" s="114" t="s">
        <v>3360</v>
      </c>
      <c r="T504" s="117">
        <v>6</v>
      </c>
    </row>
    <row r="505" spans="1:20" ht="15.75">
      <c r="A505" s="440"/>
      <c r="B505" s="1" t="s">
        <v>52</v>
      </c>
      <c r="C505" s="384"/>
      <c r="D505" s="431"/>
      <c r="E505" s="1" t="s">
        <v>4242</v>
      </c>
      <c r="F505" s="409"/>
      <c r="G505" s="109">
        <v>10</v>
      </c>
      <c r="H505" s="110">
        <v>29.757999999999999</v>
      </c>
      <c r="I505" s="110">
        <v>25.013999999999999</v>
      </c>
      <c r="J505" s="111" t="s">
        <v>4243</v>
      </c>
      <c r="K505" s="112">
        <f t="shared" si="17"/>
        <v>50</v>
      </c>
      <c r="L505" s="52">
        <v>184</v>
      </c>
      <c r="M505" s="247">
        <f t="shared" si="18"/>
        <v>7360</v>
      </c>
      <c r="N505" s="258"/>
      <c r="O505" s="438">
        <f>AVERAGE(O504:O504)</f>
        <v>5320</v>
      </c>
      <c r="P505" s="438" t="e">
        <f>AVERAGE(P504:P504)</f>
        <v>#REF!</v>
      </c>
      <c r="Q505" s="438" t="e">
        <f>STDEV(#REF!)</f>
        <v>#REF!</v>
      </c>
      <c r="R505" s="438" t="e">
        <f>STDEV(#REF!)</f>
        <v>#REF!</v>
      </c>
      <c r="S505" s="114" t="s">
        <v>3360</v>
      </c>
      <c r="T505" s="117">
        <v>6</v>
      </c>
    </row>
    <row r="506" spans="1:20" ht="15.75">
      <c r="A506" s="440"/>
      <c r="B506" s="1" t="s">
        <v>53</v>
      </c>
      <c r="C506" s="383">
        <v>4</v>
      </c>
      <c r="D506" s="430" t="s">
        <v>4</v>
      </c>
      <c r="E506" s="1" t="s">
        <v>4244</v>
      </c>
      <c r="F506" s="409"/>
      <c r="G506" s="109">
        <v>10</v>
      </c>
      <c r="H506" s="110">
        <v>28.719000000000001</v>
      </c>
      <c r="I506" s="110">
        <v>25.6737</v>
      </c>
      <c r="J506" s="111" t="s">
        <v>4245</v>
      </c>
      <c r="K506" s="112">
        <f t="shared" si="17"/>
        <v>50</v>
      </c>
      <c r="L506" s="52">
        <v>375</v>
      </c>
      <c r="M506" s="247">
        <f t="shared" si="18"/>
        <v>15000</v>
      </c>
      <c r="N506" s="257"/>
      <c r="O506" s="432">
        <f>AVERAGE(M506:M507)</f>
        <v>30220</v>
      </c>
      <c r="P506" s="432">
        <f>AVERAGE(M506:M509)</f>
        <v>32530</v>
      </c>
      <c r="Q506" s="432">
        <f>STDEV(M506:M507)</f>
        <v>21524.330419318507</v>
      </c>
      <c r="R506" s="432">
        <f>STDEV(M506:M509)</f>
        <v>18040.380631609005</v>
      </c>
      <c r="S506" s="114" t="s">
        <v>3360</v>
      </c>
      <c r="T506" s="117">
        <v>6</v>
      </c>
    </row>
    <row r="507" spans="1:20" ht="15.75">
      <c r="A507" s="440"/>
      <c r="B507" s="1" t="s">
        <v>54</v>
      </c>
      <c r="C507" s="384"/>
      <c r="D507" s="431"/>
      <c r="E507" s="1" t="s">
        <v>4246</v>
      </c>
      <c r="F507" s="409"/>
      <c r="G507" s="109">
        <v>10</v>
      </c>
      <c r="H507" s="110">
        <v>27.1053</v>
      </c>
      <c r="I507" s="110">
        <v>25.0137</v>
      </c>
      <c r="J507" s="111" t="s">
        <v>4247</v>
      </c>
      <c r="K507" s="112">
        <f t="shared" si="17"/>
        <v>50</v>
      </c>
      <c r="L507" s="52">
        <v>1136</v>
      </c>
      <c r="M507" s="247">
        <f t="shared" si="18"/>
        <v>45440</v>
      </c>
      <c r="N507" s="258"/>
      <c r="O507" s="438"/>
      <c r="P507" s="438"/>
      <c r="Q507" s="438"/>
      <c r="R507" s="438"/>
      <c r="S507" s="114" t="s">
        <v>3360</v>
      </c>
      <c r="T507" s="117">
        <v>6</v>
      </c>
    </row>
    <row r="508" spans="1:20" ht="15.75">
      <c r="A508" s="440"/>
      <c r="B508" s="1" t="s">
        <v>55</v>
      </c>
      <c r="C508" s="384"/>
      <c r="D508" s="430" t="s">
        <v>3</v>
      </c>
      <c r="E508" s="1" t="s">
        <v>4248</v>
      </c>
      <c r="F508" s="409"/>
      <c r="G508" s="109">
        <v>10</v>
      </c>
      <c r="H508" s="110">
        <v>28.3627</v>
      </c>
      <c r="I508" s="110">
        <v>25.1797</v>
      </c>
      <c r="J508" s="111" t="s">
        <v>4249</v>
      </c>
      <c r="K508" s="112">
        <f t="shared" si="17"/>
        <v>50</v>
      </c>
      <c r="L508" s="52">
        <v>479</v>
      </c>
      <c r="M508" s="247">
        <f t="shared" si="18"/>
        <v>19160</v>
      </c>
      <c r="N508" s="257"/>
      <c r="O508" s="432">
        <f>AVERAGE(M508:M509)</f>
        <v>34840</v>
      </c>
      <c r="P508" s="438" t="e">
        <f>AVERAGE(#REF!)</f>
        <v>#REF!</v>
      </c>
      <c r="Q508" s="432">
        <f>STDEV(M508:M509)</f>
        <v>22174.868658010131</v>
      </c>
      <c r="R508" s="438" t="e">
        <f>STDEV(#REF!)</f>
        <v>#REF!</v>
      </c>
      <c r="S508" s="114" t="s">
        <v>3360</v>
      </c>
      <c r="T508" s="117">
        <v>6</v>
      </c>
    </row>
    <row r="509" spans="1:20" ht="15.75">
      <c r="A509" s="440"/>
      <c r="B509" s="1" t="s">
        <v>56</v>
      </c>
      <c r="C509" s="384"/>
      <c r="D509" s="431"/>
      <c r="E509" s="1" t="s">
        <v>4250</v>
      </c>
      <c r="F509" s="409"/>
      <c r="G509" s="109">
        <v>10</v>
      </c>
      <c r="H509" s="110">
        <v>26.950299999999999</v>
      </c>
      <c r="I509" s="110">
        <v>25.214700000000001</v>
      </c>
      <c r="J509" s="111" t="s">
        <v>4251</v>
      </c>
      <c r="K509" s="112">
        <f t="shared" si="17"/>
        <v>50</v>
      </c>
      <c r="L509" s="52">
        <v>1263</v>
      </c>
      <c r="M509" s="247">
        <f t="shared" si="18"/>
        <v>50520</v>
      </c>
      <c r="N509" s="258"/>
      <c r="O509" s="438" t="e">
        <f>AVERAGE(#REF!)</f>
        <v>#REF!</v>
      </c>
      <c r="P509" s="438" t="e">
        <f>AVERAGE(#REF!)</f>
        <v>#REF!</v>
      </c>
      <c r="Q509" s="438" t="e">
        <f>STDEV(Q508:Q508)</f>
        <v>#DIV/0!</v>
      </c>
      <c r="R509" s="438" t="e">
        <f>STDEV(R508:R508)</f>
        <v>#REF!</v>
      </c>
      <c r="S509" s="114" t="s">
        <v>3360</v>
      </c>
      <c r="T509" s="117">
        <v>6</v>
      </c>
    </row>
    <row r="510" spans="1:20" ht="15.75">
      <c r="A510" s="440"/>
      <c r="B510" s="1" t="s">
        <v>57</v>
      </c>
      <c r="C510" s="383">
        <v>5</v>
      </c>
      <c r="D510" s="430" t="s">
        <v>4</v>
      </c>
      <c r="E510" s="1" t="s">
        <v>4252</v>
      </c>
      <c r="F510" s="409"/>
      <c r="G510" s="109">
        <v>10</v>
      </c>
      <c r="H510" s="110">
        <v>29.833300000000001</v>
      </c>
      <c r="I510" s="110">
        <v>25.507000000000001</v>
      </c>
      <c r="J510" s="111" t="s">
        <v>4253</v>
      </c>
      <c r="K510" s="112">
        <f t="shared" si="17"/>
        <v>50</v>
      </c>
      <c r="L510" s="52">
        <v>175</v>
      </c>
      <c r="M510" s="247">
        <f t="shared" si="18"/>
        <v>7000</v>
      </c>
      <c r="N510" s="257"/>
      <c r="O510" s="432">
        <f>AVERAGE(M510:M511)</f>
        <v>8380</v>
      </c>
      <c r="P510" s="432">
        <f>AVERAGE(M510:M513)</f>
        <v>9320</v>
      </c>
      <c r="Q510" s="432">
        <f>STDEV(M510:M511)</f>
        <v>1951.6147160748712</v>
      </c>
      <c r="R510" s="432">
        <f>STDEV(M510:M513)</f>
        <v>1890.6083676954358</v>
      </c>
      <c r="S510" s="114" t="s">
        <v>3360</v>
      </c>
      <c r="T510" s="117">
        <v>6</v>
      </c>
    </row>
    <row r="511" spans="1:20" ht="15.75">
      <c r="A511" s="440"/>
      <c r="B511" s="1" t="s">
        <v>58</v>
      </c>
      <c r="C511" s="384"/>
      <c r="D511" s="431"/>
      <c r="E511" s="1" t="s">
        <v>4254</v>
      </c>
      <c r="F511" s="409"/>
      <c r="G511" s="109">
        <v>10</v>
      </c>
      <c r="H511" s="110">
        <v>29.350999999999999</v>
      </c>
      <c r="I511" s="110">
        <v>25.818000000000001</v>
      </c>
      <c r="J511" s="111" t="s">
        <v>4255</v>
      </c>
      <c r="K511" s="112">
        <f t="shared" si="17"/>
        <v>50</v>
      </c>
      <c r="L511" s="52">
        <v>244</v>
      </c>
      <c r="M511" s="247">
        <f t="shared" si="18"/>
        <v>9760</v>
      </c>
      <c r="N511" s="258"/>
      <c r="O511" s="438"/>
      <c r="P511" s="438"/>
      <c r="Q511" s="438"/>
      <c r="R511" s="438"/>
      <c r="S511" s="114" t="s">
        <v>3360</v>
      </c>
      <c r="T511" s="117">
        <v>6</v>
      </c>
    </row>
    <row r="512" spans="1:20" ht="15.75">
      <c r="A512" s="440"/>
      <c r="B512" s="1" t="s">
        <v>59</v>
      </c>
      <c r="C512" s="384"/>
      <c r="D512" s="430" t="s">
        <v>3</v>
      </c>
      <c r="E512" s="1" t="s">
        <v>4256</v>
      </c>
      <c r="F512" s="409"/>
      <c r="G512" s="109">
        <v>10</v>
      </c>
      <c r="H512" s="110">
        <v>29.4697</v>
      </c>
      <c r="I512" s="110">
        <v>25.365300000000001</v>
      </c>
      <c r="J512" s="111" t="s">
        <v>4257</v>
      </c>
      <c r="K512" s="112">
        <f t="shared" si="17"/>
        <v>50</v>
      </c>
      <c r="L512" s="52">
        <v>224</v>
      </c>
      <c r="M512" s="247">
        <f t="shared" si="18"/>
        <v>8960</v>
      </c>
      <c r="N512" s="257"/>
      <c r="O512" s="432">
        <f>AVERAGE(M512:M513)</f>
        <v>10260</v>
      </c>
      <c r="P512" s="438" t="e">
        <f>AVERAGE(#REF!)</f>
        <v>#REF!</v>
      </c>
      <c r="Q512" s="432">
        <f>STDEV(M512:M513)</f>
        <v>1838.4776310850236</v>
      </c>
      <c r="R512" s="438" t="e">
        <f>STDEV(#REF!)</f>
        <v>#REF!</v>
      </c>
      <c r="S512" s="114" t="s">
        <v>3360</v>
      </c>
      <c r="T512" s="117">
        <v>6</v>
      </c>
    </row>
    <row r="513" spans="1:20" ht="15.75">
      <c r="A513" s="440"/>
      <c r="B513" s="1" t="s">
        <v>60</v>
      </c>
      <c r="C513" s="384"/>
      <c r="D513" s="431"/>
      <c r="E513" s="1" t="s">
        <v>4258</v>
      </c>
      <c r="F513" s="409"/>
      <c r="G513" s="109">
        <v>10</v>
      </c>
      <c r="H513" s="110">
        <v>29.100300000000001</v>
      </c>
      <c r="I513" s="110">
        <v>25.591999999999999</v>
      </c>
      <c r="J513" s="111" t="s">
        <v>4259</v>
      </c>
      <c r="K513" s="112">
        <f t="shared" si="17"/>
        <v>50</v>
      </c>
      <c r="L513" s="52">
        <v>289</v>
      </c>
      <c r="M513" s="247">
        <f t="shared" si="18"/>
        <v>11560</v>
      </c>
      <c r="N513" s="258"/>
      <c r="O513" s="438" t="e">
        <f>AVERAGE(#REF!)</f>
        <v>#REF!</v>
      </c>
      <c r="P513" s="438" t="e">
        <f>AVERAGE(#REF!)</f>
        <v>#REF!</v>
      </c>
      <c r="Q513" s="438" t="e">
        <f>STDEV(Q512:Q512)</f>
        <v>#DIV/0!</v>
      </c>
      <c r="R513" s="438" t="e">
        <f>STDEV(R512:R512)</f>
        <v>#REF!</v>
      </c>
      <c r="S513" s="114" t="s">
        <v>3360</v>
      </c>
      <c r="T513" s="117">
        <v>6</v>
      </c>
    </row>
    <row r="514" spans="1:20" ht="15.75">
      <c r="A514" s="440"/>
      <c r="B514" s="1" t="s">
        <v>61</v>
      </c>
      <c r="C514" s="383">
        <v>6</v>
      </c>
      <c r="D514" s="430" t="s">
        <v>4</v>
      </c>
      <c r="E514" s="1" t="s">
        <v>4260</v>
      </c>
      <c r="F514" s="409"/>
      <c r="G514" s="109">
        <v>10</v>
      </c>
      <c r="H514" s="110">
        <v>27.686699999999998</v>
      </c>
      <c r="I514" s="110">
        <v>25.6767</v>
      </c>
      <c r="J514" s="111" t="s">
        <v>4261</v>
      </c>
      <c r="K514" s="112">
        <f t="shared" si="17"/>
        <v>50</v>
      </c>
      <c r="L514" s="52">
        <v>764</v>
      </c>
      <c r="M514" s="247">
        <f t="shared" si="18"/>
        <v>30560</v>
      </c>
      <c r="N514" s="257"/>
      <c r="O514" s="432">
        <f>AVERAGE(M514:M515)</f>
        <v>30700</v>
      </c>
      <c r="P514" s="432">
        <f>AVERAGE(M514:M517)</f>
        <v>22680</v>
      </c>
      <c r="Q514" s="432">
        <f>STDEV(M514:M515)</f>
        <v>197.98989873223331</v>
      </c>
      <c r="R514" s="432">
        <f>STDEV(M514:M517)</f>
        <v>13891.752949142163</v>
      </c>
      <c r="S514" s="114" t="s">
        <v>3360</v>
      </c>
      <c r="T514" s="117">
        <v>6</v>
      </c>
    </row>
    <row r="515" spans="1:20" ht="15.75">
      <c r="A515" s="440"/>
      <c r="B515" s="1" t="s">
        <v>62</v>
      </c>
      <c r="C515" s="384"/>
      <c r="D515" s="437"/>
      <c r="E515" s="1" t="s">
        <v>4262</v>
      </c>
      <c r="F515" s="409"/>
      <c r="G515" s="109">
        <v>10</v>
      </c>
      <c r="H515" s="110">
        <v>27.671299999999999</v>
      </c>
      <c r="I515" s="110">
        <v>25.6617</v>
      </c>
      <c r="J515" s="111" t="s">
        <v>4263</v>
      </c>
      <c r="K515" s="112">
        <f t="shared" si="17"/>
        <v>50</v>
      </c>
      <c r="L515" s="52">
        <v>771</v>
      </c>
      <c r="M515" s="247">
        <f t="shared" si="18"/>
        <v>30840</v>
      </c>
      <c r="N515" s="259"/>
      <c r="O515" s="433"/>
      <c r="P515" s="438"/>
      <c r="Q515" s="433"/>
      <c r="R515" s="438"/>
      <c r="S515" s="114" t="s">
        <v>3360</v>
      </c>
      <c r="T515" s="117">
        <v>6</v>
      </c>
    </row>
    <row r="516" spans="1:20" ht="15.75">
      <c r="A516" s="440"/>
      <c r="B516" s="1" t="s">
        <v>63</v>
      </c>
      <c r="C516" s="384"/>
      <c r="D516" s="430" t="s">
        <v>3</v>
      </c>
      <c r="E516" s="1" t="s">
        <v>4264</v>
      </c>
      <c r="F516" s="409"/>
      <c r="G516" s="109">
        <v>10</v>
      </c>
      <c r="H516" s="110">
        <v>30.306000000000001</v>
      </c>
      <c r="I516" s="110">
        <v>25.475999999999999</v>
      </c>
      <c r="J516" s="111" t="s">
        <v>4265</v>
      </c>
      <c r="K516" s="112">
        <f t="shared" si="17"/>
        <v>50</v>
      </c>
      <c r="L516" s="52">
        <v>166</v>
      </c>
      <c r="M516" s="247">
        <f t="shared" si="18"/>
        <v>6640</v>
      </c>
      <c r="N516" s="257"/>
      <c r="O516" s="432">
        <f>AVERAGE(M516:M517)</f>
        <v>6640</v>
      </c>
      <c r="P516" s="438" t="e">
        <f>AVERAGE(#REF!)</f>
        <v>#REF!</v>
      </c>
      <c r="Q516" s="432" t="s">
        <v>354</v>
      </c>
      <c r="R516" s="438" t="e">
        <f>STDEV(#REF!)</f>
        <v>#REF!</v>
      </c>
      <c r="S516" s="114" t="s">
        <v>4266</v>
      </c>
      <c r="T516" s="117">
        <v>6</v>
      </c>
    </row>
    <row r="517" spans="1:20" ht="15.75">
      <c r="A517" s="441"/>
      <c r="B517" s="1" t="s">
        <v>64</v>
      </c>
      <c r="C517" s="385"/>
      <c r="D517" s="437"/>
      <c r="E517" s="1" t="s">
        <v>4267</v>
      </c>
      <c r="F517" s="410"/>
      <c r="G517" s="109">
        <v>10</v>
      </c>
      <c r="H517" s="110">
        <v>34.613</v>
      </c>
      <c r="I517" s="110">
        <v>24.692699999999999</v>
      </c>
      <c r="J517" s="111" t="s">
        <v>4268</v>
      </c>
      <c r="K517" s="112">
        <f t="shared" si="17"/>
        <v>50</v>
      </c>
      <c r="L517" s="52" t="s">
        <v>355</v>
      </c>
      <c r="M517" s="248" t="s">
        <v>355</v>
      </c>
      <c r="N517" s="262"/>
      <c r="O517" s="433" t="e">
        <f>AVERAGE(#REF!)</f>
        <v>#REF!</v>
      </c>
      <c r="P517" s="433" t="e">
        <f>AVERAGE(#REF!)</f>
        <v>#REF!</v>
      </c>
      <c r="Q517" s="433" t="e">
        <f>STDEV(Q516:Q516)</f>
        <v>#DIV/0!</v>
      </c>
      <c r="R517" s="433" t="e">
        <f>STDEV(R516:R516)</f>
        <v>#REF!</v>
      </c>
      <c r="S517" s="114" t="s">
        <v>4266</v>
      </c>
      <c r="T517" s="117">
        <v>6</v>
      </c>
    </row>
    <row r="518" spans="1:20" ht="15.75">
      <c r="A518" s="439" t="s">
        <v>4269</v>
      </c>
      <c r="B518" s="1" t="s">
        <v>26</v>
      </c>
      <c r="C518" s="383">
        <v>3</v>
      </c>
      <c r="D518" s="430" t="s">
        <v>4</v>
      </c>
      <c r="E518" s="1" t="s">
        <v>4270</v>
      </c>
      <c r="F518" s="408" t="s">
        <v>1844</v>
      </c>
      <c r="G518" s="109">
        <v>10</v>
      </c>
      <c r="H518" s="110">
        <v>32.002000000000002</v>
      </c>
      <c r="I518" s="110">
        <v>26.191299999999998</v>
      </c>
      <c r="J518" s="111" t="s">
        <v>4271</v>
      </c>
      <c r="K518" s="112">
        <f t="shared" si="17"/>
        <v>50</v>
      </c>
      <c r="L518" s="52">
        <v>24</v>
      </c>
      <c r="M518" s="247">
        <f t="shared" si="18"/>
        <v>960</v>
      </c>
      <c r="N518" s="257"/>
      <c r="O518" s="432">
        <f>AVERAGE(M518:M519)</f>
        <v>760</v>
      </c>
      <c r="P518" s="432">
        <f>AVERAGE(M518:M521)</f>
        <v>853.33333333333337</v>
      </c>
      <c r="Q518" s="432">
        <f>STDEV(M518:M519)</f>
        <v>282.84271247461902</v>
      </c>
      <c r="R518" s="432">
        <f>STDEV(M518:M521)</f>
        <v>257.16402029314531</v>
      </c>
      <c r="S518" s="114" t="s">
        <v>4108</v>
      </c>
      <c r="T518" s="117">
        <v>17</v>
      </c>
    </row>
    <row r="519" spans="1:20" ht="15.75">
      <c r="A519" s="440"/>
      <c r="B519" s="1" t="s">
        <v>27</v>
      </c>
      <c r="C519" s="384"/>
      <c r="D519" s="431"/>
      <c r="E519" s="1" t="s">
        <v>4272</v>
      </c>
      <c r="F519" s="409"/>
      <c r="G519" s="109">
        <v>10</v>
      </c>
      <c r="H519" s="110">
        <v>32.779299999999999</v>
      </c>
      <c r="I519" s="110">
        <v>26.372299999999999</v>
      </c>
      <c r="J519" s="111" t="s">
        <v>4273</v>
      </c>
      <c r="K519" s="112">
        <f t="shared" ref="K519:K549" si="21">IF(J519&gt;6.25,50,(J519*8))</f>
        <v>50</v>
      </c>
      <c r="L519" s="52">
        <v>14</v>
      </c>
      <c r="M519" s="247">
        <f t="shared" ref="M519:M582" si="22">(L519*2*1000)/K519</f>
        <v>560</v>
      </c>
      <c r="N519" s="258"/>
      <c r="O519" s="438"/>
      <c r="P519" s="438"/>
      <c r="Q519" s="438"/>
      <c r="R519" s="438"/>
      <c r="S519" s="114" t="s">
        <v>4108</v>
      </c>
      <c r="T519" s="117">
        <v>17</v>
      </c>
    </row>
    <row r="520" spans="1:20" ht="15.75">
      <c r="A520" s="440"/>
      <c r="B520" s="1" t="s">
        <v>28</v>
      </c>
      <c r="C520" s="384"/>
      <c r="D520" s="430" t="s">
        <v>3</v>
      </c>
      <c r="E520" s="1" t="s">
        <v>4274</v>
      </c>
      <c r="F520" s="409"/>
      <c r="G520" s="109">
        <v>10</v>
      </c>
      <c r="H520" s="110">
        <v>34.560699999999997</v>
      </c>
      <c r="I520" s="110">
        <v>26.393699999999999</v>
      </c>
      <c r="J520" s="111" t="s">
        <v>4275</v>
      </c>
      <c r="K520" s="112">
        <f t="shared" si="21"/>
        <v>50</v>
      </c>
      <c r="L520" s="52" t="s">
        <v>355</v>
      </c>
      <c r="M520" s="248" t="s">
        <v>355</v>
      </c>
      <c r="N520" s="260"/>
      <c r="O520" s="432">
        <f>AVERAGE(M520:M521)</f>
        <v>1040</v>
      </c>
      <c r="P520" s="438" t="e">
        <f>AVERAGE(#REF!)</f>
        <v>#REF!</v>
      </c>
      <c r="Q520" s="432" t="s">
        <v>354</v>
      </c>
      <c r="R520" s="438" t="e">
        <f>STDEV(#REF!)</f>
        <v>#REF!</v>
      </c>
      <c r="S520" s="114" t="s">
        <v>4108</v>
      </c>
      <c r="T520" s="117">
        <v>17</v>
      </c>
    </row>
    <row r="521" spans="1:20" ht="15.75">
      <c r="A521" s="440"/>
      <c r="B521" s="1" t="s">
        <v>29</v>
      </c>
      <c r="C521" s="384"/>
      <c r="D521" s="431"/>
      <c r="E521" s="1" t="s">
        <v>4276</v>
      </c>
      <c r="F521" s="409"/>
      <c r="G521" s="109">
        <v>10</v>
      </c>
      <c r="H521" s="110">
        <v>31.9267</v>
      </c>
      <c r="I521" s="110">
        <v>25.843299999999999</v>
      </c>
      <c r="J521" s="111" t="s">
        <v>4277</v>
      </c>
      <c r="K521" s="112">
        <f t="shared" si="21"/>
        <v>50</v>
      </c>
      <c r="L521" s="52">
        <v>26</v>
      </c>
      <c r="M521" s="247">
        <f t="shared" si="22"/>
        <v>1040</v>
      </c>
      <c r="N521" s="258"/>
      <c r="O521" s="438">
        <f>AVERAGE(O520:O520)</f>
        <v>1040</v>
      </c>
      <c r="P521" s="438" t="e">
        <f>AVERAGE(P520:P520)</f>
        <v>#REF!</v>
      </c>
      <c r="Q521" s="438" t="e">
        <f>STDEV(#REF!)</f>
        <v>#REF!</v>
      </c>
      <c r="R521" s="438" t="e">
        <f>STDEV(#REF!)</f>
        <v>#REF!</v>
      </c>
      <c r="S521" s="114" t="s">
        <v>4108</v>
      </c>
      <c r="T521" s="117">
        <v>17</v>
      </c>
    </row>
    <row r="522" spans="1:20" ht="15.75">
      <c r="A522" s="440"/>
      <c r="B522" s="1" t="s">
        <v>30</v>
      </c>
      <c r="C522" s="383">
        <v>4</v>
      </c>
      <c r="D522" s="430" t="s">
        <v>4</v>
      </c>
      <c r="E522" s="1" t="s">
        <v>4278</v>
      </c>
      <c r="F522" s="409"/>
      <c r="G522" s="109">
        <v>10</v>
      </c>
      <c r="H522" s="110">
        <v>29.867699999999999</v>
      </c>
      <c r="I522" s="110">
        <v>26.399699999999999</v>
      </c>
      <c r="J522" s="111" t="s">
        <v>4279</v>
      </c>
      <c r="K522" s="112">
        <f t="shared" si="21"/>
        <v>50</v>
      </c>
      <c r="L522" s="52">
        <v>105</v>
      </c>
      <c r="M522" s="247">
        <f t="shared" si="22"/>
        <v>4200</v>
      </c>
      <c r="N522" s="257"/>
      <c r="O522" s="432">
        <f>AVERAGE(M522:M523)</f>
        <v>2720</v>
      </c>
      <c r="P522" s="432">
        <f>AVERAGE(M522:M525)</f>
        <v>4600</v>
      </c>
      <c r="Q522" s="432">
        <f>STDEV(M522:M523)</f>
        <v>2093.0360723121807</v>
      </c>
      <c r="R522" s="432">
        <f>STDEV(M522:M525)</f>
        <v>2485.370529049274</v>
      </c>
      <c r="S522" s="114" t="s">
        <v>4108</v>
      </c>
      <c r="T522" s="117">
        <v>17</v>
      </c>
    </row>
    <row r="523" spans="1:20" ht="15.75">
      <c r="A523" s="440"/>
      <c r="B523" s="1" t="s">
        <v>31</v>
      </c>
      <c r="C523" s="384"/>
      <c r="D523" s="431"/>
      <c r="E523" s="1" t="s">
        <v>4280</v>
      </c>
      <c r="F523" s="409"/>
      <c r="G523" s="109">
        <v>10</v>
      </c>
      <c r="H523" s="110">
        <v>31.648</v>
      </c>
      <c r="I523" s="110">
        <v>26.21</v>
      </c>
      <c r="J523" s="111" t="s">
        <v>4281</v>
      </c>
      <c r="K523" s="112">
        <f t="shared" si="21"/>
        <v>50</v>
      </c>
      <c r="L523" s="52">
        <v>31</v>
      </c>
      <c r="M523" s="247">
        <f t="shared" si="22"/>
        <v>1240</v>
      </c>
      <c r="N523" s="258"/>
      <c r="O523" s="438"/>
      <c r="P523" s="438"/>
      <c r="Q523" s="438"/>
      <c r="R523" s="438"/>
      <c r="S523" s="114" t="s">
        <v>4108</v>
      </c>
      <c r="T523" s="117">
        <v>17</v>
      </c>
    </row>
    <row r="524" spans="1:20" ht="15.75">
      <c r="A524" s="440"/>
      <c r="B524" s="1" t="s">
        <v>32</v>
      </c>
      <c r="C524" s="384"/>
      <c r="D524" s="430" t="s">
        <v>3</v>
      </c>
      <c r="E524" s="1" t="s">
        <v>4282</v>
      </c>
      <c r="F524" s="409"/>
      <c r="G524" s="109">
        <v>10</v>
      </c>
      <c r="H524" s="110">
        <v>29.216999999999999</v>
      </c>
      <c r="I524" s="110">
        <v>26.0383</v>
      </c>
      <c r="J524" s="111" t="s">
        <v>4283</v>
      </c>
      <c r="K524" s="112">
        <f t="shared" si="21"/>
        <v>50</v>
      </c>
      <c r="L524" s="52">
        <v>164</v>
      </c>
      <c r="M524" s="247">
        <f t="shared" si="22"/>
        <v>6560</v>
      </c>
      <c r="N524" s="257"/>
      <c r="O524" s="432">
        <f>AVERAGE(M524:M525)</f>
        <v>6480</v>
      </c>
      <c r="P524" s="438" t="e">
        <f>AVERAGE(#REF!)</f>
        <v>#REF!</v>
      </c>
      <c r="Q524" s="432">
        <f>STDEV(M524:M525)</f>
        <v>113.13708498984761</v>
      </c>
      <c r="R524" s="438" t="e">
        <f>STDEV(#REF!)</f>
        <v>#REF!</v>
      </c>
      <c r="S524" s="114" t="s">
        <v>4108</v>
      </c>
      <c r="T524" s="117">
        <v>17</v>
      </c>
    </row>
    <row r="525" spans="1:20" ht="15.75">
      <c r="A525" s="440"/>
      <c r="B525" s="1" t="s">
        <v>33</v>
      </c>
      <c r="C525" s="384"/>
      <c r="D525" s="431"/>
      <c r="E525" s="1" t="s">
        <v>4284</v>
      </c>
      <c r="F525" s="409"/>
      <c r="G525" s="109">
        <v>10</v>
      </c>
      <c r="H525" s="110">
        <v>29.255299999999998</v>
      </c>
      <c r="I525" s="110">
        <v>26.2897</v>
      </c>
      <c r="J525" s="111" t="s">
        <v>4285</v>
      </c>
      <c r="K525" s="112">
        <f t="shared" si="21"/>
        <v>50</v>
      </c>
      <c r="L525" s="52">
        <v>160</v>
      </c>
      <c r="M525" s="247">
        <f t="shared" si="22"/>
        <v>6400</v>
      </c>
      <c r="N525" s="258"/>
      <c r="O525" s="438">
        <f>AVERAGE(O524:O524)</f>
        <v>6480</v>
      </c>
      <c r="P525" s="438" t="e">
        <f>AVERAGE(P524:P524)</f>
        <v>#REF!</v>
      </c>
      <c r="Q525" s="438" t="e">
        <f>STDEV(#REF!)</f>
        <v>#REF!</v>
      </c>
      <c r="R525" s="438" t="e">
        <f>STDEV(#REF!)</f>
        <v>#REF!</v>
      </c>
      <c r="S525" s="114" t="s">
        <v>4108</v>
      </c>
      <c r="T525" s="117">
        <v>17</v>
      </c>
    </row>
    <row r="526" spans="1:20" ht="15.75">
      <c r="A526" s="440"/>
      <c r="B526" s="1" t="s">
        <v>34</v>
      </c>
      <c r="C526" s="383">
        <v>5</v>
      </c>
      <c r="D526" s="430" t="s">
        <v>4</v>
      </c>
      <c r="E526" s="1" t="s">
        <v>4286</v>
      </c>
      <c r="F526" s="409"/>
      <c r="G526" s="109">
        <v>10</v>
      </c>
      <c r="H526" s="110">
        <v>32.551299999999998</v>
      </c>
      <c r="I526" s="110">
        <v>26.353999999999999</v>
      </c>
      <c r="J526" s="111" t="s">
        <v>4287</v>
      </c>
      <c r="K526" s="112">
        <f t="shared" si="21"/>
        <v>50</v>
      </c>
      <c r="L526" s="52">
        <v>17</v>
      </c>
      <c r="M526" s="247">
        <f t="shared" si="22"/>
        <v>680</v>
      </c>
      <c r="N526" s="257"/>
      <c r="O526" s="432">
        <f>AVERAGE(M526:M527)</f>
        <v>940</v>
      </c>
      <c r="P526" s="432">
        <f>AVERAGE(M526:M529)</f>
        <v>853.33333333333337</v>
      </c>
      <c r="Q526" s="432">
        <f>STDEV(M526:M527)</f>
        <v>367.69552621700473</v>
      </c>
      <c r="R526" s="432">
        <f>STDEV(M526:M529)</f>
        <v>300.22213997860524</v>
      </c>
      <c r="S526" s="114" t="s">
        <v>4108</v>
      </c>
      <c r="T526" s="117">
        <v>17</v>
      </c>
    </row>
    <row r="527" spans="1:20" ht="15.75">
      <c r="A527" s="440"/>
      <c r="B527" s="1" t="s">
        <v>35</v>
      </c>
      <c r="C527" s="384"/>
      <c r="D527" s="431"/>
      <c r="E527" s="1" t="s">
        <v>4288</v>
      </c>
      <c r="F527" s="409"/>
      <c r="G527" s="109">
        <v>10</v>
      </c>
      <c r="H527" s="110">
        <v>31.698</v>
      </c>
      <c r="I527" s="110">
        <v>26.876000000000001</v>
      </c>
      <c r="J527" s="111" t="s">
        <v>4289</v>
      </c>
      <c r="K527" s="112">
        <f t="shared" si="21"/>
        <v>50</v>
      </c>
      <c r="L527" s="52">
        <v>30</v>
      </c>
      <c r="M527" s="247">
        <f t="shared" si="22"/>
        <v>1200</v>
      </c>
      <c r="N527" s="258"/>
      <c r="O527" s="438"/>
      <c r="P527" s="438"/>
      <c r="Q527" s="438"/>
      <c r="R527" s="438"/>
      <c r="S527" s="114" t="s">
        <v>4108</v>
      </c>
      <c r="T527" s="117">
        <v>17</v>
      </c>
    </row>
    <row r="528" spans="1:20" ht="15.75">
      <c r="A528" s="440"/>
      <c r="B528" s="1" t="s">
        <v>36</v>
      </c>
      <c r="C528" s="384"/>
      <c r="D528" s="430" t="s">
        <v>3</v>
      </c>
      <c r="E528" s="1" t="s">
        <v>4290</v>
      </c>
      <c r="F528" s="409"/>
      <c r="G528" s="109">
        <v>10</v>
      </c>
      <c r="H528" s="110">
        <v>34.65</v>
      </c>
      <c r="I528" s="110">
        <v>26.188300000000002</v>
      </c>
      <c r="J528" s="111" t="s">
        <v>4291</v>
      </c>
      <c r="K528" s="112">
        <f t="shared" si="21"/>
        <v>50</v>
      </c>
      <c r="L528" s="52" t="s">
        <v>355</v>
      </c>
      <c r="M528" s="248" t="s">
        <v>355</v>
      </c>
      <c r="N528" s="260"/>
      <c r="O528" s="432">
        <f>AVERAGE(M528:M529)</f>
        <v>680</v>
      </c>
      <c r="P528" s="438" t="e">
        <f>AVERAGE(#REF!)</f>
        <v>#REF!</v>
      </c>
      <c r="Q528" s="432" t="s">
        <v>354</v>
      </c>
      <c r="R528" s="438" t="e">
        <f>STDEV(#REF!)</f>
        <v>#REF!</v>
      </c>
      <c r="S528" s="114" t="s">
        <v>4108</v>
      </c>
      <c r="T528" s="117">
        <v>17</v>
      </c>
    </row>
    <row r="529" spans="1:20" ht="15.75">
      <c r="A529" s="440"/>
      <c r="B529" s="1" t="s">
        <v>37</v>
      </c>
      <c r="C529" s="384"/>
      <c r="D529" s="431"/>
      <c r="E529" s="1" t="s">
        <v>4292</v>
      </c>
      <c r="F529" s="409"/>
      <c r="G529" s="109">
        <v>10</v>
      </c>
      <c r="H529" s="110">
        <v>32.505000000000003</v>
      </c>
      <c r="I529" s="110">
        <v>27.125299999999999</v>
      </c>
      <c r="J529" s="111" t="s">
        <v>4293</v>
      </c>
      <c r="K529" s="112">
        <f t="shared" si="21"/>
        <v>50</v>
      </c>
      <c r="L529" s="52">
        <v>17</v>
      </c>
      <c r="M529" s="247">
        <f t="shared" si="22"/>
        <v>680</v>
      </c>
      <c r="N529" s="258"/>
      <c r="O529" s="438" t="e">
        <f>AVERAGE(#REF!)</f>
        <v>#REF!</v>
      </c>
      <c r="P529" s="438" t="e">
        <f>AVERAGE(#REF!)</f>
        <v>#REF!</v>
      </c>
      <c r="Q529" s="438" t="e">
        <f>STDEV(Q528:Q528)</f>
        <v>#DIV/0!</v>
      </c>
      <c r="R529" s="438" t="e">
        <f>STDEV(R528:R528)</f>
        <v>#REF!</v>
      </c>
      <c r="S529" s="114" t="s">
        <v>4108</v>
      </c>
      <c r="T529" s="117">
        <v>17</v>
      </c>
    </row>
    <row r="530" spans="1:20" ht="15.75">
      <c r="A530" s="440"/>
      <c r="B530" s="1" t="s">
        <v>38</v>
      </c>
      <c r="C530" s="383">
        <v>6</v>
      </c>
      <c r="D530" s="115" t="s">
        <v>4</v>
      </c>
      <c r="E530" s="1" t="s">
        <v>4294</v>
      </c>
      <c r="F530" s="409"/>
      <c r="G530" s="109">
        <v>10</v>
      </c>
      <c r="H530" s="110" t="s">
        <v>16</v>
      </c>
      <c r="I530" s="110">
        <v>26.4833</v>
      </c>
      <c r="J530" s="111" t="s">
        <v>4295</v>
      </c>
      <c r="K530" s="112">
        <f t="shared" si="21"/>
        <v>50</v>
      </c>
      <c r="L530" s="52" t="s">
        <v>355</v>
      </c>
      <c r="M530" s="248" t="s">
        <v>355</v>
      </c>
      <c r="N530" s="248"/>
      <c r="O530" s="52" t="s">
        <v>355</v>
      </c>
      <c r="P530" s="432">
        <f>AVERAGE(M530:M533)</f>
        <v>5973.333333333333</v>
      </c>
      <c r="Q530" s="116" t="s">
        <v>354</v>
      </c>
      <c r="R530" s="432">
        <f>STDEV(M530:M533)</f>
        <v>3750.0577773326822</v>
      </c>
      <c r="S530" s="114" t="s">
        <v>4108</v>
      </c>
      <c r="T530" s="117">
        <v>17</v>
      </c>
    </row>
    <row r="531" spans="1:20" ht="15.75">
      <c r="A531" s="440"/>
      <c r="B531" s="1" t="s">
        <v>39</v>
      </c>
      <c r="C531" s="384"/>
      <c r="D531" s="430" t="s">
        <v>3</v>
      </c>
      <c r="E531" s="1" t="s">
        <v>4296</v>
      </c>
      <c r="F531" s="409"/>
      <c r="G531" s="109">
        <v>10</v>
      </c>
      <c r="H531" s="110">
        <v>28.571300000000001</v>
      </c>
      <c r="I531" s="110">
        <v>26.06</v>
      </c>
      <c r="J531" s="111" t="s">
        <v>4297</v>
      </c>
      <c r="K531" s="112">
        <f t="shared" si="21"/>
        <v>50</v>
      </c>
      <c r="L531" s="52">
        <v>256</v>
      </c>
      <c r="M531" s="247">
        <f t="shared" si="22"/>
        <v>10240</v>
      </c>
      <c r="N531" s="257"/>
      <c r="O531" s="432">
        <f>AVERAGE(M531:M533)</f>
        <v>5973.333333333333</v>
      </c>
      <c r="P531" s="438" t="e">
        <f>AVERAGE(#REF!)</f>
        <v>#REF!</v>
      </c>
      <c r="Q531" s="432">
        <f>STDEV(M531:M533)</f>
        <v>3750.0577773326822</v>
      </c>
      <c r="R531" s="438" t="e">
        <f>STDEV(#REF!)</f>
        <v>#REF!</v>
      </c>
      <c r="S531" s="114" t="s">
        <v>4108</v>
      </c>
      <c r="T531" s="117">
        <v>17</v>
      </c>
    </row>
    <row r="532" spans="1:20" ht="15.75">
      <c r="A532" s="440"/>
      <c r="B532" s="1" t="s">
        <v>40</v>
      </c>
      <c r="C532" s="384"/>
      <c r="D532" s="431"/>
      <c r="E532" s="1" t="s">
        <v>4298</v>
      </c>
      <c r="F532" s="409"/>
      <c r="G532" s="109">
        <v>10</v>
      </c>
      <c r="H532" s="110">
        <v>30.2743</v>
      </c>
      <c r="I532" s="110">
        <v>26.4</v>
      </c>
      <c r="J532" s="111" t="s">
        <v>4299</v>
      </c>
      <c r="K532" s="112">
        <f t="shared" si="21"/>
        <v>50</v>
      </c>
      <c r="L532" s="52">
        <v>80</v>
      </c>
      <c r="M532" s="247">
        <f t="shared" si="22"/>
        <v>3200</v>
      </c>
      <c r="N532" s="258"/>
      <c r="O532" s="438">
        <f>AVERAGE(O531:O531)</f>
        <v>5973.333333333333</v>
      </c>
      <c r="P532" s="438" t="e">
        <f>AVERAGE(P531:P531)</f>
        <v>#REF!</v>
      </c>
      <c r="Q532" s="438" t="e">
        <f>STDEV(#REF!)</f>
        <v>#REF!</v>
      </c>
      <c r="R532" s="438" t="e">
        <f>STDEV(#REF!)</f>
        <v>#REF!</v>
      </c>
      <c r="S532" s="114" t="s">
        <v>4108</v>
      </c>
      <c r="T532" s="117">
        <v>17</v>
      </c>
    </row>
    <row r="533" spans="1:20" ht="15.75">
      <c r="A533" s="440"/>
      <c r="B533" s="1" t="s">
        <v>41</v>
      </c>
      <c r="C533" s="384"/>
      <c r="D533" s="431"/>
      <c r="E533" s="1" t="s">
        <v>4300</v>
      </c>
      <c r="F533" s="410"/>
      <c r="G533" s="109">
        <v>10</v>
      </c>
      <c r="H533" s="110">
        <v>29.775700000000001</v>
      </c>
      <c r="I533" s="110">
        <v>26.1953</v>
      </c>
      <c r="J533" s="111" t="s">
        <v>4301</v>
      </c>
      <c r="K533" s="112">
        <f t="shared" si="21"/>
        <v>50</v>
      </c>
      <c r="L533" s="52">
        <v>112</v>
      </c>
      <c r="M533" s="247">
        <f t="shared" si="22"/>
        <v>4480</v>
      </c>
      <c r="N533" s="258"/>
      <c r="O533" s="438">
        <f>AVERAGE(O532:O532)</f>
        <v>5973.333333333333</v>
      </c>
      <c r="P533" s="438" t="e">
        <f>AVERAGE(P532:P532)</f>
        <v>#REF!</v>
      </c>
      <c r="Q533" s="438" t="e">
        <f>STDEV(Q531:Q532)</f>
        <v>#REF!</v>
      </c>
      <c r="R533" s="438" t="e">
        <f>STDEV(R531:R532)</f>
        <v>#REF!</v>
      </c>
      <c r="S533" s="114" t="s">
        <v>4108</v>
      </c>
      <c r="T533" s="117">
        <v>17</v>
      </c>
    </row>
    <row r="534" spans="1:20" ht="15.75">
      <c r="A534" s="440"/>
      <c r="B534" s="1" t="s">
        <v>49</v>
      </c>
      <c r="C534" s="383">
        <v>3</v>
      </c>
      <c r="D534" s="430" t="s">
        <v>4</v>
      </c>
      <c r="E534" s="1" t="s">
        <v>4302</v>
      </c>
      <c r="F534" s="408" t="s">
        <v>1846</v>
      </c>
      <c r="G534" s="109">
        <v>10</v>
      </c>
      <c r="H534" s="110">
        <v>32.149700000000003</v>
      </c>
      <c r="I534" s="110">
        <v>26.397300000000001</v>
      </c>
      <c r="J534" s="111" t="s">
        <v>4303</v>
      </c>
      <c r="K534" s="112">
        <f t="shared" si="21"/>
        <v>50</v>
      </c>
      <c r="L534" s="52">
        <v>22</v>
      </c>
      <c r="M534" s="247">
        <f t="shared" si="22"/>
        <v>880</v>
      </c>
      <c r="N534" s="257"/>
      <c r="O534" s="432">
        <f>AVERAGE(M534:M535)</f>
        <v>880</v>
      </c>
      <c r="P534" s="432">
        <f>AVERAGE(M534:M537)</f>
        <v>573.33333333333337</v>
      </c>
      <c r="Q534" s="432" t="s">
        <v>354</v>
      </c>
      <c r="R534" s="432">
        <f>STDEV(M534:M537)</f>
        <v>266.33312473917567</v>
      </c>
      <c r="S534" s="114" t="s">
        <v>4108</v>
      </c>
      <c r="T534" s="117">
        <v>17</v>
      </c>
    </row>
    <row r="535" spans="1:20" ht="15.75">
      <c r="A535" s="440"/>
      <c r="B535" s="1" t="s">
        <v>50</v>
      </c>
      <c r="C535" s="384"/>
      <c r="D535" s="431"/>
      <c r="E535" s="1" t="s">
        <v>4304</v>
      </c>
      <c r="F535" s="409"/>
      <c r="G535" s="109">
        <v>10</v>
      </c>
      <c r="H535" s="110">
        <v>34.661700000000003</v>
      </c>
      <c r="I535" s="110">
        <v>26.698699999999999</v>
      </c>
      <c r="J535" s="111" t="s">
        <v>4305</v>
      </c>
      <c r="K535" s="112">
        <f t="shared" si="21"/>
        <v>50</v>
      </c>
      <c r="L535" s="52" t="s">
        <v>355</v>
      </c>
      <c r="M535" s="248" t="s">
        <v>355</v>
      </c>
      <c r="N535" s="261"/>
      <c r="O535" s="438"/>
      <c r="P535" s="438"/>
      <c r="Q535" s="438"/>
      <c r="R535" s="438"/>
      <c r="S535" s="114" t="s">
        <v>4108</v>
      </c>
      <c r="T535" s="117">
        <v>17</v>
      </c>
    </row>
    <row r="536" spans="1:20" ht="15.75">
      <c r="A536" s="440"/>
      <c r="B536" s="1" t="s">
        <v>51</v>
      </c>
      <c r="C536" s="384"/>
      <c r="D536" s="430" t="s">
        <v>3</v>
      </c>
      <c r="E536" s="1" t="s">
        <v>4306</v>
      </c>
      <c r="F536" s="409"/>
      <c r="G536" s="109">
        <v>10</v>
      </c>
      <c r="H536" s="110">
        <v>33.290300000000002</v>
      </c>
      <c r="I536" s="110">
        <v>26.8063</v>
      </c>
      <c r="J536" s="111" t="s">
        <v>4307</v>
      </c>
      <c r="K536" s="112">
        <f t="shared" si="21"/>
        <v>50</v>
      </c>
      <c r="L536" s="52">
        <v>10</v>
      </c>
      <c r="M536" s="247">
        <f t="shared" si="22"/>
        <v>400</v>
      </c>
      <c r="N536" s="257"/>
      <c r="O536" s="432">
        <f>AVERAGE(M536:M537)</f>
        <v>420</v>
      </c>
      <c r="P536" s="438" t="e">
        <f>AVERAGE(#REF!)</f>
        <v>#REF!</v>
      </c>
      <c r="Q536" s="432">
        <f>STDEV(M536:M537)</f>
        <v>28.284271247461902</v>
      </c>
      <c r="R536" s="438" t="e">
        <f>STDEV(#REF!)</f>
        <v>#REF!</v>
      </c>
      <c r="S536" s="114" t="s">
        <v>4108</v>
      </c>
      <c r="T536" s="117">
        <v>17</v>
      </c>
    </row>
    <row r="537" spans="1:20" ht="15.75">
      <c r="A537" s="440"/>
      <c r="B537" s="1" t="s">
        <v>52</v>
      </c>
      <c r="C537" s="384"/>
      <c r="D537" s="431"/>
      <c r="E537" s="1" t="s">
        <v>4308</v>
      </c>
      <c r="F537" s="409"/>
      <c r="G537" s="109">
        <v>10</v>
      </c>
      <c r="H537" s="110">
        <v>33.216000000000001</v>
      </c>
      <c r="I537" s="110">
        <v>26.375699999999998</v>
      </c>
      <c r="J537" s="111" t="s">
        <v>4309</v>
      </c>
      <c r="K537" s="112">
        <f t="shared" si="21"/>
        <v>50</v>
      </c>
      <c r="L537" s="52">
        <v>11</v>
      </c>
      <c r="M537" s="247">
        <f t="shared" si="22"/>
        <v>440</v>
      </c>
      <c r="N537" s="258"/>
      <c r="O537" s="438">
        <f>AVERAGE(O536:O536)</f>
        <v>420</v>
      </c>
      <c r="P537" s="438" t="e">
        <f>AVERAGE(P536:P536)</f>
        <v>#REF!</v>
      </c>
      <c r="Q537" s="438" t="e">
        <f>STDEV(#REF!)</f>
        <v>#REF!</v>
      </c>
      <c r="R537" s="438" t="e">
        <f>STDEV(#REF!)</f>
        <v>#REF!</v>
      </c>
      <c r="S537" s="114" t="s">
        <v>4108</v>
      </c>
      <c r="T537" s="117">
        <v>17</v>
      </c>
    </row>
    <row r="538" spans="1:20" ht="15.75">
      <c r="A538" s="440"/>
      <c r="B538" s="1" t="s">
        <v>53</v>
      </c>
      <c r="C538" s="383">
        <v>4</v>
      </c>
      <c r="D538" s="430" t="s">
        <v>4</v>
      </c>
      <c r="E538" s="1" t="s">
        <v>4310</v>
      </c>
      <c r="F538" s="409"/>
      <c r="G538" s="109">
        <v>10</v>
      </c>
      <c r="H538" s="110">
        <v>32.768000000000001</v>
      </c>
      <c r="I538" s="110">
        <v>26.9757</v>
      </c>
      <c r="J538" s="111" t="s">
        <v>4311</v>
      </c>
      <c r="K538" s="112">
        <f t="shared" si="21"/>
        <v>50</v>
      </c>
      <c r="L538" s="52">
        <v>14</v>
      </c>
      <c r="M538" s="247">
        <f t="shared" si="22"/>
        <v>560</v>
      </c>
      <c r="N538" s="257"/>
      <c r="O538" s="432">
        <f>AVERAGE(M538:M539)</f>
        <v>600</v>
      </c>
      <c r="P538" s="432">
        <f>AVERAGE(M538:M541)</f>
        <v>1020</v>
      </c>
      <c r="Q538" s="432">
        <f>STDEV(M538:M539)</f>
        <v>56.568542494923804</v>
      </c>
      <c r="R538" s="432">
        <f>STDEV(M538:M541)</f>
        <v>788.24700020573084</v>
      </c>
      <c r="S538" s="114" t="s">
        <v>4108</v>
      </c>
      <c r="T538" s="117">
        <v>17</v>
      </c>
    </row>
    <row r="539" spans="1:20" ht="15.75">
      <c r="A539" s="440"/>
      <c r="B539" s="1" t="s">
        <v>54</v>
      </c>
      <c r="C539" s="384"/>
      <c r="D539" s="431"/>
      <c r="E539" s="1" t="s">
        <v>4312</v>
      </c>
      <c r="F539" s="409"/>
      <c r="G539" s="109">
        <v>10</v>
      </c>
      <c r="H539" s="110">
        <v>32.575299999999999</v>
      </c>
      <c r="I539" s="110">
        <v>26.994299999999999</v>
      </c>
      <c r="J539" s="111" t="s">
        <v>4313</v>
      </c>
      <c r="K539" s="112">
        <f t="shared" si="21"/>
        <v>50</v>
      </c>
      <c r="L539" s="52">
        <v>16</v>
      </c>
      <c r="M539" s="247">
        <f t="shared" si="22"/>
        <v>640</v>
      </c>
      <c r="N539" s="258"/>
      <c r="O539" s="438"/>
      <c r="P539" s="438"/>
      <c r="Q539" s="438"/>
      <c r="R539" s="438"/>
      <c r="S539" s="114" t="s">
        <v>4108</v>
      </c>
      <c r="T539" s="117">
        <v>17</v>
      </c>
    </row>
    <row r="540" spans="1:20" ht="15.75">
      <c r="A540" s="440"/>
      <c r="B540" s="1" t="s">
        <v>55</v>
      </c>
      <c r="C540" s="384"/>
      <c r="D540" s="430" t="s">
        <v>3</v>
      </c>
      <c r="E540" s="1" t="s">
        <v>4314</v>
      </c>
      <c r="F540" s="409"/>
      <c r="G540" s="109">
        <v>10</v>
      </c>
      <c r="H540" s="110">
        <v>30.832999999999998</v>
      </c>
      <c r="I540" s="110">
        <v>26.710699999999999</v>
      </c>
      <c r="J540" s="111" t="s">
        <v>4315</v>
      </c>
      <c r="K540" s="112">
        <f t="shared" si="21"/>
        <v>50</v>
      </c>
      <c r="L540" s="52">
        <v>55</v>
      </c>
      <c r="M540" s="247">
        <f t="shared" si="22"/>
        <v>2200</v>
      </c>
      <c r="N540" s="257"/>
      <c r="O540" s="432">
        <f>AVERAGE(M540:M541)</f>
        <v>1440</v>
      </c>
      <c r="P540" s="438" t="e">
        <f>AVERAGE(#REF!)</f>
        <v>#REF!</v>
      </c>
      <c r="Q540" s="432">
        <f>STDEV(M540:M541)</f>
        <v>1074.8023074035523</v>
      </c>
      <c r="R540" s="438" t="e">
        <f>STDEV(#REF!)</f>
        <v>#REF!</v>
      </c>
      <c r="S540" s="114" t="s">
        <v>4108</v>
      </c>
      <c r="T540" s="117">
        <v>17</v>
      </c>
    </row>
    <row r="541" spans="1:20" ht="15.75">
      <c r="A541" s="440"/>
      <c r="B541" s="1" t="s">
        <v>56</v>
      </c>
      <c r="C541" s="384"/>
      <c r="D541" s="431"/>
      <c r="E541" s="1" t="s">
        <v>4316</v>
      </c>
      <c r="F541" s="409"/>
      <c r="G541" s="109">
        <v>10</v>
      </c>
      <c r="H541" s="110">
        <v>32.520000000000003</v>
      </c>
      <c r="I541" s="110">
        <v>26.481000000000002</v>
      </c>
      <c r="J541" s="111" t="s">
        <v>4317</v>
      </c>
      <c r="K541" s="112">
        <f t="shared" si="21"/>
        <v>50</v>
      </c>
      <c r="L541" s="52">
        <v>17</v>
      </c>
      <c r="M541" s="247">
        <f t="shared" si="22"/>
        <v>680</v>
      </c>
      <c r="N541" s="258"/>
      <c r="O541" s="438" t="e">
        <f>AVERAGE(#REF!)</f>
        <v>#REF!</v>
      </c>
      <c r="P541" s="438" t="e">
        <f>AVERAGE(#REF!)</f>
        <v>#REF!</v>
      </c>
      <c r="Q541" s="438" t="e">
        <f>STDEV(Q540:Q540)</f>
        <v>#DIV/0!</v>
      </c>
      <c r="R541" s="438" t="e">
        <f>STDEV(R540:R540)</f>
        <v>#REF!</v>
      </c>
      <c r="S541" s="114" t="s">
        <v>4108</v>
      </c>
      <c r="T541" s="117">
        <v>17</v>
      </c>
    </row>
    <row r="542" spans="1:20" ht="15.75">
      <c r="A542" s="440"/>
      <c r="B542" s="1" t="s">
        <v>57</v>
      </c>
      <c r="C542" s="383">
        <v>5</v>
      </c>
      <c r="D542" s="430" t="s">
        <v>4</v>
      </c>
      <c r="E542" s="1" t="s">
        <v>4318</v>
      </c>
      <c r="F542" s="409"/>
      <c r="G542" s="109">
        <v>10</v>
      </c>
      <c r="H542" s="110">
        <v>34.790999999999997</v>
      </c>
      <c r="I542" s="110">
        <v>26.812000000000001</v>
      </c>
      <c r="J542" s="111" t="s">
        <v>4319</v>
      </c>
      <c r="K542" s="112">
        <f t="shared" si="21"/>
        <v>50</v>
      </c>
      <c r="L542" s="52" t="s">
        <v>355</v>
      </c>
      <c r="M542" s="248" t="s">
        <v>355</v>
      </c>
      <c r="N542" s="260"/>
      <c r="O542" s="432">
        <f>AVERAGE(M542:M543)</f>
        <v>2320</v>
      </c>
      <c r="P542" s="432">
        <f>AVERAGE(M542:M545)</f>
        <v>2186.6666666666665</v>
      </c>
      <c r="Q542" s="432" t="s">
        <v>354</v>
      </c>
      <c r="R542" s="432">
        <f>STDEV(M542:M545)</f>
        <v>1245.364739075799</v>
      </c>
      <c r="S542" s="114" t="s">
        <v>4108</v>
      </c>
      <c r="T542" s="117">
        <v>17</v>
      </c>
    </row>
    <row r="543" spans="1:20" ht="15.75">
      <c r="A543" s="440"/>
      <c r="B543" s="1" t="s">
        <v>58</v>
      </c>
      <c r="C543" s="384"/>
      <c r="D543" s="431"/>
      <c r="E543" s="1" t="s">
        <v>4320</v>
      </c>
      <c r="F543" s="409"/>
      <c r="G543" s="109">
        <v>10</v>
      </c>
      <c r="H543" s="110">
        <v>30.734000000000002</v>
      </c>
      <c r="I543" s="110">
        <v>26.2547</v>
      </c>
      <c r="J543" s="111" t="s">
        <v>4321</v>
      </c>
      <c r="K543" s="112">
        <f t="shared" si="21"/>
        <v>50</v>
      </c>
      <c r="L543" s="52">
        <v>58</v>
      </c>
      <c r="M543" s="247">
        <f t="shared" si="22"/>
        <v>2320</v>
      </c>
      <c r="N543" s="258"/>
      <c r="O543" s="438"/>
      <c r="P543" s="438"/>
      <c r="Q543" s="438"/>
      <c r="R543" s="438"/>
      <c r="S543" s="114" t="s">
        <v>4108</v>
      </c>
      <c r="T543" s="117">
        <v>17</v>
      </c>
    </row>
    <row r="544" spans="1:20" ht="15.75">
      <c r="A544" s="440"/>
      <c r="B544" s="1" t="s">
        <v>59</v>
      </c>
      <c r="C544" s="384"/>
      <c r="D544" s="430" t="s">
        <v>3</v>
      </c>
      <c r="E544" s="1" t="s">
        <v>4322</v>
      </c>
      <c r="F544" s="409"/>
      <c r="G544" s="109">
        <v>10</v>
      </c>
      <c r="H544" s="110">
        <v>30.1907</v>
      </c>
      <c r="I544" s="110">
        <v>26.569700000000001</v>
      </c>
      <c r="J544" s="111" t="s">
        <v>4323</v>
      </c>
      <c r="K544" s="112">
        <f t="shared" si="21"/>
        <v>50</v>
      </c>
      <c r="L544" s="52">
        <v>84</v>
      </c>
      <c r="M544" s="247">
        <f t="shared" si="22"/>
        <v>3360</v>
      </c>
      <c r="N544" s="257"/>
      <c r="O544" s="432">
        <f>AVERAGE(M544:M545)</f>
        <v>2120</v>
      </c>
      <c r="P544" s="438" t="e">
        <f>AVERAGE(#REF!)</f>
        <v>#REF!</v>
      </c>
      <c r="Q544" s="432">
        <f>STDEV(M544:M545)</f>
        <v>1753.6248173426379</v>
      </c>
      <c r="R544" s="438" t="e">
        <f>STDEV(#REF!)</f>
        <v>#REF!</v>
      </c>
      <c r="S544" s="114" t="s">
        <v>4108</v>
      </c>
      <c r="T544" s="117">
        <v>17</v>
      </c>
    </row>
    <row r="545" spans="1:20" ht="15.75">
      <c r="A545" s="440"/>
      <c r="B545" s="1" t="s">
        <v>60</v>
      </c>
      <c r="C545" s="384"/>
      <c r="D545" s="431"/>
      <c r="E545" s="1" t="s">
        <v>4324</v>
      </c>
      <c r="F545" s="409"/>
      <c r="G545" s="109">
        <v>10</v>
      </c>
      <c r="H545" s="110">
        <v>32.157299999999999</v>
      </c>
      <c r="I545" s="110">
        <v>26.224</v>
      </c>
      <c r="J545" s="111" t="s">
        <v>4325</v>
      </c>
      <c r="K545" s="112">
        <f t="shared" si="21"/>
        <v>50</v>
      </c>
      <c r="L545" s="52">
        <v>22</v>
      </c>
      <c r="M545" s="247">
        <f t="shared" si="22"/>
        <v>880</v>
      </c>
      <c r="N545" s="258"/>
      <c r="O545" s="438" t="e">
        <f>AVERAGE(#REF!)</f>
        <v>#REF!</v>
      </c>
      <c r="P545" s="438" t="e">
        <f>AVERAGE(#REF!)</f>
        <v>#REF!</v>
      </c>
      <c r="Q545" s="438" t="e">
        <f>STDEV(Q544:Q544)</f>
        <v>#DIV/0!</v>
      </c>
      <c r="R545" s="438" t="e">
        <f>STDEV(R544:R544)</f>
        <v>#REF!</v>
      </c>
      <c r="S545" s="114" t="s">
        <v>4108</v>
      </c>
      <c r="T545" s="117">
        <v>17</v>
      </c>
    </row>
    <row r="546" spans="1:20" ht="15.75">
      <c r="A546" s="440"/>
      <c r="B546" s="1" t="s">
        <v>61</v>
      </c>
      <c r="C546" s="383">
        <v>6</v>
      </c>
      <c r="D546" s="430" t="s">
        <v>4</v>
      </c>
      <c r="E546" s="1" t="s">
        <v>4326</v>
      </c>
      <c r="F546" s="409"/>
      <c r="G546" s="109">
        <v>10</v>
      </c>
      <c r="H546" s="110">
        <v>30.265000000000001</v>
      </c>
      <c r="I546" s="110">
        <v>26.66</v>
      </c>
      <c r="J546" s="111" t="s">
        <v>4327</v>
      </c>
      <c r="K546" s="112">
        <f t="shared" si="21"/>
        <v>50</v>
      </c>
      <c r="L546" s="52">
        <v>80</v>
      </c>
      <c r="M546" s="247">
        <f t="shared" si="22"/>
        <v>3200</v>
      </c>
      <c r="N546" s="257"/>
      <c r="O546" s="432">
        <f>AVERAGE(M546:M547)</f>
        <v>5120</v>
      </c>
      <c r="P546" s="432">
        <f>AVERAGE(M546:M549)</f>
        <v>6680</v>
      </c>
      <c r="Q546" s="432">
        <f>STDEV(M546:M547)</f>
        <v>2715.2900397563426</v>
      </c>
      <c r="R546" s="432">
        <f>STDEV(M546:M549)</f>
        <v>2737.784992775486</v>
      </c>
      <c r="S546" s="114" t="s">
        <v>4108</v>
      </c>
      <c r="T546" s="117">
        <v>17</v>
      </c>
    </row>
    <row r="547" spans="1:20" ht="15.75">
      <c r="A547" s="440"/>
      <c r="B547" s="1" t="s">
        <v>62</v>
      </c>
      <c r="C547" s="384"/>
      <c r="D547" s="437"/>
      <c r="E547" s="1" t="s">
        <v>4328</v>
      </c>
      <c r="F547" s="409"/>
      <c r="G547" s="109">
        <v>10</v>
      </c>
      <c r="H547" s="110">
        <v>29.120699999999999</v>
      </c>
      <c r="I547" s="110">
        <v>26.2593</v>
      </c>
      <c r="J547" s="111" t="s">
        <v>3815</v>
      </c>
      <c r="K547" s="112">
        <f t="shared" si="21"/>
        <v>50</v>
      </c>
      <c r="L547" s="52">
        <v>176</v>
      </c>
      <c r="M547" s="247">
        <f t="shared" si="22"/>
        <v>7040</v>
      </c>
      <c r="N547" s="259"/>
      <c r="O547" s="433"/>
      <c r="P547" s="438"/>
      <c r="Q547" s="433"/>
      <c r="R547" s="438"/>
      <c r="S547" s="114" t="s">
        <v>4108</v>
      </c>
      <c r="T547" s="117">
        <v>17</v>
      </c>
    </row>
    <row r="548" spans="1:20" ht="15.75">
      <c r="A548" s="440"/>
      <c r="B548" s="1" t="s">
        <v>63</v>
      </c>
      <c r="C548" s="384"/>
      <c r="D548" s="430" t="s">
        <v>3</v>
      </c>
      <c r="E548" s="1" t="s">
        <v>4329</v>
      </c>
      <c r="F548" s="409"/>
      <c r="G548" s="109">
        <v>10</v>
      </c>
      <c r="H548" s="110">
        <v>29.218699999999998</v>
      </c>
      <c r="I548" s="110">
        <v>26.029299999999999</v>
      </c>
      <c r="J548" s="111" t="s">
        <v>4330</v>
      </c>
      <c r="K548" s="112">
        <f t="shared" si="21"/>
        <v>50</v>
      </c>
      <c r="L548" s="52">
        <v>165</v>
      </c>
      <c r="M548" s="247">
        <f t="shared" si="22"/>
        <v>6600</v>
      </c>
      <c r="N548" s="257"/>
      <c r="O548" s="432">
        <f>AVERAGE(M548:M549)</f>
        <v>8240</v>
      </c>
      <c r="P548" s="438" t="e">
        <f>AVERAGE(#REF!)</f>
        <v>#REF!</v>
      </c>
      <c r="Q548" s="432">
        <f>STDEV(M548:M549)</f>
        <v>2319.310242291876</v>
      </c>
      <c r="R548" s="438" t="e">
        <f>STDEV(#REF!)</f>
        <v>#REF!</v>
      </c>
      <c r="S548" s="114" t="s">
        <v>4108</v>
      </c>
      <c r="T548" s="117">
        <v>17</v>
      </c>
    </row>
    <row r="549" spans="1:20" ht="15.75">
      <c r="A549" s="441"/>
      <c r="B549" s="1" t="s">
        <v>64</v>
      </c>
      <c r="C549" s="384"/>
      <c r="D549" s="431"/>
      <c r="E549" s="1" t="s">
        <v>4331</v>
      </c>
      <c r="F549" s="410"/>
      <c r="G549" s="109">
        <v>10</v>
      </c>
      <c r="H549" s="110">
        <v>28.625299999999999</v>
      </c>
      <c r="I549" s="110">
        <v>26.135999999999999</v>
      </c>
      <c r="J549" s="111" t="s">
        <v>4332</v>
      </c>
      <c r="K549" s="112">
        <f t="shared" si="21"/>
        <v>50</v>
      </c>
      <c r="L549" s="52">
        <v>247</v>
      </c>
      <c r="M549" s="247">
        <f t="shared" si="22"/>
        <v>9880</v>
      </c>
      <c r="N549" s="258"/>
      <c r="O549" s="438" t="e">
        <f>AVERAGE(#REF!)</f>
        <v>#REF!</v>
      </c>
      <c r="P549" s="438" t="e">
        <f>AVERAGE(#REF!)</f>
        <v>#REF!</v>
      </c>
      <c r="Q549" s="438" t="e">
        <f>STDEV(Q548:Q548)</f>
        <v>#DIV/0!</v>
      </c>
      <c r="R549" s="438" t="e">
        <f>STDEV(R548:R548)</f>
        <v>#REF!</v>
      </c>
      <c r="S549" s="114" t="s">
        <v>4108</v>
      </c>
      <c r="T549" s="117">
        <v>17</v>
      </c>
    </row>
    <row r="550" spans="1:20" ht="15.75">
      <c r="A550" s="439" t="s">
        <v>4333</v>
      </c>
      <c r="B550" s="1" t="s">
        <v>26</v>
      </c>
      <c r="C550" s="383">
        <v>3</v>
      </c>
      <c r="D550" s="430" t="s">
        <v>4</v>
      </c>
      <c r="E550" s="1" t="s">
        <v>4334</v>
      </c>
      <c r="F550" s="408" t="s">
        <v>1844</v>
      </c>
      <c r="G550" s="109">
        <v>10</v>
      </c>
      <c r="H550" s="110" t="s">
        <v>16</v>
      </c>
      <c r="I550" s="110">
        <v>29.474</v>
      </c>
      <c r="J550" s="111" t="s">
        <v>4335</v>
      </c>
      <c r="K550" s="112">
        <f t="shared" ref="K550:K581" si="23">IF(J550&gt;1.875,15,(J550*8))</f>
        <v>15</v>
      </c>
      <c r="L550" s="52" t="s">
        <v>355</v>
      </c>
      <c r="M550" s="248" t="s">
        <v>355</v>
      </c>
      <c r="N550" s="260"/>
      <c r="O550" s="432" t="s">
        <v>355</v>
      </c>
      <c r="P550" s="432" t="s">
        <v>355</v>
      </c>
      <c r="Q550" s="432" t="s">
        <v>354</v>
      </c>
      <c r="R550" s="432" t="s">
        <v>354</v>
      </c>
      <c r="S550" s="114" t="s">
        <v>4108</v>
      </c>
      <c r="T550" s="117">
        <v>18</v>
      </c>
    </row>
    <row r="551" spans="1:20" ht="15.75">
      <c r="A551" s="440"/>
      <c r="B551" s="1" t="s">
        <v>27</v>
      </c>
      <c r="C551" s="384"/>
      <c r="D551" s="431"/>
      <c r="E551" s="1" t="s">
        <v>4336</v>
      </c>
      <c r="F551" s="409"/>
      <c r="G551" s="109">
        <v>10</v>
      </c>
      <c r="H551" s="110" t="s">
        <v>16</v>
      </c>
      <c r="I551" s="110">
        <v>29.390999999999998</v>
      </c>
      <c r="J551" s="111" t="s">
        <v>4337</v>
      </c>
      <c r="K551" s="112">
        <f t="shared" si="23"/>
        <v>15</v>
      </c>
      <c r="L551" s="52" t="s">
        <v>355</v>
      </c>
      <c r="M551" s="248" t="s">
        <v>355</v>
      </c>
      <c r="N551" s="261"/>
      <c r="O551" s="438"/>
      <c r="P551" s="438"/>
      <c r="Q551" s="438"/>
      <c r="R551" s="438"/>
      <c r="S551" s="114" t="s">
        <v>4108</v>
      </c>
      <c r="T551" s="117">
        <v>18</v>
      </c>
    </row>
    <row r="552" spans="1:20" ht="15.75">
      <c r="A552" s="440"/>
      <c r="B552" s="1" t="s">
        <v>28</v>
      </c>
      <c r="C552" s="384"/>
      <c r="D552" s="430" t="s">
        <v>3</v>
      </c>
      <c r="E552" s="1" t="s">
        <v>4338</v>
      </c>
      <c r="F552" s="409"/>
      <c r="G552" s="109">
        <v>10</v>
      </c>
      <c r="H552" s="110" t="s">
        <v>16</v>
      </c>
      <c r="I552" s="110">
        <v>29.318000000000001</v>
      </c>
      <c r="J552" s="111" t="s">
        <v>4339</v>
      </c>
      <c r="K552" s="112">
        <f t="shared" si="23"/>
        <v>15</v>
      </c>
      <c r="L552" s="52" t="s">
        <v>355</v>
      </c>
      <c r="M552" s="248" t="s">
        <v>355</v>
      </c>
      <c r="N552" s="260"/>
      <c r="O552" s="432" t="s">
        <v>355</v>
      </c>
      <c r="P552" s="438" t="e">
        <f>AVERAGE(#REF!)</f>
        <v>#REF!</v>
      </c>
      <c r="Q552" s="432" t="s">
        <v>354</v>
      </c>
      <c r="R552" s="438" t="e">
        <f>STDEV(#REF!)</f>
        <v>#REF!</v>
      </c>
      <c r="S552" s="114" t="s">
        <v>4108</v>
      </c>
      <c r="T552" s="117">
        <v>18</v>
      </c>
    </row>
    <row r="553" spans="1:20" ht="15.75">
      <c r="A553" s="440"/>
      <c r="B553" s="1" t="s">
        <v>29</v>
      </c>
      <c r="C553" s="384"/>
      <c r="D553" s="431"/>
      <c r="E553" s="1" t="s">
        <v>4340</v>
      </c>
      <c r="F553" s="409"/>
      <c r="G553" s="109">
        <v>10</v>
      </c>
      <c r="H553" s="110" t="s">
        <v>16</v>
      </c>
      <c r="I553" s="110">
        <v>29.59</v>
      </c>
      <c r="J553" s="111" t="s">
        <v>4341</v>
      </c>
      <c r="K553" s="112">
        <f t="shared" si="23"/>
        <v>15</v>
      </c>
      <c r="L553" s="52" t="s">
        <v>355</v>
      </c>
      <c r="M553" s="248" t="s">
        <v>355</v>
      </c>
      <c r="N553" s="261"/>
      <c r="O553" s="438" t="e">
        <f>AVERAGE(O552:O552)</f>
        <v>#DIV/0!</v>
      </c>
      <c r="P553" s="438" t="e">
        <f>AVERAGE(P552:P552)</f>
        <v>#REF!</v>
      </c>
      <c r="Q553" s="438"/>
      <c r="R553" s="438" t="e">
        <f>STDEV(#REF!)</f>
        <v>#REF!</v>
      </c>
      <c r="S553" s="114" t="s">
        <v>4108</v>
      </c>
      <c r="T553" s="117">
        <v>18</v>
      </c>
    </row>
    <row r="554" spans="1:20" ht="15.75">
      <c r="A554" s="440"/>
      <c r="B554" s="1" t="s">
        <v>30</v>
      </c>
      <c r="C554" s="383">
        <v>4</v>
      </c>
      <c r="D554" s="430" t="s">
        <v>4</v>
      </c>
      <c r="E554" s="1" t="s">
        <v>4342</v>
      </c>
      <c r="F554" s="409"/>
      <c r="G554" s="109">
        <v>10</v>
      </c>
      <c r="H554" s="110" t="s">
        <v>16</v>
      </c>
      <c r="I554" s="110">
        <v>29.5337</v>
      </c>
      <c r="J554" s="111" t="s">
        <v>4343</v>
      </c>
      <c r="K554" s="112">
        <f t="shared" si="23"/>
        <v>15</v>
      </c>
      <c r="L554" s="52" t="s">
        <v>355</v>
      </c>
      <c r="M554" s="248" t="s">
        <v>355</v>
      </c>
      <c r="N554" s="260"/>
      <c r="O554" s="432" t="s">
        <v>355</v>
      </c>
      <c r="P554" s="432" t="s">
        <v>355</v>
      </c>
      <c r="Q554" s="432" t="s">
        <v>354</v>
      </c>
      <c r="R554" s="432" t="s">
        <v>354</v>
      </c>
      <c r="S554" s="114" t="s">
        <v>4108</v>
      </c>
      <c r="T554" s="117">
        <v>18</v>
      </c>
    </row>
    <row r="555" spans="1:20" ht="15.75">
      <c r="A555" s="440"/>
      <c r="B555" s="1" t="s">
        <v>31</v>
      </c>
      <c r="C555" s="384"/>
      <c r="D555" s="431"/>
      <c r="E555" s="1" t="s">
        <v>4344</v>
      </c>
      <c r="F555" s="409"/>
      <c r="G555" s="109">
        <v>10</v>
      </c>
      <c r="H555" s="110" t="s">
        <v>16</v>
      </c>
      <c r="I555" s="110">
        <v>29.437000000000001</v>
      </c>
      <c r="J555" s="111" t="s">
        <v>4345</v>
      </c>
      <c r="K555" s="112">
        <f t="shared" si="23"/>
        <v>15</v>
      </c>
      <c r="L555" s="52" t="s">
        <v>355</v>
      </c>
      <c r="M555" s="248" t="s">
        <v>355</v>
      </c>
      <c r="N555" s="261"/>
      <c r="O555" s="438"/>
      <c r="P555" s="438"/>
      <c r="Q555" s="438"/>
      <c r="R555" s="438"/>
      <c r="S555" s="114" t="s">
        <v>4108</v>
      </c>
      <c r="T555" s="117">
        <v>18</v>
      </c>
    </row>
    <row r="556" spans="1:20" ht="15.75">
      <c r="A556" s="440"/>
      <c r="B556" s="1" t="s">
        <v>32</v>
      </c>
      <c r="C556" s="384"/>
      <c r="D556" s="430" t="s">
        <v>3</v>
      </c>
      <c r="E556" s="1" t="s">
        <v>4346</v>
      </c>
      <c r="F556" s="409"/>
      <c r="G556" s="109">
        <v>10</v>
      </c>
      <c r="H556" s="110" t="s">
        <v>16</v>
      </c>
      <c r="I556" s="110">
        <v>29.498699999999999</v>
      </c>
      <c r="J556" s="111" t="s">
        <v>4347</v>
      </c>
      <c r="K556" s="112">
        <f t="shared" si="23"/>
        <v>15</v>
      </c>
      <c r="L556" s="52" t="s">
        <v>355</v>
      </c>
      <c r="M556" s="248" t="s">
        <v>355</v>
      </c>
      <c r="N556" s="260"/>
      <c r="O556" s="432" t="s">
        <v>355</v>
      </c>
      <c r="P556" s="438" t="e">
        <f>AVERAGE(#REF!)</f>
        <v>#REF!</v>
      </c>
      <c r="Q556" s="432" t="s">
        <v>354</v>
      </c>
      <c r="R556" s="438" t="e">
        <f>STDEV(#REF!)</f>
        <v>#REF!</v>
      </c>
      <c r="S556" s="114" t="s">
        <v>4108</v>
      </c>
      <c r="T556" s="117">
        <v>18</v>
      </c>
    </row>
    <row r="557" spans="1:20" ht="15.75">
      <c r="A557" s="440"/>
      <c r="B557" s="1" t="s">
        <v>33</v>
      </c>
      <c r="C557" s="384"/>
      <c r="D557" s="431"/>
      <c r="E557" s="1" t="s">
        <v>4348</v>
      </c>
      <c r="F557" s="409"/>
      <c r="G557" s="109">
        <v>10</v>
      </c>
      <c r="H557" s="110" t="s">
        <v>16</v>
      </c>
      <c r="I557" s="110">
        <v>29.459700000000002</v>
      </c>
      <c r="J557" s="111" t="s">
        <v>4349</v>
      </c>
      <c r="K557" s="112">
        <f t="shared" si="23"/>
        <v>15</v>
      </c>
      <c r="L557" s="52" t="s">
        <v>355</v>
      </c>
      <c r="M557" s="248" t="s">
        <v>355</v>
      </c>
      <c r="N557" s="261"/>
      <c r="O557" s="438" t="e">
        <f>AVERAGE(O556:O556)</f>
        <v>#DIV/0!</v>
      </c>
      <c r="P557" s="438" t="e">
        <f>AVERAGE(P556:P556)</f>
        <v>#REF!</v>
      </c>
      <c r="Q557" s="438"/>
      <c r="R557" s="438" t="e">
        <f>STDEV(#REF!)</f>
        <v>#REF!</v>
      </c>
      <c r="S557" s="114" t="s">
        <v>4108</v>
      </c>
      <c r="T557" s="117">
        <v>18</v>
      </c>
    </row>
    <row r="558" spans="1:20" ht="15.75">
      <c r="A558" s="440"/>
      <c r="B558" s="1" t="s">
        <v>34</v>
      </c>
      <c r="C558" s="383">
        <v>5</v>
      </c>
      <c r="D558" s="430" t="s">
        <v>4</v>
      </c>
      <c r="E558" s="1" t="s">
        <v>4350</v>
      </c>
      <c r="F558" s="409"/>
      <c r="G558" s="109">
        <v>10</v>
      </c>
      <c r="H558" s="110" t="s">
        <v>16</v>
      </c>
      <c r="I558" s="110">
        <v>29.3537</v>
      </c>
      <c r="J558" s="111" t="s">
        <v>4351</v>
      </c>
      <c r="K558" s="112">
        <f t="shared" si="23"/>
        <v>15</v>
      </c>
      <c r="L558" s="52" t="s">
        <v>355</v>
      </c>
      <c r="M558" s="248" t="s">
        <v>355</v>
      </c>
      <c r="N558" s="260"/>
      <c r="O558" s="432" t="s">
        <v>355</v>
      </c>
      <c r="P558" s="432" t="s">
        <v>355</v>
      </c>
      <c r="Q558" s="432" t="s">
        <v>354</v>
      </c>
      <c r="R558" s="432" t="s">
        <v>354</v>
      </c>
      <c r="S558" s="114" t="s">
        <v>4108</v>
      </c>
      <c r="T558" s="117">
        <v>18</v>
      </c>
    </row>
    <row r="559" spans="1:20" ht="15.75">
      <c r="A559" s="440"/>
      <c r="B559" s="1" t="s">
        <v>35</v>
      </c>
      <c r="C559" s="384"/>
      <c r="D559" s="431"/>
      <c r="E559" s="1" t="s">
        <v>4352</v>
      </c>
      <c r="F559" s="409"/>
      <c r="G559" s="109">
        <v>10</v>
      </c>
      <c r="H559" s="110" t="s">
        <v>16</v>
      </c>
      <c r="I559" s="110">
        <v>29.563300000000002</v>
      </c>
      <c r="J559" s="111" t="s">
        <v>4353</v>
      </c>
      <c r="K559" s="112">
        <f t="shared" si="23"/>
        <v>15</v>
      </c>
      <c r="L559" s="52" t="s">
        <v>355</v>
      </c>
      <c r="M559" s="248" t="s">
        <v>355</v>
      </c>
      <c r="N559" s="261"/>
      <c r="O559" s="438"/>
      <c r="P559" s="438"/>
      <c r="Q559" s="438"/>
      <c r="R559" s="438"/>
      <c r="S559" s="114" t="s">
        <v>4108</v>
      </c>
      <c r="T559" s="117">
        <v>18</v>
      </c>
    </row>
    <row r="560" spans="1:20" ht="15.75">
      <c r="A560" s="440"/>
      <c r="B560" s="1" t="s">
        <v>36</v>
      </c>
      <c r="C560" s="384"/>
      <c r="D560" s="430" t="s">
        <v>3</v>
      </c>
      <c r="E560" s="1" t="s">
        <v>4354</v>
      </c>
      <c r="F560" s="409"/>
      <c r="G560" s="109">
        <v>10</v>
      </c>
      <c r="H560" s="110" t="s">
        <v>16</v>
      </c>
      <c r="I560" s="110">
        <v>29.9377</v>
      </c>
      <c r="J560" s="111" t="s">
        <v>4355</v>
      </c>
      <c r="K560" s="112">
        <f t="shared" si="23"/>
        <v>15</v>
      </c>
      <c r="L560" s="52" t="s">
        <v>355</v>
      </c>
      <c r="M560" s="248" t="s">
        <v>355</v>
      </c>
      <c r="N560" s="260"/>
      <c r="O560" s="432" t="s">
        <v>355</v>
      </c>
      <c r="P560" s="438" t="e">
        <f>AVERAGE(#REF!)</f>
        <v>#REF!</v>
      </c>
      <c r="Q560" s="432" t="s">
        <v>354</v>
      </c>
      <c r="R560" s="438" t="e">
        <f>STDEV(#REF!)</f>
        <v>#REF!</v>
      </c>
      <c r="S560" s="114" t="s">
        <v>4108</v>
      </c>
      <c r="T560" s="117">
        <v>18</v>
      </c>
    </row>
    <row r="561" spans="1:20" ht="15.75">
      <c r="A561" s="440"/>
      <c r="B561" s="1" t="s">
        <v>37</v>
      </c>
      <c r="C561" s="384"/>
      <c r="D561" s="431"/>
      <c r="E561" s="1" t="s">
        <v>4356</v>
      </c>
      <c r="F561" s="409"/>
      <c r="G561" s="109">
        <v>10</v>
      </c>
      <c r="H561" s="110" t="s">
        <v>16</v>
      </c>
      <c r="I561" s="110">
        <v>29.384</v>
      </c>
      <c r="J561" s="111" t="s">
        <v>4357</v>
      </c>
      <c r="K561" s="112">
        <f t="shared" si="23"/>
        <v>15</v>
      </c>
      <c r="L561" s="52" t="s">
        <v>355</v>
      </c>
      <c r="M561" s="248" t="s">
        <v>355</v>
      </c>
      <c r="N561" s="261"/>
      <c r="O561" s="438" t="e">
        <f>AVERAGE(#REF!)</f>
        <v>#REF!</v>
      </c>
      <c r="P561" s="438" t="e">
        <f>AVERAGE(P560:P560)</f>
        <v>#REF!</v>
      </c>
      <c r="Q561" s="438"/>
      <c r="R561" s="438" t="e">
        <f>STDEV(#REF!)</f>
        <v>#REF!</v>
      </c>
      <c r="S561" s="114" t="s">
        <v>4108</v>
      </c>
      <c r="T561" s="117">
        <v>18</v>
      </c>
    </row>
    <row r="562" spans="1:20" ht="15.75">
      <c r="A562" s="440"/>
      <c r="B562" s="1" t="s">
        <v>38</v>
      </c>
      <c r="C562" s="383">
        <v>6</v>
      </c>
      <c r="D562" s="115" t="s">
        <v>4</v>
      </c>
      <c r="E562" s="1" t="s">
        <v>4358</v>
      </c>
      <c r="F562" s="409"/>
      <c r="G562" s="109">
        <v>10</v>
      </c>
      <c r="H562" s="110" t="s">
        <v>16</v>
      </c>
      <c r="I562" s="110">
        <v>29.305</v>
      </c>
      <c r="J562" s="111" t="s">
        <v>4359</v>
      </c>
      <c r="K562" s="112">
        <f t="shared" si="23"/>
        <v>15</v>
      </c>
      <c r="L562" s="52" t="s">
        <v>355</v>
      </c>
      <c r="M562" s="248" t="s">
        <v>355</v>
      </c>
      <c r="N562" s="248"/>
      <c r="O562" s="52" t="s">
        <v>355</v>
      </c>
      <c r="P562" s="432" t="s">
        <v>355</v>
      </c>
      <c r="Q562" s="116" t="s">
        <v>354</v>
      </c>
      <c r="R562" s="432" t="s">
        <v>354</v>
      </c>
      <c r="S562" s="114" t="s">
        <v>4108</v>
      </c>
      <c r="T562" s="117">
        <v>18</v>
      </c>
    </row>
    <row r="563" spans="1:20" ht="15.75">
      <c r="A563" s="440"/>
      <c r="B563" s="1" t="s">
        <v>39</v>
      </c>
      <c r="C563" s="384"/>
      <c r="D563" s="430" t="s">
        <v>3</v>
      </c>
      <c r="E563" s="1" t="s">
        <v>4360</v>
      </c>
      <c r="F563" s="409"/>
      <c r="G563" s="109">
        <v>10</v>
      </c>
      <c r="H563" s="110" t="s">
        <v>16</v>
      </c>
      <c r="I563" s="110">
        <v>29.7193</v>
      </c>
      <c r="J563" s="111" t="s">
        <v>4361</v>
      </c>
      <c r="K563" s="112">
        <f t="shared" si="23"/>
        <v>15</v>
      </c>
      <c r="L563" s="52" t="s">
        <v>355</v>
      </c>
      <c r="M563" s="248" t="s">
        <v>355</v>
      </c>
      <c r="N563" s="260"/>
      <c r="O563" s="432" t="s">
        <v>355</v>
      </c>
      <c r="P563" s="438"/>
      <c r="Q563" s="432" t="s">
        <v>354</v>
      </c>
      <c r="R563" s="438"/>
      <c r="S563" s="114" t="s">
        <v>4108</v>
      </c>
      <c r="T563" s="117">
        <v>18</v>
      </c>
    </row>
    <row r="564" spans="1:20" ht="15.75">
      <c r="A564" s="440"/>
      <c r="B564" s="1" t="s">
        <v>40</v>
      </c>
      <c r="C564" s="384"/>
      <c r="D564" s="431"/>
      <c r="E564" s="1" t="s">
        <v>4362</v>
      </c>
      <c r="F564" s="409"/>
      <c r="G564" s="109">
        <v>10</v>
      </c>
      <c r="H564" s="110" t="s">
        <v>16</v>
      </c>
      <c r="I564" s="110">
        <v>29.61</v>
      </c>
      <c r="J564" s="111" t="s">
        <v>4363</v>
      </c>
      <c r="K564" s="112">
        <f t="shared" si="23"/>
        <v>15</v>
      </c>
      <c r="L564" s="52" t="s">
        <v>355</v>
      </c>
      <c r="M564" s="248" t="s">
        <v>355</v>
      </c>
      <c r="N564" s="261"/>
      <c r="O564" s="438" t="e">
        <f>AVERAGE(O563:O563)</f>
        <v>#DIV/0!</v>
      </c>
      <c r="P564" s="438" t="e">
        <f>AVERAGE(#REF!)</f>
        <v>#REF!</v>
      </c>
      <c r="Q564" s="438" t="e">
        <f>STDEV(#REF!)</f>
        <v>#REF!</v>
      </c>
      <c r="R564" s="438" t="e">
        <f>STDEV(#REF!)</f>
        <v>#REF!</v>
      </c>
      <c r="S564" s="114" t="s">
        <v>4108</v>
      </c>
      <c r="T564" s="117">
        <v>18</v>
      </c>
    </row>
    <row r="565" spans="1:20" ht="15.75">
      <c r="A565" s="440"/>
      <c r="B565" s="1" t="s">
        <v>41</v>
      </c>
      <c r="C565" s="384"/>
      <c r="D565" s="431"/>
      <c r="E565" s="1" t="s">
        <v>4364</v>
      </c>
      <c r="F565" s="410"/>
      <c r="G565" s="109">
        <v>10</v>
      </c>
      <c r="H565" s="110" t="s">
        <v>16</v>
      </c>
      <c r="I565" s="110">
        <v>29.37</v>
      </c>
      <c r="J565" s="111" t="s">
        <v>4365</v>
      </c>
      <c r="K565" s="112">
        <f t="shared" si="23"/>
        <v>15</v>
      </c>
      <c r="L565" s="52" t="s">
        <v>355</v>
      </c>
      <c r="M565" s="248" t="s">
        <v>355</v>
      </c>
      <c r="N565" s="261"/>
      <c r="O565" s="438" t="e">
        <f>AVERAGE(O564:O564)</f>
        <v>#DIV/0!</v>
      </c>
      <c r="P565" s="438" t="e">
        <f>AVERAGE(P564:P564)</f>
        <v>#REF!</v>
      </c>
      <c r="Q565" s="438" t="e">
        <f>STDEV(Q563:Q564)</f>
        <v>#REF!</v>
      </c>
      <c r="R565" s="438" t="e">
        <f>STDEV(#REF!)</f>
        <v>#REF!</v>
      </c>
      <c r="S565" s="114" t="s">
        <v>4108</v>
      </c>
      <c r="T565" s="117">
        <v>18</v>
      </c>
    </row>
    <row r="566" spans="1:20" ht="15.75">
      <c r="A566" s="440"/>
      <c r="B566" s="1" t="s">
        <v>49</v>
      </c>
      <c r="C566" s="383">
        <v>3</v>
      </c>
      <c r="D566" s="430" t="s">
        <v>4</v>
      </c>
      <c r="E566" s="1" t="s">
        <v>4366</v>
      </c>
      <c r="F566" s="408" t="s">
        <v>1846</v>
      </c>
      <c r="G566" s="109">
        <v>10</v>
      </c>
      <c r="H566" s="110" t="s">
        <v>16</v>
      </c>
      <c r="I566" s="110">
        <v>29.392299999999999</v>
      </c>
      <c r="J566" s="111" t="s">
        <v>4367</v>
      </c>
      <c r="K566" s="112">
        <f t="shared" si="23"/>
        <v>15</v>
      </c>
      <c r="L566" s="52" t="s">
        <v>355</v>
      </c>
      <c r="M566" s="248" t="s">
        <v>355</v>
      </c>
      <c r="N566" s="260"/>
      <c r="O566" s="432" t="s">
        <v>355</v>
      </c>
      <c r="P566" s="432" t="s">
        <v>355</v>
      </c>
      <c r="Q566" s="432" t="s">
        <v>354</v>
      </c>
      <c r="R566" s="432" t="s">
        <v>354</v>
      </c>
      <c r="S566" s="114" t="s">
        <v>4108</v>
      </c>
      <c r="T566" s="117">
        <v>18</v>
      </c>
    </row>
    <row r="567" spans="1:20" ht="15.75">
      <c r="A567" s="440"/>
      <c r="B567" s="1" t="s">
        <v>50</v>
      </c>
      <c r="C567" s="384"/>
      <c r="D567" s="431"/>
      <c r="E567" s="1" t="s">
        <v>4368</v>
      </c>
      <c r="F567" s="409"/>
      <c r="G567" s="109">
        <v>10</v>
      </c>
      <c r="H567" s="110" t="s">
        <v>16</v>
      </c>
      <c r="I567" s="110">
        <v>29.672000000000001</v>
      </c>
      <c r="J567" s="111" t="s">
        <v>4369</v>
      </c>
      <c r="K567" s="112">
        <f t="shared" si="23"/>
        <v>15</v>
      </c>
      <c r="L567" s="52" t="s">
        <v>355</v>
      </c>
      <c r="M567" s="248" t="s">
        <v>355</v>
      </c>
      <c r="N567" s="261"/>
      <c r="O567" s="438"/>
      <c r="P567" s="438"/>
      <c r="Q567" s="438"/>
      <c r="R567" s="438"/>
      <c r="S567" s="114" t="s">
        <v>4108</v>
      </c>
      <c r="T567" s="117">
        <v>18</v>
      </c>
    </row>
    <row r="568" spans="1:20" ht="15.75">
      <c r="A568" s="440"/>
      <c r="B568" s="1" t="s">
        <v>51</v>
      </c>
      <c r="C568" s="384"/>
      <c r="D568" s="430" t="s">
        <v>3</v>
      </c>
      <c r="E568" s="1" t="s">
        <v>4370</v>
      </c>
      <c r="F568" s="409"/>
      <c r="G568" s="109">
        <v>10</v>
      </c>
      <c r="H568" s="110" t="s">
        <v>16</v>
      </c>
      <c r="I568" s="110">
        <v>29.4253</v>
      </c>
      <c r="J568" s="111" t="s">
        <v>4371</v>
      </c>
      <c r="K568" s="112">
        <f t="shared" si="23"/>
        <v>15</v>
      </c>
      <c r="L568" s="52" t="s">
        <v>355</v>
      </c>
      <c r="M568" s="248" t="s">
        <v>355</v>
      </c>
      <c r="N568" s="260"/>
      <c r="O568" s="432" t="s">
        <v>355</v>
      </c>
      <c r="P568" s="438" t="e">
        <f>AVERAGE(#REF!)</f>
        <v>#REF!</v>
      </c>
      <c r="Q568" s="432" t="s">
        <v>354</v>
      </c>
      <c r="R568" s="438" t="e">
        <f>STDEV(#REF!)</f>
        <v>#REF!</v>
      </c>
      <c r="S568" s="114" t="s">
        <v>4108</v>
      </c>
      <c r="T568" s="117">
        <v>18</v>
      </c>
    </row>
    <row r="569" spans="1:20" ht="15.75">
      <c r="A569" s="440"/>
      <c r="B569" s="1" t="s">
        <v>52</v>
      </c>
      <c r="C569" s="384"/>
      <c r="D569" s="431"/>
      <c r="E569" s="1" t="s">
        <v>4372</v>
      </c>
      <c r="F569" s="409"/>
      <c r="G569" s="109">
        <v>10</v>
      </c>
      <c r="H569" s="110" t="s">
        <v>16</v>
      </c>
      <c r="I569" s="110">
        <v>29.389299999999999</v>
      </c>
      <c r="J569" s="111" t="s">
        <v>4373</v>
      </c>
      <c r="K569" s="112">
        <f t="shared" si="23"/>
        <v>15</v>
      </c>
      <c r="L569" s="52" t="s">
        <v>355</v>
      </c>
      <c r="M569" s="248" t="s">
        <v>355</v>
      </c>
      <c r="N569" s="261"/>
      <c r="O569" s="438" t="e">
        <f>AVERAGE(O568:O568)</f>
        <v>#DIV/0!</v>
      </c>
      <c r="P569" s="438" t="e">
        <f>AVERAGE(P568:P568)</f>
        <v>#REF!</v>
      </c>
      <c r="Q569" s="438"/>
      <c r="R569" s="438" t="e">
        <f>STDEV(#REF!)</f>
        <v>#REF!</v>
      </c>
      <c r="S569" s="114" t="s">
        <v>4108</v>
      </c>
      <c r="T569" s="117">
        <v>18</v>
      </c>
    </row>
    <row r="570" spans="1:20" ht="15.75">
      <c r="A570" s="440"/>
      <c r="B570" s="1" t="s">
        <v>53</v>
      </c>
      <c r="C570" s="383">
        <v>4</v>
      </c>
      <c r="D570" s="430" t="s">
        <v>4</v>
      </c>
      <c r="E570" s="1" t="s">
        <v>4374</v>
      </c>
      <c r="F570" s="409"/>
      <c r="G570" s="109">
        <v>10</v>
      </c>
      <c r="H570" s="110" t="s">
        <v>16</v>
      </c>
      <c r="I570" s="110">
        <v>29.767700000000001</v>
      </c>
      <c r="J570" s="111" t="s">
        <v>4375</v>
      </c>
      <c r="K570" s="112">
        <f t="shared" si="23"/>
        <v>15</v>
      </c>
      <c r="L570" s="52" t="s">
        <v>355</v>
      </c>
      <c r="M570" s="248" t="s">
        <v>355</v>
      </c>
      <c r="N570" s="260"/>
      <c r="O570" s="432" t="s">
        <v>355</v>
      </c>
      <c r="P570" s="432" t="s">
        <v>355</v>
      </c>
      <c r="Q570" s="432" t="s">
        <v>354</v>
      </c>
      <c r="R570" s="432" t="s">
        <v>354</v>
      </c>
      <c r="S570" s="114" t="s">
        <v>4108</v>
      </c>
      <c r="T570" s="117">
        <v>18</v>
      </c>
    </row>
    <row r="571" spans="1:20" ht="15.75">
      <c r="A571" s="440"/>
      <c r="B571" s="1" t="s">
        <v>54</v>
      </c>
      <c r="C571" s="384"/>
      <c r="D571" s="431"/>
      <c r="E571" s="1" t="s">
        <v>4376</v>
      </c>
      <c r="F571" s="409"/>
      <c r="G571" s="109">
        <v>10</v>
      </c>
      <c r="H571" s="110" t="s">
        <v>16</v>
      </c>
      <c r="I571" s="110">
        <v>29.491</v>
      </c>
      <c r="J571" s="111" t="s">
        <v>4377</v>
      </c>
      <c r="K571" s="112">
        <f t="shared" si="23"/>
        <v>15</v>
      </c>
      <c r="L571" s="52" t="s">
        <v>355</v>
      </c>
      <c r="M571" s="248" t="s">
        <v>355</v>
      </c>
      <c r="N571" s="261"/>
      <c r="O571" s="438"/>
      <c r="P571" s="438"/>
      <c r="Q571" s="433"/>
      <c r="R571" s="438"/>
      <c r="S571" s="114" t="s">
        <v>4108</v>
      </c>
      <c r="T571" s="117">
        <v>18</v>
      </c>
    </row>
    <row r="572" spans="1:20" ht="15.75">
      <c r="A572" s="440"/>
      <c r="B572" s="1" t="s">
        <v>55</v>
      </c>
      <c r="C572" s="384"/>
      <c r="D572" s="430" t="s">
        <v>3</v>
      </c>
      <c r="E572" s="1" t="s">
        <v>4378</v>
      </c>
      <c r="F572" s="409"/>
      <c r="G572" s="109">
        <v>10</v>
      </c>
      <c r="H572" s="110" t="s">
        <v>16</v>
      </c>
      <c r="I572" s="110">
        <v>29.566700000000001</v>
      </c>
      <c r="J572" s="111" t="s">
        <v>4379</v>
      </c>
      <c r="K572" s="112">
        <f t="shared" si="23"/>
        <v>15</v>
      </c>
      <c r="L572" s="52" t="s">
        <v>355</v>
      </c>
      <c r="M572" s="248" t="s">
        <v>355</v>
      </c>
      <c r="N572" s="260"/>
      <c r="O572" s="432" t="s">
        <v>355</v>
      </c>
      <c r="P572" s="438" t="e">
        <f>AVERAGE(#REF!)</f>
        <v>#REF!</v>
      </c>
      <c r="Q572" s="432" t="s">
        <v>354</v>
      </c>
      <c r="R572" s="438" t="e">
        <f>STDEV(#REF!)</f>
        <v>#REF!</v>
      </c>
      <c r="S572" s="114" t="s">
        <v>4108</v>
      </c>
      <c r="T572" s="117">
        <v>18</v>
      </c>
    </row>
    <row r="573" spans="1:20" ht="15.75">
      <c r="A573" s="440"/>
      <c r="B573" s="1" t="s">
        <v>56</v>
      </c>
      <c r="C573" s="384"/>
      <c r="D573" s="431"/>
      <c r="E573" s="1" t="s">
        <v>4380</v>
      </c>
      <c r="F573" s="409"/>
      <c r="G573" s="109">
        <v>10</v>
      </c>
      <c r="H573" s="110" t="s">
        <v>16</v>
      </c>
      <c r="I573" s="110">
        <v>29.827300000000001</v>
      </c>
      <c r="J573" s="111" t="s">
        <v>4381</v>
      </c>
      <c r="K573" s="112">
        <f t="shared" si="23"/>
        <v>15</v>
      </c>
      <c r="L573" s="52" t="s">
        <v>355</v>
      </c>
      <c r="M573" s="248" t="s">
        <v>355</v>
      </c>
      <c r="N573" s="261"/>
      <c r="O573" s="438" t="e">
        <f>AVERAGE(#REF!)</f>
        <v>#REF!</v>
      </c>
      <c r="P573" s="438" t="e">
        <f>AVERAGE(P572:P572)</f>
        <v>#REF!</v>
      </c>
      <c r="Q573" s="433"/>
      <c r="R573" s="438" t="e">
        <f>STDEV(#REF!)</f>
        <v>#REF!</v>
      </c>
      <c r="S573" s="114" t="s">
        <v>4108</v>
      </c>
      <c r="T573" s="117">
        <v>18</v>
      </c>
    </row>
    <row r="574" spans="1:20" ht="15.75">
      <c r="A574" s="440"/>
      <c r="B574" s="1" t="s">
        <v>57</v>
      </c>
      <c r="C574" s="383">
        <v>5</v>
      </c>
      <c r="D574" s="430" t="s">
        <v>4</v>
      </c>
      <c r="E574" s="1" t="s">
        <v>4382</v>
      </c>
      <c r="F574" s="409"/>
      <c r="G574" s="109">
        <v>10</v>
      </c>
      <c r="H574" s="110" t="s">
        <v>16</v>
      </c>
      <c r="I574" s="110">
        <v>29.500299999999999</v>
      </c>
      <c r="J574" s="111" t="s">
        <v>4383</v>
      </c>
      <c r="K574" s="112">
        <f t="shared" si="23"/>
        <v>15</v>
      </c>
      <c r="L574" s="52" t="s">
        <v>355</v>
      </c>
      <c r="M574" s="248" t="s">
        <v>355</v>
      </c>
      <c r="N574" s="260"/>
      <c r="O574" s="432" t="s">
        <v>355</v>
      </c>
      <c r="P574" s="432" t="s">
        <v>355</v>
      </c>
      <c r="Q574" s="432" t="s">
        <v>354</v>
      </c>
      <c r="R574" s="432" t="s">
        <v>354</v>
      </c>
      <c r="S574" s="114" t="s">
        <v>4108</v>
      </c>
      <c r="T574" s="117">
        <v>18</v>
      </c>
    </row>
    <row r="575" spans="1:20" ht="15.75">
      <c r="A575" s="440"/>
      <c r="B575" s="1" t="s">
        <v>58</v>
      </c>
      <c r="C575" s="384"/>
      <c r="D575" s="431"/>
      <c r="E575" s="1" t="s">
        <v>4384</v>
      </c>
      <c r="F575" s="409"/>
      <c r="G575" s="109">
        <v>10</v>
      </c>
      <c r="H575" s="110" t="s">
        <v>16</v>
      </c>
      <c r="I575" s="110">
        <v>28.724</v>
      </c>
      <c r="J575" s="111" t="s">
        <v>4385</v>
      </c>
      <c r="K575" s="112">
        <f t="shared" si="23"/>
        <v>15</v>
      </c>
      <c r="L575" s="52" t="s">
        <v>355</v>
      </c>
      <c r="M575" s="248" t="s">
        <v>355</v>
      </c>
      <c r="N575" s="261"/>
      <c r="O575" s="438"/>
      <c r="P575" s="438"/>
      <c r="Q575" s="433"/>
      <c r="R575" s="438"/>
      <c r="S575" s="114" t="s">
        <v>4386</v>
      </c>
      <c r="T575" s="117">
        <v>18</v>
      </c>
    </row>
    <row r="576" spans="1:20" ht="15.75">
      <c r="A576" s="440"/>
      <c r="B576" s="1" t="s">
        <v>59</v>
      </c>
      <c r="C576" s="384"/>
      <c r="D576" s="430" t="s">
        <v>3</v>
      </c>
      <c r="E576" s="1" t="s">
        <v>4387</v>
      </c>
      <c r="F576" s="409"/>
      <c r="G576" s="109">
        <v>10</v>
      </c>
      <c r="H576" s="110" t="s">
        <v>16</v>
      </c>
      <c r="I576" s="110">
        <v>28.297000000000001</v>
      </c>
      <c r="J576" s="111" t="s">
        <v>4388</v>
      </c>
      <c r="K576" s="112">
        <f t="shared" si="23"/>
        <v>15</v>
      </c>
      <c r="L576" s="52" t="s">
        <v>355</v>
      </c>
      <c r="M576" s="248" t="s">
        <v>355</v>
      </c>
      <c r="N576" s="260"/>
      <c r="O576" s="432" t="s">
        <v>355</v>
      </c>
      <c r="P576" s="438" t="e">
        <f>AVERAGE(#REF!)</f>
        <v>#REF!</v>
      </c>
      <c r="Q576" s="432" t="s">
        <v>354</v>
      </c>
      <c r="R576" s="438" t="e">
        <f>STDEV(#REF!)</f>
        <v>#REF!</v>
      </c>
      <c r="S576" s="114" t="s">
        <v>4386</v>
      </c>
      <c r="T576" s="117">
        <v>18</v>
      </c>
    </row>
    <row r="577" spans="1:20" ht="15.75">
      <c r="A577" s="440"/>
      <c r="B577" s="1" t="s">
        <v>60</v>
      </c>
      <c r="C577" s="384"/>
      <c r="D577" s="431"/>
      <c r="E577" s="1" t="s">
        <v>4389</v>
      </c>
      <c r="F577" s="409"/>
      <c r="G577" s="109">
        <v>10</v>
      </c>
      <c r="H577" s="110" t="s">
        <v>16</v>
      </c>
      <c r="I577" s="110">
        <v>28.839300000000001</v>
      </c>
      <c r="J577" s="111" t="s">
        <v>4390</v>
      </c>
      <c r="K577" s="112">
        <f t="shared" si="23"/>
        <v>15</v>
      </c>
      <c r="L577" s="52" t="s">
        <v>355</v>
      </c>
      <c r="M577" s="248" t="s">
        <v>355</v>
      </c>
      <c r="N577" s="261"/>
      <c r="O577" s="438" t="e">
        <f>AVERAGE(#REF!)</f>
        <v>#REF!</v>
      </c>
      <c r="P577" s="438" t="e">
        <f>AVERAGE(P576:P576)</f>
        <v>#REF!</v>
      </c>
      <c r="Q577" s="433"/>
      <c r="R577" s="438" t="e">
        <f>STDEV(#REF!)</f>
        <v>#REF!</v>
      </c>
      <c r="S577" s="114" t="s">
        <v>4386</v>
      </c>
      <c r="T577" s="117">
        <v>18</v>
      </c>
    </row>
    <row r="578" spans="1:20" ht="15.75">
      <c r="A578" s="440"/>
      <c r="B578" s="1" t="s">
        <v>61</v>
      </c>
      <c r="C578" s="383">
        <v>6</v>
      </c>
      <c r="D578" s="430" t="s">
        <v>4</v>
      </c>
      <c r="E578" s="1" t="s">
        <v>4391</v>
      </c>
      <c r="F578" s="409"/>
      <c r="G578" s="109">
        <v>10</v>
      </c>
      <c r="H578" s="110" t="s">
        <v>16</v>
      </c>
      <c r="I578" s="110">
        <v>28.844000000000001</v>
      </c>
      <c r="J578" s="111" t="s">
        <v>4392</v>
      </c>
      <c r="K578" s="112">
        <f t="shared" si="23"/>
        <v>15</v>
      </c>
      <c r="L578" s="52" t="s">
        <v>355</v>
      </c>
      <c r="M578" s="248" t="s">
        <v>355</v>
      </c>
      <c r="N578" s="260"/>
      <c r="O578" s="432" t="s">
        <v>355</v>
      </c>
      <c r="P578" s="432" t="s">
        <v>355</v>
      </c>
      <c r="Q578" s="432" t="s">
        <v>354</v>
      </c>
      <c r="R578" s="432" t="s">
        <v>354</v>
      </c>
      <c r="S578" s="114" t="s">
        <v>4386</v>
      </c>
      <c r="T578" s="117">
        <v>18</v>
      </c>
    </row>
    <row r="579" spans="1:20" ht="15.75">
      <c r="A579" s="440"/>
      <c r="B579" s="1" t="s">
        <v>62</v>
      </c>
      <c r="C579" s="384"/>
      <c r="D579" s="437"/>
      <c r="E579" s="1" t="s">
        <v>4393</v>
      </c>
      <c r="F579" s="409"/>
      <c r="G579" s="109">
        <v>10</v>
      </c>
      <c r="H579" s="110" t="s">
        <v>16</v>
      </c>
      <c r="I579" s="110">
        <v>28.674299999999999</v>
      </c>
      <c r="J579" s="111" t="s">
        <v>4394</v>
      </c>
      <c r="K579" s="112">
        <f t="shared" si="23"/>
        <v>15</v>
      </c>
      <c r="L579" s="52" t="s">
        <v>355</v>
      </c>
      <c r="M579" s="248" t="s">
        <v>355</v>
      </c>
      <c r="N579" s="262"/>
      <c r="O579" s="433"/>
      <c r="P579" s="438"/>
      <c r="Q579" s="433"/>
      <c r="R579" s="438"/>
      <c r="S579" s="114" t="s">
        <v>4386</v>
      </c>
      <c r="T579" s="117">
        <v>18</v>
      </c>
    </row>
    <row r="580" spans="1:20" ht="15.75">
      <c r="A580" s="440"/>
      <c r="B580" s="1" t="s">
        <v>63</v>
      </c>
      <c r="C580" s="384"/>
      <c r="D580" s="431" t="s">
        <v>3</v>
      </c>
      <c r="E580" s="1" t="s">
        <v>4395</v>
      </c>
      <c r="F580" s="409"/>
      <c r="G580" s="109">
        <v>10</v>
      </c>
      <c r="H580" s="110" t="s">
        <v>16</v>
      </c>
      <c r="I580" s="110">
        <v>28.101700000000001</v>
      </c>
      <c r="J580" s="111" t="s">
        <v>4396</v>
      </c>
      <c r="K580" s="112">
        <f t="shared" si="23"/>
        <v>15</v>
      </c>
      <c r="L580" s="52" t="s">
        <v>355</v>
      </c>
      <c r="M580" s="248" t="s">
        <v>355</v>
      </c>
      <c r="N580" s="260"/>
      <c r="O580" s="432" t="s">
        <v>355</v>
      </c>
      <c r="P580" s="438" t="e">
        <f>AVERAGE(#REF!)</f>
        <v>#REF!</v>
      </c>
      <c r="Q580" s="432" t="s">
        <v>354</v>
      </c>
      <c r="R580" s="438" t="e">
        <f>STDEV(#REF!)</f>
        <v>#REF!</v>
      </c>
      <c r="S580" s="114" t="s">
        <v>4386</v>
      </c>
      <c r="T580" s="117">
        <v>18</v>
      </c>
    </row>
    <row r="581" spans="1:20" ht="15.75">
      <c r="A581" s="441"/>
      <c r="B581" s="1" t="s">
        <v>64</v>
      </c>
      <c r="C581" s="384"/>
      <c r="D581" s="437"/>
      <c r="E581" s="1" t="s">
        <v>4397</v>
      </c>
      <c r="F581" s="410"/>
      <c r="G581" s="109">
        <v>10</v>
      </c>
      <c r="H581" s="110" t="s">
        <v>16</v>
      </c>
      <c r="I581" s="110">
        <v>28.557700000000001</v>
      </c>
      <c r="J581" s="111" t="s">
        <v>4398</v>
      </c>
      <c r="K581" s="112">
        <f t="shared" si="23"/>
        <v>15</v>
      </c>
      <c r="L581" s="52" t="s">
        <v>355</v>
      </c>
      <c r="M581" s="248" t="s">
        <v>355</v>
      </c>
      <c r="N581" s="261"/>
      <c r="O581" s="438" t="e">
        <f>AVERAGE(#REF!)</f>
        <v>#REF!</v>
      </c>
      <c r="P581" s="438" t="e">
        <f>AVERAGE(P580:P580)</f>
        <v>#REF!</v>
      </c>
      <c r="Q581" s="433"/>
      <c r="R581" s="438" t="e">
        <f>STDEV(#REF!)</f>
        <v>#REF!</v>
      </c>
      <c r="S581" s="114" t="s">
        <v>4386</v>
      </c>
      <c r="T581" s="117">
        <v>18</v>
      </c>
    </row>
    <row r="582" spans="1:20" ht="15.75">
      <c r="A582" s="439" t="s">
        <v>66</v>
      </c>
      <c r="B582" s="1" t="s">
        <v>26</v>
      </c>
      <c r="C582" s="383">
        <v>3</v>
      </c>
      <c r="D582" s="430" t="s">
        <v>4</v>
      </c>
      <c r="E582" s="1" t="s">
        <v>4399</v>
      </c>
      <c r="F582" s="408" t="s">
        <v>1844</v>
      </c>
      <c r="G582" s="109">
        <v>10</v>
      </c>
      <c r="H582" s="110">
        <v>31.247699999999998</v>
      </c>
      <c r="I582" s="110">
        <v>25.2807</v>
      </c>
      <c r="J582" s="111" t="s">
        <v>4400</v>
      </c>
      <c r="K582" s="112">
        <f t="shared" ref="K582:K645" si="24">IF(J582&gt;6.25,50,(J582*8))</f>
        <v>50</v>
      </c>
      <c r="L582" s="52">
        <v>87</v>
      </c>
      <c r="M582" s="247">
        <f t="shared" si="22"/>
        <v>3480</v>
      </c>
      <c r="N582" s="257"/>
      <c r="O582" s="432">
        <f>AVERAGE(M582:M583)</f>
        <v>5000</v>
      </c>
      <c r="P582" s="432">
        <f>AVERAGE(M582:M585)</f>
        <v>3270</v>
      </c>
      <c r="Q582" s="432">
        <f>STDEV(M582:M583)</f>
        <v>2149.6046148071046</v>
      </c>
      <c r="R582" s="432">
        <f>STDEV(M582:M585)</f>
        <v>2354.5417105387337</v>
      </c>
      <c r="S582" s="114" t="s">
        <v>4266</v>
      </c>
      <c r="T582" s="117">
        <v>8</v>
      </c>
    </row>
    <row r="583" spans="1:20" ht="15.75">
      <c r="A583" s="440"/>
      <c r="B583" s="1" t="s">
        <v>27</v>
      </c>
      <c r="C583" s="384"/>
      <c r="D583" s="431"/>
      <c r="E583" s="1" t="s">
        <v>4401</v>
      </c>
      <c r="F583" s="409"/>
      <c r="G583" s="109">
        <v>10</v>
      </c>
      <c r="H583" s="110">
        <v>30.325700000000001</v>
      </c>
      <c r="I583" s="110">
        <v>25.5473</v>
      </c>
      <c r="J583" s="111" t="s">
        <v>4402</v>
      </c>
      <c r="K583" s="112">
        <f t="shared" si="24"/>
        <v>50</v>
      </c>
      <c r="L583" s="52">
        <v>163</v>
      </c>
      <c r="M583" s="247">
        <f t="shared" ref="M583:M644" si="25">(L583*2*1000)/K583</f>
        <v>6520</v>
      </c>
      <c r="N583" s="258"/>
      <c r="O583" s="438"/>
      <c r="P583" s="438"/>
      <c r="Q583" s="438"/>
      <c r="R583" s="438"/>
      <c r="S583" s="114" t="s">
        <v>4266</v>
      </c>
      <c r="T583" s="117">
        <v>8</v>
      </c>
    </row>
    <row r="584" spans="1:20" ht="15.75">
      <c r="A584" s="440"/>
      <c r="B584" s="1" t="s">
        <v>28</v>
      </c>
      <c r="C584" s="384"/>
      <c r="D584" s="430" t="s">
        <v>3</v>
      </c>
      <c r="E584" s="1" t="s">
        <v>4403</v>
      </c>
      <c r="F584" s="409"/>
      <c r="G584" s="109">
        <v>10</v>
      </c>
      <c r="H584" s="110">
        <v>32.582299999999996</v>
      </c>
      <c r="I584" s="110">
        <v>25.520299999999999</v>
      </c>
      <c r="J584" s="111" t="s">
        <v>4404</v>
      </c>
      <c r="K584" s="112">
        <f t="shared" si="24"/>
        <v>50</v>
      </c>
      <c r="L584" s="52">
        <v>35</v>
      </c>
      <c r="M584" s="247">
        <f t="shared" si="25"/>
        <v>1400</v>
      </c>
      <c r="N584" s="257"/>
      <c r="O584" s="432">
        <f>AVERAGE(M584:M585)</f>
        <v>1540</v>
      </c>
      <c r="P584" s="438" t="e">
        <f>AVERAGE(#REF!)</f>
        <v>#REF!</v>
      </c>
      <c r="Q584" s="432">
        <f>STDEV(M584:M585)</f>
        <v>197.98989873223331</v>
      </c>
      <c r="R584" s="438" t="e">
        <f>STDEV(#REF!)</f>
        <v>#REF!</v>
      </c>
      <c r="S584" s="114" t="s">
        <v>4266</v>
      </c>
      <c r="T584" s="117">
        <v>8</v>
      </c>
    </row>
    <row r="585" spans="1:20" ht="15.75">
      <c r="A585" s="440"/>
      <c r="B585" s="1" t="s">
        <v>29</v>
      </c>
      <c r="C585" s="384"/>
      <c r="D585" s="431"/>
      <c r="E585" s="1" t="s">
        <v>4405</v>
      </c>
      <c r="F585" s="409"/>
      <c r="G585" s="109">
        <v>10</v>
      </c>
      <c r="H585" s="110">
        <v>32.299700000000001</v>
      </c>
      <c r="I585" s="110">
        <v>25.257300000000001</v>
      </c>
      <c r="J585" s="111" t="s">
        <v>4406</v>
      </c>
      <c r="K585" s="112">
        <f t="shared" si="24"/>
        <v>50</v>
      </c>
      <c r="L585" s="52">
        <v>42</v>
      </c>
      <c r="M585" s="247">
        <f t="shared" si="25"/>
        <v>1680</v>
      </c>
      <c r="N585" s="258"/>
      <c r="O585" s="438">
        <f>AVERAGE(O584:O584)</f>
        <v>1540</v>
      </c>
      <c r="P585" s="438" t="e">
        <f>AVERAGE(P584:P584)</f>
        <v>#REF!</v>
      </c>
      <c r="Q585" s="438" t="e">
        <f>STDEV(#REF!)</f>
        <v>#REF!</v>
      </c>
      <c r="R585" s="438" t="e">
        <f>STDEV(#REF!)</f>
        <v>#REF!</v>
      </c>
      <c r="S585" s="114" t="s">
        <v>4266</v>
      </c>
      <c r="T585" s="117">
        <v>8</v>
      </c>
    </row>
    <row r="586" spans="1:20" ht="15.75">
      <c r="A586" s="440"/>
      <c r="B586" s="1" t="s">
        <v>30</v>
      </c>
      <c r="C586" s="383">
        <v>4</v>
      </c>
      <c r="D586" s="430" t="s">
        <v>4</v>
      </c>
      <c r="E586" s="1" t="s">
        <v>4407</v>
      </c>
      <c r="F586" s="409"/>
      <c r="G586" s="109">
        <v>10</v>
      </c>
      <c r="H586" s="110">
        <v>29.670300000000001</v>
      </c>
      <c r="I586" s="110">
        <v>25.88</v>
      </c>
      <c r="J586" s="111" t="s">
        <v>4408</v>
      </c>
      <c r="K586" s="112">
        <f t="shared" si="24"/>
        <v>50</v>
      </c>
      <c r="L586" s="52">
        <v>256</v>
      </c>
      <c r="M586" s="247">
        <f t="shared" si="25"/>
        <v>10240</v>
      </c>
      <c r="N586" s="257"/>
      <c r="O586" s="432">
        <f>AVERAGE(M586:M587)</f>
        <v>19860</v>
      </c>
      <c r="P586" s="432">
        <f>AVERAGE(M586:M589)</f>
        <v>38950</v>
      </c>
      <c r="Q586" s="432">
        <f>STDEV(M586:M587)</f>
        <v>13604.734470029174</v>
      </c>
      <c r="R586" s="432">
        <f>STDEV(M586:M589)</f>
        <v>26977.449842414684</v>
      </c>
      <c r="S586" s="114" t="s">
        <v>4266</v>
      </c>
      <c r="T586" s="117">
        <v>8</v>
      </c>
    </row>
    <row r="587" spans="1:20" ht="15.75">
      <c r="A587" s="440"/>
      <c r="B587" s="1" t="s">
        <v>31</v>
      </c>
      <c r="C587" s="384"/>
      <c r="D587" s="431"/>
      <c r="E587" s="1" t="s">
        <v>4409</v>
      </c>
      <c r="F587" s="409"/>
      <c r="G587" s="109">
        <v>10</v>
      </c>
      <c r="H587" s="110">
        <v>28.132300000000001</v>
      </c>
      <c r="I587" s="110">
        <v>25.465299999999999</v>
      </c>
      <c r="J587" s="111" t="s">
        <v>4410</v>
      </c>
      <c r="K587" s="112">
        <f t="shared" si="24"/>
        <v>50</v>
      </c>
      <c r="L587" s="52">
        <v>737</v>
      </c>
      <c r="M587" s="247">
        <f t="shared" si="25"/>
        <v>29480</v>
      </c>
      <c r="N587" s="258"/>
      <c r="O587" s="438"/>
      <c r="P587" s="438"/>
      <c r="Q587" s="438"/>
      <c r="R587" s="438"/>
      <c r="S587" s="114" t="s">
        <v>4266</v>
      </c>
      <c r="T587" s="117">
        <v>8</v>
      </c>
    </row>
    <row r="588" spans="1:20" ht="15.75">
      <c r="A588" s="440"/>
      <c r="B588" s="1" t="s">
        <v>32</v>
      </c>
      <c r="C588" s="384"/>
      <c r="D588" s="430" t="s">
        <v>3</v>
      </c>
      <c r="E588" s="1" t="s">
        <v>4411</v>
      </c>
      <c r="F588" s="409"/>
      <c r="G588" s="109">
        <v>10</v>
      </c>
      <c r="H588" s="110">
        <v>26.783300000000001</v>
      </c>
      <c r="I588" s="110">
        <v>24.949300000000001</v>
      </c>
      <c r="J588" s="111" t="s">
        <v>4412</v>
      </c>
      <c r="K588" s="112">
        <f t="shared" si="24"/>
        <v>50</v>
      </c>
      <c r="L588" s="52">
        <v>1862</v>
      </c>
      <c r="M588" s="247">
        <f t="shared" si="25"/>
        <v>74480</v>
      </c>
      <c r="N588" s="257"/>
      <c r="O588" s="432">
        <f>AVERAGE(M588:M589)</f>
        <v>58040</v>
      </c>
      <c r="P588" s="438" t="e">
        <f>AVERAGE(#REF!)</f>
        <v>#REF!</v>
      </c>
      <c r="Q588" s="432">
        <f>STDEV(M588:M589)</f>
        <v>23249.670965413683</v>
      </c>
      <c r="R588" s="438" t="e">
        <f>STDEV(#REF!)</f>
        <v>#REF!</v>
      </c>
      <c r="S588" s="114" t="s">
        <v>4266</v>
      </c>
      <c r="T588" s="117">
        <v>8</v>
      </c>
    </row>
    <row r="589" spans="1:20" ht="15.75">
      <c r="A589" s="440"/>
      <c r="B589" s="1" t="s">
        <v>33</v>
      </c>
      <c r="C589" s="384"/>
      <c r="D589" s="431"/>
      <c r="E589" s="1" t="s">
        <v>4413</v>
      </c>
      <c r="F589" s="409"/>
      <c r="G589" s="109">
        <v>10</v>
      </c>
      <c r="H589" s="110">
        <v>27.630700000000001</v>
      </c>
      <c r="I589" s="110">
        <v>25.642700000000001</v>
      </c>
      <c r="J589" s="111" t="s">
        <v>4414</v>
      </c>
      <c r="K589" s="112">
        <f t="shared" si="24"/>
        <v>50</v>
      </c>
      <c r="L589" s="52">
        <v>1040</v>
      </c>
      <c r="M589" s="247">
        <f t="shared" si="25"/>
        <v>41600</v>
      </c>
      <c r="N589" s="258"/>
      <c r="O589" s="438">
        <f>AVERAGE(O588:O588)</f>
        <v>58040</v>
      </c>
      <c r="P589" s="438" t="e">
        <f>AVERAGE(P588:P588)</f>
        <v>#REF!</v>
      </c>
      <c r="Q589" s="438" t="e">
        <f>STDEV(#REF!)</f>
        <v>#REF!</v>
      </c>
      <c r="R589" s="438" t="e">
        <f>STDEV(#REF!)</f>
        <v>#REF!</v>
      </c>
      <c r="S589" s="114" t="s">
        <v>4266</v>
      </c>
      <c r="T589" s="117">
        <v>8</v>
      </c>
    </row>
    <row r="590" spans="1:20" ht="15.75">
      <c r="A590" s="440"/>
      <c r="B590" s="1" t="s">
        <v>34</v>
      </c>
      <c r="C590" s="383">
        <v>5</v>
      </c>
      <c r="D590" s="430" t="s">
        <v>4</v>
      </c>
      <c r="E590" s="1" t="s">
        <v>4415</v>
      </c>
      <c r="F590" s="409"/>
      <c r="G590" s="109">
        <v>10</v>
      </c>
      <c r="H590" s="110">
        <v>29.434699999999999</v>
      </c>
      <c r="I590" s="110">
        <v>25.0807</v>
      </c>
      <c r="J590" s="111" t="s">
        <v>4416</v>
      </c>
      <c r="K590" s="112">
        <f t="shared" si="24"/>
        <v>50</v>
      </c>
      <c r="L590" s="52">
        <v>301</v>
      </c>
      <c r="M590" s="247">
        <f t="shared" si="25"/>
        <v>12040</v>
      </c>
      <c r="N590" s="257"/>
      <c r="O590" s="432">
        <f>AVERAGE(M590:M591)</f>
        <v>9280</v>
      </c>
      <c r="P590" s="432">
        <f>AVERAGE(M590:M593)</f>
        <v>9630</v>
      </c>
      <c r="Q590" s="432">
        <f>STDEV(M590:M591)</f>
        <v>3903.2294321497425</v>
      </c>
      <c r="R590" s="432">
        <f>STDEV(M590:M593)</f>
        <v>3133.3687941255812</v>
      </c>
      <c r="S590" s="114" t="s">
        <v>4266</v>
      </c>
      <c r="T590" s="117">
        <v>8</v>
      </c>
    </row>
    <row r="591" spans="1:20" ht="15.75">
      <c r="A591" s="440"/>
      <c r="B591" s="1" t="s">
        <v>35</v>
      </c>
      <c r="C591" s="384"/>
      <c r="D591" s="431"/>
      <c r="E591" s="1" t="s">
        <v>4417</v>
      </c>
      <c r="F591" s="409"/>
      <c r="G591" s="109">
        <v>10</v>
      </c>
      <c r="H591" s="110">
        <v>30.331299999999999</v>
      </c>
      <c r="I591" s="110">
        <v>26.188700000000001</v>
      </c>
      <c r="J591" s="111" t="s">
        <v>4418</v>
      </c>
      <c r="K591" s="112">
        <f t="shared" si="24"/>
        <v>50</v>
      </c>
      <c r="L591" s="52">
        <v>163</v>
      </c>
      <c r="M591" s="247">
        <f t="shared" si="25"/>
        <v>6520</v>
      </c>
      <c r="N591" s="258"/>
      <c r="O591" s="438"/>
      <c r="P591" s="438"/>
      <c r="Q591" s="438"/>
      <c r="R591" s="438"/>
      <c r="S591" s="114" t="s">
        <v>4266</v>
      </c>
      <c r="T591" s="117">
        <v>8</v>
      </c>
    </row>
    <row r="592" spans="1:20" ht="15.75">
      <c r="A592" s="440"/>
      <c r="B592" s="1" t="s">
        <v>36</v>
      </c>
      <c r="C592" s="384"/>
      <c r="D592" s="430" t="s">
        <v>3</v>
      </c>
      <c r="E592" s="1" t="s">
        <v>4419</v>
      </c>
      <c r="F592" s="409"/>
      <c r="G592" s="109">
        <v>10</v>
      </c>
      <c r="H592" s="110">
        <v>30.155000000000001</v>
      </c>
      <c r="I592" s="110">
        <v>25.4587</v>
      </c>
      <c r="J592" s="111" t="s">
        <v>4420</v>
      </c>
      <c r="K592" s="112">
        <f t="shared" si="24"/>
        <v>50</v>
      </c>
      <c r="L592" s="52">
        <v>184</v>
      </c>
      <c r="M592" s="247">
        <f t="shared" si="25"/>
        <v>7360</v>
      </c>
      <c r="N592" s="257"/>
      <c r="O592" s="432">
        <f>AVERAGE(M592:M593)</f>
        <v>9980</v>
      </c>
      <c r="P592" s="438" t="e">
        <f>AVERAGE(#REF!)</f>
        <v>#REF!</v>
      </c>
      <c r="Q592" s="432">
        <f>STDEV(M592:M593)</f>
        <v>3705.2395334175089</v>
      </c>
      <c r="R592" s="438" t="e">
        <f>STDEV(#REF!)</f>
        <v>#REF!</v>
      </c>
      <c r="S592" s="114" t="s">
        <v>4266</v>
      </c>
      <c r="T592" s="117">
        <v>8</v>
      </c>
    </row>
    <row r="593" spans="1:20" ht="15.75">
      <c r="A593" s="440"/>
      <c r="B593" s="1" t="s">
        <v>37</v>
      </c>
      <c r="C593" s="384"/>
      <c r="D593" s="431"/>
      <c r="E593" s="1" t="s">
        <v>4421</v>
      </c>
      <c r="F593" s="409"/>
      <c r="G593" s="109">
        <v>10</v>
      </c>
      <c r="H593" s="110">
        <v>29.369299999999999</v>
      </c>
      <c r="I593" s="110">
        <v>25.2637</v>
      </c>
      <c r="J593" s="111" t="s">
        <v>4422</v>
      </c>
      <c r="K593" s="112">
        <f t="shared" si="24"/>
        <v>50</v>
      </c>
      <c r="L593" s="52">
        <v>315</v>
      </c>
      <c r="M593" s="247">
        <f t="shared" si="25"/>
        <v>12600</v>
      </c>
      <c r="N593" s="258"/>
      <c r="O593" s="438" t="e">
        <f>AVERAGE(#REF!)</f>
        <v>#REF!</v>
      </c>
      <c r="P593" s="438" t="e">
        <f>AVERAGE(#REF!)</f>
        <v>#REF!</v>
      </c>
      <c r="Q593" s="438" t="e">
        <f>STDEV(Q592:Q592)</f>
        <v>#DIV/0!</v>
      </c>
      <c r="R593" s="438" t="e">
        <f>STDEV(R592:R592)</f>
        <v>#REF!</v>
      </c>
      <c r="S593" s="114" t="s">
        <v>4266</v>
      </c>
      <c r="T593" s="117">
        <v>8</v>
      </c>
    </row>
    <row r="594" spans="1:20" ht="15.75">
      <c r="A594" s="440"/>
      <c r="B594" s="1" t="s">
        <v>38</v>
      </c>
      <c r="C594" s="383">
        <v>6</v>
      </c>
      <c r="D594" s="115" t="s">
        <v>4</v>
      </c>
      <c r="E594" s="1" t="s">
        <v>4423</v>
      </c>
      <c r="F594" s="409"/>
      <c r="G594" s="109">
        <v>10</v>
      </c>
      <c r="H594" s="110" t="s">
        <v>16</v>
      </c>
      <c r="I594" s="110">
        <v>24.906300000000002</v>
      </c>
      <c r="J594" s="111" t="s">
        <v>4424</v>
      </c>
      <c r="K594" s="112">
        <f t="shared" si="24"/>
        <v>50</v>
      </c>
      <c r="L594" s="52" t="s">
        <v>355</v>
      </c>
      <c r="M594" s="248" t="s">
        <v>355</v>
      </c>
      <c r="N594" s="248"/>
      <c r="O594" s="52" t="s">
        <v>355</v>
      </c>
      <c r="P594" s="432">
        <f>AVERAGE(M594:M597)</f>
        <v>47413.333333333336</v>
      </c>
      <c r="Q594" s="116" t="s">
        <v>354</v>
      </c>
      <c r="R594" s="432">
        <f>STDEV(M594:M597)</f>
        <v>9099.1281633645267</v>
      </c>
      <c r="S594" s="114" t="s">
        <v>4266</v>
      </c>
      <c r="T594" s="117">
        <v>8</v>
      </c>
    </row>
    <row r="595" spans="1:20" ht="15.75">
      <c r="A595" s="440"/>
      <c r="B595" s="1" t="s">
        <v>39</v>
      </c>
      <c r="C595" s="384"/>
      <c r="D595" s="430" t="s">
        <v>3</v>
      </c>
      <c r="E595" s="1" t="s">
        <v>4425</v>
      </c>
      <c r="F595" s="409"/>
      <c r="G595" s="109">
        <v>10</v>
      </c>
      <c r="H595" s="110">
        <v>27.207699999999999</v>
      </c>
      <c r="I595" s="110">
        <v>25.17</v>
      </c>
      <c r="J595" s="111" t="s">
        <v>4426</v>
      </c>
      <c r="K595" s="112">
        <f t="shared" si="24"/>
        <v>50</v>
      </c>
      <c r="L595" s="52">
        <v>1391</v>
      </c>
      <c r="M595" s="247">
        <f t="shared" si="25"/>
        <v>55640</v>
      </c>
      <c r="N595" s="257"/>
      <c r="O595" s="432">
        <f>AVERAGE(M595:M597)</f>
        <v>47413.333333333336</v>
      </c>
      <c r="P595" s="438" t="e">
        <f>AVERAGE(#REF!)</f>
        <v>#REF!</v>
      </c>
      <c r="Q595" s="432">
        <f>STDEV(M595:M597)</f>
        <v>9099.1281633645267</v>
      </c>
      <c r="R595" s="438" t="e">
        <f>STDEV(#REF!)</f>
        <v>#REF!</v>
      </c>
      <c r="S595" s="114" t="s">
        <v>4266</v>
      </c>
      <c r="T595" s="117">
        <v>8</v>
      </c>
    </row>
    <row r="596" spans="1:20" ht="15.75">
      <c r="A596" s="440"/>
      <c r="B596" s="1" t="s">
        <v>40</v>
      </c>
      <c r="C596" s="384"/>
      <c r="D596" s="431"/>
      <c r="E596" s="1" t="s">
        <v>4427</v>
      </c>
      <c r="F596" s="409"/>
      <c r="G596" s="109">
        <v>10</v>
      </c>
      <c r="H596" s="110">
        <v>27.782299999999999</v>
      </c>
      <c r="I596" s="110">
        <v>25.192299999999999</v>
      </c>
      <c r="J596" s="111" t="s">
        <v>4428</v>
      </c>
      <c r="K596" s="112">
        <f t="shared" si="24"/>
        <v>50</v>
      </c>
      <c r="L596" s="52">
        <v>941</v>
      </c>
      <c r="M596" s="247">
        <f t="shared" si="25"/>
        <v>37640</v>
      </c>
      <c r="N596" s="258"/>
      <c r="O596" s="438">
        <f>AVERAGE(O595:O595)</f>
        <v>47413.333333333336</v>
      </c>
      <c r="P596" s="438" t="e">
        <f>AVERAGE(P595:P595)</f>
        <v>#REF!</v>
      </c>
      <c r="Q596" s="438" t="e">
        <f>STDEV(#REF!)</f>
        <v>#REF!</v>
      </c>
      <c r="R596" s="438" t="e">
        <f>STDEV(#REF!)</f>
        <v>#REF!</v>
      </c>
      <c r="S596" s="114" t="s">
        <v>4266</v>
      </c>
      <c r="T596" s="117">
        <v>8</v>
      </c>
    </row>
    <row r="597" spans="1:20" ht="15.75">
      <c r="A597" s="440"/>
      <c r="B597" s="1" t="s">
        <v>41</v>
      </c>
      <c r="C597" s="384"/>
      <c r="D597" s="431"/>
      <c r="E597" s="1" t="s">
        <v>4429</v>
      </c>
      <c r="F597" s="410"/>
      <c r="G597" s="109">
        <v>10</v>
      </c>
      <c r="H597" s="110">
        <v>27.395299999999999</v>
      </c>
      <c r="I597" s="110">
        <v>25.139700000000001</v>
      </c>
      <c r="J597" s="111" t="s">
        <v>4430</v>
      </c>
      <c r="K597" s="112">
        <f t="shared" si="24"/>
        <v>50</v>
      </c>
      <c r="L597" s="52">
        <v>1224</v>
      </c>
      <c r="M597" s="247">
        <f t="shared" si="25"/>
        <v>48960</v>
      </c>
      <c r="N597" s="258"/>
      <c r="O597" s="438">
        <f>AVERAGE(O596:O596)</f>
        <v>47413.333333333336</v>
      </c>
      <c r="P597" s="438" t="e">
        <f>AVERAGE(P596:P596)</f>
        <v>#REF!</v>
      </c>
      <c r="Q597" s="438" t="e">
        <f>STDEV(Q595:Q596)</f>
        <v>#REF!</v>
      </c>
      <c r="R597" s="438" t="e">
        <f>STDEV(R595:R596)</f>
        <v>#REF!</v>
      </c>
      <c r="S597" s="114" t="s">
        <v>4266</v>
      </c>
      <c r="T597" s="117">
        <v>8</v>
      </c>
    </row>
    <row r="598" spans="1:20" ht="15.75">
      <c r="A598" s="440"/>
      <c r="B598" s="1" t="s">
        <v>49</v>
      </c>
      <c r="C598" s="383">
        <v>3</v>
      </c>
      <c r="D598" s="430" t="s">
        <v>4</v>
      </c>
      <c r="E598" s="1" t="s">
        <v>4431</v>
      </c>
      <c r="F598" s="408" t="s">
        <v>1846</v>
      </c>
      <c r="G598" s="109">
        <v>10</v>
      </c>
      <c r="H598" s="110">
        <v>30.465699999999998</v>
      </c>
      <c r="I598" s="110">
        <v>25.682300000000001</v>
      </c>
      <c r="J598" s="111" t="s">
        <v>4432</v>
      </c>
      <c r="K598" s="112">
        <f t="shared" si="24"/>
        <v>50</v>
      </c>
      <c r="L598" s="52">
        <v>148</v>
      </c>
      <c r="M598" s="247">
        <f t="shared" si="25"/>
        <v>5920</v>
      </c>
      <c r="N598" s="257"/>
      <c r="O598" s="432">
        <f>AVERAGE(M598:M599)</f>
        <v>6780</v>
      </c>
      <c r="P598" s="432">
        <f>AVERAGE(M598:M601)</f>
        <v>9080</v>
      </c>
      <c r="Q598" s="432">
        <f>STDEV(M598:M599)</f>
        <v>1216.2236636408618</v>
      </c>
      <c r="R598" s="432">
        <f>STDEV(M598:M601)</f>
        <v>5015.9213178305208</v>
      </c>
      <c r="S598" s="114" t="s">
        <v>4266</v>
      </c>
      <c r="T598" s="117">
        <v>8</v>
      </c>
    </row>
    <row r="599" spans="1:20" ht="15.75">
      <c r="A599" s="440"/>
      <c r="B599" s="1" t="s">
        <v>50</v>
      </c>
      <c r="C599" s="384"/>
      <c r="D599" s="431"/>
      <c r="E599" s="1" t="s">
        <v>4433</v>
      </c>
      <c r="F599" s="409"/>
      <c r="G599" s="109">
        <v>10</v>
      </c>
      <c r="H599" s="110">
        <v>30.099</v>
      </c>
      <c r="I599" s="110">
        <v>25.225000000000001</v>
      </c>
      <c r="J599" s="111" t="s">
        <v>4434</v>
      </c>
      <c r="K599" s="112">
        <f t="shared" si="24"/>
        <v>50</v>
      </c>
      <c r="L599" s="52">
        <v>191</v>
      </c>
      <c r="M599" s="247">
        <f t="shared" si="25"/>
        <v>7640</v>
      </c>
      <c r="N599" s="258"/>
      <c r="O599" s="438"/>
      <c r="P599" s="438"/>
      <c r="Q599" s="438"/>
      <c r="R599" s="438"/>
      <c r="S599" s="114" t="s">
        <v>4266</v>
      </c>
      <c r="T599" s="117">
        <v>8</v>
      </c>
    </row>
    <row r="600" spans="1:20" ht="15.75">
      <c r="A600" s="440"/>
      <c r="B600" s="1" t="s">
        <v>51</v>
      </c>
      <c r="C600" s="384"/>
      <c r="D600" s="430" t="s">
        <v>3</v>
      </c>
      <c r="E600" s="1" t="s">
        <v>4435</v>
      </c>
      <c r="F600" s="409"/>
      <c r="G600" s="109">
        <v>10</v>
      </c>
      <c r="H600" s="110">
        <v>28.973700000000001</v>
      </c>
      <c r="I600" s="110">
        <v>25.486999999999998</v>
      </c>
      <c r="J600" s="111" t="s">
        <v>4436</v>
      </c>
      <c r="K600" s="112">
        <f t="shared" si="24"/>
        <v>50</v>
      </c>
      <c r="L600" s="52">
        <v>413</v>
      </c>
      <c r="M600" s="247">
        <f t="shared" si="25"/>
        <v>16520</v>
      </c>
      <c r="N600" s="257"/>
      <c r="O600" s="432">
        <f>AVERAGE(M600:M601)</f>
        <v>11380</v>
      </c>
      <c r="P600" s="438" t="e">
        <f>AVERAGE(#REF!)</f>
        <v>#REF!</v>
      </c>
      <c r="Q600" s="432">
        <f>STDEV(M600:M601)</f>
        <v>7269.0577105977081</v>
      </c>
      <c r="R600" s="438" t="e">
        <f>STDEV(#REF!)</f>
        <v>#REF!</v>
      </c>
      <c r="S600" s="114" t="s">
        <v>4266</v>
      </c>
      <c r="T600" s="117">
        <v>8</v>
      </c>
    </row>
    <row r="601" spans="1:20" ht="15.75">
      <c r="A601" s="440"/>
      <c r="B601" s="1" t="s">
        <v>52</v>
      </c>
      <c r="C601" s="384"/>
      <c r="D601" s="431"/>
      <c r="E601" s="1" t="s">
        <v>4437</v>
      </c>
      <c r="F601" s="409"/>
      <c r="G601" s="109">
        <v>10</v>
      </c>
      <c r="H601" s="110">
        <v>30.390699999999999</v>
      </c>
      <c r="I601" s="110">
        <v>25.305</v>
      </c>
      <c r="J601" s="111" t="s">
        <v>4438</v>
      </c>
      <c r="K601" s="112">
        <f t="shared" si="24"/>
        <v>50</v>
      </c>
      <c r="L601" s="52">
        <v>156</v>
      </c>
      <c r="M601" s="247">
        <f t="shared" si="25"/>
        <v>6240</v>
      </c>
      <c r="N601" s="258"/>
      <c r="O601" s="438">
        <f>AVERAGE(O600:O600)</f>
        <v>11380</v>
      </c>
      <c r="P601" s="438" t="e">
        <f>AVERAGE(P600:P600)</f>
        <v>#REF!</v>
      </c>
      <c r="Q601" s="438" t="e">
        <f>STDEV(#REF!)</f>
        <v>#REF!</v>
      </c>
      <c r="R601" s="438" t="e">
        <f>STDEV(#REF!)</f>
        <v>#REF!</v>
      </c>
      <c r="S601" s="114" t="s">
        <v>4266</v>
      </c>
      <c r="T601" s="117">
        <v>8</v>
      </c>
    </row>
    <row r="602" spans="1:20" ht="15.75">
      <c r="A602" s="440"/>
      <c r="B602" s="1" t="s">
        <v>53</v>
      </c>
      <c r="C602" s="383">
        <v>4</v>
      </c>
      <c r="D602" s="430" t="s">
        <v>4</v>
      </c>
      <c r="E602" s="1" t="s">
        <v>4439</v>
      </c>
      <c r="F602" s="409"/>
      <c r="G602" s="109">
        <v>10</v>
      </c>
      <c r="H602" s="110">
        <v>30.050699999999999</v>
      </c>
      <c r="I602" s="110">
        <v>25.7837</v>
      </c>
      <c r="J602" s="111" t="s">
        <v>4440</v>
      </c>
      <c r="K602" s="112">
        <f t="shared" si="24"/>
        <v>50</v>
      </c>
      <c r="L602" s="52">
        <v>197</v>
      </c>
      <c r="M602" s="247">
        <f t="shared" si="25"/>
        <v>7880</v>
      </c>
      <c r="N602" s="257"/>
      <c r="O602" s="432">
        <f>AVERAGE(M602:M603)</f>
        <v>16280</v>
      </c>
      <c r="P602" s="432">
        <f>AVERAGE(M602:M605)</f>
        <v>49290</v>
      </c>
      <c r="Q602" s="432">
        <f>STDEV(M602:M603)</f>
        <v>11879.393923933998</v>
      </c>
      <c r="R602" s="432">
        <f>STDEV(M602:M605)</f>
        <v>48335.332832204644</v>
      </c>
      <c r="S602" s="114" t="s">
        <v>4266</v>
      </c>
      <c r="T602" s="117">
        <v>8</v>
      </c>
    </row>
    <row r="603" spans="1:20" ht="15.75">
      <c r="A603" s="440"/>
      <c r="B603" s="1" t="s">
        <v>54</v>
      </c>
      <c r="C603" s="384"/>
      <c r="D603" s="431"/>
      <c r="E603" s="1" t="s">
        <v>4441</v>
      </c>
      <c r="F603" s="409"/>
      <c r="G603" s="109">
        <v>10</v>
      </c>
      <c r="H603" s="110">
        <v>28.390999999999998</v>
      </c>
      <c r="I603" s="110">
        <v>25.932300000000001</v>
      </c>
      <c r="J603" s="111" t="s">
        <v>4442</v>
      </c>
      <c r="K603" s="112">
        <f t="shared" si="24"/>
        <v>50</v>
      </c>
      <c r="L603" s="52">
        <v>617</v>
      </c>
      <c r="M603" s="247">
        <f t="shared" si="25"/>
        <v>24680</v>
      </c>
      <c r="N603" s="258"/>
      <c r="O603" s="438"/>
      <c r="P603" s="438"/>
      <c r="Q603" s="438"/>
      <c r="R603" s="438"/>
      <c r="S603" s="114" t="s">
        <v>4266</v>
      </c>
      <c r="T603" s="117">
        <v>8</v>
      </c>
    </row>
    <row r="604" spans="1:20" ht="15.75">
      <c r="A604" s="440"/>
      <c r="B604" s="1" t="s">
        <v>55</v>
      </c>
      <c r="C604" s="384"/>
      <c r="D604" s="430" t="s">
        <v>3</v>
      </c>
      <c r="E604" s="1" t="s">
        <v>4443</v>
      </c>
      <c r="F604" s="409"/>
      <c r="G604" s="109">
        <v>10</v>
      </c>
      <c r="H604" s="110">
        <v>27.4587</v>
      </c>
      <c r="I604" s="110">
        <v>25.332999999999998</v>
      </c>
      <c r="J604" s="111" t="s">
        <v>4444</v>
      </c>
      <c r="K604" s="112">
        <f t="shared" si="24"/>
        <v>50</v>
      </c>
      <c r="L604" s="52">
        <v>1172</v>
      </c>
      <c r="M604" s="247">
        <f t="shared" si="25"/>
        <v>46880</v>
      </c>
      <c r="N604" s="257"/>
      <c r="O604" s="432">
        <f>AVERAGE(M604:M605)</f>
        <v>82300</v>
      </c>
      <c r="P604" s="438" t="e">
        <f>AVERAGE(#REF!)</f>
        <v>#REF!</v>
      </c>
      <c r="Q604" s="432">
        <f>STDEV(M604:M605)</f>
        <v>50091.44437925503</v>
      </c>
      <c r="R604" s="438" t="e">
        <f>STDEV(#REF!)</f>
        <v>#REF!</v>
      </c>
      <c r="S604" s="114" t="s">
        <v>4266</v>
      </c>
      <c r="T604" s="117">
        <v>8</v>
      </c>
    </row>
    <row r="605" spans="1:20" ht="15.75">
      <c r="A605" s="440"/>
      <c r="B605" s="1" t="s">
        <v>56</v>
      </c>
      <c r="C605" s="384"/>
      <c r="D605" s="431"/>
      <c r="E605" s="1" t="s">
        <v>4445</v>
      </c>
      <c r="F605" s="409"/>
      <c r="G605" s="109">
        <v>10</v>
      </c>
      <c r="H605" s="110">
        <v>26.117999999999999</v>
      </c>
      <c r="I605" s="110">
        <v>24.750299999999999</v>
      </c>
      <c r="J605" s="111" t="s">
        <v>4446</v>
      </c>
      <c r="K605" s="112">
        <f t="shared" si="24"/>
        <v>50</v>
      </c>
      <c r="L605" s="52">
        <v>2943</v>
      </c>
      <c r="M605" s="247">
        <f t="shared" si="25"/>
        <v>117720</v>
      </c>
      <c r="N605" s="258"/>
      <c r="O605" s="438" t="e">
        <f>AVERAGE(#REF!)</f>
        <v>#REF!</v>
      </c>
      <c r="P605" s="438" t="e">
        <f>AVERAGE(#REF!)</f>
        <v>#REF!</v>
      </c>
      <c r="Q605" s="438" t="e">
        <f>STDEV(Q604:Q604)</f>
        <v>#DIV/0!</v>
      </c>
      <c r="R605" s="438" t="e">
        <f>STDEV(R604:R604)</f>
        <v>#REF!</v>
      </c>
      <c r="S605" s="114" t="s">
        <v>4266</v>
      </c>
      <c r="T605" s="117">
        <v>9</v>
      </c>
    </row>
    <row r="606" spans="1:20" ht="15.75">
      <c r="A606" s="440"/>
      <c r="B606" s="1" t="s">
        <v>57</v>
      </c>
      <c r="C606" s="383">
        <v>5</v>
      </c>
      <c r="D606" s="430" t="s">
        <v>4</v>
      </c>
      <c r="E606" s="1" t="s">
        <v>4447</v>
      </c>
      <c r="F606" s="409"/>
      <c r="G606" s="109">
        <v>10</v>
      </c>
      <c r="H606" s="110">
        <v>30.341999999999999</v>
      </c>
      <c r="I606" s="110">
        <v>25.4907</v>
      </c>
      <c r="J606" s="111" t="s">
        <v>4448</v>
      </c>
      <c r="K606" s="112">
        <f t="shared" si="24"/>
        <v>50</v>
      </c>
      <c r="L606" s="52">
        <v>162</v>
      </c>
      <c r="M606" s="247">
        <f t="shared" si="25"/>
        <v>6480</v>
      </c>
      <c r="N606" s="257"/>
      <c r="O606" s="432">
        <f>AVERAGE(M606:M607)</f>
        <v>43620</v>
      </c>
      <c r="P606" s="432">
        <f>AVERAGE(M606:M609)</f>
        <v>34980</v>
      </c>
      <c r="Q606" s="432">
        <f>STDEV(M606:M607)</f>
        <v>52523.89170653675</v>
      </c>
      <c r="R606" s="432">
        <f>STDEV(M606:M609)</f>
        <v>33398.195560039865</v>
      </c>
      <c r="S606" s="114" t="s">
        <v>4266</v>
      </c>
      <c r="T606" s="117">
        <v>9</v>
      </c>
    </row>
    <row r="607" spans="1:20" ht="15.75">
      <c r="A607" s="440"/>
      <c r="B607" s="1" t="s">
        <v>58</v>
      </c>
      <c r="C607" s="384"/>
      <c r="D607" s="431"/>
      <c r="E607" s="1" t="s">
        <v>4449</v>
      </c>
      <c r="F607" s="409"/>
      <c r="G607" s="109">
        <v>10</v>
      </c>
      <c r="H607" s="110">
        <v>26.666699999999999</v>
      </c>
      <c r="I607" s="110">
        <v>24.749700000000001</v>
      </c>
      <c r="J607" s="111" t="s">
        <v>4450</v>
      </c>
      <c r="K607" s="112">
        <f t="shared" si="24"/>
        <v>50</v>
      </c>
      <c r="L607" s="52">
        <v>2019</v>
      </c>
      <c r="M607" s="247">
        <f t="shared" si="25"/>
        <v>80760</v>
      </c>
      <c r="N607" s="258"/>
      <c r="O607" s="438"/>
      <c r="P607" s="438"/>
      <c r="Q607" s="438"/>
      <c r="R607" s="438"/>
      <c r="S607" s="114" t="s">
        <v>4266</v>
      </c>
      <c r="T607" s="117">
        <v>9</v>
      </c>
    </row>
    <row r="608" spans="1:20" ht="15.75">
      <c r="A608" s="440"/>
      <c r="B608" s="1" t="s">
        <v>59</v>
      </c>
      <c r="C608" s="384"/>
      <c r="D608" s="430" t="s">
        <v>3</v>
      </c>
      <c r="E608" s="1" t="s">
        <v>4451</v>
      </c>
      <c r="F608" s="409"/>
      <c r="G608" s="109">
        <v>10</v>
      </c>
      <c r="H608" s="110">
        <v>27.752700000000001</v>
      </c>
      <c r="I608" s="110">
        <v>25.220700000000001</v>
      </c>
      <c r="J608" s="111" t="s">
        <v>4452</v>
      </c>
      <c r="K608" s="112">
        <f t="shared" si="24"/>
        <v>50</v>
      </c>
      <c r="L608" s="52">
        <v>959</v>
      </c>
      <c r="M608" s="247">
        <f t="shared" si="25"/>
        <v>38360</v>
      </c>
      <c r="N608" s="257"/>
      <c r="O608" s="432">
        <f>AVERAGE(M608:M609)</f>
        <v>26340</v>
      </c>
      <c r="P608" s="438" t="e">
        <f>AVERAGE(#REF!)</f>
        <v>#REF!</v>
      </c>
      <c r="Q608" s="432">
        <f>STDEV(M608:M609)</f>
        <v>16998.847019724602</v>
      </c>
      <c r="R608" s="438" t="e">
        <f>STDEV(#REF!)</f>
        <v>#REF!</v>
      </c>
      <c r="S608" s="114" t="s">
        <v>4266</v>
      </c>
      <c r="T608" s="117">
        <v>9</v>
      </c>
    </row>
    <row r="609" spans="1:20" ht="15.75">
      <c r="A609" s="440"/>
      <c r="B609" s="1" t="s">
        <v>60</v>
      </c>
      <c r="C609" s="384"/>
      <c r="D609" s="431"/>
      <c r="E609" s="1" t="s">
        <v>4453</v>
      </c>
      <c r="F609" s="409"/>
      <c r="G609" s="109">
        <v>10</v>
      </c>
      <c r="H609" s="110">
        <v>29.184000000000001</v>
      </c>
      <c r="I609" s="110">
        <v>24.898299999999999</v>
      </c>
      <c r="J609" s="111" t="s">
        <v>4454</v>
      </c>
      <c r="K609" s="112">
        <f t="shared" si="24"/>
        <v>50</v>
      </c>
      <c r="L609" s="52">
        <v>358</v>
      </c>
      <c r="M609" s="247">
        <f t="shared" si="25"/>
        <v>14320</v>
      </c>
      <c r="N609" s="258"/>
      <c r="O609" s="438" t="e">
        <f>AVERAGE(#REF!)</f>
        <v>#REF!</v>
      </c>
      <c r="P609" s="438" t="e">
        <f>AVERAGE(#REF!)</f>
        <v>#REF!</v>
      </c>
      <c r="Q609" s="438" t="e">
        <f>STDEV(Q608:Q608)</f>
        <v>#DIV/0!</v>
      </c>
      <c r="R609" s="438" t="e">
        <f>STDEV(R608:R608)</f>
        <v>#REF!</v>
      </c>
      <c r="S609" s="114" t="s">
        <v>4266</v>
      </c>
      <c r="T609" s="117">
        <v>9</v>
      </c>
    </row>
    <row r="610" spans="1:20" ht="15.75">
      <c r="A610" s="440"/>
      <c r="B610" s="1" t="s">
        <v>61</v>
      </c>
      <c r="C610" s="383">
        <v>6</v>
      </c>
      <c r="D610" s="430" t="s">
        <v>4</v>
      </c>
      <c r="E610" s="1" t="s">
        <v>4455</v>
      </c>
      <c r="F610" s="409"/>
      <c r="G610" s="109">
        <v>10</v>
      </c>
      <c r="H610" s="110">
        <v>26.901700000000002</v>
      </c>
      <c r="I610" s="110">
        <v>25.059000000000001</v>
      </c>
      <c r="J610" s="111" t="s">
        <v>4456</v>
      </c>
      <c r="K610" s="112">
        <f t="shared" si="24"/>
        <v>50</v>
      </c>
      <c r="L610" s="52">
        <v>1717</v>
      </c>
      <c r="M610" s="247">
        <f t="shared" si="25"/>
        <v>68680</v>
      </c>
      <c r="N610" s="257"/>
      <c r="O610" s="432">
        <f>AVERAGE(M610:M611)</f>
        <v>139260</v>
      </c>
      <c r="P610" s="432">
        <f>AVERAGE(M610:M613)</f>
        <v>105380</v>
      </c>
      <c r="Q610" s="432">
        <f>STDEV(M610:M611)</f>
        <v>99815.193232293052</v>
      </c>
      <c r="R610" s="432">
        <f>STDEV(M610:M613)</f>
        <v>88718.788690258094</v>
      </c>
      <c r="S610" s="114" t="s">
        <v>4266</v>
      </c>
      <c r="T610" s="117">
        <v>9</v>
      </c>
    </row>
    <row r="611" spans="1:20" ht="15.75">
      <c r="A611" s="440"/>
      <c r="B611" s="1" t="s">
        <v>62</v>
      </c>
      <c r="C611" s="384"/>
      <c r="D611" s="437"/>
      <c r="E611" s="1" t="s">
        <v>4457</v>
      </c>
      <c r="F611" s="409"/>
      <c r="G611" s="109">
        <v>10</v>
      </c>
      <c r="H611" s="110">
        <v>25.653300000000002</v>
      </c>
      <c r="I611" s="110">
        <v>25.224</v>
      </c>
      <c r="J611" s="111" t="s">
        <v>4458</v>
      </c>
      <c r="K611" s="112">
        <f t="shared" si="24"/>
        <v>50</v>
      </c>
      <c r="L611" s="52">
        <v>5246</v>
      </c>
      <c r="M611" s="247">
        <f t="shared" si="25"/>
        <v>209840</v>
      </c>
      <c r="N611" s="259"/>
      <c r="O611" s="433"/>
      <c r="P611" s="438"/>
      <c r="Q611" s="433"/>
      <c r="R611" s="438"/>
      <c r="S611" s="114" t="s">
        <v>3428</v>
      </c>
      <c r="T611" s="117">
        <v>9</v>
      </c>
    </row>
    <row r="612" spans="1:20" ht="15.75">
      <c r="A612" s="440"/>
      <c r="B612" s="1" t="s">
        <v>63</v>
      </c>
      <c r="C612" s="384"/>
      <c r="D612" s="431" t="s">
        <v>3</v>
      </c>
      <c r="E612" s="1" t="s">
        <v>4459</v>
      </c>
      <c r="F612" s="409"/>
      <c r="G612" s="109">
        <v>10</v>
      </c>
      <c r="H612" s="110">
        <v>26.260300000000001</v>
      </c>
      <c r="I612" s="110">
        <v>25.471699999999998</v>
      </c>
      <c r="J612" s="111" t="s">
        <v>4460</v>
      </c>
      <c r="K612" s="112">
        <f t="shared" si="24"/>
        <v>50</v>
      </c>
      <c r="L612" s="52">
        <v>3470</v>
      </c>
      <c r="M612" s="247">
        <f t="shared" si="25"/>
        <v>138800</v>
      </c>
      <c r="N612" s="257"/>
      <c r="O612" s="432">
        <f>AVERAGE(M612:M613)</f>
        <v>71500</v>
      </c>
      <c r="P612" s="438" t="e">
        <f>AVERAGE(#REF!)</f>
        <v>#REF!</v>
      </c>
      <c r="Q612" s="432">
        <f>STDEV(M612:M613)</f>
        <v>95176.572747709302</v>
      </c>
      <c r="R612" s="438" t="e">
        <f>STDEV(#REF!)</f>
        <v>#REF!</v>
      </c>
      <c r="S612" s="114" t="s">
        <v>3428</v>
      </c>
      <c r="T612" s="117">
        <v>9</v>
      </c>
    </row>
    <row r="613" spans="1:20" ht="15.75">
      <c r="A613" s="441"/>
      <c r="B613" s="1" t="s">
        <v>64</v>
      </c>
      <c r="C613" s="384"/>
      <c r="D613" s="437"/>
      <c r="E613" s="1" t="s">
        <v>4461</v>
      </c>
      <c r="F613" s="410"/>
      <c r="G613" s="109">
        <v>10</v>
      </c>
      <c r="H613" s="110">
        <v>31.402999999999999</v>
      </c>
      <c r="I613" s="110">
        <v>25.2</v>
      </c>
      <c r="J613" s="111" t="s">
        <v>4462</v>
      </c>
      <c r="K613" s="112">
        <f t="shared" si="24"/>
        <v>50</v>
      </c>
      <c r="L613" s="52">
        <v>105</v>
      </c>
      <c r="M613" s="247">
        <f t="shared" si="25"/>
        <v>4200</v>
      </c>
      <c r="N613" s="258"/>
      <c r="O613" s="438" t="e">
        <f>AVERAGE(#REF!)</f>
        <v>#REF!</v>
      </c>
      <c r="P613" s="438" t="e">
        <f>AVERAGE(#REF!)</f>
        <v>#REF!</v>
      </c>
      <c r="Q613" s="438" t="e">
        <f>STDEV(Q612:Q612)</f>
        <v>#DIV/0!</v>
      </c>
      <c r="R613" s="438" t="e">
        <f>STDEV(R612:R612)</f>
        <v>#REF!</v>
      </c>
      <c r="S613" s="114" t="s">
        <v>3428</v>
      </c>
      <c r="T613" s="117">
        <v>8</v>
      </c>
    </row>
    <row r="614" spans="1:20" ht="15.75">
      <c r="A614" s="439" t="s">
        <v>4463</v>
      </c>
      <c r="B614" s="1" t="s">
        <v>26</v>
      </c>
      <c r="C614" s="383">
        <v>3</v>
      </c>
      <c r="D614" s="430" t="s">
        <v>4</v>
      </c>
      <c r="E614" s="1" t="s">
        <v>4464</v>
      </c>
      <c r="F614" s="408" t="s">
        <v>1844</v>
      </c>
      <c r="G614" s="109">
        <v>10</v>
      </c>
      <c r="H614" s="110">
        <v>30.750299999999999</v>
      </c>
      <c r="I614" s="110">
        <v>24.960699999999999</v>
      </c>
      <c r="J614" s="111" t="s">
        <v>4465</v>
      </c>
      <c r="K614" s="112">
        <f t="shared" si="24"/>
        <v>50</v>
      </c>
      <c r="L614" s="52">
        <v>122</v>
      </c>
      <c r="M614" s="247">
        <f t="shared" si="25"/>
        <v>4880</v>
      </c>
      <c r="N614" s="257"/>
      <c r="O614" s="432">
        <f>AVERAGE(M614:M615)</f>
        <v>3580</v>
      </c>
      <c r="P614" s="432">
        <f>AVERAGE(M614:M617)</f>
        <v>6300</v>
      </c>
      <c r="Q614" s="432">
        <f>STDEV(M614:M615)</f>
        <v>1838.4776310850236</v>
      </c>
      <c r="R614" s="432">
        <f>STDEV(M614:M617)</f>
        <v>7368.8714649304793</v>
      </c>
      <c r="S614" s="114" t="s">
        <v>4266</v>
      </c>
      <c r="T614" s="117">
        <v>6</v>
      </c>
    </row>
    <row r="615" spans="1:20" ht="15.75">
      <c r="A615" s="440"/>
      <c r="B615" s="1" t="s">
        <v>27</v>
      </c>
      <c r="C615" s="384"/>
      <c r="D615" s="431"/>
      <c r="E615" s="1" t="s">
        <v>4466</v>
      </c>
      <c r="F615" s="409"/>
      <c r="G615" s="109">
        <v>10</v>
      </c>
      <c r="H615" s="110">
        <v>31.871300000000002</v>
      </c>
      <c r="I615" s="110">
        <v>24.963699999999999</v>
      </c>
      <c r="J615" s="111" t="s">
        <v>4467</v>
      </c>
      <c r="K615" s="112">
        <f t="shared" si="24"/>
        <v>50</v>
      </c>
      <c r="L615" s="52">
        <v>57</v>
      </c>
      <c r="M615" s="247">
        <f t="shared" si="25"/>
        <v>2280</v>
      </c>
      <c r="N615" s="258"/>
      <c r="O615" s="438"/>
      <c r="P615" s="438"/>
      <c r="Q615" s="438"/>
      <c r="R615" s="438"/>
      <c r="S615" s="114" t="s">
        <v>4266</v>
      </c>
      <c r="T615" s="117">
        <v>6</v>
      </c>
    </row>
    <row r="616" spans="1:20" ht="15.75">
      <c r="A616" s="440"/>
      <c r="B616" s="1" t="s">
        <v>28</v>
      </c>
      <c r="C616" s="384"/>
      <c r="D616" s="430" t="s">
        <v>3</v>
      </c>
      <c r="E616" s="1" t="s">
        <v>4468</v>
      </c>
      <c r="F616" s="409"/>
      <c r="G616" s="109">
        <v>10</v>
      </c>
      <c r="H616" s="110">
        <v>33.146700000000003</v>
      </c>
      <c r="I616" s="110">
        <v>24.992699999999999</v>
      </c>
      <c r="J616" s="111" t="s">
        <v>4469</v>
      </c>
      <c r="K616" s="112">
        <f t="shared" si="24"/>
        <v>50</v>
      </c>
      <c r="L616" s="52">
        <v>24</v>
      </c>
      <c r="M616" s="247">
        <f t="shared" si="25"/>
        <v>960</v>
      </c>
      <c r="N616" s="257"/>
      <c r="O616" s="432">
        <f>AVERAGE(M616:M617)</f>
        <v>9020</v>
      </c>
      <c r="P616" s="438" t="e">
        <f>AVERAGE(#REF!)</f>
        <v>#REF!</v>
      </c>
      <c r="Q616" s="432">
        <f>STDEV(M616:M617)</f>
        <v>11398.561312727146</v>
      </c>
      <c r="R616" s="438" t="e">
        <f>STDEV(#REF!)</f>
        <v>#REF!</v>
      </c>
      <c r="S616" s="114" t="s">
        <v>4266</v>
      </c>
      <c r="T616" s="117">
        <v>6</v>
      </c>
    </row>
    <row r="617" spans="1:20" ht="15.75">
      <c r="A617" s="440"/>
      <c r="B617" s="1" t="s">
        <v>29</v>
      </c>
      <c r="C617" s="384"/>
      <c r="D617" s="431"/>
      <c r="E617" s="1" t="s">
        <v>4470</v>
      </c>
      <c r="F617" s="409"/>
      <c r="G617" s="109">
        <v>10</v>
      </c>
      <c r="H617" s="110">
        <v>28.924700000000001</v>
      </c>
      <c r="I617" s="110">
        <v>25.021000000000001</v>
      </c>
      <c r="J617" s="111" t="s">
        <v>4471</v>
      </c>
      <c r="K617" s="112">
        <f t="shared" si="24"/>
        <v>50</v>
      </c>
      <c r="L617" s="52">
        <v>427</v>
      </c>
      <c r="M617" s="247">
        <f t="shared" si="25"/>
        <v>17080</v>
      </c>
      <c r="N617" s="258"/>
      <c r="O617" s="438">
        <f>AVERAGE(O616:O616)</f>
        <v>9020</v>
      </c>
      <c r="P617" s="438" t="e">
        <f>AVERAGE(P616:P616)</f>
        <v>#REF!</v>
      </c>
      <c r="Q617" s="438" t="e">
        <f>STDEV(#REF!)</f>
        <v>#REF!</v>
      </c>
      <c r="R617" s="438" t="e">
        <f>STDEV(#REF!)</f>
        <v>#REF!</v>
      </c>
      <c r="S617" s="114" t="s">
        <v>4266</v>
      </c>
      <c r="T617" s="117">
        <v>6</v>
      </c>
    </row>
    <row r="618" spans="1:20" ht="15.75">
      <c r="A618" s="440"/>
      <c r="B618" s="1" t="s">
        <v>30</v>
      </c>
      <c r="C618" s="383">
        <v>4</v>
      </c>
      <c r="D618" s="430" t="s">
        <v>4</v>
      </c>
      <c r="E618" s="1" t="s">
        <v>4472</v>
      </c>
      <c r="F618" s="409"/>
      <c r="G618" s="109">
        <v>10</v>
      </c>
      <c r="H618" s="110">
        <v>32.002299999999998</v>
      </c>
      <c r="I618" s="110">
        <v>25.223299999999998</v>
      </c>
      <c r="J618" s="111" t="s">
        <v>4473</v>
      </c>
      <c r="K618" s="112">
        <f t="shared" si="24"/>
        <v>50</v>
      </c>
      <c r="L618" s="52">
        <v>52</v>
      </c>
      <c r="M618" s="247">
        <f t="shared" si="25"/>
        <v>2080</v>
      </c>
      <c r="N618" s="257"/>
      <c r="O618" s="432">
        <f>AVERAGE(M618:M619)</f>
        <v>13580</v>
      </c>
      <c r="P618" s="432">
        <f>AVERAGE(M618:M621)</f>
        <v>92910</v>
      </c>
      <c r="Q618" s="432">
        <f>STDEV(M618:M619)</f>
        <v>16263.455967290593</v>
      </c>
      <c r="R618" s="432">
        <f>STDEV(M618:M621)</f>
        <v>165673.75611926793</v>
      </c>
      <c r="S618" s="114" t="s">
        <v>4266</v>
      </c>
      <c r="T618" s="117">
        <v>6</v>
      </c>
    </row>
    <row r="619" spans="1:20" ht="15.75">
      <c r="A619" s="440"/>
      <c r="B619" s="1" t="s">
        <v>31</v>
      </c>
      <c r="C619" s="384"/>
      <c r="D619" s="431"/>
      <c r="E619" s="1" t="s">
        <v>4474</v>
      </c>
      <c r="F619" s="409"/>
      <c r="G619" s="109">
        <v>10</v>
      </c>
      <c r="H619" s="110">
        <v>28.366700000000002</v>
      </c>
      <c r="I619" s="110">
        <v>26.591000000000001</v>
      </c>
      <c r="J619" s="111" t="s">
        <v>4475</v>
      </c>
      <c r="K619" s="112">
        <f t="shared" si="24"/>
        <v>50</v>
      </c>
      <c r="L619" s="52">
        <v>627</v>
      </c>
      <c r="M619" s="247">
        <f t="shared" si="25"/>
        <v>25080</v>
      </c>
      <c r="N619" s="258"/>
      <c r="O619" s="438"/>
      <c r="P619" s="438"/>
      <c r="Q619" s="438"/>
      <c r="R619" s="438"/>
      <c r="S619" s="114" t="s">
        <v>4266</v>
      </c>
      <c r="T619" s="117">
        <v>6</v>
      </c>
    </row>
    <row r="620" spans="1:20" ht="15.75">
      <c r="A620" s="440"/>
      <c r="B620" s="1" t="s">
        <v>32</v>
      </c>
      <c r="C620" s="384"/>
      <c r="D620" s="430" t="s">
        <v>3</v>
      </c>
      <c r="E620" s="1" t="s">
        <v>4476</v>
      </c>
      <c r="F620" s="409"/>
      <c r="G620" s="109">
        <v>10</v>
      </c>
      <c r="H620" s="110">
        <v>31.2117</v>
      </c>
      <c r="I620" s="110">
        <v>26.091699999999999</v>
      </c>
      <c r="J620" s="111" t="s">
        <v>4477</v>
      </c>
      <c r="K620" s="112">
        <f t="shared" si="24"/>
        <v>50</v>
      </c>
      <c r="L620" s="52">
        <v>89</v>
      </c>
      <c r="M620" s="247">
        <f t="shared" si="25"/>
        <v>3560</v>
      </c>
      <c r="N620" s="257"/>
      <c r="O620" s="432">
        <f>AVERAGE(M620:M621)</f>
        <v>172240</v>
      </c>
      <c r="P620" s="438" t="e">
        <f>AVERAGE(#REF!)</f>
        <v>#REF!</v>
      </c>
      <c r="Q620" s="432">
        <f>STDEV(M620:M621)</f>
        <v>238549.54370109367</v>
      </c>
      <c r="R620" s="438" t="e">
        <f>STDEV(#REF!)</f>
        <v>#REF!</v>
      </c>
      <c r="S620" s="114" t="s">
        <v>4266</v>
      </c>
      <c r="T620" s="117">
        <v>6</v>
      </c>
    </row>
    <row r="621" spans="1:20" ht="15.75">
      <c r="A621" s="440"/>
      <c r="B621" s="1" t="s">
        <v>33</v>
      </c>
      <c r="C621" s="384"/>
      <c r="D621" s="431"/>
      <c r="E621" s="1" t="s">
        <v>4478</v>
      </c>
      <c r="F621" s="409"/>
      <c r="G621" s="109">
        <v>10</v>
      </c>
      <c r="H621" s="110">
        <v>24.571300000000001</v>
      </c>
      <c r="I621" s="110">
        <v>24.86</v>
      </c>
      <c r="J621" s="111" t="s">
        <v>4479</v>
      </c>
      <c r="K621" s="112">
        <f t="shared" si="24"/>
        <v>50</v>
      </c>
      <c r="L621" s="52">
        <v>8523</v>
      </c>
      <c r="M621" s="247">
        <f t="shared" si="25"/>
        <v>340920</v>
      </c>
      <c r="N621" s="258"/>
      <c r="O621" s="438">
        <f>AVERAGE(O620:O620)</f>
        <v>172240</v>
      </c>
      <c r="P621" s="438" t="e">
        <f>AVERAGE(P620:P620)</f>
        <v>#REF!</v>
      </c>
      <c r="Q621" s="438" t="e">
        <f>STDEV(#REF!)</f>
        <v>#REF!</v>
      </c>
      <c r="R621" s="438" t="e">
        <f>STDEV(#REF!)</f>
        <v>#REF!</v>
      </c>
      <c r="S621" s="114" t="s">
        <v>4266</v>
      </c>
      <c r="T621" s="117">
        <v>6</v>
      </c>
    </row>
    <row r="622" spans="1:20" ht="15.75">
      <c r="A622" s="440"/>
      <c r="B622" s="1" t="s">
        <v>34</v>
      </c>
      <c r="C622" s="383">
        <v>5</v>
      </c>
      <c r="D622" s="430" t="s">
        <v>4</v>
      </c>
      <c r="E622" s="1" t="s">
        <v>4480</v>
      </c>
      <c r="F622" s="409"/>
      <c r="G622" s="109">
        <v>10</v>
      </c>
      <c r="H622" s="110">
        <v>31.959700000000002</v>
      </c>
      <c r="I622" s="110">
        <v>24.734000000000002</v>
      </c>
      <c r="J622" s="111" t="s">
        <v>4481</v>
      </c>
      <c r="K622" s="112">
        <f t="shared" si="24"/>
        <v>50</v>
      </c>
      <c r="L622" s="52">
        <v>53</v>
      </c>
      <c r="M622" s="247">
        <f t="shared" si="25"/>
        <v>2120</v>
      </c>
      <c r="N622" s="257"/>
      <c r="O622" s="432">
        <f>AVERAGE(M622:M623)</f>
        <v>32860</v>
      </c>
      <c r="P622" s="432">
        <f>AVERAGE(M622:M625)</f>
        <v>19240</v>
      </c>
      <c r="Q622" s="432">
        <f>STDEV(M622:M623)</f>
        <v>43472.924907348941</v>
      </c>
      <c r="R622" s="432">
        <f>STDEV(M622:M625)</f>
        <v>29691.839507402256</v>
      </c>
      <c r="S622" s="114" t="s">
        <v>4266</v>
      </c>
      <c r="T622" s="117">
        <v>7</v>
      </c>
    </row>
    <row r="623" spans="1:20" ht="15.75">
      <c r="A623" s="440"/>
      <c r="B623" s="1" t="s">
        <v>35</v>
      </c>
      <c r="C623" s="384"/>
      <c r="D623" s="431"/>
      <c r="E623" s="1" t="s">
        <v>4482</v>
      </c>
      <c r="F623" s="409"/>
      <c r="G623" s="109">
        <v>10</v>
      </c>
      <c r="H623" s="110">
        <v>27.0137</v>
      </c>
      <c r="I623" s="110">
        <v>24.9863</v>
      </c>
      <c r="J623" s="111" t="s">
        <v>4483</v>
      </c>
      <c r="K623" s="112">
        <f t="shared" si="24"/>
        <v>50</v>
      </c>
      <c r="L623" s="52">
        <v>1590</v>
      </c>
      <c r="M623" s="247">
        <f t="shared" si="25"/>
        <v>63600</v>
      </c>
      <c r="N623" s="258"/>
      <c r="O623" s="438"/>
      <c r="P623" s="438"/>
      <c r="Q623" s="438"/>
      <c r="R623" s="438"/>
      <c r="S623" s="114" t="s">
        <v>4266</v>
      </c>
      <c r="T623" s="117">
        <v>7</v>
      </c>
    </row>
    <row r="624" spans="1:20" ht="15.75">
      <c r="A624" s="440"/>
      <c r="B624" s="1" t="s">
        <v>36</v>
      </c>
      <c r="C624" s="384"/>
      <c r="D624" s="430" t="s">
        <v>3</v>
      </c>
      <c r="E624" s="1" t="s">
        <v>4484</v>
      </c>
      <c r="F624" s="409"/>
      <c r="G624" s="109">
        <v>10</v>
      </c>
      <c r="H624" s="110">
        <v>31.4193</v>
      </c>
      <c r="I624" s="110">
        <v>24.7927</v>
      </c>
      <c r="J624" s="111" t="s">
        <v>4485</v>
      </c>
      <c r="K624" s="112">
        <f t="shared" si="24"/>
        <v>50</v>
      </c>
      <c r="L624" s="52">
        <v>77</v>
      </c>
      <c r="M624" s="247">
        <f t="shared" si="25"/>
        <v>3080</v>
      </c>
      <c r="N624" s="257"/>
      <c r="O624" s="432">
        <f>AVERAGE(M624:M625)</f>
        <v>5620</v>
      </c>
      <c r="P624" s="438" t="e">
        <f>AVERAGE(#REF!)</f>
        <v>#REF!</v>
      </c>
      <c r="Q624" s="432">
        <f>STDEV(M624:M625)</f>
        <v>3592.1024484276613</v>
      </c>
      <c r="R624" s="438" t="e">
        <f>STDEV(#REF!)</f>
        <v>#REF!</v>
      </c>
      <c r="S624" s="114" t="s">
        <v>4266</v>
      </c>
      <c r="T624" s="117">
        <v>7</v>
      </c>
    </row>
    <row r="625" spans="1:20" ht="15.75">
      <c r="A625" s="440"/>
      <c r="B625" s="1" t="s">
        <v>37</v>
      </c>
      <c r="C625" s="384"/>
      <c r="D625" s="431"/>
      <c r="E625" s="1" t="s">
        <v>4486</v>
      </c>
      <c r="F625" s="409"/>
      <c r="G625" s="109">
        <v>10</v>
      </c>
      <c r="H625" s="110">
        <v>30</v>
      </c>
      <c r="I625" s="110">
        <v>24.9693</v>
      </c>
      <c r="J625" s="111" t="s">
        <v>4487</v>
      </c>
      <c r="K625" s="112">
        <f t="shared" si="24"/>
        <v>50</v>
      </c>
      <c r="L625" s="52">
        <v>204</v>
      </c>
      <c r="M625" s="247">
        <f t="shared" si="25"/>
        <v>8160</v>
      </c>
      <c r="N625" s="258"/>
      <c r="O625" s="438" t="e">
        <f>AVERAGE(#REF!)</f>
        <v>#REF!</v>
      </c>
      <c r="P625" s="438" t="e">
        <f>AVERAGE(#REF!)</f>
        <v>#REF!</v>
      </c>
      <c r="Q625" s="438" t="e">
        <f>STDEV(Q624:Q624)</f>
        <v>#DIV/0!</v>
      </c>
      <c r="R625" s="438" t="e">
        <f>STDEV(R624:R624)</f>
        <v>#REF!</v>
      </c>
      <c r="S625" s="114" t="s">
        <v>4266</v>
      </c>
      <c r="T625" s="117">
        <v>7</v>
      </c>
    </row>
    <row r="626" spans="1:20" ht="15.75">
      <c r="A626" s="440"/>
      <c r="B626" s="1" t="s">
        <v>38</v>
      </c>
      <c r="C626" s="383">
        <v>6</v>
      </c>
      <c r="D626" s="115" t="s">
        <v>4</v>
      </c>
      <c r="E626" s="1" t="s">
        <v>4488</v>
      </c>
      <c r="F626" s="409"/>
      <c r="G626" s="109">
        <v>10</v>
      </c>
      <c r="H626" s="110" t="s">
        <v>16</v>
      </c>
      <c r="I626" s="110">
        <v>25.445</v>
      </c>
      <c r="J626" s="111" t="s">
        <v>4489</v>
      </c>
      <c r="K626" s="112">
        <f t="shared" si="24"/>
        <v>50</v>
      </c>
      <c r="L626" s="52" t="s">
        <v>355</v>
      </c>
      <c r="M626" s="248" t="s">
        <v>355</v>
      </c>
      <c r="N626" s="248"/>
      <c r="O626" s="52" t="s">
        <v>355</v>
      </c>
      <c r="P626" s="432">
        <f>AVERAGE(M626:M629)</f>
        <v>59120</v>
      </c>
      <c r="Q626" s="116" t="s">
        <v>354</v>
      </c>
      <c r="R626" s="432">
        <f>STDEV(M626:M629)</f>
        <v>39052.53896995687</v>
      </c>
      <c r="S626" s="114" t="s">
        <v>4266</v>
      </c>
      <c r="T626" s="117">
        <v>7</v>
      </c>
    </row>
    <row r="627" spans="1:20" ht="15.75">
      <c r="A627" s="440"/>
      <c r="B627" s="1" t="s">
        <v>39</v>
      </c>
      <c r="C627" s="384"/>
      <c r="D627" s="430" t="s">
        <v>3</v>
      </c>
      <c r="E627" s="1" t="s">
        <v>4490</v>
      </c>
      <c r="F627" s="409"/>
      <c r="G627" s="109">
        <v>10</v>
      </c>
      <c r="H627" s="110">
        <v>26.5867</v>
      </c>
      <c r="I627" s="110">
        <v>24.944700000000001</v>
      </c>
      <c r="J627" s="111" t="s">
        <v>4491</v>
      </c>
      <c r="K627" s="112">
        <f t="shared" si="24"/>
        <v>50</v>
      </c>
      <c r="L627" s="52">
        <v>2134</v>
      </c>
      <c r="M627" s="247">
        <f t="shared" si="25"/>
        <v>85360</v>
      </c>
      <c r="N627" s="257"/>
      <c r="O627" s="432">
        <f>AVERAGE(M627:M629)</f>
        <v>59120</v>
      </c>
      <c r="P627" s="438" t="e">
        <f>AVERAGE(#REF!)</f>
        <v>#REF!</v>
      </c>
      <c r="Q627" s="432">
        <f>STDEV(M627:M629)</f>
        <v>39052.53896995687</v>
      </c>
      <c r="R627" s="438" t="e">
        <f>STDEV(#REF!)</f>
        <v>#REF!</v>
      </c>
      <c r="S627" s="114" t="s">
        <v>4266</v>
      </c>
      <c r="T627" s="117">
        <v>7</v>
      </c>
    </row>
    <row r="628" spans="1:20" ht="15.75">
      <c r="A628" s="440"/>
      <c r="B628" s="1" t="s">
        <v>40</v>
      </c>
      <c r="C628" s="384"/>
      <c r="D628" s="431"/>
      <c r="E628" s="1" t="s">
        <v>4492</v>
      </c>
      <c r="F628" s="409"/>
      <c r="G628" s="109">
        <v>10</v>
      </c>
      <c r="H628" s="110">
        <v>29.1983</v>
      </c>
      <c r="I628" s="110">
        <v>25.1997</v>
      </c>
      <c r="J628" s="111" t="s">
        <v>4493</v>
      </c>
      <c r="K628" s="112">
        <f t="shared" si="24"/>
        <v>50</v>
      </c>
      <c r="L628" s="52">
        <v>356</v>
      </c>
      <c r="M628" s="247">
        <f t="shared" si="25"/>
        <v>14240</v>
      </c>
      <c r="N628" s="258"/>
      <c r="O628" s="438">
        <f>AVERAGE(O627:O627)</f>
        <v>59120</v>
      </c>
      <c r="P628" s="438" t="e">
        <f>AVERAGE(P627:P627)</f>
        <v>#REF!</v>
      </c>
      <c r="Q628" s="438" t="e">
        <f>STDEV(#REF!)</f>
        <v>#REF!</v>
      </c>
      <c r="R628" s="438" t="e">
        <f>STDEV(#REF!)</f>
        <v>#REF!</v>
      </c>
      <c r="S628" s="114" t="s">
        <v>4266</v>
      </c>
      <c r="T628" s="117">
        <v>7</v>
      </c>
    </row>
    <row r="629" spans="1:20" ht="15.75">
      <c r="A629" s="440"/>
      <c r="B629" s="1" t="s">
        <v>41</v>
      </c>
      <c r="C629" s="384"/>
      <c r="D629" s="431"/>
      <c r="E629" s="1" t="s">
        <v>4494</v>
      </c>
      <c r="F629" s="410"/>
      <c r="G629" s="109">
        <v>10</v>
      </c>
      <c r="H629" s="110">
        <v>26.721699999999998</v>
      </c>
      <c r="I629" s="110">
        <v>26.234300000000001</v>
      </c>
      <c r="J629" s="111" t="s">
        <v>4495</v>
      </c>
      <c r="K629" s="112">
        <f t="shared" si="24"/>
        <v>50</v>
      </c>
      <c r="L629" s="52">
        <v>1944</v>
      </c>
      <c r="M629" s="247">
        <f t="shared" si="25"/>
        <v>77760</v>
      </c>
      <c r="N629" s="258"/>
      <c r="O629" s="438">
        <f>AVERAGE(O628:O628)</f>
        <v>59120</v>
      </c>
      <c r="P629" s="438" t="e">
        <f>AVERAGE(P628:P628)</f>
        <v>#REF!</v>
      </c>
      <c r="Q629" s="438" t="e">
        <f>STDEV(Q627:Q628)</f>
        <v>#REF!</v>
      </c>
      <c r="R629" s="438" t="e">
        <f>STDEV(R627:R628)</f>
        <v>#REF!</v>
      </c>
      <c r="S629" s="114" t="s">
        <v>4266</v>
      </c>
      <c r="T629" s="117">
        <v>7</v>
      </c>
    </row>
    <row r="630" spans="1:20" ht="15.75">
      <c r="A630" s="440"/>
      <c r="B630" s="1" t="s">
        <v>49</v>
      </c>
      <c r="C630" s="383">
        <v>3</v>
      </c>
      <c r="D630" s="430" t="s">
        <v>4</v>
      </c>
      <c r="E630" s="1" t="s">
        <v>4496</v>
      </c>
      <c r="F630" s="408" t="s">
        <v>1846</v>
      </c>
      <c r="G630" s="109">
        <v>10</v>
      </c>
      <c r="H630" s="110">
        <v>29.459</v>
      </c>
      <c r="I630" s="110">
        <v>24.668700000000001</v>
      </c>
      <c r="J630" s="111" t="s">
        <v>4497</v>
      </c>
      <c r="K630" s="112">
        <f t="shared" si="24"/>
        <v>50</v>
      </c>
      <c r="L630" s="52">
        <v>296</v>
      </c>
      <c r="M630" s="247">
        <f t="shared" si="25"/>
        <v>11840</v>
      </c>
      <c r="N630" s="257"/>
      <c r="O630" s="432">
        <f>AVERAGE(M630:M631)</f>
        <v>6980</v>
      </c>
      <c r="P630" s="432">
        <f>AVERAGE(M630:M633)</f>
        <v>17760</v>
      </c>
      <c r="Q630" s="432">
        <f>STDEV(M630:M631)</f>
        <v>6873.077913133242</v>
      </c>
      <c r="R630" s="432">
        <f>STDEV(M630:M633)</f>
        <v>26430.991909751199</v>
      </c>
      <c r="S630" s="114" t="s">
        <v>4266</v>
      </c>
      <c r="T630" s="117">
        <v>7</v>
      </c>
    </row>
    <row r="631" spans="1:20" ht="15.75">
      <c r="A631" s="440"/>
      <c r="B631" s="1" t="s">
        <v>50</v>
      </c>
      <c r="C631" s="384"/>
      <c r="D631" s="431"/>
      <c r="E631" s="1" t="s">
        <v>4498</v>
      </c>
      <c r="F631" s="409"/>
      <c r="G631" s="109">
        <v>10</v>
      </c>
      <c r="H631" s="110">
        <v>31.982299999999999</v>
      </c>
      <c r="I631" s="110">
        <v>24.432700000000001</v>
      </c>
      <c r="J631" s="111" t="s">
        <v>4499</v>
      </c>
      <c r="K631" s="112">
        <f t="shared" si="24"/>
        <v>50</v>
      </c>
      <c r="L631" s="52">
        <v>53</v>
      </c>
      <c r="M631" s="247">
        <f t="shared" si="25"/>
        <v>2120</v>
      </c>
      <c r="N631" s="258"/>
      <c r="O631" s="438"/>
      <c r="P631" s="438"/>
      <c r="Q631" s="438"/>
      <c r="R631" s="438"/>
      <c r="S631" s="114" t="s">
        <v>4266</v>
      </c>
      <c r="T631" s="117">
        <v>7</v>
      </c>
    </row>
    <row r="632" spans="1:20" ht="15.75">
      <c r="A632" s="440"/>
      <c r="B632" s="1" t="s">
        <v>51</v>
      </c>
      <c r="C632" s="384"/>
      <c r="D632" s="430" t="s">
        <v>3</v>
      </c>
      <c r="E632" s="1" t="s">
        <v>4500</v>
      </c>
      <c r="F632" s="409"/>
      <c r="G632" s="109">
        <v>10</v>
      </c>
      <c r="H632" s="110">
        <v>27.181999999999999</v>
      </c>
      <c r="I632" s="110">
        <v>25.5487</v>
      </c>
      <c r="J632" s="111" t="s">
        <v>4501</v>
      </c>
      <c r="K632" s="112">
        <f t="shared" si="24"/>
        <v>50</v>
      </c>
      <c r="L632" s="52">
        <v>1417</v>
      </c>
      <c r="M632" s="247">
        <f t="shared" si="25"/>
        <v>56680</v>
      </c>
      <c r="N632" s="257"/>
      <c r="O632" s="432">
        <f>AVERAGE(M632:M633)</f>
        <v>28540</v>
      </c>
      <c r="P632" s="438" t="e">
        <f>AVERAGE(#REF!)</f>
        <v>#REF!</v>
      </c>
      <c r="Q632" s="432">
        <f>STDEV(M632:M633)</f>
        <v>39795.969645178891</v>
      </c>
      <c r="R632" s="438" t="e">
        <f>STDEV(#REF!)</f>
        <v>#REF!</v>
      </c>
      <c r="S632" s="114" t="s">
        <v>4266</v>
      </c>
      <c r="T632" s="117">
        <v>7</v>
      </c>
    </row>
    <row r="633" spans="1:20" ht="15.75">
      <c r="A633" s="440"/>
      <c r="B633" s="1" t="s">
        <v>52</v>
      </c>
      <c r="C633" s="384"/>
      <c r="D633" s="431"/>
      <c r="E633" s="1" t="s">
        <v>4502</v>
      </c>
      <c r="F633" s="409"/>
      <c r="G633" s="109">
        <v>10</v>
      </c>
      <c r="H633" s="110">
        <v>34.3367</v>
      </c>
      <c r="I633" s="110">
        <v>24.6313</v>
      </c>
      <c r="J633" s="111" t="s">
        <v>4503</v>
      </c>
      <c r="K633" s="112">
        <f t="shared" si="24"/>
        <v>50</v>
      </c>
      <c r="L633" s="52">
        <v>10</v>
      </c>
      <c r="M633" s="247">
        <f t="shared" si="25"/>
        <v>400</v>
      </c>
      <c r="N633" s="258"/>
      <c r="O633" s="438">
        <f>AVERAGE(O632:O632)</f>
        <v>28540</v>
      </c>
      <c r="P633" s="438" t="e">
        <f>AVERAGE(P632:P632)</f>
        <v>#REF!</v>
      </c>
      <c r="Q633" s="438" t="e">
        <f>STDEV(#REF!)</f>
        <v>#REF!</v>
      </c>
      <c r="R633" s="438" t="e">
        <f>STDEV(#REF!)</f>
        <v>#REF!</v>
      </c>
      <c r="S633" s="114" t="s">
        <v>4266</v>
      </c>
      <c r="T633" s="117">
        <v>7</v>
      </c>
    </row>
    <row r="634" spans="1:20" ht="15.75">
      <c r="A634" s="440"/>
      <c r="B634" s="1" t="s">
        <v>53</v>
      </c>
      <c r="C634" s="383">
        <v>4</v>
      </c>
      <c r="D634" s="430" t="s">
        <v>4</v>
      </c>
      <c r="E634" s="1" t="s">
        <v>4504</v>
      </c>
      <c r="F634" s="409"/>
      <c r="G634" s="109">
        <v>10</v>
      </c>
      <c r="H634" s="110">
        <v>33.301699999999997</v>
      </c>
      <c r="I634" s="110">
        <v>24.728000000000002</v>
      </c>
      <c r="J634" s="111" t="s">
        <v>4505</v>
      </c>
      <c r="K634" s="112">
        <f t="shared" si="24"/>
        <v>50</v>
      </c>
      <c r="L634" s="52">
        <v>21</v>
      </c>
      <c r="M634" s="247">
        <f t="shared" si="25"/>
        <v>840</v>
      </c>
      <c r="N634" s="257"/>
      <c r="O634" s="432">
        <f>AVERAGE(M634:M635)</f>
        <v>26680</v>
      </c>
      <c r="P634" s="432">
        <f>AVERAGE(M634:M637)</f>
        <v>20080</v>
      </c>
      <c r="Q634" s="432">
        <f>STDEV(M634:M635)</f>
        <v>36543.278451720777</v>
      </c>
      <c r="R634" s="432">
        <f>STDEV(M634:M637)</f>
        <v>22900.294030135654</v>
      </c>
      <c r="S634" s="114" t="s">
        <v>4266</v>
      </c>
      <c r="T634" s="117">
        <v>7</v>
      </c>
    </row>
    <row r="635" spans="1:20" ht="15.75">
      <c r="A635" s="440"/>
      <c r="B635" s="1" t="s">
        <v>54</v>
      </c>
      <c r="C635" s="384"/>
      <c r="D635" s="431"/>
      <c r="E635" s="1" t="s">
        <v>4506</v>
      </c>
      <c r="F635" s="409"/>
      <c r="G635" s="109">
        <v>10</v>
      </c>
      <c r="H635" s="110">
        <v>27.291699999999999</v>
      </c>
      <c r="I635" s="110">
        <v>25.991299999999999</v>
      </c>
      <c r="J635" s="111" t="s">
        <v>4507</v>
      </c>
      <c r="K635" s="112">
        <f t="shared" si="24"/>
        <v>50</v>
      </c>
      <c r="L635" s="52">
        <v>1313</v>
      </c>
      <c r="M635" s="247">
        <f t="shared" si="25"/>
        <v>52520</v>
      </c>
      <c r="N635" s="258"/>
      <c r="O635" s="438"/>
      <c r="P635" s="438"/>
      <c r="Q635" s="438"/>
      <c r="R635" s="438"/>
      <c r="S635" s="114" t="s">
        <v>4266</v>
      </c>
      <c r="T635" s="117">
        <v>7</v>
      </c>
    </row>
    <row r="636" spans="1:20" ht="15.75">
      <c r="A636" s="440"/>
      <c r="B636" s="1" t="s">
        <v>55</v>
      </c>
      <c r="C636" s="384"/>
      <c r="D636" s="430" t="s">
        <v>3</v>
      </c>
      <c r="E636" s="1" t="s">
        <v>4508</v>
      </c>
      <c r="F636" s="409"/>
      <c r="G636" s="109">
        <v>10</v>
      </c>
      <c r="H636" s="110">
        <v>28.764299999999999</v>
      </c>
      <c r="I636" s="110">
        <v>24.836300000000001</v>
      </c>
      <c r="J636" s="111" t="s">
        <v>4509</v>
      </c>
      <c r="K636" s="112">
        <f t="shared" si="24"/>
        <v>50</v>
      </c>
      <c r="L636" s="52">
        <v>478</v>
      </c>
      <c r="M636" s="247">
        <f t="shared" si="25"/>
        <v>19120</v>
      </c>
      <c r="N636" s="257"/>
      <c r="O636" s="432">
        <f>AVERAGE(M636:M637)</f>
        <v>13480</v>
      </c>
      <c r="P636" s="438" t="e">
        <f>AVERAGE(#REF!)</f>
        <v>#REF!</v>
      </c>
      <c r="Q636" s="432">
        <f>STDEV(M636:M637)</f>
        <v>7976.1644917842559</v>
      </c>
      <c r="R636" s="438" t="e">
        <f>STDEV(#REF!)</f>
        <v>#REF!</v>
      </c>
      <c r="S636" s="114" t="s">
        <v>4266</v>
      </c>
      <c r="T636" s="117">
        <v>7</v>
      </c>
    </row>
    <row r="637" spans="1:20" ht="15.75">
      <c r="A637" s="440"/>
      <c r="B637" s="1" t="s">
        <v>56</v>
      </c>
      <c r="C637" s="384"/>
      <c r="D637" s="431"/>
      <c r="E637" s="1" t="s">
        <v>4510</v>
      </c>
      <c r="F637" s="409"/>
      <c r="G637" s="109">
        <v>10</v>
      </c>
      <c r="H637" s="110">
        <v>30.057300000000001</v>
      </c>
      <c r="I637" s="110">
        <v>25.111999999999998</v>
      </c>
      <c r="J637" s="111" t="s">
        <v>4511</v>
      </c>
      <c r="K637" s="112">
        <f t="shared" si="24"/>
        <v>50</v>
      </c>
      <c r="L637" s="52">
        <v>196</v>
      </c>
      <c r="M637" s="247">
        <f t="shared" si="25"/>
        <v>7840</v>
      </c>
      <c r="N637" s="258"/>
      <c r="O637" s="438" t="e">
        <f>AVERAGE(#REF!)</f>
        <v>#REF!</v>
      </c>
      <c r="P637" s="438" t="e">
        <f>AVERAGE(#REF!)</f>
        <v>#REF!</v>
      </c>
      <c r="Q637" s="438" t="e">
        <f>STDEV(Q636:Q636)</f>
        <v>#DIV/0!</v>
      </c>
      <c r="R637" s="438" t="e">
        <f>STDEV(R636:R636)</f>
        <v>#REF!</v>
      </c>
      <c r="S637" s="114" t="s">
        <v>4266</v>
      </c>
      <c r="T637" s="117">
        <v>7</v>
      </c>
    </row>
    <row r="638" spans="1:20" ht="15.75">
      <c r="A638" s="440"/>
      <c r="B638" s="1" t="s">
        <v>57</v>
      </c>
      <c r="C638" s="383">
        <v>5</v>
      </c>
      <c r="D638" s="430" t="s">
        <v>4</v>
      </c>
      <c r="E638" s="1" t="s">
        <v>4512</v>
      </c>
      <c r="F638" s="409"/>
      <c r="G638" s="109">
        <v>10</v>
      </c>
      <c r="H638" s="110">
        <v>29.44</v>
      </c>
      <c r="I638" s="110">
        <v>25.083300000000001</v>
      </c>
      <c r="J638" s="111" t="s">
        <v>4513</v>
      </c>
      <c r="K638" s="112">
        <f t="shared" si="24"/>
        <v>50</v>
      </c>
      <c r="L638" s="52">
        <v>300</v>
      </c>
      <c r="M638" s="247">
        <f t="shared" si="25"/>
        <v>12000</v>
      </c>
      <c r="N638" s="257"/>
      <c r="O638" s="432">
        <f>AVERAGE(M638:M639)</f>
        <v>14660</v>
      </c>
      <c r="P638" s="432">
        <f>AVERAGE(M638:M641)</f>
        <v>72300</v>
      </c>
      <c r="Q638" s="432">
        <f>STDEV(M638:M639)</f>
        <v>3761.8080759124327</v>
      </c>
      <c r="R638" s="432">
        <f>STDEV(M638:M641)</f>
        <v>118049.14005051738</v>
      </c>
      <c r="S638" s="114" t="s">
        <v>4266</v>
      </c>
      <c r="T638" s="117">
        <v>7</v>
      </c>
    </row>
    <row r="639" spans="1:20" ht="15.75">
      <c r="A639" s="440"/>
      <c r="B639" s="1" t="s">
        <v>58</v>
      </c>
      <c r="C639" s="384"/>
      <c r="D639" s="431"/>
      <c r="E639" s="1" t="s">
        <v>4514</v>
      </c>
      <c r="F639" s="409"/>
      <c r="G639" s="109">
        <v>10</v>
      </c>
      <c r="H639" s="110">
        <v>28.907699999999998</v>
      </c>
      <c r="I639" s="110">
        <v>24.983699999999999</v>
      </c>
      <c r="J639" s="111" t="s">
        <v>4515</v>
      </c>
      <c r="K639" s="112">
        <f t="shared" si="24"/>
        <v>50</v>
      </c>
      <c r="L639" s="52">
        <v>433</v>
      </c>
      <c r="M639" s="247">
        <f t="shared" si="25"/>
        <v>17320</v>
      </c>
      <c r="N639" s="258"/>
      <c r="O639" s="438"/>
      <c r="P639" s="438"/>
      <c r="Q639" s="438"/>
      <c r="R639" s="438"/>
      <c r="S639" s="114" t="s">
        <v>4266</v>
      </c>
      <c r="T639" s="117">
        <v>7</v>
      </c>
    </row>
    <row r="640" spans="1:20" ht="15.75">
      <c r="A640" s="440"/>
      <c r="B640" s="1" t="s">
        <v>59</v>
      </c>
      <c r="C640" s="384"/>
      <c r="D640" s="430" t="s">
        <v>3</v>
      </c>
      <c r="E640" s="1" t="s">
        <v>4516</v>
      </c>
      <c r="F640" s="409"/>
      <c r="G640" s="109">
        <v>10</v>
      </c>
      <c r="H640" s="110">
        <v>25.027000000000001</v>
      </c>
      <c r="I640" s="110">
        <v>25.056999999999999</v>
      </c>
      <c r="J640" s="111" t="s">
        <v>4517</v>
      </c>
      <c r="K640" s="112">
        <f t="shared" si="24"/>
        <v>50</v>
      </c>
      <c r="L640" s="52">
        <v>6233</v>
      </c>
      <c r="M640" s="247">
        <f t="shared" si="25"/>
        <v>249320</v>
      </c>
      <c r="N640" s="257"/>
      <c r="O640" s="432">
        <f>AVERAGE(M640:M641)</f>
        <v>129940</v>
      </c>
      <c r="P640" s="438" t="e">
        <f>AVERAGE(#REF!)</f>
        <v>#REF!</v>
      </c>
      <c r="Q640" s="432">
        <f>STDEV(M640:M641)</f>
        <v>168828.81507610009</v>
      </c>
      <c r="R640" s="438" t="e">
        <f>STDEV(#REF!)</f>
        <v>#REF!</v>
      </c>
      <c r="S640" s="114" t="s">
        <v>4266</v>
      </c>
      <c r="T640" s="117">
        <v>7</v>
      </c>
    </row>
    <row r="641" spans="1:20" ht="15.75">
      <c r="A641" s="440"/>
      <c r="B641" s="1" t="s">
        <v>60</v>
      </c>
      <c r="C641" s="384"/>
      <c r="D641" s="431"/>
      <c r="E641" s="1" t="s">
        <v>4518</v>
      </c>
      <c r="F641" s="409"/>
      <c r="G641" s="109">
        <v>10</v>
      </c>
      <c r="H641" s="110">
        <v>29.628299999999999</v>
      </c>
      <c r="I641" s="110">
        <v>26.150300000000001</v>
      </c>
      <c r="J641" s="111" t="s">
        <v>4519</v>
      </c>
      <c r="K641" s="112">
        <f t="shared" si="24"/>
        <v>50</v>
      </c>
      <c r="L641" s="52">
        <v>264</v>
      </c>
      <c r="M641" s="247">
        <f t="shared" si="25"/>
        <v>10560</v>
      </c>
      <c r="N641" s="258"/>
      <c r="O641" s="438" t="e">
        <f>AVERAGE(#REF!)</f>
        <v>#REF!</v>
      </c>
      <c r="P641" s="438" t="e">
        <f>AVERAGE(#REF!)</f>
        <v>#REF!</v>
      </c>
      <c r="Q641" s="438" t="e">
        <f>STDEV(Q640:Q640)</f>
        <v>#DIV/0!</v>
      </c>
      <c r="R641" s="438" t="e">
        <f>STDEV(R640:R640)</f>
        <v>#REF!</v>
      </c>
      <c r="S641" s="114" t="s">
        <v>4266</v>
      </c>
      <c r="T641" s="117">
        <v>7</v>
      </c>
    </row>
    <row r="642" spans="1:20" ht="15.75">
      <c r="A642" s="440"/>
      <c r="B642" s="1" t="s">
        <v>61</v>
      </c>
      <c r="C642" s="383">
        <v>6</v>
      </c>
      <c r="D642" s="430" t="s">
        <v>4</v>
      </c>
      <c r="E642" s="1" t="s">
        <v>4520</v>
      </c>
      <c r="F642" s="409"/>
      <c r="G642" s="109">
        <v>10</v>
      </c>
      <c r="H642" s="110">
        <v>26.922699999999999</v>
      </c>
      <c r="I642" s="110">
        <v>25.1373</v>
      </c>
      <c r="J642" s="111" t="s">
        <v>4521</v>
      </c>
      <c r="K642" s="112">
        <f t="shared" si="24"/>
        <v>50</v>
      </c>
      <c r="L642" s="52">
        <v>1692</v>
      </c>
      <c r="M642" s="247">
        <f t="shared" si="25"/>
        <v>67680</v>
      </c>
      <c r="N642" s="257"/>
      <c r="O642" s="432">
        <f>AVERAGE(M642:M643)</f>
        <v>43480</v>
      </c>
      <c r="P642" s="432">
        <f>AVERAGE(M642:M645)</f>
        <v>30680</v>
      </c>
      <c r="Q642" s="432">
        <f>STDEV(M642:M643)</f>
        <v>34223.968209428902</v>
      </c>
      <c r="R642" s="432">
        <f>STDEV(M642:M645)</f>
        <v>32820.115782854882</v>
      </c>
      <c r="S642" s="114" t="s">
        <v>4266</v>
      </c>
      <c r="T642" s="117">
        <v>7</v>
      </c>
    </row>
    <row r="643" spans="1:20" ht="15.75">
      <c r="A643" s="440"/>
      <c r="B643" s="1" t="s">
        <v>62</v>
      </c>
      <c r="C643" s="384"/>
      <c r="D643" s="437"/>
      <c r="E643" s="1" t="s">
        <v>4522</v>
      </c>
      <c r="F643" s="409"/>
      <c r="G643" s="109">
        <v>10</v>
      </c>
      <c r="H643" s="110">
        <v>28.751000000000001</v>
      </c>
      <c r="I643" s="110">
        <v>25.789300000000001</v>
      </c>
      <c r="J643" s="111" t="s">
        <v>4523</v>
      </c>
      <c r="K643" s="112">
        <f t="shared" si="24"/>
        <v>50</v>
      </c>
      <c r="L643" s="52">
        <v>482</v>
      </c>
      <c r="M643" s="247">
        <f t="shared" si="25"/>
        <v>19280</v>
      </c>
      <c r="N643" s="259"/>
      <c r="O643" s="433"/>
      <c r="P643" s="438"/>
      <c r="Q643" s="433"/>
      <c r="R643" s="438"/>
      <c r="S643" s="114" t="s">
        <v>4266</v>
      </c>
      <c r="T643" s="117">
        <v>7</v>
      </c>
    </row>
    <row r="644" spans="1:20" ht="15.75">
      <c r="A644" s="440"/>
      <c r="B644" s="1" t="s">
        <v>63</v>
      </c>
      <c r="C644" s="384"/>
      <c r="D644" s="430" t="s">
        <v>3</v>
      </c>
      <c r="E644" s="1" t="s">
        <v>4524</v>
      </c>
      <c r="F644" s="409"/>
      <c r="G644" s="109">
        <v>10</v>
      </c>
      <c r="H644" s="110">
        <v>30.6873</v>
      </c>
      <c r="I644" s="110">
        <v>27.773299999999999</v>
      </c>
      <c r="J644" s="111" t="s">
        <v>4525</v>
      </c>
      <c r="K644" s="112">
        <f t="shared" si="24"/>
        <v>50</v>
      </c>
      <c r="L644" s="52">
        <v>127</v>
      </c>
      <c r="M644" s="247">
        <f t="shared" si="25"/>
        <v>5080</v>
      </c>
      <c r="N644" s="257"/>
      <c r="O644" s="432">
        <f>AVERAGE(M644:M645)</f>
        <v>5080</v>
      </c>
      <c r="P644" s="438" t="e">
        <f>AVERAGE(#REF!)</f>
        <v>#REF!</v>
      </c>
      <c r="Q644" s="432" t="s">
        <v>354</v>
      </c>
      <c r="R644" s="438" t="e">
        <f>STDEV(#REF!)</f>
        <v>#REF!</v>
      </c>
      <c r="S644" s="114" t="s">
        <v>4266</v>
      </c>
      <c r="T644" s="117">
        <v>7</v>
      </c>
    </row>
    <row r="645" spans="1:20" ht="15.75">
      <c r="A645" s="441"/>
      <c r="B645" s="1" t="s">
        <v>64</v>
      </c>
      <c r="C645" s="385"/>
      <c r="D645" s="437"/>
      <c r="E645" s="1" t="s">
        <v>4526</v>
      </c>
      <c r="F645" s="410"/>
      <c r="G645" s="109">
        <v>10</v>
      </c>
      <c r="H645" s="110">
        <v>36.542700000000004</v>
      </c>
      <c r="I645" s="110">
        <v>24.349699999999999</v>
      </c>
      <c r="J645" s="111" t="s">
        <v>4527</v>
      </c>
      <c r="K645" s="112">
        <f t="shared" si="24"/>
        <v>50</v>
      </c>
      <c r="L645" s="52" t="s">
        <v>355</v>
      </c>
      <c r="M645" s="248" t="s">
        <v>355</v>
      </c>
      <c r="N645" s="262"/>
      <c r="O645" s="433" t="e">
        <f>AVERAGE(#REF!)</f>
        <v>#REF!</v>
      </c>
      <c r="P645" s="433" t="e">
        <f>AVERAGE(#REF!)</f>
        <v>#REF!</v>
      </c>
      <c r="Q645" s="433" t="e">
        <f>STDEV(Q644:Q644)</f>
        <v>#DIV/0!</v>
      </c>
      <c r="R645" s="433" t="e">
        <f>STDEV(R644:R644)</f>
        <v>#REF!</v>
      </c>
      <c r="S645" s="114" t="s">
        <v>4266</v>
      </c>
      <c r="T645" s="117">
        <v>7</v>
      </c>
    </row>
    <row r="646" spans="1:20" ht="15.75">
      <c r="A646" s="439" t="s">
        <v>4528</v>
      </c>
      <c r="B646" s="1" t="s">
        <v>26</v>
      </c>
      <c r="C646" s="383">
        <v>3</v>
      </c>
      <c r="D646" s="430" t="s">
        <v>4</v>
      </c>
      <c r="E646" s="1" t="s">
        <v>4529</v>
      </c>
      <c r="F646" s="408" t="s">
        <v>1844</v>
      </c>
      <c r="G646" s="109">
        <v>10</v>
      </c>
      <c r="H646" s="110" t="s">
        <v>16</v>
      </c>
      <c r="I646" s="110">
        <v>28.843299999999999</v>
      </c>
      <c r="J646" s="111" t="s">
        <v>4530</v>
      </c>
      <c r="K646" s="112">
        <f t="shared" ref="K646:K709" si="26">IF(J646&gt;6.25,50,(J646*8))</f>
        <v>50</v>
      </c>
      <c r="L646" s="52" t="s">
        <v>355</v>
      </c>
      <c r="M646" s="248" t="s">
        <v>355</v>
      </c>
      <c r="N646" s="260"/>
      <c r="O646" s="432" t="s">
        <v>355</v>
      </c>
      <c r="P646" s="432" t="s">
        <v>355</v>
      </c>
      <c r="Q646" s="432" t="s">
        <v>354</v>
      </c>
      <c r="R646" s="432" t="s">
        <v>354</v>
      </c>
      <c r="S646" s="114" t="s">
        <v>4386</v>
      </c>
      <c r="T646" s="117">
        <v>18</v>
      </c>
    </row>
    <row r="647" spans="1:20" ht="15.75">
      <c r="A647" s="440"/>
      <c r="B647" s="1" t="s">
        <v>27</v>
      </c>
      <c r="C647" s="384"/>
      <c r="D647" s="431"/>
      <c r="E647" s="1" t="s">
        <v>4531</v>
      </c>
      <c r="F647" s="409"/>
      <c r="G647" s="109">
        <v>10</v>
      </c>
      <c r="H647" s="110" t="s">
        <v>16</v>
      </c>
      <c r="I647" s="110">
        <v>33.295699999999997</v>
      </c>
      <c r="J647" s="111" t="s">
        <v>4532</v>
      </c>
      <c r="K647" s="112">
        <v>5</v>
      </c>
      <c r="L647" s="52" t="s">
        <v>355</v>
      </c>
      <c r="M647" s="248" t="s">
        <v>355</v>
      </c>
      <c r="N647" s="261"/>
      <c r="O647" s="438"/>
      <c r="P647" s="438"/>
      <c r="Q647" s="438"/>
      <c r="R647" s="438"/>
      <c r="S647" s="114" t="s">
        <v>4533</v>
      </c>
      <c r="T647" s="117">
        <v>18</v>
      </c>
    </row>
    <row r="648" spans="1:20" ht="15.75">
      <c r="A648" s="440"/>
      <c r="B648" s="1" t="s">
        <v>28</v>
      </c>
      <c r="C648" s="384"/>
      <c r="D648" s="430" t="s">
        <v>3</v>
      </c>
      <c r="E648" s="1" t="s">
        <v>4534</v>
      </c>
      <c r="F648" s="409"/>
      <c r="G648" s="109">
        <v>10</v>
      </c>
      <c r="H648" s="110" t="s">
        <v>16</v>
      </c>
      <c r="I648" s="110">
        <v>35.322000000000003</v>
      </c>
      <c r="J648" s="111" t="s">
        <v>4535</v>
      </c>
      <c r="K648" s="112">
        <f t="shared" si="26"/>
        <v>50</v>
      </c>
      <c r="L648" s="52" t="s">
        <v>355</v>
      </c>
      <c r="M648" s="248" t="s">
        <v>355</v>
      </c>
      <c r="N648" s="260"/>
      <c r="O648" s="432" t="s">
        <v>355</v>
      </c>
      <c r="P648" s="438" t="e">
        <f>AVERAGE(#REF!)</f>
        <v>#REF!</v>
      </c>
      <c r="Q648" s="432" t="s">
        <v>354</v>
      </c>
      <c r="R648" s="438" t="e">
        <f>STDEV(#REF!)</f>
        <v>#REF!</v>
      </c>
      <c r="S648" s="114" t="s">
        <v>4386</v>
      </c>
      <c r="T648" s="117">
        <v>18</v>
      </c>
    </row>
    <row r="649" spans="1:20" ht="15.75">
      <c r="A649" s="440"/>
      <c r="B649" s="1" t="s">
        <v>29</v>
      </c>
      <c r="C649" s="384"/>
      <c r="D649" s="431"/>
      <c r="E649" s="1" t="s">
        <v>4536</v>
      </c>
      <c r="F649" s="409"/>
      <c r="G649" s="109">
        <v>10</v>
      </c>
      <c r="H649" s="110" t="s">
        <v>16</v>
      </c>
      <c r="I649" s="110">
        <v>31.6297</v>
      </c>
      <c r="J649" s="111" t="s">
        <v>4537</v>
      </c>
      <c r="K649" s="112">
        <f t="shared" si="26"/>
        <v>50</v>
      </c>
      <c r="L649" s="52" t="s">
        <v>355</v>
      </c>
      <c r="M649" s="248" t="s">
        <v>355</v>
      </c>
      <c r="N649" s="261"/>
      <c r="O649" s="438" t="e">
        <f>AVERAGE(O648:O648)</f>
        <v>#DIV/0!</v>
      </c>
      <c r="P649" s="438" t="e">
        <f>AVERAGE(P648:P648)</f>
        <v>#REF!</v>
      </c>
      <c r="Q649" s="438"/>
      <c r="R649" s="438" t="e">
        <f>STDEV(#REF!)</f>
        <v>#REF!</v>
      </c>
      <c r="S649" s="114" t="s">
        <v>4386</v>
      </c>
      <c r="T649" s="117">
        <v>18</v>
      </c>
    </row>
    <row r="650" spans="1:20" ht="15.75">
      <c r="A650" s="440"/>
      <c r="B650" s="1" t="s">
        <v>30</v>
      </c>
      <c r="C650" s="383">
        <v>4</v>
      </c>
      <c r="D650" s="430" t="s">
        <v>4</v>
      </c>
      <c r="E650" s="1" t="s">
        <v>4538</v>
      </c>
      <c r="F650" s="409"/>
      <c r="G650" s="109">
        <v>10</v>
      </c>
      <c r="H650" s="110" t="s">
        <v>16</v>
      </c>
      <c r="I650" s="110">
        <v>27.053999999999998</v>
      </c>
      <c r="J650" s="111" t="s">
        <v>4539</v>
      </c>
      <c r="K650" s="112">
        <f t="shared" si="26"/>
        <v>50</v>
      </c>
      <c r="L650" s="52" t="s">
        <v>355</v>
      </c>
      <c r="M650" s="248" t="s">
        <v>355</v>
      </c>
      <c r="N650" s="260"/>
      <c r="O650" s="432" t="s">
        <v>355</v>
      </c>
      <c r="P650" s="432" t="s">
        <v>355</v>
      </c>
      <c r="Q650" s="432" t="s">
        <v>354</v>
      </c>
      <c r="R650" s="432" t="s">
        <v>354</v>
      </c>
      <c r="S650" s="114" t="s">
        <v>4386</v>
      </c>
      <c r="T650" s="117">
        <v>18</v>
      </c>
    </row>
    <row r="651" spans="1:20" ht="15.75">
      <c r="A651" s="440"/>
      <c r="B651" s="1" t="s">
        <v>31</v>
      </c>
      <c r="C651" s="384"/>
      <c r="D651" s="431"/>
      <c r="E651" s="1" t="s">
        <v>4540</v>
      </c>
      <c r="F651" s="409"/>
      <c r="G651" s="109">
        <v>10</v>
      </c>
      <c r="H651" s="110" t="s">
        <v>16</v>
      </c>
      <c r="I651" s="110">
        <v>26.653300000000002</v>
      </c>
      <c r="J651" s="111" t="s">
        <v>4541</v>
      </c>
      <c r="K651" s="112">
        <f t="shared" si="26"/>
        <v>50</v>
      </c>
      <c r="L651" s="52" t="s">
        <v>355</v>
      </c>
      <c r="M651" s="248" t="s">
        <v>355</v>
      </c>
      <c r="N651" s="261"/>
      <c r="O651" s="438"/>
      <c r="P651" s="438"/>
      <c r="Q651" s="438"/>
      <c r="R651" s="438"/>
      <c r="S651" s="114" t="s">
        <v>4386</v>
      </c>
      <c r="T651" s="117">
        <v>18</v>
      </c>
    </row>
    <row r="652" spans="1:20" ht="15.75">
      <c r="A652" s="440"/>
      <c r="B652" s="1" t="s">
        <v>32</v>
      </c>
      <c r="C652" s="384"/>
      <c r="D652" s="430" t="s">
        <v>3</v>
      </c>
      <c r="E652" s="1" t="s">
        <v>4542</v>
      </c>
      <c r="F652" s="409"/>
      <c r="G652" s="109">
        <v>10</v>
      </c>
      <c r="H652" s="110" t="s">
        <v>16</v>
      </c>
      <c r="I652" s="110">
        <v>27.390699999999999</v>
      </c>
      <c r="J652" s="111" t="s">
        <v>4543</v>
      </c>
      <c r="K652" s="112">
        <f t="shared" si="26"/>
        <v>50</v>
      </c>
      <c r="L652" s="52" t="s">
        <v>355</v>
      </c>
      <c r="M652" s="248" t="s">
        <v>355</v>
      </c>
      <c r="N652" s="260"/>
      <c r="O652" s="432" t="s">
        <v>355</v>
      </c>
      <c r="P652" s="438" t="e">
        <f>AVERAGE(#REF!)</f>
        <v>#REF!</v>
      </c>
      <c r="Q652" s="432" t="s">
        <v>354</v>
      </c>
      <c r="R652" s="438" t="e">
        <f>STDEV(#REF!)</f>
        <v>#REF!</v>
      </c>
      <c r="S652" s="114" t="s">
        <v>4386</v>
      </c>
      <c r="T652" s="117">
        <v>18</v>
      </c>
    </row>
    <row r="653" spans="1:20" ht="15.75">
      <c r="A653" s="440"/>
      <c r="B653" s="1" t="s">
        <v>33</v>
      </c>
      <c r="C653" s="384"/>
      <c r="D653" s="431"/>
      <c r="E653" s="1" t="s">
        <v>4544</v>
      </c>
      <c r="F653" s="409"/>
      <c r="G653" s="109">
        <v>10</v>
      </c>
      <c r="H653" s="110" t="s">
        <v>16</v>
      </c>
      <c r="I653" s="110">
        <v>27.308</v>
      </c>
      <c r="J653" s="111" t="s">
        <v>4545</v>
      </c>
      <c r="K653" s="112">
        <f t="shared" si="26"/>
        <v>50</v>
      </c>
      <c r="L653" s="52" t="s">
        <v>355</v>
      </c>
      <c r="M653" s="248" t="s">
        <v>355</v>
      </c>
      <c r="N653" s="261"/>
      <c r="O653" s="438" t="e">
        <f>AVERAGE(O652:O652)</f>
        <v>#DIV/0!</v>
      </c>
      <c r="P653" s="438" t="e">
        <f>AVERAGE(P652:P652)</f>
        <v>#REF!</v>
      </c>
      <c r="Q653" s="438"/>
      <c r="R653" s="438" t="e">
        <f>STDEV(#REF!)</f>
        <v>#REF!</v>
      </c>
      <c r="S653" s="114" t="s">
        <v>4386</v>
      </c>
      <c r="T653" s="117">
        <v>18</v>
      </c>
    </row>
    <row r="654" spans="1:20" ht="15.75">
      <c r="A654" s="440"/>
      <c r="B654" s="1" t="s">
        <v>34</v>
      </c>
      <c r="C654" s="383">
        <v>5</v>
      </c>
      <c r="D654" s="430" t="s">
        <v>4</v>
      </c>
      <c r="E654" s="1" t="s">
        <v>4546</v>
      </c>
      <c r="F654" s="409"/>
      <c r="G654" s="109">
        <v>10</v>
      </c>
      <c r="H654" s="110" t="s">
        <v>16</v>
      </c>
      <c r="I654" s="110">
        <v>27.068300000000001</v>
      </c>
      <c r="J654" s="111" t="s">
        <v>4547</v>
      </c>
      <c r="K654" s="112">
        <f t="shared" si="26"/>
        <v>50</v>
      </c>
      <c r="L654" s="52" t="s">
        <v>355</v>
      </c>
      <c r="M654" s="248" t="s">
        <v>355</v>
      </c>
      <c r="N654" s="260"/>
      <c r="O654" s="432" t="s">
        <v>355</v>
      </c>
      <c r="P654" s="432" t="s">
        <v>355</v>
      </c>
      <c r="Q654" s="432" t="s">
        <v>354</v>
      </c>
      <c r="R654" s="432" t="s">
        <v>354</v>
      </c>
      <c r="S654" s="114" t="s">
        <v>4386</v>
      </c>
      <c r="T654" s="117">
        <v>19</v>
      </c>
    </row>
    <row r="655" spans="1:20" ht="15.75">
      <c r="A655" s="440"/>
      <c r="B655" s="1" t="s">
        <v>35</v>
      </c>
      <c r="C655" s="384"/>
      <c r="D655" s="431"/>
      <c r="E655" s="1" t="s">
        <v>4548</v>
      </c>
      <c r="F655" s="409"/>
      <c r="G655" s="109">
        <v>10</v>
      </c>
      <c r="H655" s="110" t="s">
        <v>16</v>
      </c>
      <c r="I655" s="110">
        <v>27.017700000000001</v>
      </c>
      <c r="J655" s="111" t="s">
        <v>4549</v>
      </c>
      <c r="K655" s="112">
        <f t="shared" si="26"/>
        <v>50</v>
      </c>
      <c r="L655" s="52" t="s">
        <v>355</v>
      </c>
      <c r="M655" s="248" t="s">
        <v>355</v>
      </c>
      <c r="N655" s="261"/>
      <c r="O655" s="438"/>
      <c r="P655" s="438"/>
      <c r="Q655" s="438"/>
      <c r="R655" s="438"/>
      <c r="S655" s="114" t="s">
        <v>4386</v>
      </c>
      <c r="T655" s="117">
        <v>19</v>
      </c>
    </row>
    <row r="656" spans="1:20" ht="15.75">
      <c r="A656" s="440"/>
      <c r="B656" s="1" t="s">
        <v>36</v>
      </c>
      <c r="C656" s="384"/>
      <c r="D656" s="430" t="s">
        <v>3</v>
      </c>
      <c r="E656" s="1" t="s">
        <v>4550</v>
      </c>
      <c r="F656" s="409"/>
      <c r="G656" s="109">
        <v>10</v>
      </c>
      <c r="H656" s="110" t="s">
        <v>16</v>
      </c>
      <c r="I656" s="110">
        <v>26.263000000000002</v>
      </c>
      <c r="J656" s="111" t="s">
        <v>4551</v>
      </c>
      <c r="K656" s="112">
        <f t="shared" si="26"/>
        <v>50</v>
      </c>
      <c r="L656" s="52" t="s">
        <v>355</v>
      </c>
      <c r="M656" s="248" t="s">
        <v>355</v>
      </c>
      <c r="N656" s="260"/>
      <c r="O656" s="432" t="s">
        <v>355</v>
      </c>
      <c r="P656" s="438" t="e">
        <f>AVERAGE(#REF!)</f>
        <v>#REF!</v>
      </c>
      <c r="Q656" s="432" t="s">
        <v>354</v>
      </c>
      <c r="R656" s="438" t="e">
        <f>STDEV(#REF!)</f>
        <v>#REF!</v>
      </c>
      <c r="S656" s="114" t="s">
        <v>4386</v>
      </c>
      <c r="T656" s="117">
        <v>19</v>
      </c>
    </row>
    <row r="657" spans="1:20" ht="15.75">
      <c r="A657" s="440"/>
      <c r="B657" s="1" t="s">
        <v>37</v>
      </c>
      <c r="C657" s="384"/>
      <c r="D657" s="431"/>
      <c r="E657" s="1" t="s">
        <v>4552</v>
      </c>
      <c r="F657" s="409"/>
      <c r="G657" s="109">
        <v>10</v>
      </c>
      <c r="H657" s="110" t="s">
        <v>16</v>
      </c>
      <c r="I657" s="110">
        <v>26.220300000000002</v>
      </c>
      <c r="J657" s="111" t="s">
        <v>4553</v>
      </c>
      <c r="K657" s="112">
        <f t="shared" si="26"/>
        <v>50</v>
      </c>
      <c r="L657" s="52" t="s">
        <v>355</v>
      </c>
      <c r="M657" s="248" t="s">
        <v>355</v>
      </c>
      <c r="N657" s="261"/>
      <c r="O657" s="438" t="e">
        <f>AVERAGE(#REF!)</f>
        <v>#REF!</v>
      </c>
      <c r="P657" s="438" t="e">
        <f>AVERAGE(P656:P656)</f>
        <v>#REF!</v>
      </c>
      <c r="Q657" s="438"/>
      <c r="R657" s="438" t="e">
        <f>STDEV(#REF!)</f>
        <v>#REF!</v>
      </c>
      <c r="S657" s="114" t="s">
        <v>4386</v>
      </c>
      <c r="T657" s="117">
        <v>19</v>
      </c>
    </row>
    <row r="658" spans="1:20" ht="15.75">
      <c r="A658" s="440"/>
      <c r="B658" s="1" t="s">
        <v>38</v>
      </c>
      <c r="C658" s="383">
        <v>6</v>
      </c>
      <c r="D658" s="115" t="s">
        <v>4</v>
      </c>
      <c r="E658" s="1" t="s">
        <v>4554</v>
      </c>
      <c r="F658" s="409"/>
      <c r="G658" s="109">
        <v>10</v>
      </c>
      <c r="H658" s="110" t="s">
        <v>16</v>
      </c>
      <c r="I658" s="110">
        <v>25.405999999999999</v>
      </c>
      <c r="J658" s="111" t="s">
        <v>4555</v>
      </c>
      <c r="K658" s="112">
        <f t="shared" si="26"/>
        <v>50</v>
      </c>
      <c r="L658" s="52" t="s">
        <v>355</v>
      </c>
      <c r="M658" s="248" t="s">
        <v>355</v>
      </c>
      <c r="N658" s="248"/>
      <c r="O658" s="52" t="s">
        <v>355</v>
      </c>
      <c r="P658" s="432" t="s">
        <v>355</v>
      </c>
      <c r="Q658" s="116" t="s">
        <v>354</v>
      </c>
      <c r="R658" s="432" t="s">
        <v>354</v>
      </c>
      <c r="S658" s="114" t="s">
        <v>4386</v>
      </c>
      <c r="T658" s="117">
        <v>19</v>
      </c>
    </row>
    <row r="659" spans="1:20" ht="15.75">
      <c r="A659" s="440"/>
      <c r="B659" s="1" t="s">
        <v>39</v>
      </c>
      <c r="C659" s="384"/>
      <c r="D659" s="430" t="s">
        <v>3</v>
      </c>
      <c r="E659" s="1" t="s">
        <v>4556</v>
      </c>
      <c r="F659" s="409"/>
      <c r="G659" s="109">
        <v>10</v>
      </c>
      <c r="H659" s="110" t="s">
        <v>16</v>
      </c>
      <c r="I659" s="110">
        <v>26.609000000000002</v>
      </c>
      <c r="J659" s="111" t="s">
        <v>4557</v>
      </c>
      <c r="K659" s="112">
        <f t="shared" si="26"/>
        <v>50</v>
      </c>
      <c r="L659" s="52" t="s">
        <v>355</v>
      </c>
      <c r="M659" s="248" t="s">
        <v>355</v>
      </c>
      <c r="N659" s="260"/>
      <c r="O659" s="432" t="s">
        <v>355</v>
      </c>
      <c r="P659" s="438"/>
      <c r="Q659" s="432" t="s">
        <v>354</v>
      </c>
      <c r="R659" s="438"/>
      <c r="S659" s="114" t="s">
        <v>4386</v>
      </c>
      <c r="T659" s="117">
        <v>19</v>
      </c>
    </row>
    <row r="660" spans="1:20" ht="15.75">
      <c r="A660" s="440"/>
      <c r="B660" s="1" t="s">
        <v>40</v>
      </c>
      <c r="C660" s="384"/>
      <c r="D660" s="431"/>
      <c r="E660" s="1" t="s">
        <v>4558</v>
      </c>
      <c r="F660" s="409"/>
      <c r="G660" s="109">
        <v>10</v>
      </c>
      <c r="H660" s="110" t="s">
        <v>16</v>
      </c>
      <c r="I660" s="110">
        <v>26.354700000000001</v>
      </c>
      <c r="J660" s="111" t="s">
        <v>4559</v>
      </c>
      <c r="K660" s="112">
        <f t="shared" si="26"/>
        <v>50</v>
      </c>
      <c r="L660" s="52" t="s">
        <v>355</v>
      </c>
      <c r="M660" s="248" t="s">
        <v>355</v>
      </c>
      <c r="N660" s="261"/>
      <c r="O660" s="438" t="e">
        <f>AVERAGE(O659:O659)</f>
        <v>#DIV/0!</v>
      </c>
      <c r="P660" s="438" t="e">
        <f>AVERAGE(#REF!)</f>
        <v>#REF!</v>
      </c>
      <c r="Q660" s="438" t="e">
        <f>STDEV(#REF!)</f>
        <v>#REF!</v>
      </c>
      <c r="R660" s="438" t="e">
        <f>STDEV(#REF!)</f>
        <v>#REF!</v>
      </c>
      <c r="S660" s="114" t="s">
        <v>4386</v>
      </c>
      <c r="T660" s="117">
        <v>19</v>
      </c>
    </row>
    <row r="661" spans="1:20" ht="15.75">
      <c r="A661" s="440"/>
      <c r="B661" s="1" t="s">
        <v>41</v>
      </c>
      <c r="C661" s="384"/>
      <c r="D661" s="431"/>
      <c r="E661" s="1" t="s">
        <v>4560</v>
      </c>
      <c r="F661" s="410"/>
      <c r="G661" s="109">
        <v>10</v>
      </c>
      <c r="H661" s="110" t="s">
        <v>16</v>
      </c>
      <c r="I661" s="110">
        <v>26.729700000000001</v>
      </c>
      <c r="J661" s="111" t="s">
        <v>4561</v>
      </c>
      <c r="K661" s="112">
        <f t="shared" si="26"/>
        <v>50</v>
      </c>
      <c r="L661" s="52" t="s">
        <v>355</v>
      </c>
      <c r="M661" s="248" t="s">
        <v>355</v>
      </c>
      <c r="N661" s="261"/>
      <c r="O661" s="438" t="e">
        <f>AVERAGE(O660:O660)</f>
        <v>#DIV/0!</v>
      </c>
      <c r="P661" s="438" t="e">
        <f>AVERAGE(P660:P660)</f>
        <v>#REF!</v>
      </c>
      <c r="Q661" s="438" t="e">
        <f>STDEV(Q659:Q660)</f>
        <v>#REF!</v>
      </c>
      <c r="R661" s="438" t="e">
        <f>STDEV(#REF!)</f>
        <v>#REF!</v>
      </c>
      <c r="S661" s="114" t="s">
        <v>4386</v>
      </c>
      <c r="T661" s="117">
        <v>19</v>
      </c>
    </row>
    <row r="662" spans="1:20" ht="15.75">
      <c r="A662" s="440"/>
      <c r="B662" s="1" t="s">
        <v>49</v>
      </c>
      <c r="C662" s="383">
        <v>3</v>
      </c>
      <c r="D662" s="430" t="s">
        <v>4</v>
      </c>
      <c r="E662" s="1" t="s">
        <v>4562</v>
      </c>
      <c r="F662" s="408" t="s">
        <v>1846</v>
      </c>
      <c r="G662" s="109">
        <v>10</v>
      </c>
      <c r="H662" s="110" t="s">
        <v>16</v>
      </c>
      <c r="I662" s="110">
        <v>29.948699999999999</v>
      </c>
      <c r="J662" s="111" t="s">
        <v>4563</v>
      </c>
      <c r="K662" s="112">
        <f t="shared" si="26"/>
        <v>50</v>
      </c>
      <c r="L662" s="52" t="s">
        <v>355</v>
      </c>
      <c r="M662" s="248" t="s">
        <v>355</v>
      </c>
      <c r="N662" s="260"/>
      <c r="O662" s="432" t="s">
        <v>355</v>
      </c>
      <c r="P662" s="432" t="s">
        <v>355</v>
      </c>
      <c r="Q662" s="432" t="s">
        <v>354</v>
      </c>
      <c r="R662" s="432" t="s">
        <v>354</v>
      </c>
      <c r="S662" s="114" t="s">
        <v>4386</v>
      </c>
      <c r="T662" s="117">
        <v>19</v>
      </c>
    </row>
    <row r="663" spans="1:20" ht="15.75">
      <c r="A663" s="440"/>
      <c r="B663" s="1" t="s">
        <v>50</v>
      </c>
      <c r="C663" s="384"/>
      <c r="D663" s="431"/>
      <c r="E663" s="1" t="s">
        <v>4564</v>
      </c>
      <c r="F663" s="409"/>
      <c r="G663" s="109">
        <v>10</v>
      </c>
      <c r="H663" s="110" t="s">
        <v>16</v>
      </c>
      <c r="I663" s="110">
        <v>34.098999999999997</v>
      </c>
      <c r="J663" s="111" t="s">
        <v>4565</v>
      </c>
      <c r="K663" s="112">
        <f t="shared" si="26"/>
        <v>50</v>
      </c>
      <c r="L663" s="52" t="s">
        <v>355</v>
      </c>
      <c r="M663" s="248" t="s">
        <v>355</v>
      </c>
      <c r="N663" s="261"/>
      <c r="O663" s="438"/>
      <c r="P663" s="438"/>
      <c r="Q663" s="438"/>
      <c r="R663" s="438"/>
      <c r="S663" s="114" t="s">
        <v>4386</v>
      </c>
      <c r="T663" s="117">
        <v>19</v>
      </c>
    </row>
    <row r="664" spans="1:20" ht="15.75">
      <c r="A664" s="440"/>
      <c r="B664" s="1" t="s">
        <v>51</v>
      </c>
      <c r="C664" s="384"/>
      <c r="D664" s="430" t="s">
        <v>3</v>
      </c>
      <c r="E664" s="1" t="s">
        <v>4566</v>
      </c>
      <c r="F664" s="409"/>
      <c r="G664" s="109">
        <v>10</v>
      </c>
      <c r="H664" s="110" t="s">
        <v>16</v>
      </c>
      <c r="I664" s="110">
        <v>28.663</v>
      </c>
      <c r="J664" s="111" t="s">
        <v>4567</v>
      </c>
      <c r="K664" s="112">
        <f t="shared" si="26"/>
        <v>50</v>
      </c>
      <c r="L664" s="52" t="s">
        <v>355</v>
      </c>
      <c r="M664" s="248" t="s">
        <v>355</v>
      </c>
      <c r="N664" s="260"/>
      <c r="O664" s="432" t="s">
        <v>355</v>
      </c>
      <c r="P664" s="438" t="e">
        <f>AVERAGE(#REF!)</f>
        <v>#REF!</v>
      </c>
      <c r="Q664" s="432" t="s">
        <v>354</v>
      </c>
      <c r="R664" s="438" t="e">
        <f>STDEV(#REF!)</f>
        <v>#REF!</v>
      </c>
      <c r="S664" s="114" t="s">
        <v>4386</v>
      </c>
      <c r="T664" s="117">
        <v>19</v>
      </c>
    </row>
    <row r="665" spans="1:20" ht="15.75">
      <c r="A665" s="440"/>
      <c r="B665" s="1" t="s">
        <v>52</v>
      </c>
      <c r="C665" s="384"/>
      <c r="D665" s="431"/>
      <c r="E665" s="1" t="s">
        <v>4568</v>
      </c>
      <c r="F665" s="409"/>
      <c r="G665" s="109">
        <v>10</v>
      </c>
      <c r="H665" s="110" t="s">
        <v>16</v>
      </c>
      <c r="I665" s="110">
        <v>35.531700000000001</v>
      </c>
      <c r="J665" s="111" t="s">
        <v>4569</v>
      </c>
      <c r="K665" s="112">
        <f t="shared" si="26"/>
        <v>50</v>
      </c>
      <c r="L665" s="52" t="s">
        <v>355</v>
      </c>
      <c r="M665" s="248" t="s">
        <v>355</v>
      </c>
      <c r="N665" s="261"/>
      <c r="O665" s="438" t="e">
        <f>AVERAGE(O664:O664)</f>
        <v>#DIV/0!</v>
      </c>
      <c r="P665" s="438" t="e">
        <f>AVERAGE(P664:P664)</f>
        <v>#REF!</v>
      </c>
      <c r="Q665" s="438"/>
      <c r="R665" s="438" t="e">
        <f>STDEV(#REF!)</f>
        <v>#REF!</v>
      </c>
      <c r="S665" s="114" t="s">
        <v>4386</v>
      </c>
      <c r="T665" s="117">
        <v>19</v>
      </c>
    </row>
    <row r="666" spans="1:20" ht="15.75">
      <c r="A666" s="440"/>
      <c r="B666" s="1" t="s">
        <v>53</v>
      </c>
      <c r="C666" s="383">
        <v>4</v>
      </c>
      <c r="D666" s="430" t="s">
        <v>4</v>
      </c>
      <c r="E666" s="1" t="s">
        <v>4570</v>
      </c>
      <c r="F666" s="409"/>
      <c r="G666" s="109">
        <v>10</v>
      </c>
      <c r="H666" s="110" t="s">
        <v>16</v>
      </c>
      <c r="I666" s="110">
        <v>29.116299999999999</v>
      </c>
      <c r="J666" s="111" t="s">
        <v>4571</v>
      </c>
      <c r="K666" s="112">
        <f t="shared" si="26"/>
        <v>50</v>
      </c>
      <c r="L666" s="52" t="s">
        <v>355</v>
      </c>
      <c r="M666" s="248" t="s">
        <v>355</v>
      </c>
      <c r="N666" s="260"/>
      <c r="O666" s="432" t="s">
        <v>355</v>
      </c>
      <c r="P666" s="432" t="s">
        <v>355</v>
      </c>
      <c r="Q666" s="432" t="s">
        <v>354</v>
      </c>
      <c r="R666" s="432" t="s">
        <v>354</v>
      </c>
      <c r="S666" s="114" t="s">
        <v>4386</v>
      </c>
      <c r="T666" s="117">
        <v>19</v>
      </c>
    </row>
    <row r="667" spans="1:20" ht="15.75">
      <c r="A667" s="440"/>
      <c r="B667" s="1" t="s">
        <v>54</v>
      </c>
      <c r="C667" s="384"/>
      <c r="D667" s="431"/>
      <c r="E667" s="1" t="s">
        <v>4572</v>
      </c>
      <c r="F667" s="409"/>
      <c r="G667" s="109">
        <v>10</v>
      </c>
      <c r="H667" s="110" t="s">
        <v>16</v>
      </c>
      <c r="I667" s="110">
        <v>26.105</v>
      </c>
      <c r="J667" s="111" t="s">
        <v>4573</v>
      </c>
      <c r="K667" s="112">
        <f t="shared" si="26"/>
        <v>50</v>
      </c>
      <c r="L667" s="52" t="s">
        <v>355</v>
      </c>
      <c r="M667" s="248" t="s">
        <v>355</v>
      </c>
      <c r="N667" s="261"/>
      <c r="O667" s="438"/>
      <c r="P667" s="438"/>
      <c r="Q667" s="433"/>
      <c r="R667" s="438"/>
      <c r="S667" s="114" t="s">
        <v>4386</v>
      </c>
      <c r="T667" s="117">
        <v>19</v>
      </c>
    </row>
    <row r="668" spans="1:20" ht="15.75">
      <c r="A668" s="440"/>
      <c r="B668" s="1" t="s">
        <v>55</v>
      </c>
      <c r="C668" s="384"/>
      <c r="D668" s="430" t="s">
        <v>3</v>
      </c>
      <c r="E668" s="1" t="s">
        <v>4574</v>
      </c>
      <c r="F668" s="409"/>
      <c r="G668" s="109">
        <v>10</v>
      </c>
      <c r="H668" s="110" t="s">
        <v>16</v>
      </c>
      <c r="I668" s="110">
        <v>26.835000000000001</v>
      </c>
      <c r="J668" s="111" t="s">
        <v>4575</v>
      </c>
      <c r="K668" s="112">
        <f t="shared" si="26"/>
        <v>50</v>
      </c>
      <c r="L668" s="52" t="s">
        <v>355</v>
      </c>
      <c r="M668" s="248" t="s">
        <v>355</v>
      </c>
      <c r="N668" s="260"/>
      <c r="O668" s="432" t="s">
        <v>355</v>
      </c>
      <c r="P668" s="438" t="e">
        <f>AVERAGE(#REF!)</f>
        <v>#REF!</v>
      </c>
      <c r="Q668" s="432" t="s">
        <v>354</v>
      </c>
      <c r="R668" s="438" t="e">
        <f>STDEV(#REF!)</f>
        <v>#REF!</v>
      </c>
      <c r="S668" s="114" t="s">
        <v>4386</v>
      </c>
      <c r="T668" s="117">
        <v>19</v>
      </c>
    </row>
    <row r="669" spans="1:20" ht="15.75">
      <c r="A669" s="440"/>
      <c r="B669" s="1" t="s">
        <v>56</v>
      </c>
      <c r="C669" s="384"/>
      <c r="D669" s="431"/>
      <c r="E669" s="1" t="s">
        <v>4576</v>
      </c>
      <c r="F669" s="409"/>
      <c r="G669" s="109">
        <v>10</v>
      </c>
      <c r="H669" s="110" t="s">
        <v>16</v>
      </c>
      <c r="I669" s="110">
        <v>28.052700000000002</v>
      </c>
      <c r="J669" s="111" t="s">
        <v>4577</v>
      </c>
      <c r="K669" s="112">
        <f t="shared" si="26"/>
        <v>50</v>
      </c>
      <c r="L669" s="52" t="s">
        <v>355</v>
      </c>
      <c r="M669" s="248" t="s">
        <v>355</v>
      </c>
      <c r="N669" s="261"/>
      <c r="O669" s="438" t="e">
        <f>AVERAGE(#REF!)</f>
        <v>#REF!</v>
      </c>
      <c r="P669" s="438" t="e">
        <f>AVERAGE(P668:P668)</f>
        <v>#REF!</v>
      </c>
      <c r="Q669" s="433"/>
      <c r="R669" s="438" t="e">
        <f>STDEV(#REF!)</f>
        <v>#REF!</v>
      </c>
      <c r="S669" s="114" t="s">
        <v>4386</v>
      </c>
      <c r="T669" s="117">
        <v>19</v>
      </c>
    </row>
    <row r="670" spans="1:20" ht="15.75">
      <c r="A670" s="440"/>
      <c r="B670" s="1" t="s">
        <v>57</v>
      </c>
      <c r="C670" s="383">
        <v>5</v>
      </c>
      <c r="D670" s="430" t="s">
        <v>4</v>
      </c>
      <c r="E670" s="1" t="s">
        <v>4578</v>
      </c>
      <c r="F670" s="409"/>
      <c r="G670" s="109">
        <v>10</v>
      </c>
      <c r="H670" s="110" t="s">
        <v>16</v>
      </c>
      <c r="I670" s="110">
        <v>25.672000000000001</v>
      </c>
      <c r="J670" s="111" t="s">
        <v>4579</v>
      </c>
      <c r="K670" s="112">
        <f t="shared" si="26"/>
        <v>50</v>
      </c>
      <c r="L670" s="52" t="s">
        <v>355</v>
      </c>
      <c r="M670" s="248" t="s">
        <v>355</v>
      </c>
      <c r="N670" s="260"/>
      <c r="O670" s="432" t="s">
        <v>355</v>
      </c>
      <c r="P670" s="432" t="s">
        <v>355</v>
      </c>
      <c r="Q670" s="432" t="s">
        <v>354</v>
      </c>
      <c r="R670" s="432" t="s">
        <v>354</v>
      </c>
      <c r="S670" s="114" t="s">
        <v>4386</v>
      </c>
      <c r="T670" s="117">
        <v>19</v>
      </c>
    </row>
    <row r="671" spans="1:20" ht="15.75">
      <c r="A671" s="440"/>
      <c r="B671" s="1" t="s">
        <v>58</v>
      </c>
      <c r="C671" s="384"/>
      <c r="D671" s="431"/>
      <c r="E671" s="1" t="s">
        <v>4580</v>
      </c>
      <c r="F671" s="409"/>
      <c r="G671" s="109">
        <v>10</v>
      </c>
      <c r="H671" s="110" t="s">
        <v>16</v>
      </c>
      <c r="I671" s="110">
        <v>26.678699999999999</v>
      </c>
      <c r="J671" s="111" t="s">
        <v>4581</v>
      </c>
      <c r="K671" s="112">
        <f t="shared" si="26"/>
        <v>50</v>
      </c>
      <c r="L671" s="52" t="s">
        <v>355</v>
      </c>
      <c r="M671" s="248" t="s">
        <v>355</v>
      </c>
      <c r="N671" s="261"/>
      <c r="O671" s="438"/>
      <c r="P671" s="438"/>
      <c r="Q671" s="433"/>
      <c r="R671" s="438"/>
      <c r="S671" s="114" t="s">
        <v>4386</v>
      </c>
      <c r="T671" s="117">
        <v>19</v>
      </c>
    </row>
    <row r="672" spans="1:20" ht="15.75">
      <c r="A672" s="440"/>
      <c r="B672" s="1" t="s">
        <v>59</v>
      </c>
      <c r="C672" s="384"/>
      <c r="D672" s="430" t="s">
        <v>3</v>
      </c>
      <c r="E672" s="1" t="s">
        <v>4582</v>
      </c>
      <c r="F672" s="409"/>
      <c r="G672" s="109">
        <v>10</v>
      </c>
      <c r="H672" s="110" t="s">
        <v>16</v>
      </c>
      <c r="I672" s="110">
        <v>26.123000000000001</v>
      </c>
      <c r="J672" s="111" t="s">
        <v>4583</v>
      </c>
      <c r="K672" s="112">
        <f t="shared" si="26"/>
        <v>50</v>
      </c>
      <c r="L672" s="52" t="s">
        <v>355</v>
      </c>
      <c r="M672" s="248" t="s">
        <v>355</v>
      </c>
      <c r="N672" s="260"/>
      <c r="O672" s="432" t="s">
        <v>355</v>
      </c>
      <c r="P672" s="438" t="e">
        <f>AVERAGE(#REF!)</f>
        <v>#REF!</v>
      </c>
      <c r="Q672" s="432" t="s">
        <v>354</v>
      </c>
      <c r="R672" s="438" t="e">
        <f>STDEV(#REF!)</f>
        <v>#REF!</v>
      </c>
      <c r="S672" s="114" t="s">
        <v>4386</v>
      </c>
      <c r="T672" s="117">
        <v>19</v>
      </c>
    </row>
    <row r="673" spans="1:20" ht="15.75">
      <c r="A673" s="440"/>
      <c r="B673" s="1" t="s">
        <v>60</v>
      </c>
      <c r="C673" s="384"/>
      <c r="D673" s="431"/>
      <c r="E673" s="1" t="s">
        <v>4584</v>
      </c>
      <c r="F673" s="409"/>
      <c r="G673" s="109">
        <v>10</v>
      </c>
      <c r="H673" s="110" t="s">
        <v>16</v>
      </c>
      <c r="I673" s="110">
        <v>27.4377</v>
      </c>
      <c r="J673" s="111" t="s">
        <v>4585</v>
      </c>
      <c r="K673" s="112">
        <f t="shared" si="26"/>
        <v>50</v>
      </c>
      <c r="L673" s="52" t="s">
        <v>355</v>
      </c>
      <c r="M673" s="248" t="s">
        <v>355</v>
      </c>
      <c r="N673" s="261"/>
      <c r="O673" s="438" t="e">
        <f>AVERAGE(#REF!)</f>
        <v>#REF!</v>
      </c>
      <c r="P673" s="438" t="e">
        <f>AVERAGE(P672:P672)</f>
        <v>#REF!</v>
      </c>
      <c r="Q673" s="433"/>
      <c r="R673" s="438" t="e">
        <f>STDEV(#REF!)</f>
        <v>#REF!</v>
      </c>
      <c r="S673" s="114" t="s">
        <v>4386</v>
      </c>
      <c r="T673" s="117">
        <v>19</v>
      </c>
    </row>
    <row r="674" spans="1:20" ht="15.75">
      <c r="A674" s="440"/>
      <c r="B674" s="1" t="s">
        <v>61</v>
      </c>
      <c r="C674" s="383">
        <v>6</v>
      </c>
      <c r="D674" s="430" t="s">
        <v>4</v>
      </c>
      <c r="E674" s="1" t="s">
        <v>4586</v>
      </c>
      <c r="F674" s="409"/>
      <c r="G674" s="109">
        <v>10</v>
      </c>
      <c r="H674" s="110" t="s">
        <v>16</v>
      </c>
      <c r="I674" s="110">
        <v>27.113299999999999</v>
      </c>
      <c r="J674" s="111" t="s">
        <v>4587</v>
      </c>
      <c r="K674" s="112">
        <f t="shared" si="26"/>
        <v>50</v>
      </c>
      <c r="L674" s="52" t="s">
        <v>355</v>
      </c>
      <c r="M674" s="248" t="s">
        <v>355</v>
      </c>
      <c r="N674" s="260"/>
      <c r="O674" s="432" t="s">
        <v>355</v>
      </c>
      <c r="P674" s="432" t="s">
        <v>355</v>
      </c>
      <c r="Q674" s="432" t="s">
        <v>354</v>
      </c>
      <c r="R674" s="432" t="s">
        <v>354</v>
      </c>
      <c r="S674" s="114" t="s">
        <v>4386</v>
      </c>
      <c r="T674" s="117">
        <v>19</v>
      </c>
    </row>
    <row r="675" spans="1:20" ht="15.75">
      <c r="A675" s="440"/>
      <c r="B675" s="1" t="s">
        <v>62</v>
      </c>
      <c r="C675" s="384"/>
      <c r="D675" s="437"/>
      <c r="E675" s="1" t="s">
        <v>4588</v>
      </c>
      <c r="F675" s="409"/>
      <c r="G675" s="109">
        <v>10</v>
      </c>
      <c r="H675" s="110" t="s">
        <v>16</v>
      </c>
      <c r="I675" s="110">
        <v>27.137</v>
      </c>
      <c r="J675" s="111" t="s">
        <v>4589</v>
      </c>
      <c r="K675" s="112">
        <f t="shared" si="26"/>
        <v>50</v>
      </c>
      <c r="L675" s="52" t="s">
        <v>355</v>
      </c>
      <c r="M675" s="248" t="s">
        <v>355</v>
      </c>
      <c r="N675" s="262"/>
      <c r="O675" s="433"/>
      <c r="P675" s="438"/>
      <c r="Q675" s="433"/>
      <c r="R675" s="438"/>
      <c r="S675" s="114" t="s">
        <v>4386</v>
      </c>
      <c r="T675" s="117">
        <v>19</v>
      </c>
    </row>
    <row r="676" spans="1:20" ht="15.75">
      <c r="A676" s="440"/>
      <c r="B676" s="1" t="s">
        <v>63</v>
      </c>
      <c r="C676" s="384"/>
      <c r="D676" s="430" t="s">
        <v>3</v>
      </c>
      <c r="E676" s="1" t="s">
        <v>4590</v>
      </c>
      <c r="F676" s="409"/>
      <c r="G676" s="109">
        <v>10</v>
      </c>
      <c r="H676" s="110" t="s">
        <v>16</v>
      </c>
      <c r="I676" s="110">
        <v>26.351299999999998</v>
      </c>
      <c r="J676" s="111" t="s">
        <v>4591</v>
      </c>
      <c r="K676" s="112">
        <f t="shared" si="26"/>
        <v>50</v>
      </c>
      <c r="L676" s="52" t="s">
        <v>355</v>
      </c>
      <c r="M676" s="248" t="s">
        <v>355</v>
      </c>
      <c r="N676" s="260"/>
      <c r="O676" s="432" t="s">
        <v>355</v>
      </c>
      <c r="P676" s="438" t="e">
        <f>AVERAGE(#REF!)</f>
        <v>#REF!</v>
      </c>
      <c r="Q676" s="432" t="s">
        <v>354</v>
      </c>
      <c r="R676" s="438" t="e">
        <f>STDEV(#REF!)</f>
        <v>#REF!</v>
      </c>
      <c r="S676" s="114" t="s">
        <v>4386</v>
      </c>
      <c r="T676" s="117">
        <v>19</v>
      </c>
    </row>
    <row r="677" spans="1:20" ht="15.75">
      <c r="A677" s="441"/>
      <c r="B677" s="1" t="s">
        <v>64</v>
      </c>
      <c r="C677" s="384"/>
      <c r="D677" s="431"/>
      <c r="E677" s="1" t="s">
        <v>4592</v>
      </c>
      <c r="F677" s="410"/>
      <c r="G677" s="109">
        <v>10</v>
      </c>
      <c r="H677" s="110" t="s">
        <v>16</v>
      </c>
      <c r="I677" s="110">
        <v>26.491</v>
      </c>
      <c r="J677" s="111" t="s">
        <v>4593</v>
      </c>
      <c r="K677" s="112">
        <f t="shared" si="26"/>
        <v>50</v>
      </c>
      <c r="L677" s="52" t="s">
        <v>355</v>
      </c>
      <c r="M677" s="248" t="s">
        <v>355</v>
      </c>
      <c r="N677" s="261"/>
      <c r="O677" s="438" t="e">
        <f>AVERAGE(#REF!)</f>
        <v>#REF!</v>
      </c>
      <c r="P677" s="438" t="e">
        <f>AVERAGE(P676:P676)</f>
        <v>#REF!</v>
      </c>
      <c r="Q677" s="433"/>
      <c r="R677" s="438" t="e">
        <f>STDEV(#REF!)</f>
        <v>#REF!</v>
      </c>
      <c r="S677" s="114" t="s">
        <v>4386</v>
      </c>
      <c r="T677" s="117">
        <v>19</v>
      </c>
    </row>
    <row r="678" spans="1:20" ht="15.75">
      <c r="A678" s="439" t="s">
        <v>4594</v>
      </c>
      <c r="B678" s="1" t="s">
        <v>26</v>
      </c>
      <c r="C678" s="383">
        <v>3</v>
      </c>
      <c r="D678" s="430" t="s">
        <v>4</v>
      </c>
      <c r="E678" s="1" t="s">
        <v>4595</v>
      </c>
      <c r="F678" s="408" t="s">
        <v>1844</v>
      </c>
      <c r="G678" s="109">
        <v>10</v>
      </c>
      <c r="H678" s="110">
        <v>35.951999999999998</v>
      </c>
      <c r="I678" s="110">
        <v>28.303999999999998</v>
      </c>
      <c r="J678" s="111" t="s">
        <v>4596</v>
      </c>
      <c r="K678" s="112">
        <f t="shared" si="26"/>
        <v>50</v>
      </c>
      <c r="L678" s="52" t="s">
        <v>355</v>
      </c>
      <c r="M678" s="248" t="s">
        <v>355</v>
      </c>
      <c r="N678" s="260"/>
      <c r="O678" s="432" t="s">
        <v>355</v>
      </c>
      <c r="P678" s="432" t="s">
        <v>355</v>
      </c>
      <c r="Q678" s="432" t="s">
        <v>354</v>
      </c>
      <c r="R678" s="432" t="s">
        <v>354</v>
      </c>
      <c r="S678" s="114" t="s">
        <v>4386</v>
      </c>
      <c r="T678" s="117">
        <v>19</v>
      </c>
    </row>
    <row r="679" spans="1:20" ht="15.75">
      <c r="A679" s="440"/>
      <c r="B679" s="1" t="s">
        <v>27</v>
      </c>
      <c r="C679" s="384"/>
      <c r="D679" s="431"/>
      <c r="E679" s="1" t="s">
        <v>4597</v>
      </c>
      <c r="F679" s="409"/>
      <c r="G679" s="109">
        <v>10</v>
      </c>
      <c r="H679" s="110">
        <v>35.415300000000002</v>
      </c>
      <c r="I679" s="110">
        <v>28.205300000000001</v>
      </c>
      <c r="J679" s="111" t="s">
        <v>4598</v>
      </c>
      <c r="K679" s="112">
        <f t="shared" si="26"/>
        <v>50</v>
      </c>
      <c r="L679" s="52" t="s">
        <v>355</v>
      </c>
      <c r="M679" s="248" t="s">
        <v>355</v>
      </c>
      <c r="N679" s="262"/>
      <c r="O679" s="433"/>
      <c r="P679" s="438"/>
      <c r="Q679" s="433"/>
      <c r="R679" s="438"/>
      <c r="S679" s="114" t="s">
        <v>4386</v>
      </c>
      <c r="T679" s="117">
        <v>19</v>
      </c>
    </row>
    <row r="680" spans="1:20" ht="15.75">
      <c r="A680" s="440"/>
      <c r="B680" s="1" t="s">
        <v>28</v>
      </c>
      <c r="C680" s="384"/>
      <c r="D680" s="430" t="s">
        <v>3</v>
      </c>
      <c r="E680" s="1" t="s">
        <v>4599</v>
      </c>
      <c r="F680" s="409"/>
      <c r="G680" s="109">
        <v>10</v>
      </c>
      <c r="H680" s="110" t="s">
        <v>16</v>
      </c>
      <c r="I680" s="110">
        <v>27.980699999999999</v>
      </c>
      <c r="J680" s="111" t="s">
        <v>4600</v>
      </c>
      <c r="K680" s="112">
        <f t="shared" si="26"/>
        <v>50</v>
      </c>
      <c r="L680" s="52" t="s">
        <v>355</v>
      </c>
      <c r="M680" s="248" t="s">
        <v>355</v>
      </c>
      <c r="N680" s="260"/>
      <c r="O680" s="432" t="s">
        <v>355</v>
      </c>
      <c r="P680" s="438" t="e">
        <f>AVERAGE(#REF!)</f>
        <v>#REF!</v>
      </c>
      <c r="Q680" s="432" t="s">
        <v>354</v>
      </c>
      <c r="R680" s="438" t="e">
        <f>STDEV(#REF!)</f>
        <v>#REF!</v>
      </c>
      <c r="S680" s="114" t="s">
        <v>4386</v>
      </c>
      <c r="T680" s="117">
        <v>19</v>
      </c>
    </row>
    <row r="681" spans="1:20" ht="15.75">
      <c r="A681" s="440"/>
      <c r="B681" s="1" t="s">
        <v>29</v>
      </c>
      <c r="C681" s="384"/>
      <c r="D681" s="431"/>
      <c r="E681" s="1" t="s">
        <v>4601</v>
      </c>
      <c r="F681" s="409"/>
      <c r="G681" s="109">
        <v>10</v>
      </c>
      <c r="H681" s="110">
        <v>37.066000000000003</v>
      </c>
      <c r="I681" s="110">
        <v>28.082999999999998</v>
      </c>
      <c r="J681" s="111" t="s">
        <v>4602</v>
      </c>
      <c r="K681" s="112">
        <f t="shared" si="26"/>
        <v>50</v>
      </c>
      <c r="L681" s="52" t="s">
        <v>355</v>
      </c>
      <c r="M681" s="248" t="s">
        <v>355</v>
      </c>
      <c r="N681" s="261"/>
      <c r="O681" s="438" t="e">
        <f>AVERAGE(#REF!)</f>
        <v>#REF!</v>
      </c>
      <c r="P681" s="438" t="e">
        <f>AVERAGE(P680:P680)</f>
        <v>#REF!</v>
      </c>
      <c r="Q681" s="433"/>
      <c r="R681" s="438" t="e">
        <f>STDEV(#REF!)</f>
        <v>#REF!</v>
      </c>
      <c r="S681" s="114" t="s">
        <v>4386</v>
      </c>
      <c r="T681" s="117">
        <v>19</v>
      </c>
    </row>
    <row r="682" spans="1:20" ht="15.75">
      <c r="A682" s="440"/>
      <c r="B682" s="1" t="s">
        <v>30</v>
      </c>
      <c r="C682" s="383">
        <v>4</v>
      </c>
      <c r="D682" s="430" t="s">
        <v>4</v>
      </c>
      <c r="E682" s="1" t="s">
        <v>4603</v>
      </c>
      <c r="F682" s="409"/>
      <c r="G682" s="109">
        <v>10</v>
      </c>
      <c r="H682" s="110">
        <v>34.133000000000003</v>
      </c>
      <c r="I682" s="110">
        <v>27.7193</v>
      </c>
      <c r="J682" s="111" t="s">
        <v>4604</v>
      </c>
      <c r="K682" s="112">
        <f t="shared" si="26"/>
        <v>50</v>
      </c>
      <c r="L682" s="52" t="s">
        <v>355</v>
      </c>
      <c r="M682" s="248" t="s">
        <v>355</v>
      </c>
      <c r="N682" s="260"/>
      <c r="O682" s="432">
        <f>AVERAGE(M682:M683)</f>
        <v>480</v>
      </c>
      <c r="P682" s="432">
        <f>AVERAGE(M682:M685)</f>
        <v>480</v>
      </c>
      <c r="Q682" s="432" t="s">
        <v>354</v>
      </c>
      <c r="R682" s="432" t="s">
        <v>354</v>
      </c>
      <c r="S682" s="114" t="s">
        <v>4386</v>
      </c>
      <c r="T682" s="117">
        <v>19</v>
      </c>
    </row>
    <row r="683" spans="1:20" ht="15.75">
      <c r="A683" s="440"/>
      <c r="B683" s="1" t="s">
        <v>31</v>
      </c>
      <c r="C683" s="384"/>
      <c r="D683" s="431"/>
      <c r="E683" s="1" t="s">
        <v>4605</v>
      </c>
      <c r="F683" s="409"/>
      <c r="G683" s="109">
        <v>10</v>
      </c>
      <c r="H683" s="110">
        <v>32.832299999999996</v>
      </c>
      <c r="I683" s="110">
        <v>27.614000000000001</v>
      </c>
      <c r="J683" s="111" t="s">
        <v>4606</v>
      </c>
      <c r="K683" s="112">
        <f t="shared" si="26"/>
        <v>50</v>
      </c>
      <c r="L683" s="52">
        <v>12</v>
      </c>
      <c r="M683" s="247">
        <f t="shared" ref="M683:M707" si="27">(L683*2*1000)/K683</f>
        <v>480</v>
      </c>
      <c r="N683" s="258"/>
      <c r="O683" s="438"/>
      <c r="P683" s="438"/>
      <c r="Q683" s="433"/>
      <c r="R683" s="438"/>
      <c r="S683" s="114" t="s">
        <v>4386</v>
      </c>
      <c r="T683" s="117">
        <v>19</v>
      </c>
    </row>
    <row r="684" spans="1:20" ht="15.75">
      <c r="A684" s="440"/>
      <c r="B684" s="1" t="s">
        <v>32</v>
      </c>
      <c r="C684" s="384"/>
      <c r="D684" s="430" t="s">
        <v>3</v>
      </c>
      <c r="E684" s="1" t="s">
        <v>4607</v>
      </c>
      <c r="F684" s="409"/>
      <c r="G684" s="109">
        <v>10</v>
      </c>
      <c r="H684" s="110">
        <v>35.119999999999997</v>
      </c>
      <c r="I684" s="110">
        <v>28.130299999999998</v>
      </c>
      <c r="J684" s="111" t="s">
        <v>4608</v>
      </c>
      <c r="K684" s="112">
        <f t="shared" si="26"/>
        <v>50</v>
      </c>
      <c r="L684" s="52" t="s">
        <v>355</v>
      </c>
      <c r="M684" s="248" t="s">
        <v>355</v>
      </c>
      <c r="N684" s="260"/>
      <c r="O684" s="432" t="s">
        <v>355</v>
      </c>
      <c r="P684" s="438" t="e">
        <f>AVERAGE(#REF!)</f>
        <v>#REF!</v>
      </c>
      <c r="Q684" s="432" t="s">
        <v>354</v>
      </c>
      <c r="R684" s="438" t="e">
        <f>STDEV(#REF!)</f>
        <v>#REF!</v>
      </c>
      <c r="S684" s="114" t="s">
        <v>4386</v>
      </c>
      <c r="T684" s="117">
        <v>19</v>
      </c>
    </row>
    <row r="685" spans="1:20" ht="15.75">
      <c r="A685" s="440"/>
      <c r="B685" s="1" t="s">
        <v>33</v>
      </c>
      <c r="C685" s="384"/>
      <c r="D685" s="431"/>
      <c r="E685" s="1" t="s">
        <v>4609</v>
      </c>
      <c r="F685" s="409"/>
      <c r="G685" s="109">
        <v>10</v>
      </c>
      <c r="H685" s="110">
        <v>35.240699999999997</v>
      </c>
      <c r="I685" s="110">
        <v>27.641300000000001</v>
      </c>
      <c r="J685" s="111" t="s">
        <v>4610</v>
      </c>
      <c r="K685" s="112">
        <f t="shared" si="26"/>
        <v>50</v>
      </c>
      <c r="L685" s="52" t="s">
        <v>355</v>
      </c>
      <c r="M685" s="248" t="s">
        <v>355</v>
      </c>
      <c r="N685" s="261"/>
      <c r="O685" s="438" t="e">
        <f>AVERAGE(#REF!)</f>
        <v>#REF!</v>
      </c>
      <c r="P685" s="438" t="e">
        <f>AVERAGE(P684:P684)</f>
        <v>#REF!</v>
      </c>
      <c r="Q685" s="433"/>
      <c r="R685" s="438" t="e">
        <f>STDEV(#REF!)</f>
        <v>#REF!</v>
      </c>
      <c r="S685" s="114" t="s">
        <v>4386</v>
      </c>
      <c r="T685" s="117">
        <v>19</v>
      </c>
    </row>
    <row r="686" spans="1:20" ht="15.75">
      <c r="A686" s="440"/>
      <c r="B686" s="1" t="s">
        <v>34</v>
      </c>
      <c r="C686" s="383">
        <v>5</v>
      </c>
      <c r="D686" s="430" t="s">
        <v>4</v>
      </c>
      <c r="E686" s="1" t="s">
        <v>4611</v>
      </c>
      <c r="F686" s="409"/>
      <c r="G686" s="109">
        <v>10</v>
      </c>
      <c r="H686" s="110">
        <v>34.400700000000001</v>
      </c>
      <c r="I686" s="110">
        <v>28.2697</v>
      </c>
      <c r="J686" s="111" t="s">
        <v>4612</v>
      </c>
      <c r="K686" s="112">
        <f t="shared" si="26"/>
        <v>50</v>
      </c>
      <c r="L686" s="52" t="s">
        <v>355</v>
      </c>
      <c r="M686" s="248" t="s">
        <v>355</v>
      </c>
      <c r="N686" s="260"/>
      <c r="O686" s="432" t="s">
        <v>355</v>
      </c>
      <c r="P686" s="432" t="s">
        <v>355</v>
      </c>
      <c r="Q686" s="432" t="s">
        <v>354</v>
      </c>
      <c r="R686" s="432" t="s">
        <v>354</v>
      </c>
      <c r="S686" s="114" t="s">
        <v>4386</v>
      </c>
      <c r="T686" s="117">
        <v>19</v>
      </c>
    </row>
    <row r="687" spans="1:20" ht="15.75">
      <c r="A687" s="440"/>
      <c r="B687" s="1" t="s">
        <v>35</v>
      </c>
      <c r="C687" s="384"/>
      <c r="D687" s="431"/>
      <c r="E687" s="1" t="s">
        <v>4613</v>
      </c>
      <c r="F687" s="409"/>
      <c r="G687" s="109">
        <v>10</v>
      </c>
      <c r="H687" s="110">
        <v>36.82</v>
      </c>
      <c r="I687" s="110">
        <v>28.236999999999998</v>
      </c>
      <c r="J687" s="111" t="s">
        <v>4614</v>
      </c>
      <c r="K687" s="112">
        <f t="shared" si="26"/>
        <v>50</v>
      </c>
      <c r="L687" s="52" t="s">
        <v>355</v>
      </c>
      <c r="M687" s="248" t="s">
        <v>355</v>
      </c>
      <c r="N687" s="262"/>
      <c r="O687" s="433"/>
      <c r="P687" s="438"/>
      <c r="Q687" s="433"/>
      <c r="R687" s="438"/>
      <c r="S687" s="114" t="s">
        <v>4386</v>
      </c>
      <c r="T687" s="117">
        <v>19</v>
      </c>
    </row>
    <row r="688" spans="1:20" ht="15.75">
      <c r="A688" s="440"/>
      <c r="B688" s="1" t="s">
        <v>36</v>
      </c>
      <c r="C688" s="384"/>
      <c r="D688" s="430" t="s">
        <v>3</v>
      </c>
      <c r="E688" s="1" t="s">
        <v>4615</v>
      </c>
      <c r="F688" s="409"/>
      <c r="G688" s="109">
        <v>10</v>
      </c>
      <c r="H688" s="110">
        <v>36.423299999999998</v>
      </c>
      <c r="I688" s="110">
        <v>27.293700000000001</v>
      </c>
      <c r="J688" s="111" t="s">
        <v>4616</v>
      </c>
      <c r="K688" s="112">
        <f t="shared" si="26"/>
        <v>50</v>
      </c>
      <c r="L688" s="52" t="s">
        <v>355</v>
      </c>
      <c r="M688" s="248" t="s">
        <v>355</v>
      </c>
      <c r="N688" s="260"/>
      <c r="O688" s="432" t="s">
        <v>355</v>
      </c>
      <c r="P688" s="438" t="e">
        <f>AVERAGE(#REF!)</f>
        <v>#REF!</v>
      </c>
      <c r="Q688" s="432" t="s">
        <v>354</v>
      </c>
      <c r="R688" s="438" t="e">
        <f>STDEV(#REF!)</f>
        <v>#REF!</v>
      </c>
      <c r="S688" s="114" t="s">
        <v>4386</v>
      </c>
      <c r="T688" s="117">
        <v>19</v>
      </c>
    </row>
    <row r="689" spans="1:20" ht="15.75">
      <c r="A689" s="440"/>
      <c r="B689" s="1" t="s">
        <v>37</v>
      </c>
      <c r="C689" s="384"/>
      <c r="D689" s="431"/>
      <c r="E689" s="1" t="s">
        <v>4617</v>
      </c>
      <c r="F689" s="409"/>
      <c r="G689" s="109">
        <v>10</v>
      </c>
      <c r="H689" s="110">
        <v>35.350499999999997</v>
      </c>
      <c r="I689" s="110">
        <v>28.039000000000001</v>
      </c>
      <c r="J689" s="111" t="s">
        <v>4618</v>
      </c>
      <c r="K689" s="112">
        <f t="shared" si="26"/>
        <v>50</v>
      </c>
      <c r="L689" s="52" t="s">
        <v>355</v>
      </c>
      <c r="M689" s="248" t="s">
        <v>355</v>
      </c>
      <c r="N689" s="261"/>
      <c r="O689" s="438" t="e">
        <f>AVERAGE(#REF!)</f>
        <v>#REF!</v>
      </c>
      <c r="P689" s="438" t="e">
        <f>AVERAGE(P688:P688)</f>
        <v>#REF!</v>
      </c>
      <c r="Q689" s="433"/>
      <c r="R689" s="438" t="e">
        <f>STDEV(#REF!)</f>
        <v>#REF!</v>
      </c>
      <c r="S689" s="114" t="s">
        <v>4386</v>
      </c>
      <c r="T689" s="117">
        <v>19</v>
      </c>
    </row>
    <row r="690" spans="1:20" ht="15.75">
      <c r="A690" s="440"/>
      <c r="B690" s="1" t="s">
        <v>38</v>
      </c>
      <c r="C690" s="383">
        <v>6</v>
      </c>
      <c r="D690" s="115" t="s">
        <v>4</v>
      </c>
      <c r="E690" s="1" t="s">
        <v>4619</v>
      </c>
      <c r="F690" s="409"/>
      <c r="G690" s="109">
        <v>10</v>
      </c>
      <c r="H690" s="110">
        <v>37.863500000000002</v>
      </c>
      <c r="I690" s="110">
        <v>27.966699999999999</v>
      </c>
      <c r="J690" s="111" t="s">
        <v>4620</v>
      </c>
      <c r="K690" s="112">
        <f t="shared" si="26"/>
        <v>50</v>
      </c>
      <c r="L690" s="52" t="s">
        <v>355</v>
      </c>
      <c r="M690" s="248" t="s">
        <v>355</v>
      </c>
      <c r="N690" s="248"/>
      <c r="O690" s="52" t="s">
        <v>355</v>
      </c>
      <c r="P690" s="432" t="s">
        <v>355</v>
      </c>
      <c r="Q690" s="116" t="s">
        <v>354</v>
      </c>
      <c r="R690" s="432" t="s">
        <v>354</v>
      </c>
      <c r="S690" s="114" t="s">
        <v>4386</v>
      </c>
      <c r="T690" s="117">
        <v>19</v>
      </c>
    </row>
    <row r="691" spans="1:20" ht="15.75">
      <c r="A691" s="440"/>
      <c r="B691" s="1" t="s">
        <v>39</v>
      </c>
      <c r="C691" s="384"/>
      <c r="D691" s="430" t="s">
        <v>3</v>
      </c>
      <c r="E691" s="1" t="s">
        <v>4621</v>
      </c>
      <c r="F691" s="409"/>
      <c r="G691" s="109">
        <v>10</v>
      </c>
      <c r="H691" s="110">
        <v>34.048000000000002</v>
      </c>
      <c r="I691" s="110">
        <v>27.209700000000002</v>
      </c>
      <c r="J691" s="111" t="s">
        <v>4622</v>
      </c>
      <c r="K691" s="112">
        <f t="shared" si="26"/>
        <v>50</v>
      </c>
      <c r="L691" s="52" t="s">
        <v>355</v>
      </c>
      <c r="M691" s="248" t="s">
        <v>355</v>
      </c>
      <c r="N691" s="260"/>
      <c r="O691" s="432" t="s">
        <v>355</v>
      </c>
      <c r="P691" s="438"/>
      <c r="Q691" s="432" t="s">
        <v>354</v>
      </c>
      <c r="R691" s="438"/>
      <c r="S691" s="114" t="s">
        <v>4386</v>
      </c>
      <c r="T691" s="117">
        <v>19</v>
      </c>
    </row>
    <row r="692" spans="1:20" ht="15.75">
      <c r="A692" s="440"/>
      <c r="B692" s="1" t="s">
        <v>40</v>
      </c>
      <c r="C692" s="384"/>
      <c r="D692" s="431"/>
      <c r="E692" s="1" t="s">
        <v>4623</v>
      </c>
      <c r="F692" s="409"/>
      <c r="G692" s="109">
        <v>10</v>
      </c>
      <c r="H692" s="110">
        <v>36.004300000000001</v>
      </c>
      <c r="I692" s="110">
        <v>29.416699999999999</v>
      </c>
      <c r="J692" s="111" t="s">
        <v>4624</v>
      </c>
      <c r="K692" s="112">
        <f t="shared" si="26"/>
        <v>50</v>
      </c>
      <c r="L692" s="52" t="s">
        <v>355</v>
      </c>
      <c r="M692" s="248" t="s">
        <v>355</v>
      </c>
      <c r="N692" s="261"/>
      <c r="O692" s="438" t="e">
        <f>AVERAGE(O691:O691)</f>
        <v>#DIV/0!</v>
      </c>
      <c r="P692" s="438" t="e">
        <f>AVERAGE(#REF!)</f>
        <v>#REF!</v>
      </c>
      <c r="Q692" s="438" t="e">
        <f>STDEV(#REF!)</f>
        <v>#REF!</v>
      </c>
      <c r="R692" s="438" t="e">
        <f>STDEV(#REF!)</f>
        <v>#REF!</v>
      </c>
      <c r="S692" s="114" t="s">
        <v>4386</v>
      </c>
      <c r="T692" s="117">
        <v>19</v>
      </c>
    </row>
    <row r="693" spans="1:20" ht="15.75">
      <c r="A693" s="440"/>
      <c r="B693" s="1" t="s">
        <v>41</v>
      </c>
      <c r="C693" s="384"/>
      <c r="D693" s="431"/>
      <c r="E693" s="1" t="s">
        <v>4625</v>
      </c>
      <c r="F693" s="410"/>
      <c r="G693" s="109">
        <v>10</v>
      </c>
      <c r="H693" s="110">
        <v>34.69</v>
      </c>
      <c r="I693" s="110">
        <v>28.489699999999999</v>
      </c>
      <c r="J693" s="111" t="s">
        <v>4626</v>
      </c>
      <c r="K693" s="112">
        <f t="shared" si="26"/>
        <v>50</v>
      </c>
      <c r="L693" s="52" t="s">
        <v>355</v>
      </c>
      <c r="M693" s="248" t="s">
        <v>355</v>
      </c>
      <c r="N693" s="261"/>
      <c r="O693" s="438" t="e">
        <f>AVERAGE(O692:O692)</f>
        <v>#DIV/0!</v>
      </c>
      <c r="P693" s="438" t="e">
        <f>AVERAGE(P692:P692)</f>
        <v>#REF!</v>
      </c>
      <c r="Q693" s="438" t="e">
        <f>STDEV(Q691:Q692)</f>
        <v>#REF!</v>
      </c>
      <c r="R693" s="438" t="e">
        <f>STDEV(#REF!)</f>
        <v>#REF!</v>
      </c>
      <c r="S693" s="114" t="s">
        <v>4386</v>
      </c>
      <c r="T693" s="117">
        <v>19</v>
      </c>
    </row>
    <row r="694" spans="1:20" ht="15.75">
      <c r="A694" s="440"/>
      <c r="B694" s="1" t="s">
        <v>49</v>
      </c>
      <c r="C694" s="383">
        <v>3</v>
      </c>
      <c r="D694" s="430" t="s">
        <v>4</v>
      </c>
      <c r="E694" s="1" t="s">
        <v>4627</v>
      </c>
      <c r="F694" s="408" t="s">
        <v>1846</v>
      </c>
      <c r="G694" s="109">
        <v>10</v>
      </c>
      <c r="H694" s="110">
        <v>36.533000000000001</v>
      </c>
      <c r="I694" s="110">
        <v>28.540700000000001</v>
      </c>
      <c r="J694" s="111" t="s">
        <v>4628</v>
      </c>
      <c r="K694" s="112">
        <f t="shared" si="26"/>
        <v>50</v>
      </c>
      <c r="L694" s="52" t="s">
        <v>355</v>
      </c>
      <c r="M694" s="248" t="s">
        <v>355</v>
      </c>
      <c r="N694" s="260"/>
      <c r="O694" s="432" t="s">
        <v>355</v>
      </c>
      <c r="P694" s="432" t="s">
        <v>355</v>
      </c>
      <c r="Q694" s="432" t="s">
        <v>354</v>
      </c>
      <c r="R694" s="432" t="s">
        <v>354</v>
      </c>
      <c r="S694" s="114" t="s">
        <v>4386</v>
      </c>
      <c r="T694" s="117">
        <v>20</v>
      </c>
    </row>
    <row r="695" spans="1:20" ht="15.75">
      <c r="A695" s="440"/>
      <c r="B695" s="1" t="s">
        <v>50</v>
      </c>
      <c r="C695" s="384"/>
      <c r="D695" s="431"/>
      <c r="E695" s="1" t="s">
        <v>4629</v>
      </c>
      <c r="F695" s="409"/>
      <c r="G695" s="109">
        <v>10</v>
      </c>
      <c r="H695" s="110" t="s">
        <v>16</v>
      </c>
      <c r="I695" s="110">
        <v>29.154</v>
      </c>
      <c r="J695" s="111" t="s">
        <v>4630</v>
      </c>
      <c r="K695" s="112">
        <f t="shared" si="26"/>
        <v>50</v>
      </c>
      <c r="L695" s="52" t="s">
        <v>355</v>
      </c>
      <c r="M695" s="248" t="s">
        <v>355</v>
      </c>
      <c r="N695" s="262"/>
      <c r="O695" s="433"/>
      <c r="P695" s="438"/>
      <c r="Q695" s="433"/>
      <c r="R695" s="438"/>
      <c r="S695" s="114" t="s">
        <v>4386</v>
      </c>
      <c r="T695" s="117">
        <v>20</v>
      </c>
    </row>
    <row r="696" spans="1:20" ht="15.75">
      <c r="A696" s="440"/>
      <c r="B696" s="1" t="s">
        <v>51</v>
      </c>
      <c r="C696" s="384"/>
      <c r="D696" s="430" t="s">
        <v>3</v>
      </c>
      <c r="E696" s="1" t="s">
        <v>4631</v>
      </c>
      <c r="F696" s="409"/>
      <c r="G696" s="109">
        <v>10</v>
      </c>
      <c r="H696" s="110">
        <v>36.463500000000003</v>
      </c>
      <c r="I696" s="110">
        <v>27.6477</v>
      </c>
      <c r="J696" s="111" t="s">
        <v>4632</v>
      </c>
      <c r="K696" s="112">
        <f t="shared" si="26"/>
        <v>50</v>
      </c>
      <c r="L696" s="52" t="s">
        <v>355</v>
      </c>
      <c r="M696" s="248" t="s">
        <v>355</v>
      </c>
      <c r="N696" s="260"/>
      <c r="O696" s="432" t="s">
        <v>355</v>
      </c>
      <c r="P696" s="438" t="e">
        <f>AVERAGE(#REF!)</f>
        <v>#REF!</v>
      </c>
      <c r="Q696" s="432" t="s">
        <v>354</v>
      </c>
      <c r="R696" s="438" t="e">
        <f>STDEV(#REF!)</f>
        <v>#REF!</v>
      </c>
      <c r="S696" s="114" t="s">
        <v>4386</v>
      </c>
      <c r="T696" s="117">
        <v>20</v>
      </c>
    </row>
    <row r="697" spans="1:20" ht="15.75">
      <c r="A697" s="440"/>
      <c r="B697" s="1" t="s">
        <v>52</v>
      </c>
      <c r="C697" s="384"/>
      <c r="D697" s="431"/>
      <c r="E697" s="1" t="s">
        <v>4633</v>
      </c>
      <c r="F697" s="409"/>
      <c r="G697" s="109">
        <v>10</v>
      </c>
      <c r="H697" s="110">
        <v>34.771700000000003</v>
      </c>
      <c r="I697" s="110">
        <v>27.148</v>
      </c>
      <c r="J697" s="111" t="s">
        <v>4634</v>
      </c>
      <c r="K697" s="112">
        <f t="shared" si="26"/>
        <v>50</v>
      </c>
      <c r="L697" s="52" t="s">
        <v>355</v>
      </c>
      <c r="M697" s="248" t="s">
        <v>355</v>
      </c>
      <c r="N697" s="261"/>
      <c r="O697" s="438" t="e">
        <f>AVERAGE(#REF!)</f>
        <v>#REF!</v>
      </c>
      <c r="P697" s="438" t="e">
        <f>AVERAGE(P696:P696)</f>
        <v>#REF!</v>
      </c>
      <c r="Q697" s="433"/>
      <c r="R697" s="438" t="e">
        <f>STDEV(#REF!)</f>
        <v>#REF!</v>
      </c>
      <c r="S697" s="114" t="s">
        <v>4386</v>
      </c>
      <c r="T697" s="117">
        <v>20</v>
      </c>
    </row>
    <row r="698" spans="1:20" ht="15.75">
      <c r="A698" s="440"/>
      <c r="B698" s="1" t="s">
        <v>53</v>
      </c>
      <c r="C698" s="383">
        <v>4</v>
      </c>
      <c r="D698" s="430" t="s">
        <v>4</v>
      </c>
      <c r="E698" s="1" t="s">
        <v>4635</v>
      </c>
      <c r="F698" s="409"/>
      <c r="G698" s="109">
        <v>10</v>
      </c>
      <c r="H698" s="110">
        <v>35.6417</v>
      </c>
      <c r="I698" s="110">
        <v>27.4313</v>
      </c>
      <c r="J698" s="111" t="s">
        <v>4636</v>
      </c>
      <c r="K698" s="112">
        <f t="shared" si="26"/>
        <v>50</v>
      </c>
      <c r="L698" s="52" t="s">
        <v>355</v>
      </c>
      <c r="M698" s="248" t="s">
        <v>355</v>
      </c>
      <c r="N698" s="260"/>
      <c r="O698" s="432" t="s">
        <v>355</v>
      </c>
      <c r="P698" s="432" t="s">
        <v>355</v>
      </c>
      <c r="Q698" s="432" t="s">
        <v>354</v>
      </c>
      <c r="R698" s="432" t="s">
        <v>354</v>
      </c>
      <c r="S698" s="114" t="s">
        <v>4386</v>
      </c>
      <c r="T698" s="117">
        <v>20</v>
      </c>
    </row>
    <row r="699" spans="1:20" ht="15.75">
      <c r="A699" s="440"/>
      <c r="B699" s="1" t="s">
        <v>54</v>
      </c>
      <c r="C699" s="384"/>
      <c r="D699" s="431"/>
      <c r="E699" s="1" t="s">
        <v>4637</v>
      </c>
      <c r="F699" s="409"/>
      <c r="G699" s="109">
        <v>10</v>
      </c>
      <c r="H699" s="110">
        <v>33.465299999999999</v>
      </c>
      <c r="I699" s="110">
        <v>27.5627</v>
      </c>
      <c r="J699" s="111" t="s">
        <v>4638</v>
      </c>
      <c r="K699" s="112">
        <f t="shared" si="26"/>
        <v>50</v>
      </c>
      <c r="L699" s="52" t="s">
        <v>355</v>
      </c>
      <c r="M699" s="248" t="s">
        <v>355</v>
      </c>
      <c r="N699" s="262"/>
      <c r="O699" s="433"/>
      <c r="P699" s="438"/>
      <c r="Q699" s="433"/>
      <c r="R699" s="438"/>
      <c r="S699" s="114" t="s">
        <v>4386</v>
      </c>
      <c r="T699" s="117">
        <v>20</v>
      </c>
    </row>
    <row r="700" spans="1:20" ht="15.75">
      <c r="A700" s="440"/>
      <c r="B700" s="1" t="s">
        <v>55</v>
      </c>
      <c r="C700" s="384"/>
      <c r="D700" s="430" t="s">
        <v>3</v>
      </c>
      <c r="E700" s="1" t="s">
        <v>4639</v>
      </c>
      <c r="F700" s="409"/>
      <c r="G700" s="109">
        <v>10</v>
      </c>
      <c r="H700" s="110">
        <v>34.112699999999997</v>
      </c>
      <c r="I700" s="110">
        <v>27.785</v>
      </c>
      <c r="J700" s="111" t="s">
        <v>4640</v>
      </c>
      <c r="K700" s="112">
        <f t="shared" si="26"/>
        <v>50</v>
      </c>
      <c r="L700" s="52" t="s">
        <v>355</v>
      </c>
      <c r="M700" s="248" t="s">
        <v>355</v>
      </c>
      <c r="N700" s="260"/>
      <c r="O700" s="432" t="s">
        <v>355</v>
      </c>
      <c r="P700" s="438" t="e">
        <f>AVERAGE(#REF!)</f>
        <v>#REF!</v>
      </c>
      <c r="Q700" s="432" t="s">
        <v>354</v>
      </c>
      <c r="R700" s="438" t="e">
        <f>STDEV(#REF!)</f>
        <v>#REF!</v>
      </c>
      <c r="S700" s="114" t="s">
        <v>4386</v>
      </c>
      <c r="T700" s="117">
        <v>20</v>
      </c>
    </row>
    <row r="701" spans="1:20" ht="15.75">
      <c r="A701" s="440"/>
      <c r="B701" s="1" t="s">
        <v>56</v>
      </c>
      <c r="C701" s="384"/>
      <c r="D701" s="431"/>
      <c r="E701" s="1" t="s">
        <v>4641</v>
      </c>
      <c r="F701" s="409"/>
      <c r="G701" s="109">
        <v>10</v>
      </c>
      <c r="H701" s="110">
        <v>34.6083</v>
      </c>
      <c r="I701" s="110">
        <v>27.602</v>
      </c>
      <c r="J701" s="111" t="s">
        <v>4642</v>
      </c>
      <c r="K701" s="112">
        <f t="shared" si="26"/>
        <v>50</v>
      </c>
      <c r="L701" s="52" t="s">
        <v>355</v>
      </c>
      <c r="M701" s="248" t="s">
        <v>355</v>
      </c>
      <c r="N701" s="261"/>
      <c r="O701" s="438" t="e">
        <f>AVERAGE(#REF!)</f>
        <v>#REF!</v>
      </c>
      <c r="P701" s="438" t="e">
        <f>AVERAGE(P700:P700)</f>
        <v>#REF!</v>
      </c>
      <c r="Q701" s="433"/>
      <c r="R701" s="438" t="e">
        <f>STDEV(#REF!)</f>
        <v>#REF!</v>
      </c>
      <c r="S701" s="114" t="s">
        <v>4386</v>
      </c>
      <c r="T701" s="117">
        <v>20</v>
      </c>
    </row>
    <row r="702" spans="1:20" ht="15.75">
      <c r="A702" s="440"/>
      <c r="B702" s="1" t="s">
        <v>57</v>
      </c>
      <c r="C702" s="383">
        <v>5</v>
      </c>
      <c r="D702" s="430" t="s">
        <v>4</v>
      </c>
      <c r="E702" s="1" t="s">
        <v>4643</v>
      </c>
      <c r="F702" s="409"/>
      <c r="G702" s="109">
        <v>10</v>
      </c>
      <c r="H702" s="110">
        <v>36.332700000000003</v>
      </c>
      <c r="I702" s="110">
        <v>28.292000000000002</v>
      </c>
      <c r="J702" s="111" t="s">
        <v>4644</v>
      </c>
      <c r="K702" s="112">
        <f t="shared" si="26"/>
        <v>50</v>
      </c>
      <c r="L702" s="52" t="s">
        <v>355</v>
      </c>
      <c r="M702" s="248" t="s">
        <v>355</v>
      </c>
      <c r="N702" s="260"/>
      <c r="O702" s="432" t="s">
        <v>355</v>
      </c>
      <c r="P702" s="432" t="s">
        <v>355</v>
      </c>
      <c r="Q702" s="432" t="s">
        <v>354</v>
      </c>
      <c r="R702" s="432" t="s">
        <v>354</v>
      </c>
      <c r="S702" s="114" t="s">
        <v>4386</v>
      </c>
      <c r="T702" s="117">
        <v>20</v>
      </c>
    </row>
    <row r="703" spans="1:20" ht="15.75">
      <c r="A703" s="440"/>
      <c r="B703" s="1" t="s">
        <v>58</v>
      </c>
      <c r="C703" s="384"/>
      <c r="D703" s="431"/>
      <c r="E703" s="1" t="s">
        <v>4645</v>
      </c>
      <c r="F703" s="409"/>
      <c r="G703" s="109">
        <v>10</v>
      </c>
      <c r="H703" s="110">
        <v>35.810299999999998</v>
      </c>
      <c r="I703" s="110">
        <v>27.7423</v>
      </c>
      <c r="J703" s="111" t="s">
        <v>4646</v>
      </c>
      <c r="K703" s="112">
        <f t="shared" si="26"/>
        <v>50</v>
      </c>
      <c r="L703" s="52" t="s">
        <v>355</v>
      </c>
      <c r="M703" s="248" t="s">
        <v>355</v>
      </c>
      <c r="N703" s="262"/>
      <c r="O703" s="433"/>
      <c r="P703" s="438"/>
      <c r="Q703" s="433"/>
      <c r="R703" s="438"/>
      <c r="S703" s="114" t="s">
        <v>4386</v>
      </c>
      <c r="T703" s="117">
        <v>20</v>
      </c>
    </row>
    <row r="704" spans="1:20" ht="15.75">
      <c r="A704" s="440"/>
      <c r="B704" s="1" t="s">
        <v>59</v>
      </c>
      <c r="C704" s="384"/>
      <c r="D704" s="430" t="s">
        <v>3</v>
      </c>
      <c r="E704" s="1" t="s">
        <v>4647</v>
      </c>
      <c r="F704" s="409"/>
      <c r="G704" s="109">
        <v>10</v>
      </c>
      <c r="H704" s="110">
        <v>35.453299999999999</v>
      </c>
      <c r="I704" s="110">
        <v>27.299700000000001</v>
      </c>
      <c r="J704" s="111" t="s">
        <v>4648</v>
      </c>
      <c r="K704" s="112">
        <f t="shared" si="26"/>
        <v>50</v>
      </c>
      <c r="L704" s="52" t="s">
        <v>355</v>
      </c>
      <c r="M704" s="248" t="s">
        <v>355</v>
      </c>
      <c r="N704" s="260"/>
      <c r="O704" s="432" t="s">
        <v>355</v>
      </c>
      <c r="P704" s="438" t="e">
        <f>AVERAGE(#REF!)</f>
        <v>#REF!</v>
      </c>
      <c r="Q704" s="432" t="s">
        <v>354</v>
      </c>
      <c r="R704" s="438" t="e">
        <f>STDEV(#REF!)</f>
        <v>#REF!</v>
      </c>
      <c r="S704" s="114" t="s">
        <v>4386</v>
      </c>
      <c r="T704" s="117">
        <v>20</v>
      </c>
    </row>
    <row r="705" spans="1:20" ht="15.75">
      <c r="A705" s="440"/>
      <c r="B705" s="1" t="s">
        <v>60</v>
      </c>
      <c r="C705" s="384"/>
      <c r="D705" s="431"/>
      <c r="E705" s="1" t="s">
        <v>4649</v>
      </c>
      <c r="F705" s="409"/>
      <c r="G705" s="109">
        <v>10</v>
      </c>
      <c r="H705" s="110">
        <v>35.898000000000003</v>
      </c>
      <c r="I705" s="110">
        <v>27.406700000000001</v>
      </c>
      <c r="J705" s="111" t="s">
        <v>4650</v>
      </c>
      <c r="K705" s="112">
        <f t="shared" si="26"/>
        <v>50</v>
      </c>
      <c r="L705" s="52" t="s">
        <v>355</v>
      </c>
      <c r="M705" s="248" t="s">
        <v>355</v>
      </c>
      <c r="N705" s="261"/>
      <c r="O705" s="438" t="e">
        <f>AVERAGE(#REF!)</f>
        <v>#REF!</v>
      </c>
      <c r="P705" s="438" t="e">
        <f>AVERAGE(P704:P704)</f>
        <v>#REF!</v>
      </c>
      <c r="Q705" s="433"/>
      <c r="R705" s="438" t="e">
        <f>STDEV(#REF!)</f>
        <v>#REF!</v>
      </c>
      <c r="S705" s="114" t="s">
        <v>4386</v>
      </c>
      <c r="T705" s="117">
        <v>20</v>
      </c>
    </row>
    <row r="706" spans="1:20" ht="15.75">
      <c r="A706" s="440"/>
      <c r="B706" s="1" t="s">
        <v>61</v>
      </c>
      <c r="C706" s="383">
        <v>6</v>
      </c>
      <c r="D706" s="430" t="s">
        <v>4</v>
      </c>
      <c r="E706" s="1" t="s">
        <v>4651</v>
      </c>
      <c r="F706" s="409"/>
      <c r="G706" s="109">
        <v>10</v>
      </c>
      <c r="H706" s="110">
        <v>34.085299999999997</v>
      </c>
      <c r="I706" s="110">
        <v>27.734300000000001</v>
      </c>
      <c r="J706" s="111" t="s">
        <v>4652</v>
      </c>
      <c r="K706" s="112">
        <f t="shared" si="26"/>
        <v>50</v>
      </c>
      <c r="L706" s="52" t="s">
        <v>355</v>
      </c>
      <c r="M706" s="248" t="s">
        <v>355</v>
      </c>
      <c r="N706" s="260"/>
      <c r="O706" s="432">
        <f>AVERAGE(M706:M707)</f>
        <v>600</v>
      </c>
      <c r="P706" s="432">
        <f>AVERAGE(M706:M709)</f>
        <v>600</v>
      </c>
      <c r="Q706" s="432" t="s">
        <v>354</v>
      </c>
      <c r="R706" s="432" t="s">
        <v>354</v>
      </c>
      <c r="S706" s="114" t="s">
        <v>4386</v>
      </c>
      <c r="T706" s="117">
        <v>20</v>
      </c>
    </row>
    <row r="707" spans="1:20" ht="15.75">
      <c r="A707" s="440"/>
      <c r="B707" s="1" t="s">
        <v>62</v>
      </c>
      <c r="C707" s="384"/>
      <c r="D707" s="437"/>
      <c r="E707" s="1" t="s">
        <v>4653</v>
      </c>
      <c r="F707" s="409"/>
      <c r="G707" s="109">
        <v>10</v>
      </c>
      <c r="H707" s="110">
        <v>32.424300000000002</v>
      </c>
      <c r="I707" s="110">
        <v>26.9787</v>
      </c>
      <c r="J707" s="111" t="s">
        <v>4654</v>
      </c>
      <c r="K707" s="112">
        <f t="shared" si="26"/>
        <v>50</v>
      </c>
      <c r="L707" s="52">
        <v>15</v>
      </c>
      <c r="M707" s="247">
        <f t="shared" si="27"/>
        <v>600</v>
      </c>
      <c r="N707" s="259"/>
      <c r="O707" s="433"/>
      <c r="P707" s="438"/>
      <c r="Q707" s="433"/>
      <c r="R707" s="438"/>
      <c r="S707" s="114" t="s">
        <v>4386</v>
      </c>
      <c r="T707" s="117">
        <v>20</v>
      </c>
    </row>
    <row r="708" spans="1:20" ht="15.75">
      <c r="A708" s="440"/>
      <c r="B708" s="1" t="s">
        <v>63</v>
      </c>
      <c r="C708" s="384"/>
      <c r="D708" s="431" t="s">
        <v>3</v>
      </c>
      <c r="E708" s="1" t="s">
        <v>4655</v>
      </c>
      <c r="F708" s="409"/>
      <c r="G708" s="109">
        <v>10</v>
      </c>
      <c r="H708" s="110">
        <v>34.646299999999997</v>
      </c>
      <c r="I708" s="110">
        <v>27.6493</v>
      </c>
      <c r="J708" s="111" t="s">
        <v>4656</v>
      </c>
      <c r="K708" s="112">
        <f t="shared" si="26"/>
        <v>50</v>
      </c>
      <c r="L708" s="52" t="s">
        <v>355</v>
      </c>
      <c r="M708" s="248" t="s">
        <v>355</v>
      </c>
      <c r="N708" s="260"/>
      <c r="O708" s="432" t="s">
        <v>355</v>
      </c>
      <c r="P708" s="438" t="e">
        <f>AVERAGE(#REF!)</f>
        <v>#REF!</v>
      </c>
      <c r="Q708" s="432" t="s">
        <v>354</v>
      </c>
      <c r="R708" s="438" t="e">
        <f>STDEV(#REF!)</f>
        <v>#REF!</v>
      </c>
      <c r="S708" s="114" t="s">
        <v>4386</v>
      </c>
      <c r="T708" s="117">
        <v>20</v>
      </c>
    </row>
    <row r="709" spans="1:20" ht="15.75">
      <c r="A709" s="441"/>
      <c r="B709" s="1" t="s">
        <v>64</v>
      </c>
      <c r="C709" s="384"/>
      <c r="D709" s="437"/>
      <c r="E709" s="1" t="s">
        <v>4657</v>
      </c>
      <c r="F709" s="410"/>
      <c r="G709" s="109">
        <v>10</v>
      </c>
      <c r="H709" s="110">
        <v>34.341000000000001</v>
      </c>
      <c r="I709" s="110">
        <v>27.21</v>
      </c>
      <c r="J709" s="111" t="s">
        <v>4658</v>
      </c>
      <c r="K709" s="112">
        <f t="shared" si="26"/>
        <v>50</v>
      </c>
      <c r="L709" s="52" t="s">
        <v>355</v>
      </c>
      <c r="M709" s="248" t="s">
        <v>355</v>
      </c>
      <c r="N709" s="261"/>
      <c r="O709" s="438" t="e">
        <f>AVERAGE(#REF!)</f>
        <v>#REF!</v>
      </c>
      <c r="P709" s="438" t="e">
        <f>AVERAGE(#REF!)</f>
        <v>#REF!</v>
      </c>
      <c r="Q709" s="433"/>
      <c r="R709" s="438" t="e">
        <f>STDEV(#REF!)</f>
        <v>#REF!</v>
      </c>
      <c r="S709" s="114" t="s">
        <v>4386</v>
      </c>
      <c r="T709" s="117">
        <v>20</v>
      </c>
    </row>
    <row r="710" spans="1:20" ht="15.75">
      <c r="A710" s="439" t="s">
        <v>4659</v>
      </c>
      <c r="B710" s="1" t="s">
        <v>26</v>
      </c>
      <c r="C710" s="383">
        <v>3</v>
      </c>
      <c r="D710" s="430" t="s">
        <v>4</v>
      </c>
      <c r="E710" s="1" t="s">
        <v>4660</v>
      </c>
      <c r="F710" s="408" t="s">
        <v>1844</v>
      </c>
      <c r="G710" s="109">
        <v>10</v>
      </c>
      <c r="H710" s="110" t="s">
        <v>16</v>
      </c>
      <c r="I710" s="110">
        <v>27.234300000000001</v>
      </c>
      <c r="J710" s="111" t="s">
        <v>4661</v>
      </c>
      <c r="K710" s="112">
        <f t="shared" ref="K710:K741" si="28">IF(J710&gt;6.25,50,(J710*8))</f>
        <v>50</v>
      </c>
      <c r="L710" s="52" t="s">
        <v>355</v>
      </c>
      <c r="M710" s="248" t="s">
        <v>355</v>
      </c>
      <c r="N710" s="260"/>
      <c r="O710" s="432" t="s">
        <v>355</v>
      </c>
      <c r="P710" s="432" t="s">
        <v>355</v>
      </c>
      <c r="Q710" s="432" t="s">
        <v>354</v>
      </c>
      <c r="R710" s="432" t="s">
        <v>354</v>
      </c>
      <c r="S710" s="114" t="s">
        <v>4386</v>
      </c>
      <c r="T710" s="117">
        <v>20</v>
      </c>
    </row>
    <row r="711" spans="1:20" ht="15.75">
      <c r="A711" s="440"/>
      <c r="B711" s="1" t="s">
        <v>27</v>
      </c>
      <c r="C711" s="384"/>
      <c r="D711" s="431"/>
      <c r="E711" s="1" t="s">
        <v>4662</v>
      </c>
      <c r="F711" s="409"/>
      <c r="G711" s="109">
        <v>10</v>
      </c>
      <c r="H711" s="110" t="s">
        <v>16</v>
      </c>
      <c r="I711" s="110">
        <v>26.6097</v>
      </c>
      <c r="J711" s="111" t="s">
        <v>4663</v>
      </c>
      <c r="K711" s="112">
        <f t="shared" si="28"/>
        <v>50</v>
      </c>
      <c r="L711" s="52" t="s">
        <v>355</v>
      </c>
      <c r="M711" s="248" t="s">
        <v>355</v>
      </c>
      <c r="N711" s="262"/>
      <c r="O711" s="433"/>
      <c r="P711" s="438"/>
      <c r="Q711" s="433"/>
      <c r="R711" s="438"/>
      <c r="S711" s="114" t="s">
        <v>4386</v>
      </c>
      <c r="T711" s="117">
        <v>20</v>
      </c>
    </row>
    <row r="712" spans="1:20" ht="15.75">
      <c r="A712" s="440"/>
      <c r="B712" s="1" t="s">
        <v>28</v>
      </c>
      <c r="C712" s="384"/>
      <c r="D712" s="430" t="s">
        <v>3</v>
      </c>
      <c r="E712" s="1" t="s">
        <v>4664</v>
      </c>
      <c r="F712" s="409"/>
      <c r="G712" s="109">
        <v>10</v>
      </c>
      <c r="H712" s="110" t="s">
        <v>16</v>
      </c>
      <c r="I712" s="110">
        <v>26.864699999999999</v>
      </c>
      <c r="J712" s="111" t="s">
        <v>4665</v>
      </c>
      <c r="K712" s="112">
        <f t="shared" si="28"/>
        <v>50</v>
      </c>
      <c r="L712" s="52" t="s">
        <v>355</v>
      </c>
      <c r="M712" s="248" t="s">
        <v>355</v>
      </c>
      <c r="N712" s="260"/>
      <c r="O712" s="432" t="s">
        <v>355</v>
      </c>
      <c r="P712" s="438" t="e">
        <f>AVERAGE(#REF!)</f>
        <v>#REF!</v>
      </c>
      <c r="Q712" s="432" t="s">
        <v>354</v>
      </c>
      <c r="R712" s="438" t="e">
        <f>STDEV(#REF!)</f>
        <v>#REF!</v>
      </c>
      <c r="S712" s="114" t="s">
        <v>4386</v>
      </c>
      <c r="T712" s="117">
        <v>20</v>
      </c>
    </row>
    <row r="713" spans="1:20" ht="15.75">
      <c r="A713" s="440"/>
      <c r="B713" s="1" t="s">
        <v>29</v>
      </c>
      <c r="C713" s="384"/>
      <c r="D713" s="431"/>
      <c r="E713" s="1" t="s">
        <v>4666</v>
      </c>
      <c r="F713" s="409"/>
      <c r="G713" s="109">
        <v>10</v>
      </c>
      <c r="H713" s="110" t="s">
        <v>16</v>
      </c>
      <c r="I713" s="110">
        <v>26.713699999999999</v>
      </c>
      <c r="J713" s="111" t="s">
        <v>4667</v>
      </c>
      <c r="K713" s="112">
        <f t="shared" si="28"/>
        <v>50</v>
      </c>
      <c r="L713" s="52" t="s">
        <v>355</v>
      </c>
      <c r="M713" s="248" t="s">
        <v>355</v>
      </c>
      <c r="N713" s="261"/>
      <c r="O713" s="438" t="e">
        <f>AVERAGE(#REF!)</f>
        <v>#REF!</v>
      </c>
      <c r="P713" s="438" t="e">
        <f>AVERAGE(P712:P712)</f>
        <v>#REF!</v>
      </c>
      <c r="Q713" s="433"/>
      <c r="R713" s="438" t="e">
        <f>STDEV(#REF!)</f>
        <v>#REF!</v>
      </c>
      <c r="S713" s="114" t="s">
        <v>4386</v>
      </c>
      <c r="T713" s="117">
        <v>20</v>
      </c>
    </row>
    <row r="714" spans="1:20" ht="15.75">
      <c r="A714" s="440"/>
      <c r="B714" s="1" t="s">
        <v>30</v>
      </c>
      <c r="C714" s="383">
        <v>4</v>
      </c>
      <c r="D714" s="430" t="s">
        <v>4</v>
      </c>
      <c r="E714" s="1" t="s">
        <v>4668</v>
      </c>
      <c r="F714" s="409"/>
      <c r="G714" s="109">
        <v>10</v>
      </c>
      <c r="H714" s="110" t="s">
        <v>16</v>
      </c>
      <c r="I714" s="110">
        <v>26.942699999999999</v>
      </c>
      <c r="J714" s="111" t="s">
        <v>4669</v>
      </c>
      <c r="K714" s="112">
        <f t="shared" si="28"/>
        <v>50</v>
      </c>
      <c r="L714" s="52" t="s">
        <v>355</v>
      </c>
      <c r="M714" s="248" t="s">
        <v>355</v>
      </c>
      <c r="N714" s="260"/>
      <c r="O714" s="432" t="s">
        <v>355</v>
      </c>
      <c r="P714" s="432" t="s">
        <v>355</v>
      </c>
      <c r="Q714" s="432" t="s">
        <v>354</v>
      </c>
      <c r="R714" s="432" t="s">
        <v>354</v>
      </c>
      <c r="S714" s="114" t="s">
        <v>4386</v>
      </c>
      <c r="T714" s="117">
        <v>20</v>
      </c>
    </row>
    <row r="715" spans="1:20" ht="15.75">
      <c r="A715" s="440"/>
      <c r="B715" s="1" t="s">
        <v>31</v>
      </c>
      <c r="C715" s="384"/>
      <c r="D715" s="431"/>
      <c r="E715" s="1" t="s">
        <v>4670</v>
      </c>
      <c r="F715" s="409"/>
      <c r="G715" s="109">
        <v>10</v>
      </c>
      <c r="H715" s="110" t="s">
        <v>16</v>
      </c>
      <c r="I715" s="110">
        <v>26.773</v>
      </c>
      <c r="J715" s="111" t="s">
        <v>4671</v>
      </c>
      <c r="K715" s="112">
        <f t="shared" si="28"/>
        <v>50</v>
      </c>
      <c r="L715" s="52" t="s">
        <v>355</v>
      </c>
      <c r="M715" s="248" t="s">
        <v>355</v>
      </c>
      <c r="N715" s="262"/>
      <c r="O715" s="433"/>
      <c r="P715" s="438"/>
      <c r="Q715" s="433"/>
      <c r="R715" s="438"/>
      <c r="S715" s="114" t="s">
        <v>4386</v>
      </c>
      <c r="T715" s="117">
        <v>20</v>
      </c>
    </row>
    <row r="716" spans="1:20" ht="15.75">
      <c r="A716" s="440"/>
      <c r="B716" s="1" t="s">
        <v>32</v>
      </c>
      <c r="C716" s="384"/>
      <c r="D716" s="430" t="s">
        <v>3</v>
      </c>
      <c r="E716" s="1" t="s">
        <v>4672</v>
      </c>
      <c r="F716" s="409"/>
      <c r="G716" s="109">
        <v>10</v>
      </c>
      <c r="H716" s="110" t="s">
        <v>16</v>
      </c>
      <c r="I716" s="110">
        <v>26.948699999999999</v>
      </c>
      <c r="J716" s="111" t="s">
        <v>4673</v>
      </c>
      <c r="K716" s="112">
        <f t="shared" si="28"/>
        <v>50</v>
      </c>
      <c r="L716" s="52" t="s">
        <v>355</v>
      </c>
      <c r="M716" s="248" t="s">
        <v>355</v>
      </c>
      <c r="N716" s="260"/>
      <c r="O716" s="432" t="s">
        <v>355</v>
      </c>
      <c r="P716" s="438" t="e">
        <f>AVERAGE(#REF!)</f>
        <v>#REF!</v>
      </c>
      <c r="Q716" s="432" t="s">
        <v>354</v>
      </c>
      <c r="R716" s="438" t="e">
        <f>STDEV(#REF!)</f>
        <v>#REF!</v>
      </c>
      <c r="S716" s="114" t="s">
        <v>4386</v>
      </c>
      <c r="T716" s="117">
        <v>20</v>
      </c>
    </row>
    <row r="717" spans="1:20" ht="15.75">
      <c r="A717" s="440"/>
      <c r="B717" s="1" t="s">
        <v>33</v>
      </c>
      <c r="C717" s="384"/>
      <c r="D717" s="431"/>
      <c r="E717" s="1" t="s">
        <v>4674</v>
      </c>
      <c r="F717" s="409"/>
      <c r="G717" s="109">
        <v>10</v>
      </c>
      <c r="H717" s="110" t="s">
        <v>16</v>
      </c>
      <c r="I717" s="110">
        <v>27.6843</v>
      </c>
      <c r="J717" s="111" t="s">
        <v>4675</v>
      </c>
      <c r="K717" s="112">
        <f t="shared" si="28"/>
        <v>50</v>
      </c>
      <c r="L717" s="52" t="s">
        <v>355</v>
      </c>
      <c r="M717" s="248" t="s">
        <v>355</v>
      </c>
      <c r="N717" s="261"/>
      <c r="O717" s="438" t="e">
        <f>AVERAGE(#REF!)</f>
        <v>#REF!</v>
      </c>
      <c r="P717" s="438" t="e">
        <f>AVERAGE(P716:P716)</f>
        <v>#REF!</v>
      </c>
      <c r="Q717" s="433"/>
      <c r="R717" s="438" t="e">
        <f>STDEV(#REF!)</f>
        <v>#REF!</v>
      </c>
      <c r="S717" s="114" t="s">
        <v>4386</v>
      </c>
      <c r="T717" s="117">
        <v>20</v>
      </c>
    </row>
    <row r="718" spans="1:20" ht="15.75">
      <c r="A718" s="440"/>
      <c r="B718" s="1" t="s">
        <v>34</v>
      </c>
      <c r="C718" s="383">
        <v>5</v>
      </c>
      <c r="D718" s="430" t="s">
        <v>4</v>
      </c>
      <c r="E718" s="1" t="s">
        <v>4676</v>
      </c>
      <c r="F718" s="409"/>
      <c r="G718" s="109">
        <v>10</v>
      </c>
      <c r="H718" s="110" t="s">
        <v>16</v>
      </c>
      <c r="I718" s="110">
        <v>27.503</v>
      </c>
      <c r="J718" s="111" t="s">
        <v>4677</v>
      </c>
      <c r="K718" s="112">
        <f t="shared" si="28"/>
        <v>50</v>
      </c>
      <c r="L718" s="52" t="s">
        <v>355</v>
      </c>
      <c r="M718" s="248" t="s">
        <v>355</v>
      </c>
      <c r="N718" s="260"/>
      <c r="O718" s="432" t="s">
        <v>355</v>
      </c>
      <c r="P718" s="432" t="s">
        <v>355</v>
      </c>
      <c r="Q718" s="432" t="s">
        <v>354</v>
      </c>
      <c r="R718" s="432" t="s">
        <v>354</v>
      </c>
      <c r="S718" s="114" t="s">
        <v>4386</v>
      </c>
      <c r="T718" s="117">
        <v>20</v>
      </c>
    </row>
    <row r="719" spans="1:20" ht="15.75">
      <c r="A719" s="440"/>
      <c r="B719" s="1" t="s">
        <v>35</v>
      </c>
      <c r="C719" s="384"/>
      <c r="D719" s="431"/>
      <c r="E719" s="1" t="s">
        <v>4678</v>
      </c>
      <c r="F719" s="409"/>
      <c r="G719" s="109">
        <v>10</v>
      </c>
      <c r="H719" s="110" t="s">
        <v>16</v>
      </c>
      <c r="I719" s="110">
        <v>27.2377</v>
      </c>
      <c r="J719" s="111" t="s">
        <v>4679</v>
      </c>
      <c r="K719" s="112">
        <f t="shared" si="28"/>
        <v>50</v>
      </c>
      <c r="L719" s="52" t="s">
        <v>355</v>
      </c>
      <c r="M719" s="248" t="s">
        <v>355</v>
      </c>
      <c r="N719" s="262"/>
      <c r="O719" s="433"/>
      <c r="P719" s="438"/>
      <c r="Q719" s="433"/>
      <c r="R719" s="438"/>
      <c r="S719" s="114" t="s">
        <v>4386</v>
      </c>
      <c r="T719" s="117">
        <v>20</v>
      </c>
    </row>
    <row r="720" spans="1:20" ht="15.75">
      <c r="A720" s="440"/>
      <c r="B720" s="1" t="s">
        <v>36</v>
      </c>
      <c r="C720" s="384"/>
      <c r="D720" s="430" t="s">
        <v>3</v>
      </c>
      <c r="E720" s="1" t="s">
        <v>4680</v>
      </c>
      <c r="F720" s="409"/>
      <c r="G720" s="109">
        <v>10</v>
      </c>
      <c r="H720" s="110" t="s">
        <v>16</v>
      </c>
      <c r="I720" s="110">
        <v>26.702000000000002</v>
      </c>
      <c r="J720" s="111" t="s">
        <v>4681</v>
      </c>
      <c r="K720" s="112">
        <f t="shared" si="28"/>
        <v>50</v>
      </c>
      <c r="L720" s="52" t="s">
        <v>355</v>
      </c>
      <c r="M720" s="248" t="s">
        <v>355</v>
      </c>
      <c r="N720" s="260"/>
      <c r="O720" s="432" t="s">
        <v>355</v>
      </c>
      <c r="P720" s="438" t="e">
        <f>AVERAGE(#REF!)</f>
        <v>#REF!</v>
      </c>
      <c r="Q720" s="432" t="s">
        <v>354</v>
      </c>
      <c r="R720" s="438" t="e">
        <f>STDEV(#REF!)</f>
        <v>#REF!</v>
      </c>
      <c r="S720" s="114" t="s">
        <v>4386</v>
      </c>
      <c r="T720" s="117">
        <v>20</v>
      </c>
    </row>
    <row r="721" spans="1:20" ht="15.75">
      <c r="A721" s="440"/>
      <c r="B721" s="1" t="s">
        <v>37</v>
      </c>
      <c r="C721" s="384"/>
      <c r="D721" s="431"/>
      <c r="E721" s="1" t="s">
        <v>4682</v>
      </c>
      <c r="F721" s="409"/>
      <c r="G721" s="109">
        <v>10</v>
      </c>
      <c r="H721" s="110" t="s">
        <v>16</v>
      </c>
      <c r="I721" s="110">
        <v>27.4937</v>
      </c>
      <c r="J721" s="111" t="s">
        <v>4683</v>
      </c>
      <c r="K721" s="112">
        <f t="shared" si="28"/>
        <v>50</v>
      </c>
      <c r="L721" s="52" t="s">
        <v>355</v>
      </c>
      <c r="M721" s="248" t="s">
        <v>355</v>
      </c>
      <c r="N721" s="261"/>
      <c r="O721" s="438" t="e">
        <f>AVERAGE(#REF!)</f>
        <v>#REF!</v>
      </c>
      <c r="P721" s="438" t="e">
        <f>AVERAGE(P720:P720)</f>
        <v>#REF!</v>
      </c>
      <c r="Q721" s="433"/>
      <c r="R721" s="438" t="e">
        <f>STDEV(#REF!)</f>
        <v>#REF!</v>
      </c>
      <c r="S721" s="114" t="s">
        <v>4386</v>
      </c>
      <c r="T721" s="117">
        <v>20</v>
      </c>
    </row>
    <row r="722" spans="1:20" ht="15.75">
      <c r="A722" s="440"/>
      <c r="B722" s="1" t="s">
        <v>38</v>
      </c>
      <c r="C722" s="383">
        <v>6</v>
      </c>
      <c r="D722" s="115" t="s">
        <v>4</v>
      </c>
      <c r="E722" s="1" t="s">
        <v>4684</v>
      </c>
      <c r="F722" s="409"/>
      <c r="G722" s="109">
        <v>10</v>
      </c>
      <c r="H722" s="110" t="s">
        <v>16</v>
      </c>
      <c r="I722" s="110">
        <v>27.084700000000002</v>
      </c>
      <c r="J722" s="111" t="s">
        <v>4685</v>
      </c>
      <c r="K722" s="112">
        <f t="shared" si="28"/>
        <v>50</v>
      </c>
      <c r="L722" s="52" t="s">
        <v>355</v>
      </c>
      <c r="M722" s="248" t="s">
        <v>355</v>
      </c>
      <c r="N722" s="248"/>
      <c r="O722" s="52" t="s">
        <v>355</v>
      </c>
      <c r="P722" s="432" t="s">
        <v>355</v>
      </c>
      <c r="Q722" s="116" t="s">
        <v>354</v>
      </c>
      <c r="R722" s="432" t="s">
        <v>354</v>
      </c>
      <c r="S722" s="114" t="s">
        <v>4386</v>
      </c>
      <c r="T722" s="117">
        <v>20</v>
      </c>
    </row>
    <row r="723" spans="1:20" ht="15.75">
      <c r="A723" s="440"/>
      <c r="B723" s="1" t="s">
        <v>39</v>
      </c>
      <c r="C723" s="384"/>
      <c r="D723" s="430" t="s">
        <v>3</v>
      </c>
      <c r="E723" s="1" t="s">
        <v>4686</v>
      </c>
      <c r="F723" s="409"/>
      <c r="G723" s="109">
        <v>10</v>
      </c>
      <c r="H723" s="110" t="s">
        <v>16</v>
      </c>
      <c r="I723" s="110">
        <v>27.063300000000002</v>
      </c>
      <c r="J723" s="111" t="s">
        <v>4687</v>
      </c>
      <c r="K723" s="112">
        <f t="shared" si="28"/>
        <v>50</v>
      </c>
      <c r="L723" s="52" t="s">
        <v>355</v>
      </c>
      <c r="M723" s="248" t="s">
        <v>355</v>
      </c>
      <c r="N723" s="260"/>
      <c r="O723" s="432" t="s">
        <v>355</v>
      </c>
      <c r="P723" s="438"/>
      <c r="Q723" s="432" t="s">
        <v>354</v>
      </c>
      <c r="R723" s="438"/>
      <c r="S723" s="114" t="s">
        <v>4386</v>
      </c>
      <c r="T723" s="117">
        <v>20</v>
      </c>
    </row>
    <row r="724" spans="1:20" ht="15.75">
      <c r="A724" s="440"/>
      <c r="B724" s="1" t="s">
        <v>40</v>
      </c>
      <c r="C724" s="384"/>
      <c r="D724" s="431"/>
      <c r="E724" s="1" t="s">
        <v>4688</v>
      </c>
      <c r="F724" s="409"/>
      <c r="G724" s="109">
        <v>10</v>
      </c>
      <c r="H724" s="110" t="s">
        <v>16</v>
      </c>
      <c r="I724" s="110">
        <v>27.355</v>
      </c>
      <c r="J724" s="111" t="s">
        <v>4689</v>
      </c>
      <c r="K724" s="112">
        <f t="shared" si="28"/>
        <v>50</v>
      </c>
      <c r="L724" s="52" t="s">
        <v>355</v>
      </c>
      <c r="M724" s="248" t="s">
        <v>355</v>
      </c>
      <c r="N724" s="261"/>
      <c r="O724" s="438" t="e">
        <f>AVERAGE(O723:O723)</f>
        <v>#DIV/0!</v>
      </c>
      <c r="P724" s="438" t="e">
        <f>AVERAGE(#REF!)</f>
        <v>#REF!</v>
      </c>
      <c r="Q724" s="438" t="e">
        <f>STDEV(#REF!)</f>
        <v>#REF!</v>
      </c>
      <c r="R724" s="438" t="e">
        <f>STDEV(#REF!)</f>
        <v>#REF!</v>
      </c>
      <c r="S724" s="114" t="s">
        <v>4386</v>
      </c>
      <c r="T724" s="117">
        <v>20</v>
      </c>
    </row>
    <row r="725" spans="1:20" ht="15.75">
      <c r="A725" s="440"/>
      <c r="B725" s="1" t="s">
        <v>41</v>
      </c>
      <c r="C725" s="384"/>
      <c r="D725" s="431"/>
      <c r="E725" s="1" t="s">
        <v>4690</v>
      </c>
      <c r="F725" s="410"/>
      <c r="G725" s="109">
        <v>10</v>
      </c>
      <c r="H725" s="110" t="s">
        <v>16</v>
      </c>
      <c r="I725" s="110">
        <v>27.236000000000001</v>
      </c>
      <c r="J725" s="111" t="s">
        <v>4691</v>
      </c>
      <c r="K725" s="112">
        <f t="shared" si="28"/>
        <v>50</v>
      </c>
      <c r="L725" s="52" t="s">
        <v>355</v>
      </c>
      <c r="M725" s="248" t="s">
        <v>355</v>
      </c>
      <c r="N725" s="261"/>
      <c r="O725" s="438" t="e">
        <f>AVERAGE(O724:O724)</f>
        <v>#DIV/0!</v>
      </c>
      <c r="P725" s="438" t="e">
        <f>AVERAGE(P724:P724)</f>
        <v>#REF!</v>
      </c>
      <c r="Q725" s="438" t="e">
        <f>STDEV(Q723:Q724)</f>
        <v>#REF!</v>
      </c>
      <c r="R725" s="438" t="e">
        <f>STDEV(#REF!)</f>
        <v>#REF!</v>
      </c>
      <c r="S725" s="114" t="s">
        <v>4386</v>
      </c>
      <c r="T725" s="117">
        <v>20</v>
      </c>
    </row>
    <row r="726" spans="1:20" ht="15.75">
      <c r="A726" s="440"/>
      <c r="B726" s="1" t="s">
        <v>49</v>
      </c>
      <c r="C726" s="383">
        <v>3</v>
      </c>
      <c r="D726" s="430" t="s">
        <v>4</v>
      </c>
      <c r="E726" s="1" t="s">
        <v>4692</v>
      </c>
      <c r="F726" s="408" t="s">
        <v>1846</v>
      </c>
      <c r="G726" s="109">
        <v>10</v>
      </c>
      <c r="H726" s="110" t="s">
        <v>16</v>
      </c>
      <c r="I726" s="110">
        <v>28.102699999999999</v>
      </c>
      <c r="J726" s="111" t="s">
        <v>4693</v>
      </c>
      <c r="K726" s="112">
        <f t="shared" si="28"/>
        <v>50</v>
      </c>
      <c r="L726" s="52" t="s">
        <v>355</v>
      </c>
      <c r="M726" s="248" t="s">
        <v>355</v>
      </c>
      <c r="N726" s="260"/>
      <c r="O726" s="432" t="s">
        <v>355</v>
      </c>
      <c r="P726" s="432" t="s">
        <v>355</v>
      </c>
      <c r="Q726" s="432" t="s">
        <v>354</v>
      </c>
      <c r="R726" s="432" t="s">
        <v>354</v>
      </c>
      <c r="S726" s="114" t="s">
        <v>4386</v>
      </c>
      <c r="T726" s="117">
        <v>20</v>
      </c>
    </row>
    <row r="727" spans="1:20" ht="15.75">
      <c r="A727" s="440"/>
      <c r="B727" s="1" t="s">
        <v>50</v>
      </c>
      <c r="C727" s="384"/>
      <c r="D727" s="431"/>
      <c r="E727" s="1" t="s">
        <v>4694</v>
      </c>
      <c r="F727" s="409"/>
      <c r="G727" s="109">
        <v>10</v>
      </c>
      <c r="H727" s="110" t="s">
        <v>16</v>
      </c>
      <c r="I727" s="110">
        <v>27.305</v>
      </c>
      <c r="J727" s="111" t="s">
        <v>4695</v>
      </c>
      <c r="K727" s="112">
        <f t="shared" si="28"/>
        <v>50</v>
      </c>
      <c r="L727" s="52" t="s">
        <v>355</v>
      </c>
      <c r="M727" s="248" t="s">
        <v>355</v>
      </c>
      <c r="N727" s="262"/>
      <c r="O727" s="433"/>
      <c r="P727" s="438"/>
      <c r="Q727" s="433"/>
      <c r="R727" s="438"/>
      <c r="S727" s="114" t="s">
        <v>4386</v>
      </c>
      <c r="T727" s="117">
        <v>20</v>
      </c>
    </row>
    <row r="728" spans="1:20" ht="15.75">
      <c r="A728" s="440"/>
      <c r="B728" s="1" t="s">
        <v>51</v>
      </c>
      <c r="C728" s="384"/>
      <c r="D728" s="430" t="s">
        <v>3</v>
      </c>
      <c r="E728" s="1" t="s">
        <v>4696</v>
      </c>
      <c r="F728" s="409"/>
      <c r="G728" s="109">
        <v>10</v>
      </c>
      <c r="H728" s="110" t="s">
        <v>16</v>
      </c>
      <c r="I728" s="110">
        <v>26.675999999999998</v>
      </c>
      <c r="J728" s="111" t="s">
        <v>4697</v>
      </c>
      <c r="K728" s="112">
        <f t="shared" si="28"/>
        <v>50</v>
      </c>
      <c r="L728" s="52" t="s">
        <v>355</v>
      </c>
      <c r="M728" s="248" t="s">
        <v>355</v>
      </c>
      <c r="N728" s="260"/>
      <c r="O728" s="432" t="s">
        <v>355</v>
      </c>
      <c r="P728" s="438" t="e">
        <f>AVERAGE(#REF!)</f>
        <v>#REF!</v>
      </c>
      <c r="Q728" s="432" t="s">
        <v>354</v>
      </c>
      <c r="R728" s="438" t="e">
        <f>STDEV(#REF!)</f>
        <v>#REF!</v>
      </c>
      <c r="S728" s="114" t="s">
        <v>4386</v>
      </c>
      <c r="T728" s="117">
        <v>20</v>
      </c>
    </row>
    <row r="729" spans="1:20" ht="15.75">
      <c r="A729" s="440"/>
      <c r="B729" s="1" t="s">
        <v>52</v>
      </c>
      <c r="C729" s="384"/>
      <c r="D729" s="431"/>
      <c r="E729" s="1" t="s">
        <v>4698</v>
      </c>
      <c r="F729" s="409"/>
      <c r="G729" s="109">
        <v>10</v>
      </c>
      <c r="H729" s="110" t="s">
        <v>16</v>
      </c>
      <c r="I729" s="110">
        <v>26.691700000000001</v>
      </c>
      <c r="J729" s="111" t="s">
        <v>4699</v>
      </c>
      <c r="K729" s="112">
        <f t="shared" si="28"/>
        <v>50</v>
      </c>
      <c r="L729" s="52" t="s">
        <v>355</v>
      </c>
      <c r="M729" s="248" t="s">
        <v>355</v>
      </c>
      <c r="N729" s="261"/>
      <c r="O729" s="438" t="e">
        <f>AVERAGE(#REF!)</f>
        <v>#REF!</v>
      </c>
      <c r="P729" s="438" t="e">
        <f>AVERAGE(P728:P728)</f>
        <v>#REF!</v>
      </c>
      <c r="Q729" s="433"/>
      <c r="R729" s="438" t="e">
        <f>STDEV(#REF!)</f>
        <v>#REF!</v>
      </c>
      <c r="S729" s="114" t="s">
        <v>4386</v>
      </c>
      <c r="T729" s="117">
        <v>20</v>
      </c>
    </row>
    <row r="730" spans="1:20" ht="15.75">
      <c r="A730" s="440"/>
      <c r="B730" s="1" t="s">
        <v>53</v>
      </c>
      <c r="C730" s="383">
        <v>4</v>
      </c>
      <c r="D730" s="430" t="s">
        <v>4</v>
      </c>
      <c r="E730" s="1" t="s">
        <v>4700</v>
      </c>
      <c r="F730" s="409"/>
      <c r="G730" s="109">
        <v>10</v>
      </c>
      <c r="H730" s="110" t="s">
        <v>16</v>
      </c>
      <c r="I730" s="110">
        <v>27.081299999999999</v>
      </c>
      <c r="J730" s="111" t="s">
        <v>4701</v>
      </c>
      <c r="K730" s="112">
        <f t="shared" si="28"/>
        <v>50</v>
      </c>
      <c r="L730" s="52" t="s">
        <v>355</v>
      </c>
      <c r="M730" s="248" t="s">
        <v>355</v>
      </c>
      <c r="N730" s="260"/>
      <c r="O730" s="432" t="s">
        <v>355</v>
      </c>
      <c r="P730" s="432" t="s">
        <v>355</v>
      </c>
      <c r="Q730" s="432" t="s">
        <v>354</v>
      </c>
      <c r="R730" s="432" t="s">
        <v>354</v>
      </c>
      <c r="S730" s="114" t="s">
        <v>4386</v>
      </c>
      <c r="T730" s="117">
        <v>20</v>
      </c>
    </row>
    <row r="731" spans="1:20" ht="15.75">
      <c r="A731" s="440"/>
      <c r="B731" s="1" t="s">
        <v>54</v>
      </c>
      <c r="C731" s="384"/>
      <c r="D731" s="431"/>
      <c r="E731" s="1" t="s">
        <v>4702</v>
      </c>
      <c r="F731" s="409"/>
      <c r="G731" s="109">
        <v>10</v>
      </c>
      <c r="H731" s="110" t="s">
        <v>16</v>
      </c>
      <c r="I731" s="110">
        <v>27.35</v>
      </c>
      <c r="J731" s="111" t="s">
        <v>4703</v>
      </c>
      <c r="K731" s="112">
        <f t="shared" si="28"/>
        <v>50</v>
      </c>
      <c r="L731" s="52" t="s">
        <v>355</v>
      </c>
      <c r="M731" s="248" t="s">
        <v>355</v>
      </c>
      <c r="N731" s="262"/>
      <c r="O731" s="433"/>
      <c r="P731" s="438"/>
      <c r="Q731" s="433"/>
      <c r="R731" s="438"/>
      <c r="S731" s="114" t="s">
        <v>4386</v>
      </c>
      <c r="T731" s="117">
        <v>20</v>
      </c>
    </row>
    <row r="732" spans="1:20" ht="15.75">
      <c r="A732" s="440"/>
      <c r="B732" s="1" t="s">
        <v>55</v>
      </c>
      <c r="C732" s="384"/>
      <c r="D732" s="430" t="s">
        <v>3</v>
      </c>
      <c r="E732" s="1" t="s">
        <v>4704</v>
      </c>
      <c r="F732" s="409"/>
      <c r="G732" s="109">
        <v>10</v>
      </c>
      <c r="H732" s="110" t="s">
        <v>16</v>
      </c>
      <c r="I732" s="110">
        <v>27.160699999999999</v>
      </c>
      <c r="J732" s="111" t="s">
        <v>4705</v>
      </c>
      <c r="K732" s="112">
        <f t="shared" si="28"/>
        <v>50</v>
      </c>
      <c r="L732" s="52" t="s">
        <v>355</v>
      </c>
      <c r="M732" s="248" t="s">
        <v>355</v>
      </c>
      <c r="N732" s="260"/>
      <c r="O732" s="432" t="s">
        <v>355</v>
      </c>
      <c r="P732" s="438" t="e">
        <f>AVERAGE(#REF!)</f>
        <v>#REF!</v>
      </c>
      <c r="Q732" s="432" t="s">
        <v>354</v>
      </c>
      <c r="R732" s="438" t="e">
        <f>STDEV(#REF!)</f>
        <v>#REF!</v>
      </c>
      <c r="S732" s="114" t="s">
        <v>4386</v>
      </c>
      <c r="T732" s="117">
        <v>20</v>
      </c>
    </row>
    <row r="733" spans="1:20" ht="15.75">
      <c r="A733" s="440"/>
      <c r="B733" s="1" t="s">
        <v>56</v>
      </c>
      <c r="C733" s="384"/>
      <c r="D733" s="431"/>
      <c r="E733" s="1" t="s">
        <v>4706</v>
      </c>
      <c r="F733" s="409"/>
      <c r="G733" s="109">
        <v>10</v>
      </c>
      <c r="H733" s="110" t="s">
        <v>16</v>
      </c>
      <c r="I733" s="110">
        <v>28.367699999999999</v>
      </c>
      <c r="J733" s="111" t="s">
        <v>4707</v>
      </c>
      <c r="K733" s="112">
        <f t="shared" si="28"/>
        <v>50</v>
      </c>
      <c r="L733" s="52" t="s">
        <v>355</v>
      </c>
      <c r="M733" s="248" t="s">
        <v>355</v>
      </c>
      <c r="N733" s="261"/>
      <c r="O733" s="438" t="e">
        <f>AVERAGE(#REF!)</f>
        <v>#REF!</v>
      </c>
      <c r="P733" s="438" t="e">
        <f>AVERAGE(P732:P732)</f>
        <v>#REF!</v>
      </c>
      <c r="Q733" s="433"/>
      <c r="R733" s="438" t="e">
        <f>STDEV(#REF!)</f>
        <v>#REF!</v>
      </c>
      <c r="S733" s="114" t="s">
        <v>4386</v>
      </c>
      <c r="T733" s="117">
        <v>21</v>
      </c>
    </row>
    <row r="734" spans="1:20" ht="15.75">
      <c r="A734" s="440"/>
      <c r="B734" s="1" t="s">
        <v>57</v>
      </c>
      <c r="C734" s="383">
        <v>5</v>
      </c>
      <c r="D734" s="430" t="s">
        <v>4</v>
      </c>
      <c r="E734" s="1" t="s">
        <v>4708</v>
      </c>
      <c r="F734" s="409"/>
      <c r="G734" s="109">
        <v>10</v>
      </c>
      <c r="H734" s="110" t="s">
        <v>16</v>
      </c>
      <c r="I734" s="110">
        <v>26.236999999999998</v>
      </c>
      <c r="J734" s="111" t="s">
        <v>4709</v>
      </c>
      <c r="K734" s="112">
        <f t="shared" si="28"/>
        <v>50</v>
      </c>
      <c r="L734" s="52" t="s">
        <v>355</v>
      </c>
      <c r="M734" s="248" t="s">
        <v>355</v>
      </c>
      <c r="N734" s="260"/>
      <c r="O734" s="432" t="s">
        <v>355</v>
      </c>
      <c r="P734" s="432" t="s">
        <v>355</v>
      </c>
      <c r="Q734" s="432" t="s">
        <v>354</v>
      </c>
      <c r="R734" s="432" t="s">
        <v>354</v>
      </c>
      <c r="S734" s="114" t="s">
        <v>4710</v>
      </c>
      <c r="T734" s="117">
        <v>21</v>
      </c>
    </row>
    <row r="735" spans="1:20" ht="15.75">
      <c r="A735" s="440"/>
      <c r="B735" s="1" t="s">
        <v>58</v>
      </c>
      <c r="C735" s="384"/>
      <c r="D735" s="431"/>
      <c r="E735" s="1" t="s">
        <v>4711</v>
      </c>
      <c r="F735" s="409"/>
      <c r="G735" s="109">
        <v>10</v>
      </c>
      <c r="H735" s="110" t="s">
        <v>16</v>
      </c>
      <c r="I735" s="110">
        <v>26.823699999999999</v>
      </c>
      <c r="J735" s="111" t="s">
        <v>4712</v>
      </c>
      <c r="K735" s="112">
        <f t="shared" si="28"/>
        <v>50</v>
      </c>
      <c r="L735" s="52" t="s">
        <v>355</v>
      </c>
      <c r="M735" s="248" t="s">
        <v>355</v>
      </c>
      <c r="N735" s="262"/>
      <c r="O735" s="433"/>
      <c r="P735" s="438"/>
      <c r="Q735" s="433"/>
      <c r="R735" s="438"/>
      <c r="S735" s="114" t="s">
        <v>4710</v>
      </c>
      <c r="T735" s="117">
        <v>21</v>
      </c>
    </row>
    <row r="736" spans="1:20" ht="15.75">
      <c r="A736" s="440"/>
      <c r="B736" s="1" t="s">
        <v>59</v>
      </c>
      <c r="C736" s="384"/>
      <c r="D736" s="430" t="s">
        <v>3</v>
      </c>
      <c r="E736" s="1" t="s">
        <v>4713</v>
      </c>
      <c r="F736" s="409"/>
      <c r="G736" s="109">
        <v>10</v>
      </c>
      <c r="H736" s="110" t="s">
        <v>16</v>
      </c>
      <c r="I736" s="110">
        <v>27.0977</v>
      </c>
      <c r="J736" s="111" t="s">
        <v>4714</v>
      </c>
      <c r="K736" s="112">
        <f t="shared" si="28"/>
        <v>50</v>
      </c>
      <c r="L736" s="52" t="s">
        <v>355</v>
      </c>
      <c r="M736" s="248" t="s">
        <v>355</v>
      </c>
      <c r="N736" s="260"/>
      <c r="O736" s="432" t="s">
        <v>355</v>
      </c>
      <c r="P736" s="438" t="e">
        <f>AVERAGE(#REF!)</f>
        <v>#REF!</v>
      </c>
      <c r="Q736" s="432" t="s">
        <v>354</v>
      </c>
      <c r="R736" s="438" t="e">
        <f>STDEV(#REF!)</f>
        <v>#REF!</v>
      </c>
      <c r="S736" s="114" t="s">
        <v>4710</v>
      </c>
      <c r="T736" s="117">
        <v>21</v>
      </c>
    </row>
    <row r="737" spans="1:20" ht="15.75">
      <c r="A737" s="440"/>
      <c r="B737" s="1" t="s">
        <v>60</v>
      </c>
      <c r="C737" s="384"/>
      <c r="D737" s="431"/>
      <c r="E737" s="1" t="s">
        <v>4715</v>
      </c>
      <c r="F737" s="409"/>
      <c r="G737" s="109">
        <v>10</v>
      </c>
      <c r="H737" s="110" t="s">
        <v>16</v>
      </c>
      <c r="I737" s="110">
        <v>27.046299999999999</v>
      </c>
      <c r="J737" s="111" t="s">
        <v>4716</v>
      </c>
      <c r="K737" s="112">
        <f t="shared" si="28"/>
        <v>50</v>
      </c>
      <c r="L737" s="52" t="s">
        <v>355</v>
      </c>
      <c r="M737" s="248" t="s">
        <v>355</v>
      </c>
      <c r="N737" s="261"/>
      <c r="O737" s="438" t="e">
        <f>AVERAGE(#REF!)</f>
        <v>#REF!</v>
      </c>
      <c r="P737" s="438" t="e">
        <f t="shared" ref="P737" si="29">AVERAGE(P736:P736)</f>
        <v>#REF!</v>
      </c>
      <c r="Q737" s="433"/>
      <c r="R737" s="438" t="e">
        <f>STDEV(#REF!)</f>
        <v>#REF!</v>
      </c>
      <c r="S737" s="114" t="s">
        <v>4710</v>
      </c>
      <c r="T737" s="117">
        <v>21</v>
      </c>
    </row>
    <row r="738" spans="1:20" ht="15.75">
      <c r="A738" s="440"/>
      <c r="B738" s="1" t="s">
        <v>61</v>
      </c>
      <c r="C738" s="383">
        <v>6</v>
      </c>
      <c r="D738" s="430" t="s">
        <v>4</v>
      </c>
      <c r="E738" s="1" t="s">
        <v>4717</v>
      </c>
      <c r="F738" s="409"/>
      <c r="G738" s="109">
        <v>10</v>
      </c>
      <c r="H738" s="110" t="s">
        <v>16</v>
      </c>
      <c r="I738" s="110">
        <v>26.8063</v>
      </c>
      <c r="J738" s="111" t="s">
        <v>4718</v>
      </c>
      <c r="K738" s="112">
        <f t="shared" si="28"/>
        <v>50</v>
      </c>
      <c r="L738" s="52" t="s">
        <v>355</v>
      </c>
      <c r="M738" s="248" t="s">
        <v>355</v>
      </c>
      <c r="N738" s="260"/>
      <c r="O738" s="432" t="s">
        <v>355</v>
      </c>
      <c r="P738" s="432" t="s">
        <v>355</v>
      </c>
      <c r="Q738" s="432" t="s">
        <v>354</v>
      </c>
      <c r="R738" s="432" t="s">
        <v>354</v>
      </c>
      <c r="S738" s="114" t="s">
        <v>4710</v>
      </c>
      <c r="T738" s="117">
        <v>21</v>
      </c>
    </row>
    <row r="739" spans="1:20" ht="15.75">
      <c r="A739" s="440"/>
      <c r="B739" s="1" t="s">
        <v>62</v>
      </c>
      <c r="C739" s="384"/>
      <c r="D739" s="437"/>
      <c r="E739" s="1" t="s">
        <v>4719</v>
      </c>
      <c r="F739" s="409"/>
      <c r="G739" s="109">
        <v>10</v>
      </c>
      <c r="H739" s="110" t="s">
        <v>16</v>
      </c>
      <c r="I739" s="110">
        <v>27.431699999999999</v>
      </c>
      <c r="J739" s="111" t="s">
        <v>4720</v>
      </c>
      <c r="K739" s="112">
        <f t="shared" si="28"/>
        <v>50</v>
      </c>
      <c r="L739" s="52" t="s">
        <v>355</v>
      </c>
      <c r="M739" s="248" t="s">
        <v>355</v>
      </c>
      <c r="N739" s="262"/>
      <c r="O739" s="433"/>
      <c r="P739" s="438"/>
      <c r="Q739" s="433"/>
      <c r="R739" s="438"/>
      <c r="S739" s="114" t="s">
        <v>4710</v>
      </c>
      <c r="T739" s="117">
        <v>21</v>
      </c>
    </row>
    <row r="740" spans="1:20" ht="15.75">
      <c r="A740" s="440"/>
      <c r="B740" s="1" t="s">
        <v>63</v>
      </c>
      <c r="C740" s="384"/>
      <c r="D740" s="431" t="s">
        <v>3</v>
      </c>
      <c r="E740" s="1" t="s">
        <v>4721</v>
      </c>
      <c r="F740" s="409"/>
      <c r="G740" s="109">
        <v>10</v>
      </c>
      <c r="H740" s="110" t="s">
        <v>16</v>
      </c>
      <c r="I740" s="110">
        <v>26.69</v>
      </c>
      <c r="J740" s="111" t="s">
        <v>4722</v>
      </c>
      <c r="K740" s="112">
        <f t="shared" si="28"/>
        <v>50</v>
      </c>
      <c r="L740" s="52" t="s">
        <v>355</v>
      </c>
      <c r="M740" s="248" t="s">
        <v>355</v>
      </c>
      <c r="N740" s="260"/>
      <c r="O740" s="432" t="s">
        <v>355</v>
      </c>
      <c r="P740" s="438" t="e">
        <f>AVERAGE(#REF!)</f>
        <v>#REF!</v>
      </c>
      <c r="Q740" s="432" t="s">
        <v>354</v>
      </c>
      <c r="R740" s="438" t="e">
        <f>STDEV(#REF!)</f>
        <v>#REF!</v>
      </c>
      <c r="S740" s="114" t="s">
        <v>4710</v>
      </c>
      <c r="T740" s="117">
        <v>20</v>
      </c>
    </row>
    <row r="741" spans="1:20" ht="15.75">
      <c r="A741" s="441"/>
      <c r="B741" s="1" t="s">
        <v>64</v>
      </c>
      <c r="C741" s="384"/>
      <c r="D741" s="437"/>
      <c r="E741" s="1" t="s">
        <v>4723</v>
      </c>
      <c r="F741" s="410"/>
      <c r="G741" s="109">
        <v>10</v>
      </c>
      <c r="H741" s="110" t="s">
        <v>16</v>
      </c>
      <c r="I741" s="110">
        <v>27.241</v>
      </c>
      <c r="J741" s="111" t="s">
        <v>4724</v>
      </c>
      <c r="K741" s="112">
        <f t="shared" si="28"/>
        <v>50</v>
      </c>
      <c r="L741" s="52" t="s">
        <v>355</v>
      </c>
      <c r="M741" s="248" t="s">
        <v>355</v>
      </c>
      <c r="N741" s="261"/>
      <c r="O741" s="438" t="e">
        <f>AVERAGE(#REF!)</f>
        <v>#REF!</v>
      </c>
      <c r="P741" s="438" t="e">
        <f t="shared" ref="P741" si="30">AVERAGE(P740:P740)</f>
        <v>#REF!</v>
      </c>
      <c r="Q741" s="433"/>
      <c r="R741" s="438" t="e">
        <f>STDEV(#REF!)</f>
        <v>#REF!</v>
      </c>
      <c r="S741" s="114" t="s">
        <v>4710</v>
      </c>
      <c r="T741" s="117">
        <v>21</v>
      </c>
    </row>
    <row r="742" spans="1:20" ht="15.75">
      <c r="A742" s="439" t="s">
        <v>4725</v>
      </c>
      <c r="B742" s="1" t="s">
        <v>26</v>
      </c>
      <c r="C742" s="383">
        <v>3</v>
      </c>
      <c r="D742" s="430" t="s">
        <v>4</v>
      </c>
      <c r="E742" s="1" t="s">
        <v>4726</v>
      </c>
      <c r="F742" s="408" t="s">
        <v>1844</v>
      </c>
      <c r="G742" s="109">
        <v>10</v>
      </c>
      <c r="H742" s="110" t="s">
        <v>16</v>
      </c>
      <c r="I742" s="110">
        <v>29.180700000000002</v>
      </c>
      <c r="J742" s="111" t="s">
        <v>4323</v>
      </c>
      <c r="K742" s="112">
        <f>IF(J742&gt;1.875,15,(J742*8))</f>
        <v>15</v>
      </c>
      <c r="L742" s="52" t="s">
        <v>355</v>
      </c>
      <c r="M742" s="248" t="s">
        <v>355</v>
      </c>
      <c r="N742" s="260"/>
      <c r="O742" s="432" t="s">
        <v>355</v>
      </c>
      <c r="P742" s="432" t="s">
        <v>355</v>
      </c>
      <c r="Q742" s="432" t="s">
        <v>354</v>
      </c>
      <c r="R742" s="432" t="s">
        <v>354</v>
      </c>
      <c r="S742" s="114" t="s">
        <v>4710</v>
      </c>
      <c r="T742" s="117">
        <v>21</v>
      </c>
    </row>
    <row r="743" spans="1:20" ht="15.75">
      <c r="A743" s="440"/>
      <c r="B743" s="1" t="s">
        <v>27</v>
      </c>
      <c r="C743" s="384"/>
      <c r="D743" s="431"/>
      <c r="E743" s="1" t="s">
        <v>4727</v>
      </c>
      <c r="F743" s="409"/>
      <c r="G743" s="109">
        <v>10</v>
      </c>
      <c r="H743" s="110" t="s">
        <v>16</v>
      </c>
      <c r="I743" s="110">
        <v>31.298999999999999</v>
      </c>
      <c r="J743" s="111" t="s">
        <v>4728</v>
      </c>
      <c r="K743" s="112">
        <f t="shared" ref="K743:K773" si="31">IF(J743&gt;1.875,15,(J743*8))</f>
        <v>15</v>
      </c>
      <c r="L743" s="52" t="s">
        <v>355</v>
      </c>
      <c r="M743" s="248" t="s">
        <v>355</v>
      </c>
      <c r="N743" s="262"/>
      <c r="O743" s="433"/>
      <c r="P743" s="438"/>
      <c r="Q743" s="433"/>
      <c r="R743" s="438"/>
      <c r="S743" s="114" t="s">
        <v>4710</v>
      </c>
      <c r="T743" s="117">
        <v>21</v>
      </c>
    </row>
    <row r="744" spans="1:20" ht="15.75">
      <c r="A744" s="440"/>
      <c r="B744" s="1" t="s">
        <v>28</v>
      </c>
      <c r="C744" s="384"/>
      <c r="D744" s="430" t="s">
        <v>3</v>
      </c>
      <c r="E744" s="1" t="s">
        <v>4729</v>
      </c>
      <c r="F744" s="409"/>
      <c r="G744" s="109">
        <v>10</v>
      </c>
      <c r="H744" s="110" t="s">
        <v>16</v>
      </c>
      <c r="I744" s="110">
        <v>28.285699999999999</v>
      </c>
      <c r="J744" s="111" t="s">
        <v>4730</v>
      </c>
      <c r="K744" s="112">
        <f t="shared" si="31"/>
        <v>15</v>
      </c>
      <c r="L744" s="52" t="s">
        <v>355</v>
      </c>
      <c r="M744" s="248" t="s">
        <v>355</v>
      </c>
      <c r="N744" s="260"/>
      <c r="O744" s="432" t="s">
        <v>355</v>
      </c>
      <c r="P744" s="438" t="e">
        <f>AVERAGE(#REF!)</f>
        <v>#REF!</v>
      </c>
      <c r="Q744" s="432" t="s">
        <v>354</v>
      </c>
      <c r="R744" s="438" t="e">
        <f>STDEV(#REF!)</f>
        <v>#REF!</v>
      </c>
      <c r="S744" s="114" t="s">
        <v>4710</v>
      </c>
      <c r="T744" s="117">
        <v>21</v>
      </c>
    </row>
    <row r="745" spans="1:20" ht="15.75">
      <c r="A745" s="440"/>
      <c r="B745" s="1" t="s">
        <v>29</v>
      </c>
      <c r="C745" s="384"/>
      <c r="D745" s="431"/>
      <c r="E745" s="1" t="s">
        <v>4731</v>
      </c>
      <c r="F745" s="409"/>
      <c r="G745" s="109">
        <v>10</v>
      </c>
      <c r="H745" s="110" t="s">
        <v>16</v>
      </c>
      <c r="I745" s="110">
        <v>29.2303</v>
      </c>
      <c r="J745" s="111" t="s">
        <v>4732</v>
      </c>
      <c r="K745" s="112">
        <f t="shared" si="31"/>
        <v>15</v>
      </c>
      <c r="L745" s="52" t="s">
        <v>355</v>
      </c>
      <c r="M745" s="248" t="s">
        <v>355</v>
      </c>
      <c r="N745" s="261"/>
      <c r="O745" s="438" t="e">
        <f>AVERAGE(#REF!)</f>
        <v>#REF!</v>
      </c>
      <c r="P745" s="438" t="e">
        <f t="shared" ref="P745" si="32">AVERAGE(P744:P744)</f>
        <v>#REF!</v>
      </c>
      <c r="Q745" s="433"/>
      <c r="R745" s="438" t="e">
        <f>STDEV(#REF!)</f>
        <v>#REF!</v>
      </c>
      <c r="S745" s="114" t="s">
        <v>4710</v>
      </c>
      <c r="T745" s="117">
        <v>21</v>
      </c>
    </row>
    <row r="746" spans="1:20" ht="15.75">
      <c r="A746" s="440"/>
      <c r="B746" s="1" t="s">
        <v>30</v>
      </c>
      <c r="C746" s="383">
        <v>4</v>
      </c>
      <c r="D746" s="430" t="s">
        <v>4</v>
      </c>
      <c r="E746" s="1" t="s">
        <v>4733</v>
      </c>
      <c r="F746" s="409"/>
      <c r="G746" s="109">
        <v>10</v>
      </c>
      <c r="H746" s="110" t="s">
        <v>16</v>
      </c>
      <c r="I746" s="110">
        <v>29.070699999999999</v>
      </c>
      <c r="J746" s="111" t="s">
        <v>4734</v>
      </c>
      <c r="K746" s="112">
        <f t="shared" si="31"/>
        <v>15</v>
      </c>
      <c r="L746" s="52" t="s">
        <v>355</v>
      </c>
      <c r="M746" s="248" t="s">
        <v>355</v>
      </c>
      <c r="N746" s="260"/>
      <c r="O746" s="432" t="s">
        <v>355</v>
      </c>
      <c r="P746" s="432" t="s">
        <v>355</v>
      </c>
      <c r="Q746" s="432" t="s">
        <v>354</v>
      </c>
      <c r="R746" s="432" t="s">
        <v>354</v>
      </c>
      <c r="S746" s="114" t="s">
        <v>4710</v>
      </c>
      <c r="T746" s="117">
        <v>21</v>
      </c>
    </row>
    <row r="747" spans="1:20" ht="15.75">
      <c r="A747" s="440"/>
      <c r="B747" s="1" t="s">
        <v>31</v>
      </c>
      <c r="C747" s="384"/>
      <c r="D747" s="431"/>
      <c r="E747" s="1" t="s">
        <v>4735</v>
      </c>
      <c r="F747" s="409"/>
      <c r="G747" s="109">
        <v>10</v>
      </c>
      <c r="H747" s="110" t="s">
        <v>16</v>
      </c>
      <c r="I747" s="110">
        <v>29.456700000000001</v>
      </c>
      <c r="J747" s="111" t="s">
        <v>4736</v>
      </c>
      <c r="K747" s="112">
        <f t="shared" si="31"/>
        <v>15</v>
      </c>
      <c r="L747" s="52" t="s">
        <v>355</v>
      </c>
      <c r="M747" s="248" t="s">
        <v>355</v>
      </c>
      <c r="N747" s="262"/>
      <c r="O747" s="433"/>
      <c r="P747" s="438"/>
      <c r="Q747" s="433"/>
      <c r="R747" s="438"/>
      <c r="S747" s="114" t="s">
        <v>4710</v>
      </c>
      <c r="T747" s="117">
        <v>21</v>
      </c>
    </row>
    <row r="748" spans="1:20" ht="15.75">
      <c r="A748" s="440"/>
      <c r="B748" s="1" t="s">
        <v>32</v>
      </c>
      <c r="C748" s="384"/>
      <c r="D748" s="430" t="s">
        <v>3</v>
      </c>
      <c r="E748" s="1" t="s">
        <v>4737</v>
      </c>
      <c r="F748" s="409"/>
      <c r="G748" s="109">
        <v>10</v>
      </c>
      <c r="H748" s="110" t="s">
        <v>16</v>
      </c>
      <c r="I748" s="110">
        <v>29.0763</v>
      </c>
      <c r="J748" s="111" t="s">
        <v>4738</v>
      </c>
      <c r="K748" s="112">
        <f t="shared" si="31"/>
        <v>15</v>
      </c>
      <c r="L748" s="52" t="s">
        <v>355</v>
      </c>
      <c r="M748" s="248" t="s">
        <v>355</v>
      </c>
      <c r="N748" s="260"/>
      <c r="O748" s="432" t="s">
        <v>355</v>
      </c>
      <c r="P748" s="438" t="e">
        <f>AVERAGE(#REF!)</f>
        <v>#REF!</v>
      </c>
      <c r="Q748" s="432" t="s">
        <v>354</v>
      </c>
      <c r="R748" s="438" t="e">
        <f>STDEV(#REF!)</f>
        <v>#REF!</v>
      </c>
      <c r="S748" s="114" t="s">
        <v>4710</v>
      </c>
      <c r="T748" s="117">
        <v>21</v>
      </c>
    </row>
    <row r="749" spans="1:20" ht="15.75">
      <c r="A749" s="440"/>
      <c r="B749" s="1" t="s">
        <v>33</v>
      </c>
      <c r="C749" s="384"/>
      <c r="D749" s="431"/>
      <c r="E749" s="1" t="s">
        <v>4739</v>
      </c>
      <c r="F749" s="409"/>
      <c r="G749" s="109">
        <v>10</v>
      </c>
      <c r="H749" s="110" t="s">
        <v>16</v>
      </c>
      <c r="I749" s="110">
        <v>29.0657</v>
      </c>
      <c r="J749" s="111" t="s">
        <v>4740</v>
      </c>
      <c r="K749" s="112">
        <f t="shared" si="31"/>
        <v>15</v>
      </c>
      <c r="L749" s="52" t="s">
        <v>355</v>
      </c>
      <c r="M749" s="248" t="s">
        <v>355</v>
      </c>
      <c r="N749" s="261"/>
      <c r="O749" s="438" t="e">
        <f>AVERAGE(#REF!)</f>
        <v>#REF!</v>
      </c>
      <c r="P749" s="438" t="e">
        <f t="shared" ref="P749" si="33">AVERAGE(P748:P748)</f>
        <v>#REF!</v>
      </c>
      <c r="Q749" s="433"/>
      <c r="R749" s="438" t="e">
        <f>STDEV(#REF!)</f>
        <v>#REF!</v>
      </c>
      <c r="S749" s="114" t="s">
        <v>4710</v>
      </c>
      <c r="T749" s="117">
        <v>21</v>
      </c>
    </row>
    <row r="750" spans="1:20" ht="15.75">
      <c r="A750" s="440"/>
      <c r="B750" s="1" t="s">
        <v>34</v>
      </c>
      <c r="C750" s="383">
        <v>5</v>
      </c>
      <c r="D750" s="430" t="s">
        <v>4</v>
      </c>
      <c r="E750" s="1" t="s">
        <v>4741</v>
      </c>
      <c r="F750" s="409"/>
      <c r="G750" s="109">
        <v>10</v>
      </c>
      <c r="H750" s="110" t="s">
        <v>16</v>
      </c>
      <c r="I750" s="110">
        <v>29.3917</v>
      </c>
      <c r="J750" s="111" t="s">
        <v>4742</v>
      </c>
      <c r="K750" s="112">
        <f t="shared" si="31"/>
        <v>15</v>
      </c>
      <c r="L750" s="52" t="s">
        <v>355</v>
      </c>
      <c r="M750" s="248" t="s">
        <v>355</v>
      </c>
      <c r="N750" s="260"/>
      <c r="O750" s="432" t="s">
        <v>355</v>
      </c>
      <c r="P750" s="432" t="s">
        <v>355</v>
      </c>
      <c r="Q750" s="432" t="s">
        <v>354</v>
      </c>
      <c r="R750" s="432" t="s">
        <v>354</v>
      </c>
      <c r="S750" s="114" t="s">
        <v>4710</v>
      </c>
      <c r="T750" s="117">
        <v>21</v>
      </c>
    </row>
    <row r="751" spans="1:20" ht="15.75">
      <c r="A751" s="440"/>
      <c r="B751" s="1" t="s">
        <v>35</v>
      </c>
      <c r="C751" s="384"/>
      <c r="D751" s="431"/>
      <c r="E751" s="1" t="s">
        <v>4743</v>
      </c>
      <c r="F751" s="409"/>
      <c r="G751" s="109">
        <v>10</v>
      </c>
      <c r="H751" s="110" t="s">
        <v>16</v>
      </c>
      <c r="I751" s="110">
        <v>29.702300000000001</v>
      </c>
      <c r="J751" s="111" t="s">
        <v>4744</v>
      </c>
      <c r="K751" s="112">
        <f t="shared" si="31"/>
        <v>15</v>
      </c>
      <c r="L751" s="52" t="s">
        <v>355</v>
      </c>
      <c r="M751" s="248" t="s">
        <v>355</v>
      </c>
      <c r="N751" s="262"/>
      <c r="O751" s="433"/>
      <c r="P751" s="438"/>
      <c r="Q751" s="433"/>
      <c r="R751" s="438"/>
      <c r="S751" s="114" t="s">
        <v>4710</v>
      </c>
      <c r="T751" s="117">
        <v>21</v>
      </c>
    </row>
    <row r="752" spans="1:20" ht="15.75">
      <c r="A752" s="440"/>
      <c r="B752" s="1" t="s">
        <v>36</v>
      </c>
      <c r="C752" s="384"/>
      <c r="D752" s="430" t="s">
        <v>3</v>
      </c>
      <c r="E752" s="1" t="s">
        <v>4745</v>
      </c>
      <c r="F752" s="409"/>
      <c r="G752" s="109">
        <v>10</v>
      </c>
      <c r="H752" s="110" t="s">
        <v>16</v>
      </c>
      <c r="I752" s="110">
        <v>28.916</v>
      </c>
      <c r="J752" s="111" t="s">
        <v>4746</v>
      </c>
      <c r="K752" s="112">
        <f t="shared" si="31"/>
        <v>15</v>
      </c>
      <c r="L752" s="52" t="s">
        <v>355</v>
      </c>
      <c r="M752" s="248" t="s">
        <v>355</v>
      </c>
      <c r="N752" s="260"/>
      <c r="O752" s="432" t="s">
        <v>355</v>
      </c>
      <c r="P752" s="438" t="e">
        <f>AVERAGE(#REF!)</f>
        <v>#REF!</v>
      </c>
      <c r="Q752" s="432" t="s">
        <v>354</v>
      </c>
      <c r="R752" s="438" t="e">
        <f>STDEV(#REF!)</f>
        <v>#REF!</v>
      </c>
      <c r="S752" s="114" t="s">
        <v>4710</v>
      </c>
      <c r="T752" s="117">
        <v>21</v>
      </c>
    </row>
    <row r="753" spans="1:20" ht="15.75">
      <c r="A753" s="440"/>
      <c r="B753" s="1" t="s">
        <v>37</v>
      </c>
      <c r="C753" s="384"/>
      <c r="D753" s="431"/>
      <c r="E753" s="1" t="s">
        <v>4747</v>
      </c>
      <c r="F753" s="409"/>
      <c r="G753" s="109">
        <v>10</v>
      </c>
      <c r="H753" s="110" t="s">
        <v>16</v>
      </c>
      <c r="I753" s="110">
        <v>29.7043</v>
      </c>
      <c r="J753" s="111" t="s">
        <v>4748</v>
      </c>
      <c r="K753" s="112">
        <f t="shared" si="31"/>
        <v>15</v>
      </c>
      <c r="L753" s="52" t="s">
        <v>355</v>
      </c>
      <c r="M753" s="248" t="s">
        <v>355</v>
      </c>
      <c r="N753" s="261"/>
      <c r="O753" s="438" t="e">
        <f>AVERAGE(#REF!)</f>
        <v>#REF!</v>
      </c>
      <c r="P753" s="438" t="e">
        <f t="shared" ref="P753" si="34">AVERAGE(P752:P752)</f>
        <v>#REF!</v>
      </c>
      <c r="Q753" s="433"/>
      <c r="R753" s="438" t="e">
        <f>STDEV(#REF!)</f>
        <v>#REF!</v>
      </c>
      <c r="S753" s="114" t="s">
        <v>4710</v>
      </c>
      <c r="T753" s="117">
        <v>21</v>
      </c>
    </row>
    <row r="754" spans="1:20" ht="15.75">
      <c r="A754" s="440"/>
      <c r="B754" s="1" t="s">
        <v>38</v>
      </c>
      <c r="C754" s="383">
        <v>6</v>
      </c>
      <c r="D754" s="115" t="s">
        <v>4</v>
      </c>
      <c r="E754" s="1" t="s">
        <v>4749</v>
      </c>
      <c r="F754" s="409"/>
      <c r="G754" s="109">
        <v>10</v>
      </c>
      <c r="H754" s="110" t="s">
        <v>16</v>
      </c>
      <c r="I754" s="110">
        <v>29.338000000000001</v>
      </c>
      <c r="J754" s="111" t="s">
        <v>4750</v>
      </c>
      <c r="K754" s="112">
        <f t="shared" si="31"/>
        <v>15</v>
      </c>
      <c r="L754" s="52" t="s">
        <v>355</v>
      </c>
      <c r="M754" s="248" t="s">
        <v>355</v>
      </c>
      <c r="N754" s="248"/>
      <c r="O754" s="52" t="s">
        <v>355</v>
      </c>
      <c r="P754" s="432" t="s">
        <v>355</v>
      </c>
      <c r="Q754" s="116" t="s">
        <v>354</v>
      </c>
      <c r="R754" s="432" t="s">
        <v>354</v>
      </c>
      <c r="S754" s="114" t="s">
        <v>4710</v>
      </c>
      <c r="T754" s="117">
        <v>21</v>
      </c>
    </row>
    <row r="755" spans="1:20" ht="15.75">
      <c r="A755" s="440"/>
      <c r="B755" s="1" t="s">
        <v>39</v>
      </c>
      <c r="C755" s="384"/>
      <c r="D755" s="430" t="s">
        <v>3</v>
      </c>
      <c r="E755" s="1" t="s">
        <v>4751</v>
      </c>
      <c r="F755" s="409"/>
      <c r="G755" s="109">
        <v>10</v>
      </c>
      <c r="H755" s="110" t="s">
        <v>16</v>
      </c>
      <c r="I755" s="110">
        <v>29.638999999999999</v>
      </c>
      <c r="J755" s="111" t="s">
        <v>4752</v>
      </c>
      <c r="K755" s="112">
        <f t="shared" si="31"/>
        <v>15</v>
      </c>
      <c r="L755" s="52" t="s">
        <v>355</v>
      </c>
      <c r="M755" s="248" t="s">
        <v>355</v>
      </c>
      <c r="N755" s="260"/>
      <c r="O755" s="432" t="s">
        <v>355</v>
      </c>
      <c r="P755" s="438"/>
      <c r="Q755" s="432" t="s">
        <v>354</v>
      </c>
      <c r="R755" s="438"/>
      <c r="S755" s="114" t="s">
        <v>4710</v>
      </c>
      <c r="T755" s="117">
        <v>21</v>
      </c>
    </row>
    <row r="756" spans="1:20" ht="15.75">
      <c r="A756" s="440"/>
      <c r="B756" s="1" t="s">
        <v>40</v>
      </c>
      <c r="C756" s="384"/>
      <c r="D756" s="431"/>
      <c r="E756" s="1" t="s">
        <v>4753</v>
      </c>
      <c r="F756" s="409"/>
      <c r="G756" s="109">
        <v>10</v>
      </c>
      <c r="H756" s="110" t="s">
        <v>16</v>
      </c>
      <c r="I756" s="110">
        <v>29.468299999999999</v>
      </c>
      <c r="J756" s="111" t="s">
        <v>4754</v>
      </c>
      <c r="K756" s="112">
        <f t="shared" si="31"/>
        <v>15</v>
      </c>
      <c r="L756" s="52" t="s">
        <v>355</v>
      </c>
      <c r="M756" s="248" t="s">
        <v>355</v>
      </c>
      <c r="N756" s="261"/>
      <c r="O756" s="438" t="e">
        <f>AVERAGE(O755:O755)</f>
        <v>#DIV/0!</v>
      </c>
      <c r="P756" s="438" t="e">
        <f>AVERAGE(#REF!)</f>
        <v>#REF!</v>
      </c>
      <c r="Q756" s="438" t="e">
        <f>STDEV(#REF!)</f>
        <v>#REF!</v>
      </c>
      <c r="R756" s="438" t="e">
        <f>STDEV(#REF!)</f>
        <v>#REF!</v>
      </c>
      <c r="S756" s="114" t="s">
        <v>4710</v>
      </c>
      <c r="T756" s="117">
        <v>21</v>
      </c>
    </row>
    <row r="757" spans="1:20" ht="15.75">
      <c r="A757" s="440"/>
      <c r="B757" s="1" t="s">
        <v>41</v>
      </c>
      <c r="C757" s="384"/>
      <c r="D757" s="431"/>
      <c r="E757" s="1" t="s">
        <v>4755</v>
      </c>
      <c r="F757" s="410"/>
      <c r="G757" s="109">
        <v>10</v>
      </c>
      <c r="H757" s="110" t="s">
        <v>16</v>
      </c>
      <c r="I757" s="110">
        <v>29.1433</v>
      </c>
      <c r="J757" s="111" t="s">
        <v>4756</v>
      </c>
      <c r="K757" s="112">
        <f t="shared" si="31"/>
        <v>15</v>
      </c>
      <c r="L757" s="52" t="s">
        <v>355</v>
      </c>
      <c r="M757" s="248" t="s">
        <v>355</v>
      </c>
      <c r="N757" s="261"/>
      <c r="O757" s="438" t="e">
        <f>AVERAGE(O756:O756)</f>
        <v>#DIV/0!</v>
      </c>
      <c r="P757" s="438" t="e">
        <f>AVERAGE(P756:P756)</f>
        <v>#REF!</v>
      </c>
      <c r="Q757" s="438" t="e">
        <f>STDEV(Q755:Q756)</f>
        <v>#REF!</v>
      </c>
      <c r="R757" s="438" t="e">
        <f>STDEV(#REF!)</f>
        <v>#REF!</v>
      </c>
      <c r="S757" s="114" t="s">
        <v>4710</v>
      </c>
      <c r="T757" s="117">
        <v>21</v>
      </c>
    </row>
    <row r="758" spans="1:20" ht="15.75">
      <c r="A758" s="440"/>
      <c r="B758" s="1" t="s">
        <v>49</v>
      </c>
      <c r="C758" s="383">
        <v>3</v>
      </c>
      <c r="D758" s="430" t="s">
        <v>4</v>
      </c>
      <c r="E758" s="1" t="s">
        <v>4757</v>
      </c>
      <c r="F758" s="408" t="s">
        <v>1846</v>
      </c>
      <c r="G758" s="109">
        <v>10</v>
      </c>
      <c r="H758" s="110" t="s">
        <v>16</v>
      </c>
      <c r="I758" s="110">
        <v>29.602699999999999</v>
      </c>
      <c r="J758" s="111" t="s">
        <v>4758</v>
      </c>
      <c r="K758" s="112">
        <f t="shared" si="31"/>
        <v>15</v>
      </c>
      <c r="L758" s="52" t="s">
        <v>355</v>
      </c>
      <c r="M758" s="248" t="s">
        <v>355</v>
      </c>
      <c r="N758" s="260"/>
      <c r="O758" s="432" t="s">
        <v>355</v>
      </c>
      <c r="P758" s="432" t="s">
        <v>355</v>
      </c>
      <c r="Q758" s="432" t="s">
        <v>354</v>
      </c>
      <c r="R758" s="432" t="s">
        <v>354</v>
      </c>
      <c r="S758" s="114" t="s">
        <v>4710</v>
      </c>
      <c r="T758" s="117">
        <v>21</v>
      </c>
    </row>
    <row r="759" spans="1:20" ht="15.75">
      <c r="A759" s="440"/>
      <c r="B759" s="1" t="s">
        <v>50</v>
      </c>
      <c r="C759" s="384"/>
      <c r="D759" s="431"/>
      <c r="E759" s="1" t="s">
        <v>4759</v>
      </c>
      <c r="F759" s="409"/>
      <c r="G759" s="109">
        <v>10</v>
      </c>
      <c r="H759" s="110" t="s">
        <v>16</v>
      </c>
      <c r="I759" s="110">
        <v>28.672699999999999</v>
      </c>
      <c r="J759" s="111" t="s">
        <v>4760</v>
      </c>
      <c r="K759" s="112">
        <f t="shared" si="31"/>
        <v>15</v>
      </c>
      <c r="L759" s="52" t="s">
        <v>355</v>
      </c>
      <c r="M759" s="248" t="s">
        <v>355</v>
      </c>
      <c r="N759" s="262"/>
      <c r="O759" s="433"/>
      <c r="P759" s="438"/>
      <c r="Q759" s="433"/>
      <c r="R759" s="438"/>
      <c r="S759" s="114" t="s">
        <v>4710</v>
      </c>
      <c r="T759" s="117">
        <v>21</v>
      </c>
    </row>
    <row r="760" spans="1:20" ht="15.75">
      <c r="A760" s="440"/>
      <c r="B760" s="1" t="s">
        <v>51</v>
      </c>
      <c r="C760" s="384"/>
      <c r="D760" s="430" t="s">
        <v>3</v>
      </c>
      <c r="E760" s="1" t="s">
        <v>4761</v>
      </c>
      <c r="F760" s="409"/>
      <c r="G760" s="109">
        <v>10</v>
      </c>
      <c r="H760" s="110" t="s">
        <v>16</v>
      </c>
      <c r="I760" s="110">
        <v>28.989000000000001</v>
      </c>
      <c r="J760" s="111" t="s">
        <v>4762</v>
      </c>
      <c r="K760" s="112">
        <f t="shared" si="31"/>
        <v>15</v>
      </c>
      <c r="L760" s="52" t="s">
        <v>355</v>
      </c>
      <c r="M760" s="248" t="s">
        <v>355</v>
      </c>
      <c r="N760" s="260"/>
      <c r="O760" s="432" t="s">
        <v>355</v>
      </c>
      <c r="P760" s="438" t="e">
        <f>AVERAGE(#REF!)</f>
        <v>#REF!</v>
      </c>
      <c r="Q760" s="432" t="s">
        <v>354</v>
      </c>
      <c r="R760" s="438" t="e">
        <f>STDEV(#REF!)</f>
        <v>#REF!</v>
      </c>
      <c r="S760" s="114" t="s">
        <v>4710</v>
      </c>
      <c r="T760" s="117">
        <v>21</v>
      </c>
    </row>
    <row r="761" spans="1:20" ht="15.75">
      <c r="A761" s="440"/>
      <c r="B761" s="1" t="s">
        <v>52</v>
      </c>
      <c r="C761" s="384"/>
      <c r="D761" s="431"/>
      <c r="E761" s="1" t="s">
        <v>4763</v>
      </c>
      <c r="F761" s="409"/>
      <c r="G761" s="109">
        <v>10</v>
      </c>
      <c r="H761" s="110" t="s">
        <v>16</v>
      </c>
      <c r="I761" s="110">
        <v>29.617000000000001</v>
      </c>
      <c r="J761" s="111" t="s">
        <v>4764</v>
      </c>
      <c r="K761" s="112">
        <f t="shared" si="31"/>
        <v>15</v>
      </c>
      <c r="L761" s="52" t="s">
        <v>355</v>
      </c>
      <c r="M761" s="248" t="s">
        <v>355</v>
      </c>
      <c r="N761" s="261"/>
      <c r="O761" s="438" t="e">
        <f>AVERAGE(#REF!)</f>
        <v>#REF!</v>
      </c>
      <c r="P761" s="438" t="e">
        <f t="shared" ref="P761" si="35">AVERAGE(P760:P760)</f>
        <v>#REF!</v>
      </c>
      <c r="Q761" s="433"/>
      <c r="R761" s="438" t="e">
        <f>STDEV(#REF!)</f>
        <v>#REF!</v>
      </c>
      <c r="S761" s="114" t="s">
        <v>4710</v>
      </c>
      <c r="T761" s="117">
        <v>21</v>
      </c>
    </row>
    <row r="762" spans="1:20" ht="15.75">
      <c r="A762" s="440"/>
      <c r="B762" s="1" t="s">
        <v>53</v>
      </c>
      <c r="C762" s="383">
        <v>4</v>
      </c>
      <c r="D762" s="430" t="s">
        <v>4</v>
      </c>
      <c r="E762" s="1" t="s">
        <v>4765</v>
      </c>
      <c r="F762" s="409"/>
      <c r="G762" s="109">
        <v>10</v>
      </c>
      <c r="H762" s="110" t="s">
        <v>16</v>
      </c>
      <c r="I762" s="110">
        <v>29.552</v>
      </c>
      <c r="J762" s="111" t="s">
        <v>4766</v>
      </c>
      <c r="K762" s="112">
        <f t="shared" si="31"/>
        <v>15</v>
      </c>
      <c r="L762" s="52" t="s">
        <v>355</v>
      </c>
      <c r="M762" s="248" t="s">
        <v>355</v>
      </c>
      <c r="N762" s="260"/>
      <c r="O762" s="432" t="s">
        <v>355</v>
      </c>
      <c r="P762" s="432" t="s">
        <v>355</v>
      </c>
      <c r="Q762" s="432" t="s">
        <v>354</v>
      </c>
      <c r="R762" s="432" t="s">
        <v>354</v>
      </c>
      <c r="S762" s="114" t="s">
        <v>4710</v>
      </c>
      <c r="T762" s="117">
        <v>21</v>
      </c>
    </row>
    <row r="763" spans="1:20" ht="15.75">
      <c r="A763" s="440"/>
      <c r="B763" s="1" t="s">
        <v>54</v>
      </c>
      <c r="C763" s="384"/>
      <c r="D763" s="431"/>
      <c r="E763" s="1" t="s">
        <v>4767</v>
      </c>
      <c r="F763" s="409"/>
      <c r="G763" s="109">
        <v>10</v>
      </c>
      <c r="H763" s="110" t="s">
        <v>16</v>
      </c>
      <c r="I763" s="110">
        <v>29.534300000000002</v>
      </c>
      <c r="J763" s="111" t="s">
        <v>4768</v>
      </c>
      <c r="K763" s="112">
        <f t="shared" si="31"/>
        <v>15</v>
      </c>
      <c r="L763" s="52" t="s">
        <v>355</v>
      </c>
      <c r="M763" s="248" t="s">
        <v>355</v>
      </c>
      <c r="N763" s="262"/>
      <c r="O763" s="433"/>
      <c r="P763" s="438"/>
      <c r="Q763" s="433"/>
      <c r="R763" s="438"/>
      <c r="S763" s="114" t="s">
        <v>4710</v>
      </c>
      <c r="T763" s="117">
        <v>21</v>
      </c>
    </row>
    <row r="764" spans="1:20" ht="15.75">
      <c r="A764" s="440"/>
      <c r="B764" s="1" t="s">
        <v>55</v>
      </c>
      <c r="C764" s="384"/>
      <c r="D764" s="430" t="s">
        <v>3</v>
      </c>
      <c r="E764" s="1" t="s">
        <v>4769</v>
      </c>
      <c r="F764" s="409"/>
      <c r="G764" s="109">
        <v>10</v>
      </c>
      <c r="H764" s="110" t="s">
        <v>16</v>
      </c>
      <c r="I764" s="110">
        <v>29.603300000000001</v>
      </c>
      <c r="J764" s="111" t="s">
        <v>4770</v>
      </c>
      <c r="K764" s="112">
        <f t="shared" si="31"/>
        <v>15</v>
      </c>
      <c r="L764" s="52" t="s">
        <v>355</v>
      </c>
      <c r="M764" s="248" t="s">
        <v>355</v>
      </c>
      <c r="N764" s="260"/>
      <c r="O764" s="432" t="s">
        <v>355</v>
      </c>
      <c r="P764" s="438" t="e">
        <f>AVERAGE(#REF!)</f>
        <v>#REF!</v>
      </c>
      <c r="Q764" s="432" t="s">
        <v>354</v>
      </c>
      <c r="R764" s="438" t="e">
        <f>STDEV(#REF!)</f>
        <v>#REF!</v>
      </c>
      <c r="S764" s="114" t="s">
        <v>4710</v>
      </c>
      <c r="T764" s="117">
        <v>21</v>
      </c>
    </row>
    <row r="765" spans="1:20" ht="15.75">
      <c r="A765" s="440"/>
      <c r="B765" s="1" t="s">
        <v>56</v>
      </c>
      <c r="C765" s="384"/>
      <c r="D765" s="431"/>
      <c r="E765" s="1" t="s">
        <v>4771</v>
      </c>
      <c r="F765" s="409"/>
      <c r="G765" s="109">
        <v>10</v>
      </c>
      <c r="H765" s="110" t="s">
        <v>16</v>
      </c>
      <c r="I765" s="110">
        <v>29.125699999999998</v>
      </c>
      <c r="J765" s="111" t="s">
        <v>1853</v>
      </c>
      <c r="K765" s="112">
        <f t="shared" si="31"/>
        <v>15</v>
      </c>
      <c r="L765" s="52" t="s">
        <v>355</v>
      </c>
      <c r="M765" s="248" t="s">
        <v>355</v>
      </c>
      <c r="N765" s="261"/>
      <c r="O765" s="438" t="e">
        <f>AVERAGE(#REF!)</f>
        <v>#REF!</v>
      </c>
      <c r="P765" s="438" t="e">
        <f t="shared" ref="P765" si="36">AVERAGE(P764:P764)</f>
        <v>#REF!</v>
      </c>
      <c r="Q765" s="433"/>
      <c r="R765" s="438" t="e">
        <f>STDEV(#REF!)</f>
        <v>#REF!</v>
      </c>
      <c r="S765" s="114" t="s">
        <v>4710</v>
      </c>
      <c r="T765" s="117">
        <v>21</v>
      </c>
    </row>
    <row r="766" spans="1:20" ht="15.75">
      <c r="A766" s="440"/>
      <c r="B766" s="1" t="s">
        <v>57</v>
      </c>
      <c r="C766" s="383">
        <v>5</v>
      </c>
      <c r="D766" s="430" t="s">
        <v>4</v>
      </c>
      <c r="E766" s="1" t="s">
        <v>4772</v>
      </c>
      <c r="F766" s="409"/>
      <c r="G766" s="109">
        <v>10</v>
      </c>
      <c r="H766" s="110" t="s">
        <v>16</v>
      </c>
      <c r="I766" s="110">
        <v>29.444299999999998</v>
      </c>
      <c r="J766" s="111" t="s">
        <v>4773</v>
      </c>
      <c r="K766" s="112">
        <f t="shared" si="31"/>
        <v>15</v>
      </c>
      <c r="L766" s="52" t="s">
        <v>355</v>
      </c>
      <c r="M766" s="248" t="s">
        <v>355</v>
      </c>
      <c r="N766" s="260"/>
      <c r="O766" s="432" t="s">
        <v>355</v>
      </c>
      <c r="P766" s="432" t="s">
        <v>355</v>
      </c>
      <c r="Q766" s="432" t="s">
        <v>354</v>
      </c>
      <c r="R766" s="432" t="s">
        <v>354</v>
      </c>
      <c r="S766" s="114" t="s">
        <v>4710</v>
      </c>
      <c r="T766" s="117">
        <v>21</v>
      </c>
    </row>
    <row r="767" spans="1:20" ht="15.75">
      <c r="A767" s="440"/>
      <c r="B767" s="1" t="s">
        <v>58</v>
      </c>
      <c r="C767" s="384"/>
      <c r="D767" s="431"/>
      <c r="E767" s="1" t="s">
        <v>4774</v>
      </c>
      <c r="F767" s="409"/>
      <c r="G767" s="109">
        <v>10</v>
      </c>
      <c r="H767" s="110" t="s">
        <v>16</v>
      </c>
      <c r="I767" s="110">
        <v>29.459700000000002</v>
      </c>
      <c r="J767" s="111" t="s">
        <v>4775</v>
      </c>
      <c r="K767" s="112">
        <f t="shared" si="31"/>
        <v>15</v>
      </c>
      <c r="L767" s="52" t="s">
        <v>355</v>
      </c>
      <c r="M767" s="248" t="s">
        <v>355</v>
      </c>
      <c r="N767" s="262"/>
      <c r="O767" s="433"/>
      <c r="P767" s="438"/>
      <c r="Q767" s="433"/>
      <c r="R767" s="438"/>
      <c r="S767" s="114" t="s">
        <v>4710</v>
      </c>
      <c r="T767" s="117">
        <v>21</v>
      </c>
    </row>
    <row r="768" spans="1:20" ht="15.75">
      <c r="A768" s="440"/>
      <c r="B768" s="1" t="s">
        <v>59</v>
      </c>
      <c r="C768" s="384"/>
      <c r="D768" s="430" t="s">
        <v>3</v>
      </c>
      <c r="E768" s="1" t="s">
        <v>4776</v>
      </c>
      <c r="F768" s="409"/>
      <c r="G768" s="109">
        <v>10</v>
      </c>
      <c r="H768" s="110" t="s">
        <v>16</v>
      </c>
      <c r="I768" s="110">
        <v>29.413</v>
      </c>
      <c r="J768" s="111" t="s">
        <v>4777</v>
      </c>
      <c r="K768" s="112">
        <f t="shared" si="31"/>
        <v>15</v>
      </c>
      <c r="L768" s="52" t="s">
        <v>355</v>
      </c>
      <c r="M768" s="248" t="s">
        <v>355</v>
      </c>
      <c r="N768" s="260"/>
      <c r="O768" s="432" t="s">
        <v>355</v>
      </c>
      <c r="P768" s="438" t="e">
        <f>AVERAGE(#REF!)</f>
        <v>#REF!</v>
      </c>
      <c r="Q768" s="432" t="s">
        <v>354</v>
      </c>
      <c r="R768" s="438" t="e">
        <f>STDEV(#REF!)</f>
        <v>#REF!</v>
      </c>
      <c r="S768" s="114" t="s">
        <v>4710</v>
      </c>
      <c r="T768" s="117">
        <v>21</v>
      </c>
    </row>
    <row r="769" spans="1:20" ht="15.75">
      <c r="A769" s="440"/>
      <c r="B769" s="1" t="s">
        <v>60</v>
      </c>
      <c r="C769" s="384"/>
      <c r="D769" s="431"/>
      <c r="E769" s="1" t="s">
        <v>4778</v>
      </c>
      <c r="F769" s="409"/>
      <c r="G769" s="109">
        <v>10</v>
      </c>
      <c r="H769" s="110" t="s">
        <v>16</v>
      </c>
      <c r="I769" s="110">
        <v>29.655000000000001</v>
      </c>
      <c r="J769" s="111" t="s">
        <v>4779</v>
      </c>
      <c r="K769" s="112">
        <f t="shared" si="31"/>
        <v>15</v>
      </c>
      <c r="L769" s="52" t="s">
        <v>355</v>
      </c>
      <c r="M769" s="248" t="s">
        <v>355</v>
      </c>
      <c r="N769" s="261"/>
      <c r="O769" s="438" t="e">
        <f>AVERAGE(#REF!)</f>
        <v>#REF!</v>
      </c>
      <c r="P769" s="438" t="e">
        <f t="shared" ref="P769" si="37">AVERAGE(P768:P768)</f>
        <v>#REF!</v>
      </c>
      <c r="Q769" s="433"/>
      <c r="R769" s="438" t="e">
        <f>STDEV(#REF!)</f>
        <v>#REF!</v>
      </c>
      <c r="S769" s="114" t="s">
        <v>4710</v>
      </c>
      <c r="T769" s="117">
        <v>21</v>
      </c>
    </row>
    <row r="770" spans="1:20" ht="15.75">
      <c r="A770" s="440"/>
      <c r="B770" s="1" t="s">
        <v>61</v>
      </c>
      <c r="C770" s="383">
        <v>6</v>
      </c>
      <c r="D770" s="430" t="s">
        <v>4</v>
      </c>
      <c r="E770" s="1" t="s">
        <v>4780</v>
      </c>
      <c r="F770" s="409"/>
      <c r="G770" s="109">
        <v>10</v>
      </c>
      <c r="H770" s="110" t="s">
        <v>16</v>
      </c>
      <c r="I770" s="110">
        <v>29.659700000000001</v>
      </c>
      <c r="J770" s="111" t="s">
        <v>4781</v>
      </c>
      <c r="K770" s="112">
        <f t="shared" si="31"/>
        <v>15</v>
      </c>
      <c r="L770" s="52" t="s">
        <v>355</v>
      </c>
      <c r="M770" s="248" t="s">
        <v>355</v>
      </c>
      <c r="N770" s="260"/>
      <c r="O770" s="432" t="s">
        <v>355</v>
      </c>
      <c r="P770" s="432" t="s">
        <v>355</v>
      </c>
      <c r="Q770" s="432" t="s">
        <v>354</v>
      </c>
      <c r="R770" s="432" t="s">
        <v>354</v>
      </c>
      <c r="S770" s="114" t="s">
        <v>4710</v>
      </c>
      <c r="T770" s="117">
        <v>21</v>
      </c>
    </row>
    <row r="771" spans="1:20" ht="15.75">
      <c r="A771" s="440"/>
      <c r="B771" s="1" t="s">
        <v>62</v>
      </c>
      <c r="C771" s="384"/>
      <c r="D771" s="437"/>
      <c r="E771" s="1" t="s">
        <v>4782</v>
      </c>
      <c r="F771" s="409"/>
      <c r="G771" s="109">
        <v>10</v>
      </c>
      <c r="H771" s="110" t="s">
        <v>16</v>
      </c>
      <c r="I771" s="110">
        <v>29.6373</v>
      </c>
      <c r="J771" s="111" t="s">
        <v>4783</v>
      </c>
      <c r="K771" s="112">
        <f t="shared" si="31"/>
        <v>15</v>
      </c>
      <c r="L771" s="52" t="s">
        <v>355</v>
      </c>
      <c r="M771" s="248" t="s">
        <v>355</v>
      </c>
      <c r="N771" s="262"/>
      <c r="O771" s="433"/>
      <c r="P771" s="438"/>
      <c r="Q771" s="433"/>
      <c r="R771" s="438"/>
      <c r="S771" s="114" t="s">
        <v>4710</v>
      </c>
      <c r="T771" s="117">
        <v>21</v>
      </c>
    </row>
    <row r="772" spans="1:20" ht="15.75">
      <c r="A772" s="440"/>
      <c r="B772" s="1" t="s">
        <v>63</v>
      </c>
      <c r="C772" s="384"/>
      <c r="D772" s="430" t="s">
        <v>3</v>
      </c>
      <c r="E772" s="1" t="s">
        <v>4784</v>
      </c>
      <c r="F772" s="409"/>
      <c r="G772" s="109">
        <v>10</v>
      </c>
      <c r="H772" s="110" t="s">
        <v>16</v>
      </c>
      <c r="I772" s="110">
        <v>30.117000000000001</v>
      </c>
      <c r="J772" s="111" t="s">
        <v>4785</v>
      </c>
      <c r="K772" s="112">
        <f t="shared" si="31"/>
        <v>15</v>
      </c>
      <c r="L772" s="52" t="s">
        <v>355</v>
      </c>
      <c r="M772" s="248" t="s">
        <v>355</v>
      </c>
      <c r="N772" s="260"/>
      <c r="O772" s="432" t="s">
        <v>355</v>
      </c>
      <c r="P772" s="438" t="e">
        <f>AVERAGE(#REF!)</f>
        <v>#REF!</v>
      </c>
      <c r="Q772" s="432" t="s">
        <v>354</v>
      </c>
      <c r="R772" s="438" t="e">
        <f>STDEV(#REF!)</f>
        <v>#REF!</v>
      </c>
      <c r="S772" s="114" t="s">
        <v>4710</v>
      </c>
      <c r="T772" s="117">
        <v>21</v>
      </c>
    </row>
    <row r="773" spans="1:20" ht="15.75">
      <c r="A773" s="441"/>
      <c r="B773" s="1" t="s">
        <v>64</v>
      </c>
      <c r="C773" s="385"/>
      <c r="D773" s="437"/>
      <c r="E773" s="1" t="s">
        <v>4786</v>
      </c>
      <c r="F773" s="410"/>
      <c r="G773" s="109">
        <v>10</v>
      </c>
      <c r="H773" s="110" t="s">
        <v>16</v>
      </c>
      <c r="I773" s="110">
        <v>30.2117</v>
      </c>
      <c r="J773" s="111" t="s">
        <v>4787</v>
      </c>
      <c r="K773" s="112">
        <f t="shared" si="31"/>
        <v>15</v>
      </c>
      <c r="L773" s="52" t="s">
        <v>355</v>
      </c>
      <c r="M773" s="248" t="s">
        <v>355</v>
      </c>
      <c r="N773" s="261"/>
      <c r="O773" s="438" t="e">
        <f>AVERAGE(#REF!)</f>
        <v>#REF!</v>
      </c>
      <c r="P773" s="438" t="e">
        <f t="shared" ref="P773" si="38">AVERAGE(P772:P772)</f>
        <v>#REF!</v>
      </c>
      <c r="Q773" s="433"/>
      <c r="R773" s="438" t="e">
        <f>STDEV(#REF!)</f>
        <v>#REF!</v>
      </c>
      <c r="S773" s="114" t="s">
        <v>4710</v>
      </c>
      <c r="T773" s="117">
        <v>21</v>
      </c>
    </row>
    <row r="774" spans="1:20" ht="15.75">
      <c r="A774" s="439" t="s">
        <v>4788</v>
      </c>
      <c r="B774" s="22">
        <v>3001</v>
      </c>
      <c r="C774" s="383">
        <v>3</v>
      </c>
      <c r="D774" s="430" t="s">
        <v>4</v>
      </c>
      <c r="E774" s="22" t="s">
        <v>1848</v>
      </c>
      <c r="F774" s="408" t="s">
        <v>1844</v>
      </c>
      <c r="G774" s="109">
        <v>10</v>
      </c>
      <c r="H774" s="109" t="s">
        <v>1848</v>
      </c>
      <c r="I774" s="109" t="s">
        <v>1848</v>
      </c>
      <c r="J774" s="119" t="s">
        <v>1848</v>
      </c>
      <c r="K774" s="119" t="s">
        <v>1848</v>
      </c>
      <c r="L774" s="113" t="s">
        <v>1848</v>
      </c>
      <c r="M774" s="247" t="s">
        <v>1848</v>
      </c>
      <c r="N774" s="257"/>
      <c r="O774" s="432" t="s">
        <v>355</v>
      </c>
      <c r="P774" s="432" t="s">
        <v>355</v>
      </c>
      <c r="Q774" s="432" t="s">
        <v>354</v>
      </c>
      <c r="R774" s="432" t="s">
        <v>354</v>
      </c>
      <c r="S774" s="114" t="s">
        <v>354</v>
      </c>
      <c r="T774" s="117"/>
    </row>
    <row r="775" spans="1:20" ht="15.75">
      <c r="A775" s="440"/>
      <c r="B775" s="1" t="s">
        <v>27</v>
      </c>
      <c r="C775" s="384"/>
      <c r="D775" s="431"/>
      <c r="E775" s="1" t="s">
        <v>4789</v>
      </c>
      <c r="F775" s="409"/>
      <c r="G775" s="109">
        <v>10</v>
      </c>
      <c r="H775" s="110" t="s">
        <v>16</v>
      </c>
      <c r="I775" s="110">
        <v>33.78</v>
      </c>
      <c r="J775" s="120">
        <v>4.5720000000000001</v>
      </c>
      <c r="K775" s="112">
        <f t="shared" ref="K775:K838" si="39">IF(J775&gt;6.25,50,(J775*8))</f>
        <v>36.576000000000001</v>
      </c>
      <c r="L775" s="52" t="s">
        <v>355</v>
      </c>
      <c r="M775" s="248" t="s">
        <v>355</v>
      </c>
      <c r="N775" s="262"/>
      <c r="O775" s="433"/>
      <c r="P775" s="438"/>
      <c r="Q775" s="433"/>
      <c r="R775" s="438"/>
      <c r="S775" s="114" t="s">
        <v>4710</v>
      </c>
      <c r="T775" s="117">
        <v>22</v>
      </c>
    </row>
    <row r="776" spans="1:20" ht="15.75">
      <c r="A776" s="440"/>
      <c r="B776" s="1" t="s">
        <v>28</v>
      </c>
      <c r="C776" s="384"/>
      <c r="D776" s="430" t="s">
        <v>3</v>
      </c>
      <c r="E776" s="1" t="s">
        <v>4790</v>
      </c>
      <c r="F776" s="409"/>
      <c r="G776" s="109">
        <v>10</v>
      </c>
      <c r="H776" s="110" t="s">
        <v>16</v>
      </c>
      <c r="I776" s="110">
        <v>26.004999999999999</v>
      </c>
      <c r="J776" s="111" t="s">
        <v>4791</v>
      </c>
      <c r="K776" s="112">
        <f t="shared" si="39"/>
        <v>50</v>
      </c>
      <c r="L776" s="52" t="s">
        <v>355</v>
      </c>
      <c r="M776" s="248" t="s">
        <v>355</v>
      </c>
      <c r="N776" s="260"/>
      <c r="O776" s="432" t="s">
        <v>355</v>
      </c>
      <c r="P776" s="438" t="e">
        <f>AVERAGE(#REF!)</f>
        <v>#REF!</v>
      </c>
      <c r="Q776" s="432" t="s">
        <v>354</v>
      </c>
      <c r="R776" s="438" t="e">
        <f>STDEV(#REF!)</f>
        <v>#REF!</v>
      </c>
      <c r="S776" s="114" t="s">
        <v>4710</v>
      </c>
      <c r="T776" s="117">
        <v>22</v>
      </c>
    </row>
    <row r="777" spans="1:20" ht="15.75">
      <c r="A777" s="440"/>
      <c r="B777" s="1" t="s">
        <v>29</v>
      </c>
      <c r="C777" s="384"/>
      <c r="D777" s="431"/>
      <c r="E777" s="1" t="s">
        <v>4792</v>
      </c>
      <c r="F777" s="409"/>
      <c r="G777" s="109">
        <v>10</v>
      </c>
      <c r="H777" s="110">
        <v>34.387700000000002</v>
      </c>
      <c r="I777" s="110">
        <v>24.9693</v>
      </c>
      <c r="J777" s="111" t="s">
        <v>4793</v>
      </c>
      <c r="K777" s="112">
        <f t="shared" si="39"/>
        <v>50</v>
      </c>
      <c r="L777" s="52" t="s">
        <v>355</v>
      </c>
      <c r="M777" s="248" t="s">
        <v>355</v>
      </c>
      <c r="N777" s="261"/>
      <c r="O777" s="438" t="e">
        <f>AVERAGE(#REF!)</f>
        <v>#REF!</v>
      </c>
      <c r="P777" s="438" t="e">
        <f t="shared" ref="P777" si="40">AVERAGE(P776:P776)</f>
        <v>#REF!</v>
      </c>
      <c r="Q777" s="433"/>
      <c r="R777" s="438" t="e">
        <f>STDEV(#REF!)</f>
        <v>#REF!</v>
      </c>
      <c r="S777" s="114" t="s">
        <v>4710</v>
      </c>
      <c r="T777" s="117">
        <v>22</v>
      </c>
    </row>
    <row r="778" spans="1:20" ht="15.75">
      <c r="A778" s="440"/>
      <c r="B778" s="22">
        <v>4001</v>
      </c>
      <c r="C778" s="383">
        <v>4</v>
      </c>
      <c r="D778" s="430" t="s">
        <v>4</v>
      </c>
      <c r="E778" s="22" t="s">
        <v>1848</v>
      </c>
      <c r="F778" s="409"/>
      <c r="G778" s="109">
        <v>10</v>
      </c>
      <c r="H778" s="109" t="s">
        <v>1848</v>
      </c>
      <c r="I778" s="109" t="s">
        <v>1848</v>
      </c>
      <c r="J778" s="119" t="s">
        <v>1848</v>
      </c>
      <c r="K778" s="119" t="s">
        <v>1848</v>
      </c>
      <c r="L778" s="113" t="s">
        <v>1848</v>
      </c>
      <c r="M778" s="247" t="s">
        <v>1848</v>
      </c>
      <c r="N778" s="257"/>
      <c r="O778" s="432" t="s">
        <v>355</v>
      </c>
      <c r="P778" s="432">
        <f>AVERAGE(M778:M781)</f>
        <v>1241.2364425162691</v>
      </c>
      <c r="Q778" s="432" t="s">
        <v>354</v>
      </c>
      <c r="R778" s="432">
        <f>STDEV(M778:M781)</f>
        <v>737.13964620961156</v>
      </c>
      <c r="S778" s="114" t="s">
        <v>354</v>
      </c>
      <c r="T778" s="117"/>
    </row>
    <row r="779" spans="1:20" ht="15.75">
      <c r="A779" s="440"/>
      <c r="B779" s="1" t="s">
        <v>31</v>
      </c>
      <c r="C779" s="384"/>
      <c r="D779" s="431"/>
      <c r="E779" s="1" t="s">
        <v>4794</v>
      </c>
      <c r="F779" s="409"/>
      <c r="G779" s="109">
        <v>10</v>
      </c>
      <c r="H779" s="110">
        <v>35.350999999999999</v>
      </c>
      <c r="I779" s="110">
        <v>25.026299999999999</v>
      </c>
      <c r="J779" s="111" t="s">
        <v>4795</v>
      </c>
      <c r="K779" s="112">
        <f t="shared" si="39"/>
        <v>50</v>
      </c>
      <c r="L779" s="52" t="s">
        <v>355</v>
      </c>
      <c r="M779" s="248" t="s">
        <v>355</v>
      </c>
      <c r="N779" s="261"/>
      <c r="O779" s="438" t="e">
        <f>AVERAGE(#REF!)</f>
        <v>#REF!</v>
      </c>
      <c r="P779" s="438"/>
      <c r="Q779" s="433"/>
      <c r="R779" s="438"/>
      <c r="S779" s="114" t="s">
        <v>4710</v>
      </c>
      <c r="T779" s="117">
        <v>22</v>
      </c>
    </row>
    <row r="780" spans="1:20" ht="15.75">
      <c r="A780" s="440"/>
      <c r="B780" s="1" t="s">
        <v>32</v>
      </c>
      <c r="C780" s="384"/>
      <c r="D780" s="430" t="s">
        <v>3</v>
      </c>
      <c r="E780" s="1" t="s">
        <v>4796</v>
      </c>
      <c r="F780" s="409"/>
      <c r="G780" s="109">
        <v>10</v>
      </c>
      <c r="H780" s="110">
        <v>32.880699999999997</v>
      </c>
      <c r="I780" s="110">
        <v>25.113299999999999</v>
      </c>
      <c r="J780" s="111" t="s">
        <v>4797</v>
      </c>
      <c r="K780" s="112">
        <f t="shared" si="39"/>
        <v>50</v>
      </c>
      <c r="L780" s="52">
        <v>18</v>
      </c>
      <c r="M780" s="247">
        <f t="shared" ref="M780:M804" si="41">(L780*2*1000)/K780</f>
        <v>720</v>
      </c>
      <c r="N780" s="257"/>
      <c r="O780" s="432">
        <f>AVERAGE(M780:M781)</f>
        <v>1241.2364425162691</v>
      </c>
      <c r="P780" s="438" t="e">
        <f>AVERAGE(#REF!)</f>
        <v>#REF!</v>
      </c>
      <c r="Q780" s="432">
        <f>STDEV(M780:M781)</f>
        <v>737.13964620961156</v>
      </c>
      <c r="R780" s="438" t="e">
        <f>STDEV(#REF!)</f>
        <v>#REF!</v>
      </c>
      <c r="S780" s="114" t="s">
        <v>4710</v>
      </c>
      <c r="T780" s="117">
        <v>22</v>
      </c>
    </row>
    <row r="781" spans="1:20" ht="15.75">
      <c r="A781" s="440"/>
      <c r="B781" s="1" t="s">
        <v>33</v>
      </c>
      <c r="C781" s="384"/>
      <c r="D781" s="431"/>
      <c r="E781" s="1" t="s">
        <v>4798</v>
      </c>
      <c r="F781" s="409"/>
      <c r="G781" s="109">
        <v>10</v>
      </c>
      <c r="H781" s="110">
        <v>33.318300000000001</v>
      </c>
      <c r="I781" s="110">
        <v>26.800699999999999</v>
      </c>
      <c r="J781" s="120">
        <v>1.8440000000000001</v>
      </c>
      <c r="K781" s="112">
        <f t="shared" si="39"/>
        <v>14.752000000000001</v>
      </c>
      <c r="L781" s="52">
        <v>13</v>
      </c>
      <c r="M781" s="247">
        <f t="shared" si="41"/>
        <v>1762.472885032538</v>
      </c>
      <c r="N781" s="258"/>
      <c r="O781" s="438">
        <f>AVERAGE(O780:O780)</f>
        <v>1241.2364425162691</v>
      </c>
      <c r="P781" s="438" t="e">
        <f>AVERAGE(P780:P780)</f>
        <v>#REF!</v>
      </c>
      <c r="Q781" s="438" t="e">
        <f>STDEV(#REF!)</f>
        <v>#REF!</v>
      </c>
      <c r="R781" s="438" t="e">
        <f>STDEV(#REF!)</f>
        <v>#REF!</v>
      </c>
      <c r="S781" s="114" t="s">
        <v>4710</v>
      </c>
      <c r="T781" s="117">
        <v>22</v>
      </c>
    </row>
    <row r="782" spans="1:20" ht="15.75">
      <c r="A782" s="440"/>
      <c r="B782" s="1" t="s">
        <v>34</v>
      </c>
      <c r="C782" s="383">
        <v>5</v>
      </c>
      <c r="D782" s="430" t="s">
        <v>4</v>
      </c>
      <c r="E782" s="1" t="s">
        <v>4799</v>
      </c>
      <c r="F782" s="409"/>
      <c r="G782" s="109">
        <v>10</v>
      </c>
      <c r="H782" s="110">
        <v>36.566299999999998</v>
      </c>
      <c r="I782" s="110">
        <v>25.815999999999999</v>
      </c>
      <c r="J782" s="111" t="s">
        <v>4800</v>
      </c>
      <c r="K782" s="112">
        <f t="shared" si="39"/>
        <v>50</v>
      </c>
      <c r="L782" s="52" t="s">
        <v>355</v>
      </c>
      <c r="M782" s="248" t="s">
        <v>355</v>
      </c>
      <c r="N782" s="260"/>
      <c r="O782" s="432" t="s">
        <v>355</v>
      </c>
      <c r="P782" s="432" t="s">
        <v>355</v>
      </c>
      <c r="Q782" s="432" t="s">
        <v>354</v>
      </c>
      <c r="R782" s="432" t="s">
        <v>354</v>
      </c>
      <c r="S782" s="114" t="s">
        <v>4710</v>
      </c>
      <c r="T782" s="117">
        <v>22</v>
      </c>
    </row>
    <row r="783" spans="1:20" ht="15.75">
      <c r="A783" s="440"/>
      <c r="B783" s="1" t="s">
        <v>35</v>
      </c>
      <c r="C783" s="384"/>
      <c r="D783" s="431"/>
      <c r="E783" s="1" t="s">
        <v>4801</v>
      </c>
      <c r="F783" s="409"/>
      <c r="G783" s="109">
        <v>10</v>
      </c>
      <c r="H783" s="110" t="s">
        <v>16</v>
      </c>
      <c r="I783" s="110">
        <v>26.2197</v>
      </c>
      <c r="J783" s="111">
        <v>3.25</v>
      </c>
      <c r="K783" s="112">
        <f t="shared" si="39"/>
        <v>26</v>
      </c>
      <c r="L783" s="52" t="s">
        <v>355</v>
      </c>
      <c r="M783" s="248" t="s">
        <v>355</v>
      </c>
      <c r="N783" s="262"/>
      <c r="O783" s="433"/>
      <c r="P783" s="438"/>
      <c r="Q783" s="433"/>
      <c r="R783" s="438"/>
      <c r="S783" s="114" t="s">
        <v>4710</v>
      </c>
      <c r="T783" s="117">
        <v>22</v>
      </c>
    </row>
    <row r="784" spans="1:20" ht="15.75">
      <c r="A784" s="440"/>
      <c r="B784" s="1" t="s">
        <v>36</v>
      </c>
      <c r="C784" s="384"/>
      <c r="D784" s="430" t="s">
        <v>3</v>
      </c>
      <c r="E784" s="1" t="s">
        <v>4802</v>
      </c>
      <c r="F784" s="409"/>
      <c r="G784" s="109">
        <v>10</v>
      </c>
      <c r="H784" s="110">
        <v>37.374299999999998</v>
      </c>
      <c r="I784" s="110">
        <v>25.682700000000001</v>
      </c>
      <c r="J784" s="111" t="s">
        <v>4803</v>
      </c>
      <c r="K784" s="112">
        <f t="shared" si="39"/>
        <v>50</v>
      </c>
      <c r="L784" s="52" t="s">
        <v>355</v>
      </c>
      <c r="M784" s="248" t="s">
        <v>355</v>
      </c>
      <c r="N784" s="260"/>
      <c r="O784" s="432" t="s">
        <v>355</v>
      </c>
      <c r="P784" s="438" t="e">
        <f>AVERAGE(#REF!)</f>
        <v>#REF!</v>
      </c>
      <c r="Q784" s="432" t="s">
        <v>354</v>
      </c>
      <c r="R784" s="438" t="e">
        <f>STDEV(#REF!)</f>
        <v>#REF!</v>
      </c>
      <c r="S784" s="114" t="s">
        <v>4710</v>
      </c>
      <c r="T784" s="117">
        <v>22</v>
      </c>
    </row>
    <row r="785" spans="1:20" ht="15.75">
      <c r="A785" s="440"/>
      <c r="B785" s="1" t="s">
        <v>37</v>
      </c>
      <c r="C785" s="384"/>
      <c r="D785" s="431"/>
      <c r="E785" s="1" t="s">
        <v>4804</v>
      </c>
      <c r="F785" s="409"/>
      <c r="G785" s="109">
        <v>10</v>
      </c>
      <c r="H785" s="110">
        <v>34.496000000000002</v>
      </c>
      <c r="I785" s="110">
        <v>25.534300000000002</v>
      </c>
      <c r="J785" s="111" t="s">
        <v>4805</v>
      </c>
      <c r="K785" s="112">
        <f t="shared" si="39"/>
        <v>50</v>
      </c>
      <c r="L785" s="52" t="s">
        <v>355</v>
      </c>
      <c r="M785" s="248" t="s">
        <v>355</v>
      </c>
      <c r="N785" s="261"/>
      <c r="O785" s="438" t="e">
        <f>AVERAGE(#REF!)</f>
        <v>#REF!</v>
      </c>
      <c r="P785" s="438" t="e">
        <f t="shared" ref="P785" si="42">AVERAGE(P784:P784)</f>
        <v>#REF!</v>
      </c>
      <c r="Q785" s="433"/>
      <c r="R785" s="438" t="e">
        <f>STDEV(#REF!)</f>
        <v>#REF!</v>
      </c>
      <c r="S785" s="114" t="s">
        <v>4710</v>
      </c>
      <c r="T785" s="117">
        <v>22</v>
      </c>
    </row>
    <row r="786" spans="1:20" ht="15.75">
      <c r="A786" s="440"/>
      <c r="B786" s="1" t="s">
        <v>38</v>
      </c>
      <c r="C786" s="383">
        <v>6</v>
      </c>
      <c r="D786" s="115" t="s">
        <v>4</v>
      </c>
      <c r="E786" s="1" t="s">
        <v>4806</v>
      </c>
      <c r="F786" s="409"/>
      <c r="G786" s="109">
        <v>10</v>
      </c>
      <c r="H786" s="110" t="s">
        <v>16</v>
      </c>
      <c r="I786" s="110">
        <v>25.607299999999999</v>
      </c>
      <c r="J786" s="120">
        <v>2.984</v>
      </c>
      <c r="K786" s="112">
        <f t="shared" si="39"/>
        <v>23.872</v>
      </c>
      <c r="L786" s="52" t="s">
        <v>355</v>
      </c>
      <c r="M786" s="248" t="s">
        <v>355</v>
      </c>
      <c r="N786" s="260"/>
      <c r="O786" s="116" t="s">
        <v>355</v>
      </c>
      <c r="P786" s="432">
        <f>AVERAGE(M786:M789)</f>
        <v>1100</v>
      </c>
      <c r="Q786" s="116" t="s">
        <v>354</v>
      </c>
      <c r="R786" s="432">
        <f>STDEV(M786:M789)</f>
        <v>424.26406871192853</v>
      </c>
      <c r="S786" s="114" t="s">
        <v>4710</v>
      </c>
      <c r="T786" s="117">
        <v>22</v>
      </c>
    </row>
    <row r="787" spans="1:20" ht="15.75">
      <c r="A787" s="440"/>
      <c r="B787" s="1" t="s">
        <v>39</v>
      </c>
      <c r="C787" s="384"/>
      <c r="D787" s="430" t="s">
        <v>3</v>
      </c>
      <c r="E787" s="1" t="s">
        <v>4807</v>
      </c>
      <c r="F787" s="409"/>
      <c r="G787" s="109">
        <v>10</v>
      </c>
      <c r="H787" s="110">
        <v>31.888000000000002</v>
      </c>
      <c r="I787" s="110">
        <v>26.11</v>
      </c>
      <c r="J787" s="111" t="s">
        <v>4808</v>
      </c>
      <c r="K787" s="112">
        <f t="shared" si="39"/>
        <v>50</v>
      </c>
      <c r="L787" s="52">
        <v>35</v>
      </c>
      <c r="M787" s="247">
        <f t="shared" si="41"/>
        <v>1400</v>
      </c>
      <c r="N787" s="257"/>
      <c r="O787" s="432">
        <f>AVERAGE(M787:M789)</f>
        <v>1100</v>
      </c>
      <c r="P787" s="438" t="e">
        <f>AVERAGE(#REF!)</f>
        <v>#REF!</v>
      </c>
      <c r="Q787" s="432">
        <f>STDEV(M787:M789)</f>
        <v>424.26406871192853</v>
      </c>
      <c r="R787" s="438" t="e">
        <f>STDEV(#REF!)</f>
        <v>#REF!</v>
      </c>
      <c r="S787" s="114" t="s">
        <v>4710</v>
      </c>
      <c r="T787" s="117">
        <v>22</v>
      </c>
    </row>
    <row r="788" spans="1:20" ht="15.75">
      <c r="A788" s="440"/>
      <c r="B788" s="1" t="s">
        <v>40</v>
      </c>
      <c r="C788" s="384"/>
      <c r="D788" s="431"/>
      <c r="E788" s="1" t="s">
        <v>4809</v>
      </c>
      <c r="F788" s="409"/>
      <c r="G788" s="109">
        <v>10</v>
      </c>
      <c r="H788" s="110">
        <v>32.665999999999997</v>
      </c>
      <c r="I788" s="110">
        <v>25.9983</v>
      </c>
      <c r="J788" s="111" t="s">
        <v>4810</v>
      </c>
      <c r="K788" s="112">
        <f t="shared" si="39"/>
        <v>50</v>
      </c>
      <c r="L788" s="52">
        <v>20</v>
      </c>
      <c r="M788" s="247">
        <f t="shared" si="41"/>
        <v>800</v>
      </c>
      <c r="N788" s="258"/>
      <c r="O788" s="438">
        <f>AVERAGE(O787:O787)</f>
        <v>1100</v>
      </c>
      <c r="P788" s="438" t="e">
        <f>AVERAGE(P787:P787)</f>
        <v>#REF!</v>
      </c>
      <c r="Q788" s="438" t="e">
        <f>STDEV(#REF!)</f>
        <v>#REF!</v>
      </c>
      <c r="R788" s="438" t="e">
        <f>STDEV(#REF!)</f>
        <v>#REF!</v>
      </c>
      <c r="S788" s="114" t="s">
        <v>4710</v>
      </c>
      <c r="T788" s="117">
        <v>22</v>
      </c>
    </row>
    <row r="789" spans="1:20" ht="15.75">
      <c r="A789" s="440"/>
      <c r="B789" s="1" t="s">
        <v>41</v>
      </c>
      <c r="C789" s="384"/>
      <c r="D789" s="431"/>
      <c r="E789" s="1" t="s">
        <v>4811</v>
      </c>
      <c r="F789" s="410"/>
      <c r="G789" s="109">
        <v>10</v>
      </c>
      <c r="H789" s="110">
        <v>35.75</v>
      </c>
      <c r="I789" s="110">
        <v>26.452000000000002</v>
      </c>
      <c r="J789" s="111" t="s">
        <v>4812</v>
      </c>
      <c r="K789" s="112">
        <f t="shared" si="39"/>
        <v>50</v>
      </c>
      <c r="L789" s="52" t="s">
        <v>355</v>
      </c>
      <c r="M789" s="248" t="s">
        <v>355</v>
      </c>
      <c r="N789" s="261"/>
      <c r="O789" s="438">
        <f>AVERAGE(O788:O788)</f>
        <v>1100</v>
      </c>
      <c r="P789" s="438" t="e">
        <f>AVERAGE(P788:P788)</f>
        <v>#REF!</v>
      </c>
      <c r="Q789" s="438" t="e">
        <f>STDEV(Q787:Q788)</f>
        <v>#REF!</v>
      </c>
      <c r="R789" s="438" t="e">
        <f>STDEV(R787:R788)</f>
        <v>#REF!</v>
      </c>
      <c r="S789" s="114" t="s">
        <v>4710</v>
      </c>
      <c r="T789" s="117">
        <v>22</v>
      </c>
    </row>
    <row r="790" spans="1:20" ht="15.75">
      <c r="A790" s="440"/>
      <c r="B790" s="1" t="s">
        <v>49</v>
      </c>
      <c r="C790" s="383">
        <v>3</v>
      </c>
      <c r="D790" s="430" t="s">
        <v>4</v>
      </c>
      <c r="E790" s="1" t="s">
        <v>4813</v>
      </c>
      <c r="F790" s="408" t="s">
        <v>1846</v>
      </c>
      <c r="G790" s="109">
        <v>10</v>
      </c>
      <c r="H790" s="110">
        <v>36.353999999999999</v>
      </c>
      <c r="I790" s="110">
        <v>27.0563</v>
      </c>
      <c r="J790" s="111" t="s">
        <v>4814</v>
      </c>
      <c r="K790" s="112">
        <f t="shared" si="39"/>
        <v>50</v>
      </c>
      <c r="L790" s="52" t="s">
        <v>355</v>
      </c>
      <c r="M790" s="248" t="s">
        <v>355</v>
      </c>
      <c r="N790" s="260"/>
      <c r="O790" s="432" t="s">
        <v>355</v>
      </c>
      <c r="P790" s="432">
        <f>AVERAGE(M790:M793)</f>
        <v>400</v>
      </c>
      <c r="Q790" s="432" t="s">
        <v>354</v>
      </c>
      <c r="R790" s="432" t="s">
        <v>354</v>
      </c>
      <c r="S790" s="114" t="s">
        <v>4710</v>
      </c>
      <c r="T790" s="117">
        <v>22</v>
      </c>
    </row>
    <row r="791" spans="1:20" ht="15.75">
      <c r="A791" s="440"/>
      <c r="B791" s="1" t="s">
        <v>50</v>
      </c>
      <c r="C791" s="384"/>
      <c r="D791" s="431"/>
      <c r="E791" s="1" t="s">
        <v>4815</v>
      </c>
      <c r="F791" s="409"/>
      <c r="G791" s="109">
        <v>10</v>
      </c>
      <c r="H791" s="110" t="s">
        <v>16</v>
      </c>
      <c r="I791" s="110">
        <v>27.993300000000001</v>
      </c>
      <c r="J791" s="111" t="s">
        <v>4816</v>
      </c>
      <c r="K791" s="112">
        <f t="shared" si="39"/>
        <v>50</v>
      </c>
      <c r="L791" s="52" t="s">
        <v>355</v>
      </c>
      <c r="M791" s="248" t="s">
        <v>355</v>
      </c>
      <c r="N791" s="262"/>
      <c r="O791" s="433"/>
      <c r="P791" s="438"/>
      <c r="Q791" s="433"/>
      <c r="R791" s="438"/>
      <c r="S791" s="114" t="s">
        <v>4710</v>
      </c>
      <c r="T791" s="117">
        <v>22</v>
      </c>
    </row>
    <row r="792" spans="1:20" ht="15.75">
      <c r="A792" s="440"/>
      <c r="B792" s="1" t="s">
        <v>51</v>
      </c>
      <c r="C792" s="384"/>
      <c r="D792" s="430" t="s">
        <v>3</v>
      </c>
      <c r="E792" s="1" t="s">
        <v>4817</v>
      </c>
      <c r="F792" s="409"/>
      <c r="G792" s="109">
        <v>10</v>
      </c>
      <c r="H792" s="110" t="s">
        <v>16</v>
      </c>
      <c r="I792" s="110">
        <v>26.527699999999999</v>
      </c>
      <c r="J792" s="111" t="s">
        <v>4818</v>
      </c>
      <c r="K792" s="112">
        <f t="shared" si="39"/>
        <v>50</v>
      </c>
      <c r="L792" s="52" t="s">
        <v>355</v>
      </c>
      <c r="M792" s="248" t="s">
        <v>355</v>
      </c>
      <c r="N792" s="260"/>
      <c r="O792" s="432">
        <f>AVERAGE(M792:M793)</f>
        <v>400</v>
      </c>
      <c r="P792" s="438" t="e">
        <f>AVERAGE(#REF!)</f>
        <v>#REF!</v>
      </c>
      <c r="Q792" s="432" t="s">
        <v>354</v>
      </c>
      <c r="R792" s="438" t="e">
        <f>STDEV(#REF!)</f>
        <v>#REF!</v>
      </c>
      <c r="S792" s="114" t="s">
        <v>4710</v>
      </c>
      <c r="T792" s="117">
        <v>22</v>
      </c>
    </row>
    <row r="793" spans="1:20" ht="15.75">
      <c r="A793" s="440"/>
      <c r="B793" s="1" t="s">
        <v>52</v>
      </c>
      <c r="C793" s="384"/>
      <c r="D793" s="431"/>
      <c r="E793" s="1" t="s">
        <v>4819</v>
      </c>
      <c r="F793" s="409"/>
      <c r="G793" s="109">
        <v>10</v>
      </c>
      <c r="H793" s="110">
        <v>33.725299999999997</v>
      </c>
      <c r="I793" s="110">
        <v>25.6813</v>
      </c>
      <c r="J793" s="111" t="s">
        <v>4820</v>
      </c>
      <c r="K793" s="112">
        <f t="shared" si="39"/>
        <v>50</v>
      </c>
      <c r="L793" s="52">
        <v>10</v>
      </c>
      <c r="M793" s="247">
        <f t="shared" si="41"/>
        <v>400</v>
      </c>
      <c r="N793" s="258"/>
      <c r="O793" s="438">
        <f>AVERAGE(O792:O792)</f>
        <v>400</v>
      </c>
      <c r="P793" s="438" t="e">
        <f>AVERAGE(P792:P792)</f>
        <v>#REF!</v>
      </c>
      <c r="Q793" s="433"/>
      <c r="R793" s="438" t="e">
        <f>STDEV(#REF!)</f>
        <v>#REF!</v>
      </c>
      <c r="S793" s="114" t="s">
        <v>4710</v>
      </c>
      <c r="T793" s="117">
        <v>22</v>
      </c>
    </row>
    <row r="794" spans="1:20" ht="15.75">
      <c r="A794" s="440"/>
      <c r="B794" s="1" t="s">
        <v>53</v>
      </c>
      <c r="C794" s="383">
        <v>4</v>
      </c>
      <c r="D794" s="430" t="s">
        <v>4</v>
      </c>
      <c r="E794" s="1" t="s">
        <v>4821</v>
      </c>
      <c r="F794" s="409"/>
      <c r="G794" s="109">
        <v>10</v>
      </c>
      <c r="H794" s="110" t="s">
        <v>16</v>
      </c>
      <c r="I794" s="110">
        <v>27.077300000000001</v>
      </c>
      <c r="J794" s="111" t="s">
        <v>4822</v>
      </c>
      <c r="K794" s="112">
        <f t="shared" si="39"/>
        <v>50</v>
      </c>
      <c r="L794" s="52" t="s">
        <v>355</v>
      </c>
      <c r="M794" s="248" t="s">
        <v>355</v>
      </c>
      <c r="N794" s="260"/>
      <c r="O794" s="432" t="s">
        <v>355</v>
      </c>
      <c r="P794" s="432">
        <f>AVERAGE(M794:M797)</f>
        <v>480</v>
      </c>
      <c r="Q794" s="432" t="s">
        <v>354</v>
      </c>
      <c r="R794" s="432" t="s">
        <v>354</v>
      </c>
      <c r="S794" s="114" t="s">
        <v>4710</v>
      </c>
      <c r="T794" s="117">
        <v>22</v>
      </c>
    </row>
    <row r="795" spans="1:20" ht="15.75">
      <c r="A795" s="440"/>
      <c r="B795" s="1" t="s">
        <v>54</v>
      </c>
      <c r="C795" s="384"/>
      <c r="D795" s="431"/>
      <c r="E795" s="1" t="s">
        <v>4823</v>
      </c>
      <c r="F795" s="409"/>
      <c r="G795" s="109">
        <v>10</v>
      </c>
      <c r="H795" s="110">
        <v>34.968299999999999</v>
      </c>
      <c r="I795" s="110">
        <v>26.4207</v>
      </c>
      <c r="J795" s="111" t="s">
        <v>4824</v>
      </c>
      <c r="K795" s="112">
        <f t="shared" si="39"/>
        <v>50</v>
      </c>
      <c r="L795" s="52" t="s">
        <v>355</v>
      </c>
      <c r="M795" s="248" t="s">
        <v>355</v>
      </c>
      <c r="N795" s="262"/>
      <c r="O795" s="433"/>
      <c r="P795" s="438"/>
      <c r="Q795" s="433"/>
      <c r="R795" s="438"/>
      <c r="S795" s="114" t="s">
        <v>4710</v>
      </c>
      <c r="T795" s="117">
        <v>22</v>
      </c>
    </row>
    <row r="796" spans="1:20" ht="15.75">
      <c r="A796" s="440"/>
      <c r="B796" s="1" t="s">
        <v>55</v>
      </c>
      <c r="C796" s="384"/>
      <c r="D796" s="430" t="s">
        <v>3</v>
      </c>
      <c r="E796" s="1" t="s">
        <v>4825</v>
      </c>
      <c r="F796" s="409"/>
      <c r="G796" s="109">
        <v>10</v>
      </c>
      <c r="H796" s="110">
        <v>33.43</v>
      </c>
      <c r="I796" s="110">
        <v>25.977699999999999</v>
      </c>
      <c r="J796" s="111" t="s">
        <v>4826</v>
      </c>
      <c r="K796" s="112">
        <f t="shared" si="39"/>
        <v>50</v>
      </c>
      <c r="L796" s="52">
        <v>12</v>
      </c>
      <c r="M796" s="247">
        <f t="shared" si="41"/>
        <v>480</v>
      </c>
      <c r="N796" s="257"/>
      <c r="O796" s="432">
        <f>AVERAGE(M796:M797)</f>
        <v>480</v>
      </c>
      <c r="P796" s="438" t="e">
        <f>AVERAGE(#REF!)</f>
        <v>#REF!</v>
      </c>
      <c r="Q796" s="432" t="s">
        <v>354</v>
      </c>
      <c r="R796" s="438" t="e">
        <f>STDEV(#REF!)</f>
        <v>#REF!</v>
      </c>
      <c r="S796" s="114" t="s">
        <v>4710</v>
      </c>
      <c r="T796" s="117">
        <v>22</v>
      </c>
    </row>
    <row r="797" spans="1:20" ht="15.75">
      <c r="A797" s="440"/>
      <c r="B797" s="1" t="s">
        <v>56</v>
      </c>
      <c r="C797" s="384"/>
      <c r="D797" s="431"/>
      <c r="E797" s="1" t="s">
        <v>4827</v>
      </c>
      <c r="F797" s="409"/>
      <c r="G797" s="109">
        <v>10</v>
      </c>
      <c r="H797" s="110" t="s">
        <v>16</v>
      </c>
      <c r="I797" s="110">
        <v>26.162299999999998</v>
      </c>
      <c r="J797" s="111" t="s">
        <v>4828</v>
      </c>
      <c r="K797" s="112">
        <f t="shared" si="39"/>
        <v>50</v>
      </c>
      <c r="L797" s="52" t="s">
        <v>355</v>
      </c>
      <c r="M797" s="248" t="s">
        <v>355</v>
      </c>
      <c r="N797" s="261"/>
      <c r="O797" s="438" t="e">
        <f>AVERAGE(#REF!)</f>
        <v>#REF!</v>
      </c>
      <c r="P797" s="438" t="e">
        <f>AVERAGE(#REF!)</f>
        <v>#REF!</v>
      </c>
      <c r="Q797" s="433"/>
      <c r="R797" s="438" t="e">
        <f>STDEV(#REF!)</f>
        <v>#REF!</v>
      </c>
      <c r="S797" s="114" t="s">
        <v>4710</v>
      </c>
      <c r="T797" s="117">
        <v>22</v>
      </c>
    </row>
    <row r="798" spans="1:20" ht="15.75">
      <c r="A798" s="440"/>
      <c r="B798" s="1" t="s">
        <v>57</v>
      </c>
      <c r="C798" s="383">
        <v>5</v>
      </c>
      <c r="D798" s="430" t="s">
        <v>4</v>
      </c>
      <c r="E798" s="1" t="s">
        <v>4829</v>
      </c>
      <c r="F798" s="409"/>
      <c r="G798" s="109">
        <v>10</v>
      </c>
      <c r="H798" s="110">
        <v>32.771000000000001</v>
      </c>
      <c r="I798" s="110">
        <v>25.459</v>
      </c>
      <c r="J798" s="111" t="s">
        <v>4830</v>
      </c>
      <c r="K798" s="112">
        <f t="shared" si="39"/>
        <v>50</v>
      </c>
      <c r="L798" s="52">
        <v>19</v>
      </c>
      <c r="M798" s="247">
        <f t="shared" si="41"/>
        <v>760</v>
      </c>
      <c r="N798" s="257"/>
      <c r="O798" s="432">
        <f>AVERAGE(M798:M799)</f>
        <v>760</v>
      </c>
      <c r="P798" s="432">
        <f>AVERAGE(M798:M801)</f>
        <v>880</v>
      </c>
      <c r="Q798" s="432" t="s">
        <v>354</v>
      </c>
      <c r="R798" s="432">
        <f>STDEV(M798:M801)</f>
        <v>169.70562748477141</v>
      </c>
      <c r="S798" s="114" t="s">
        <v>4710</v>
      </c>
      <c r="T798" s="117">
        <v>22</v>
      </c>
    </row>
    <row r="799" spans="1:20" ht="15.75">
      <c r="A799" s="440"/>
      <c r="B799" s="1" t="s">
        <v>58</v>
      </c>
      <c r="C799" s="384"/>
      <c r="D799" s="431"/>
      <c r="E799" s="1" t="s">
        <v>4831</v>
      </c>
      <c r="F799" s="409"/>
      <c r="G799" s="109">
        <v>10</v>
      </c>
      <c r="H799" s="110">
        <v>36.657699999999998</v>
      </c>
      <c r="I799" s="110">
        <v>25.9773</v>
      </c>
      <c r="J799" s="111" t="s">
        <v>4832</v>
      </c>
      <c r="K799" s="112">
        <f t="shared" si="39"/>
        <v>50</v>
      </c>
      <c r="L799" s="52" t="s">
        <v>355</v>
      </c>
      <c r="M799" s="248" t="s">
        <v>355</v>
      </c>
      <c r="N799" s="261"/>
      <c r="O799" s="438"/>
      <c r="P799" s="438"/>
      <c r="Q799" s="433"/>
      <c r="R799" s="438"/>
      <c r="S799" s="114" t="s">
        <v>4710</v>
      </c>
      <c r="T799" s="117">
        <v>22</v>
      </c>
    </row>
    <row r="800" spans="1:20" ht="15.75">
      <c r="A800" s="440"/>
      <c r="B800" s="1" t="s">
        <v>59</v>
      </c>
      <c r="C800" s="384"/>
      <c r="D800" s="430" t="s">
        <v>3</v>
      </c>
      <c r="E800" s="1" t="s">
        <v>4833</v>
      </c>
      <c r="F800" s="409"/>
      <c r="G800" s="109">
        <v>10</v>
      </c>
      <c r="H800" s="110">
        <v>32.392299999999999</v>
      </c>
      <c r="I800" s="110">
        <v>25.076699999999999</v>
      </c>
      <c r="J800" s="111" t="s">
        <v>4834</v>
      </c>
      <c r="K800" s="112">
        <f t="shared" si="39"/>
        <v>50</v>
      </c>
      <c r="L800" s="52">
        <v>25</v>
      </c>
      <c r="M800" s="247">
        <f t="shared" si="41"/>
        <v>1000</v>
      </c>
      <c r="N800" s="257"/>
      <c r="O800" s="432">
        <f>AVERAGE(M800:M801)</f>
        <v>1000</v>
      </c>
      <c r="P800" s="438" t="e">
        <f>AVERAGE(#REF!)</f>
        <v>#REF!</v>
      </c>
      <c r="Q800" s="432" t="s">
        <v>354</v>
      </c>
      <c r="R800" s="438" t="e">
        <f>STDEV(#REF!)</f>
        <v>#REF!</v>
      </c>
      <c r="S800" s="114" t="s">
        <v>4710</v>
      </c>
      <c r="T800" s="117">
        <v>22</v>
      </c>
    </row>
    <row r="801" spans="1:20" ht="15.75">
      <c r="A801" s="440"/>
      <c r="B801" s="1" t="s">
        <v>60</v>
      </c>
      <c r="C801" s="384"/>
      <c r="D801" s="431"/>
      <c r="E801" s="1" t="s">
        <v>4835</v>
      </c>
      <c r="F801" s="409"/>
      <c r="G801" s="109">
        <v>10</v>
      </c>
      <c r="H801" s="110">
        <v>36.3003</v>
      </c>
      <c r="I801" s="110">
        <v>26.409300000000002</v>
      </c>
      <c r="J801" s="111" t="s">
        <v>4836</v>
      </c>
      <c r="K801" s="112">
        <f t="shared" si="39"/>
        <v>50</v>
      </c>
      <c r="L801" s="52" t="s">
        <v>355</v>
      </c>
      <c r="M801" s="248" t="s">
        <v>355</v>
      </c>
      <c r="N801" s="261"/>
      <c r="O801" s="438" t="e">
        <f>AVERAGE(#REF!)</f>
        <v>#REF!</v>
      </c>
      <c r="P801" s="438" t="e">
        <f>AVERAGE(#REF!)</f>
        <v>#REF!</v>
      </c>
      <c r="Q801" s="433"/>
      <c r="R801" s="438" t="e">
        <f>STDEV(R800:R800)</f>
        <v>#REF!</v>
      </c>
      <c r="S801" s="114" t="s">
        <v>4710</v>
      </c>
      <c r="T801" s="117">
        <v>22</v>
      </c>
    </row>
    <row r="802" spans="1:20" ht="15.75">
      <c r="A802" s="440"/>
      <c r="B802" s="1" t="s">
        <v>61</v>
      </c>
      <c r="C802" s="383">
        <v>6</v>
      </c>
      <c r="D802" s="430" t="s">
        <v>4</v>
      </c>
      <c r="E802" s="1" t="s">
        <v>4837</v>
      </c>
      <c r="F802" s="409"/>
      <c r="G802" s="109">
        <v>10</v>
      </c>
      <c r="H802" s="110">
        <v>35.609000000000002</v>
      </c>
      <c r="I802" s="110">
        <v>26.873999999999999</v>
      </c>
      <c r="J802" s="111" t="s">
        <v>4838</v>
      </c>
      <c r="K802" s="112">
        <f t="shared" si="39"/>
        <v>50</v>
      </c>
      <c r="L802" s="52" t="s">
        <v>355</v>
      </c>
      <c r="M802" s="248" t="s">
        <v>355</v>
      </c>
      <c r="N802" s="260"/>
      <c r="O802" s="432">
        <f>AVERAGE(M802:M803)</f>
        <v>440</v>
      </c>
      <c r="P802" s="432">
        <f>AVERAGE(M802:M805)</f>
        <v>3920</v>
      </c>
      <c r="Q802" s="432" t="s">
        <v>354</v>
      </c>
      <c r="R802" s="432">
        <f>STDEV(M802:M805)</f>
        <v>4921.4631970583705</v>
      </c>
      <c r="S802" s="114" t="s">
        <v>4710</v>
      </c>
      <c r="T802" s="117">
        <v>22</v>
      </c>
    </row>
    <row r="803" spans="1:20" ht="15.75">
      <c r="A803" s="440"/>
      <c r="B803" s="1" t="s">
        <v>62</v>
      </c>
      <c r="C803" s="384"/>
      <c r="D803" s="437"/>
      <c r="E803" s="1" t="s">
        <v>4839</v>
      </c>
      <c r="F803" s="409"/>
      <c r="G803" s="109">
        <v>10</v>
      </c>
      <c r="H803" s="110">
        <v>33.6053</v>
      </c>
      <c r="I803" s="110">
        <v>26.553000000000001</v>
      </c>
      <c r="J803" s="111" t="s">
        <v>4840</v>
      </c>
      <c r="K803" s="112">
        <f t="shared" si="39"/>
        <v>50</v>
      </c>
      <c r="L803" s="52">
        <v>11</v>
      </c>
      <c r="M803" s="247">
        <f t="shared" si="41"/>
        <v>440</v>
      </c>
      <c r="N803" s="259"/>
      <c r="O803" s="433"/>
      <c r="P803" s="438"/>
      <c r="Q803" s="433"/>
      <c r="R803" s="438"/>
      <c r="S803" s="114" t="s">
        <v>4710</v>
      </c>
      <c r="T803" s="117">
        <v>22</v>
      </c>
    </row>
    <row r="804" spans="1:20" ht="15.75">
      <c r="A804" s="440"/>
      <c r="B804" s="1" t="s">
        <v>63</v>
      </c>
      <c r="C804" s="384"/>
      <c r="D804" s="430" t="s">
        <v>3</v>
      </c>
      <c r="E804" s="1" t="s">
        <v>4841</v>
      </c>
      <c r="F804" s="409"/>
      <c r="G804" s="109">
        <v>10</v>
      </c>
      <c r="H804" s="110">
        <v>29.478000000000002</v>
      </c>
      <c r="I804" s="110">
        <v>25.6403</v>
      </c>
      <c r="J804" s="111" t="s">
        <v>4842</v>
      </c>
      <c r="K804" s="112">
        <f t="shared" si="39"/>
        <v>50</v>
      </c>
      <c r="L804" s="52">
        <v>185</v>
      </c>
      <c r="M804" s="247">
        <f t="shared" si="41"/>
        <v>7400</v>
      </c>
      <c r="N804" s="257"/>
      <c r="O804" s="432">
        <f>AVERAGE(M804:M805)</f>
        <v>7400</v>
      </c>
      <c r="P804" s="438" t="e">
        <f>AVERAGE(#REF!)</f>
        <v>#REF!</v>
      </c>
      <c r="Q804" s="432" t="s">
        <v>354</v>
      </c>
      <c r="R804" s="438" t="e">
        <f>STDEV(#REF!)</f>
        <v>#REF!</v>
      </c>
      <c r="S804" s="114" t="s">
        <v>4710</v>
      </c>
      <c r="T804" s="117">
        <v>22</v>
      </c>
    </row>
    <row r="805" spans="1:20" ht="15.75">
      <c r="A805" s="441"/>
      <c r="B805" s="22">
        <v>6504</v>
      </c>
      <c r="C805" s="384"/>
      <c r="D805" s="431"/>
      <c r="E805" s="22" t="s">
        <v>1848</v>
      </c>
      <c r="F805" s="410"/>
      <c r="G805" s="109">
        <v>10</v>
      </c>
      <c r="H805" s="109" t="s">
        <v>1848</v>
      </c>
      <c r="I805" s="109" t="s">
        <v>1848</v>
      </c>
      <c r="J805" s="119" t="s">
        <v>1848</v>
      </c>
      <c r="K805" s="119" t="s">
        <v>1848</v>
      </c>
      <c r="L805" s="113" t="s">
        <v>1848</v>
      </c>
      <c r="M805" s="247" t="s">
        <v>1848</v>
      </c>
      <c r="N805" s="258"/>
      <c r="O805" s="438" t="e">
        <f>AVERAGE(#REF!)</f>
        <v>#REF!</v>
      </c>
      <c r="P805" s="433" t="e">
        <f>AVERAGE(#REF!)</f>
        <v>#REF!</v>
      </c>
      <c r="Q805" s="433"/>
      <c r="R805" s="433" t="e">
        <f>STDEV(R804:R804)</f>
        <v>#REF!</v>
      </c>
      <c r="S805" s="121" t="s">
        <v>354</v>
      </c>
      <c r="T805" s="117"/>
    </row>
    <row r="806" spans="1:20" ht="15.75">
      <c r="A806" s="440" t="s">
        <v>963</v>
      </c>
      <c r="B806" s="1" t="s">
        <v>28</v>
      </c>
      <c r="C806" s="383">
        <v>3</v>
      </c>
      <c r="D806" s="430" t="s">
        <v>3</v>
      </c>
      <c r="E806" s="1" t="s">
        <v>4843</v>
      </c>
      <c r="F806" s="408" t="s">
        <v>1844</v>
      </c>
      <c r="G806" s="109">
        <v>10</v>
      </c>
      <c r="H806" s="110" t="s">
        <v>16</v>
      </c>
      <c r="I806" s="110">
        <v>27.103999999999999</v>
      </c>
      <c r="J806" s="111" t="s">
        <v>4844</v>
      </c>
      <c r="K806" s="112">
        <f t="shared" si="39"/>
        <v>50</v>
      </c>
      <c r="L806" s="52" t="s">
        <v>355</v>
      </c>
      <c r="M806" s="248" t="s">
        <v>355</v>
      </c>
      <c r="N806" s="260"/>
      <c r="O806" s="432" t="s">
        <v>355</v>
      </c>
      <c r="P806" s="432" t="s">
        <v>355</v>
      </c>
      <c r="Q806" s="432" t="s">
        <v>354</v>
      </c>
      <c r="R806" s="432" t="s">
        <v>354</v>
      </c>
      <c r="S806" s="114" t="s">
        <v>4710</v>
      </c>
      <c r="T806" s="117">
        <v>22</v>
      </c>
    </row>
    <row r="807" spans="1:20" ht="15.75">
      <c r="A807" s="440"/>
      <c r="B807" s="1" t="s">
        <v>29</v>
      </c>
      <c r="C807" s="385"/>
      <c r="D807" s="431"/>
      <c r="E807" s="1" t="s">
        <v>4845</v>
      </c>
      <c r="F807" s="409"/>
      <c r="G807" s="109">
        <v>10</v>
      </c>
      <c r="H807" s="110" t="s">
        <v>16</v>
      </c>
      <c r="I807" s="110">
        <v>27.69</v>
      </c>
      <c r="J807" s="111" t="s">
        <v>4846</v>
      </c>
      <c r="K807" s="112">
        <f t="shared" si="39"/>
        <v>50</v>
      </c>
      <c r="L807" s="52" t="s">
        <v>355</v>
      </c>
      <c r="M807" s="248" t="s">
        <v>355</v>
      </c>
      <c r="N807" s="262"/>
      <c r="O807" s="433"/>
      <c r="P807" s="433"/>
      <c r="Q807" s="433"/>
      <c r="R807" s="433"/>
      <c r="S807" s="114" t="s">
        <v>4710</v>
      </c>
      <c r="T807" s="117">
        <v>22</v>
      </c>
    </row>
    <row r="808" spans="1:20" ht="15.75">
      <c r="A808" s="440"/>
      <c r="B808" s="1" t="s">
        <v>32</v>
      </c>
      <c r="C808" s="384">
        <v>4</v>
      </c>
      <c r="D808" s="431"/>
      <c r="E808" s="1" t="s">
        <v>4847</v>
      </c>
      <c r="F808" s="409"/>
      <c r="G808" s="109">
        <v>10</v>
      </c>
      <c r="H808" s="110" t="s">
        <v>16</v>
      </c>
      <c r="I808" s="110">
        <v>28.1677</v>
      </c>
      <c r="J808" s="111" t="s">
        <v>4848</v>
      </c>
      <c r="K808" s="112">
        <f t="shared" si="39"/>
        <v>50</v>
      </c>
      <c r="L808" s="52" t="s">
        <v>355</v>
      </c>
      <c r="M808" s="248" t="s">
        <v>355</v>
      </c>
      <c r="N808" s="260"/>
      <c r="O808" s="432" t="s">
        <v>355</v>
      </c>
      <c r="P808" s="432" t="s">
        <v>355</v>
      </c>
      <c r="Q808" s="432" t="s">
        <v>354</v>
      </c>
      <c r="R808" s="432" t="s">
        <v>354</v>
      </c>
      <c r="S808" s="114" t="s">
        <v>4710</v>
      </c>
      <c r="T808" s="117">
        <v>22</v>
      </c>
    </row>
    <row r="809" spans="1:20" ht="15.75">
      <c r="A809" s="440"/>
      <c r="B809" s="1" t="s">
        <v>33</v>
      </c>
      <c r="C809" s="385"/>
      <c r="D809" s="431"/>
      <c r="E809" s="1" t="s">
        <v>4849</v>
      </c>
      <c r="F809" s="409"/>
      <c r="G809" s="109">
        <v>10</v>
      </c>
      <c r="H809" s="110" t="s">
        <v>16</v>
      </c>
      <c r="I809" s="110">
        <v>27.335699999999999</v>
      </c>
      <c r="J809" s="111" t="s">
        <v>4850</v>
      </c>
      <c r="K809" s="112">
        <f t="shared" si="39"/>
        <v>50</v>
      </c>
      <c r="L809" s="52" t="s">
        <v>355</v>
      </c>
      <c r="M809" s="248" t="s">
        <v>355</v>
      </c>
      <c r="N809" s="262"/>
      <c r="O809" s="433"/>
      <c r="P809" s="433"/>
      <c r="Q809" s="433"/>
      <c r="R809" s="433"/>
      <c r="S809" s="114" t="s">
        <v>4710</v>
      </c>
      <c r="T809" s="117">
        <v>22</v>
      </c>
    </row>
    <row r="810" spans="1:20" ht="15.75">
      <c r="A810" s="440"/>
      <c r="B810" s="1" t="s">
        <v>36</v>
      </c>
      <c r="C810" s="383">
        <v>5</v>
      </c>
      <c r="D810" s="431"/>
      <c r="E810" s="1" t="s">
        <v>4851</v>
      </c>
      <c r="F810" s="409"/>
      <c r="G810" s="109">
        <v>10</v>
      </c>
      <c r="H810" s="110" t="s">
        <v>16</v>
      </c>
      <c r="I810" s="110">
        <v>28.372699999999998</v>
      </c>
      <c r="J810" s="111" t="s">
        <v>4852</v>
      </c>
      <c r="K810" s="112">
        <f t="shared" si="39"/>
        <v>50</v>
      </c>
      <c r="L810" s="52" t="s">
        <v>355</v>
      </c>
      <c r="M810" s="248" t="s">
        <v>355</v>
      </c>
      <c r="N810" s="260"/>
      <c r="O810" s="432" t="s">
        <v>355</v>
      </c>
      <c r="P810" s="432" t="s">
        <v>355</v>
      </c>
      <c r="Q810" s="432" t="s">
        <v>354</v>
      </c>
      <c r="R810" s="432" t="s">
        <v>354</v>
      </c>
      <c r="S810" s="114" t="s">
        <v>4710</v>
      </c>
      <c r="T810" s="117">
        <v>22</v>
      </c>
    </row>
    <row r="811" spans="1:20" ht="15.75">
      <c r="A811" s="440"/>
      <c r="B811" s="1" t="s">
        <v>37</v>
      </c>
      <c r="C811" s="385"/>
      <c r="D811" s="431"/>
      <c r="E811" s="1" t="s">
        <v>4853</v>
      </c>
      <c r="F811" s="409"/>
      <c r="G811" s="109">
        <v>10</v>
      </c>
      <c r="H811" s="110" t="s">
        <v>16</v>
      </c>
      <c r="I811" s="110">
        <v>28.571999999999999</v>
      </c>
      <c r="J811" s="111" t="s">
        <v>4854</v>
      </c>
      <c r="K811" s="112">
        <f t="shared" si="39"/>
        <v>50</v>
      </c>
      <c r="L811" s="52" t="s">
        <v>355</v>
      </c>
      <c r="M811" s="248" t="s">
        <v>355</v>
      </c>
      <c r="N811" s="262"/>
      <c r="O811" s="433"/>
      <c r="P811" s="433"/>
      <c r="Q811" s="433"/>
      <c r="R811" s="433"/>
      <c r="S811" s="114" t="s">
        <v>4710</v>
      </c>
      <c r="T811" s="117">
        <v>22</v>
      </c>
    </row>
    <row r="812" spans="1:20" ht="15.75">
      <c r="A812" s="440"/>
      <c r="B812" s="1" t="s">
        <v>39</v>
      </c>
      <c r="C812" s="383">
        <v>6</v>
      </c>
      <c r="D812" s="431"/>
      <c r="E812" s="1" t="s">
        <v>4855</v>
      </c>
      <c r="F812" s="409"/>
      <c r="G812" s="109">
        <v>10</v>
      </c>
      <c r="H812" s="110" t="s">
        <v>16</v>
      </c>
      <c r="I812" s="110">
        <v>28.698699999999999</v>
      </c>
      <c r="J812" s="111" t="s">
        <v>4856</v>
      </c>
      <c r="K812" s="112">
        <f t="shared" si="39"/>
        <v>50</v>
      </c>
      <c r="L812" s="52" t="s">
        <v>355</v>
      </c>
      <c r="M812" s="248" t="s">
        <v>355</v>
      </c>
      <c r="N812" s="260"/>
      <c r="O812" s="432" t="s">
        <v>355</v>
      </c>
      <c r="P812" s="432" t="s">
        <v>355</v>
      </c>
      <c r="Q812" s="432" t="s">
        <v>354</v>
      </c>
      <c r="R812" s="432" t="s">
        <v>354</v>
      </c>
      <c r="S812" s="114" t="s">
        <v>4710</v>
      </c>
      <c r="T812" s="117">
        <v>22</v>
      </c>
    </row>
    <row r="813" spans="1:20" ht="15.75">
      <c r="A813" s="440"/>
      <c r="B813" s="1" t="s">
        <v>40</v>
      </c>
      <c r="C813" s="384"/>
      <c r="D813" s="431"/>
      <c r="E813" s="1" t="s">
        <v>4857</v>
      </c>
      <c r="F813" s="409"/>
      <c r="G813" s="109">
        <v>10</v>
      </c>
      <c r="H813" s="110" t="s">
        <v>16</v>
      </c>
      <c r="I813" s="110">
        <v>28.213000000000001</v>
      </c>
      <c r="J813" s="111" t="s">
        <v>4858</v>
      </c>
      <c r="K813" s="112">
        <f t="shared" si="39"/>
        <v>50</v>
      </c>
      <c r="L813" s="52" t="s">
        <v>355</v>
      </c>
      <c r="M813" s="248" t="s">
        <v>355</v>
      </c>
      <c r="N813" s="261"/>
      <c r="O813" s="438"/>
      <c r="P813" s="438"/>
      <c r="Q813" s="438"/>
      <c r="R813" s="438"/>
      <c r="S813" s="114" t="s">
        <v>4710</v>
      </c>
      <c r="T813" s="117">
        <v>22</v>
      </c>
    </row>
    <row r="814" spans="1:20" ht="15.75">
      <c r="A814" s="440"/>
      <c r="B814" s="1" t="s">
        <v>41</v>
      </c>
      <c r="C814" s="385"/>
      <c r="D814" s="431"/>
      <c r="E814" s="1" t="s">
        <v>4859</v>
      </c>
      <c r="F814" s="410"/>
      <c r="G814" s="109">
        <v>10</v>
      </c>
      <c r="H814" s="110" t="s">
        <v>16</v>
      </c>
      <c r="I814" s="110">
        <v>28.911999999999999</v>
      </c>
      <c r="J814" s="111" t="s">
        <v>4860</v>
      </c>
      <c r="K814" s="112">
        <f t="shared" si="39"/>
        <v>50</v>
      </c>
      <c r="L814" s="52" t="s">
        <v>355</v>
      </c>
      <c r="M814" s="248" t="s">
        <v>355</v>
      </c>
      <c r="N814" s="262"/>
      <c r="O814" s="433"/>
      <c r="P814" s="433"/>
      <c r="Q814" s="433"/>
      <c r="R814" s="433"/>
      <c r="S814" s="114" t="s">
        <v>4710</v>
      </c>
      <c r="T814" s="117">
        <v>22</v>
      </c>
    </row>
    <row r="815" spans="1:20" ht="15.75">
      <c r="A815" s="440"/>
      <c r="B815" s="1" t="s">
        <v>51</v>
      </c>
      <c r="C815" s="383">
        <v>3</v>
      </c>
      <c r="D815" s="431"/>
      <c r="E815" s="1" t="s">
        <v>4861</v>
      </c>
      <c r="F815" s="409" t="s">
        <v>1846</v>
      </c>
      <c r="G815" s="109">
        <v>10</v>
      </c>
      <c r="H815" s="110" t="s">
        <v>16</v>
      </c>
      <c r="I815" s="110">
        <v>26.417999999999999</v>
      </c>
      <c r="J815" s="111" t="s">
        <v>4862</v>
      </c>
      <c r="K815" s="112">
        <f t="shared" si="39"/>
        <v>50</v>
      </c>
      <c r="L815" s="52" t="s">
        <v>355</v>
      </c>
      <c r="M815" s="248" t="s">
        <v>355</v>
      </c>
      <c r="N815" s="260"/>
      <c r="O815" s="432" t="s">
        <v>355</v>
      </c>
      <c r="P815" s="432" t="s">
        <v>355</v>
      </c>
      <c r="Q815" s="432" t="s">
        <v>354</v>
      </c>
      <c r="R815" s="432" t="s">
        <v>354</v>
      </c>
      <c r="S815" s="114" t="s">
        <v>4710</v>
      </c>
      <c r="T815" s="117">
        <v>23</v>
      </c>
    </row>
    <row r="816" spans="1:20" ht="15.75">
      <c r="A816" s="440"/>
      <c r="B816" s="1" t="s">
        <v>52</v>
      </c>
      <c r="C816" s="385"/>
      <c r="D816" s="431"/>
      <c r="E816" s="1" t="s">
        <v>4863</v>
      </c>
      <c r="F816" s="409"/>
      <c r="G816" s="109">
        <v>10</v>
      </c>
      <c r="H816" s="110" t="s">
        <v>16</v>
      </c>
      <c r="I816" s="110">
        <v>27.4283</v>
      </c>
      <c r="J816" s="111" t="s">
        <v>4864</v>
      </c>
      <c r="K816" s="112">
        <f t="shared" si="39"/>
        <v>50</v>
      </c>
      <c r="L816" s="52" t="s">
        <v>355</v>
      </c>
      <c r="M816" s="248" t="s">
        <v>355</v>
      </c>
      <c r="N816" s="262"/>
      <c r="O816" s="433"/>
      <c r="P816" s="433"/>
      <c r="Q816" s="433"/>
      <c r="R816" s="433"/>
      <c r="S816" s="114" t="s">
        <v>4710</v>
      </c>
      <c r="T816" s="117">
        <v>23</v>
      </c>
    </row>
    <row r="817" spans="1:20" ht="15.75">
      <c r="A817" s="440"/>
      <c r="B817" s="1" t="s">
        <v>55</v>
      </c>
      <c r="C817" s="383">
        <v>4</v>
      </c>
      <c r="D817" s="431"/>
      <c r="E817" s="1" t="s">
        <v>4865</v>
      </c>
      <c r="F817" s="409"/>
      <c r="G817" s="109">
        <v>10</v>
      </c>
      <c r="H817" s="110" t="s">
        <v>16</v>
      </c>
      <c r="I817" s="110">
        <v>27.104700000000001</v>
      </c>
      <c r="J817" s="111" t="s">
        <v>4866</v>
      </c>
      <c r="K817" s="112">
        <f t="shared" si="39"/>
        <v>50</v>
      </c>
      <c r="L817" s="52" t="s">
        <v>355</v>
      </c>
      <c r="M817" s="248" t="s">
        <v>355</v>
      </c>
      <c r="N817" s="260"/>
      <c r="O817" s="432" t="s">
        <v>355</v>
      </c>
      <c r="P817" s="432" t="s">
        <v>355</v>
      </c>
      <c r="Q817" s="432" t="s">
        <v>354</v>
      </c>
      <c r="R817" s="432" t="s">
        <v>354</v>
      </c>
      <c r="S817" s="114" t="s">
        <v>4710</v>
      </c>
      <c r="T817" s="117">
        <v>23</v>
      </c>
    </row>
    <row r="818" spans="1:20" ht="15.75">
      <c r="A818" s="440"/>
      <c r="B818" s="1" t="s">
        <v>56</v>
      </c>
      <c r="C818" s="385"/>
      <c r="D818" s="431"/>
      <c r="E818" s="1" t="s">
        <v>4867</v>
      </c>
      <c r="F818" s="409"/>
      <c r="G818" s="109">
        <v>10</v>
      </c>
      <c r="H818" s="110" t="s">
        <v>16</v>
      </c>
      <c r="I818" s="110">
        <v>26.8993</v>
      </c>
      <c r="J818" s="111" t="s">
        <v>4868</v>
      </c>
      <c r="K818" s="112">
        <f t="shared" si="39"/>
        <v>50</v>
      </c>
      <c r="L818" s="52" t="s">
        <v>355</v>
      </c>
      <c r="M818" s="248" t="s">
        <v>355</v>
      </c>
      <c r="N818" s="262"/>
      <c r="O818" s="433"/>
      <c r="P818" s="433"/>
      <c r="Q818" s="433"/>
      <c r="R818" s="433"/>
      <c r="S818" s="114" t="s">
        <v>4710</v>
      </c>
      <c r="T818" s="117">
        <v>23</v>
      </c>
    </row>
    <row r="819" spans="1:20" ht="15.75">
      <c r="A819" s="440"/>
      <c r="B819" s="1" t="s">
        <v>59</v>
      </c>
      <c r="C819" s="383">
        <v>5</v>
      </c>
      <c r="D819" s="431"/>
      <c r="E819" s="1" t="s">
        <v>4869</v>
      </c>
      <c r="F819" s="409"/>
      <c r="G819" s="109">
        <v>10</v>
      </c>
      <c r="H819" s="110" t="s">
        <v>16</v>
      </c>
      <c r="I819" s="110">
        <v>31.074000000000002</v>
      </c>
      <c r="J819" s="111" t="s">
        <v>4870</v>
      </c>
      <c r="K819" s="112">
        <f t="shared" si="39"/>
        <v>50</v>
      </c>
      <c r="L819" s="52" t="s">
        <v>355</v>
      </c>
      <c r="M819" s="248" t="s">
        <v>355</v>
      </c>
      <c r="N819" s="260"/>
      <c r="O819" s="432" t="s">
        <v>355</v>
      </c>
      <c r="P819" s="432" t="s">
        <v>355</v>
      </c>
      <c r="Q819" s="432" t="s">
        <v>354</v>
      </c>
      <c r="R819" s="432" t="s">
        <v>354</v>
      </c>
      <c r="S819" s="114" t="s">
        <v>4710</v>
      </c>
      <c r="T819" s="117">
        <v>23</v>
      </c>
    </row>
    <row r="820" spans="1:20" ht="15.75">
      <c r="A820" s="440"/>
      <c r="B820" s="1" t="s">
        <v>60</v>
      </c>
      <c r="C820" s="385"/>
      <c r="D820" s="431"/>
      <c r="E820" s="1" t="s">
        <v>4871</v>
      </c>
      <c r="F820" s="409"/>
      <c r="G820" s="109">
        <v>10</v>
      </c>
      <c r="H820" s="110" t="s">
        <v>16</v>
      </c>
      <c r="I820" s="110">
        <v>27.344000000000001</v>
      </c>
      <c r="J820" s="111" t="s">
        <v>4872</v>
      </c>
      <c r="K820" s="112">
        <f t="shared" si="39"/>
        <v>50</v>
      </c>
      <c r="L820" s="52" t="s">
        <v>355</v>
      </c>
      <c r="M820" s="248" t="s">
        <v>355</v>
      </c>
      <c r="N820" s="262"/>
      <c r="O820" s="433"/>
      <c r="P820" s="433"/>
      <c r="Q820" s="433"/>
      <c r="R820" s="433"/>
      <c r="S820" s="114" t="s">
        <v>4710</v>
      </c>
      <c r="T820" s="117">
        <v>23</v>
      </c>
    </row>
    <row r="821" spans="1:20" ht="15.75">
      <c r="A821" s="440"/>
      <c r="B821" s="1" t="s">
        <v>63</v>
      </c>
      <c r="C821" s="384">
        <v>6</v>
      </c>
      <c r="D821" s="431"/>
      <c r="E821" s="1" t="s">
        <v>4873</v>
      </c>
      <c r="F821" s="409"/>
      <c r="G821" s="109">
        <v>10</v>
      </c>
      <c r="H821" s="110" t="s">
        <v>16</v>
      </c>
      <c r="I821" s="110">
        <v>27.888000000000002</v>
      </c>
      <c r="J821" s="111" t="s">
        <v>4874</v>
      </c>
      <c r="K821" s="112">
        <f t="shared" si="39"/>
        <v>50</v>
      </c>
      <c r="L821" s="52" t="s">
        <v>355</v>
      </c>
      <c r="M821" s="248" t="s">
        <v>355</v>
      </c>
      <c r="N821" s="260"/>
      <c r="O821" s="432" t="s">
        <v>355</v>
      </c>
      <c r="P821" s="432" t="s">
        <v>355</v>
      </c>
      <c r="Q821" s="432" t="s">
        <v>354</v>
      </c>
      <c r="R821" s="432" t="s">
        <v>354</v>
      </c>
      <c r="S821" s="114" t="s">
        <v>4710</v>
      </c>
      <c r="T821" s="117">
        <v>23</v>
      </c>
    </row>
    <row r="822" spans="1:20" ht="15.75">
      <c r="A822" s="441"/>
      <c r="B822" s="1" t="s">
        <v>64</v>
      </c>
      <c r="C822" s="385"/>
      <c r="D822" s="437"/>
      <c r="E822" s="1" t="s">
        <v>4875</v>
      </c>
      <c r="F822" s="410"/>
      <c r="G822" s="109">
        <v>10</v>
      </c>
      <c r="H822" s="110" t="s">
        <v>16</v>
      </c>
      <c r="I822" s="110">
        <v>28.821000000000002</v>
      </c>
      <c r="J822" s="111" t="s">
        <v>4876</v>
      </c>
      <c r="K822" s="112">
        <f t="shared" si="39"/>
        <v>50</v>
      </c>
      <c r="L822" s="52" t="s">
        <v>355</v>
      </c>
      <c r="M822" s="248" t="s">
        <v>355</v>
      </c>
      <c r="N822" s="262"/>
      <c r="O822" s="433"/>
      <c r="P822" s="433"/>
      <c r="Q822" s="433"/>
      <c r="R822" s="433"/>
      <c r="S822" s="114" t="s">
        <v>4710</v>
      </c>
      <c r="T822" s="117">
        <v>23</v>
      </c>
    </row>
    <row r="823" spans="1:20" ht="15.75">
      <c r="A823" s="439" t="s">
        <v>964</v>
      </c>
      <c r="B823" s="1" t="s">
        <v>26</v>
      </c>
      <c r="C823" s="383">
        <v>3</v>
      </c>
      <c r="D823" s="430" t="s">
        <v>4</v>
      </c>
      <c r="E823" s="1" t="s">
        <v>4877</v>
      </c>
      <c r="F823" s="408" t="s">
        <v>1844</v>
      </c>
      <c r="G823" s="109">
        <v>10</v>
      </c>
      <c r="H823" s="110" t="s">
        <v>16</v>
      </c>
      <c r="I823" s="110">
        <v>30.537700000000001</v>
      </c>
      <c r="J823" s="111" t="s">
        <v>4878</v>
      </c>
      <c r="K823" s="112">
        <f t="shared" si="39"/>
        <v>50</v>
      </c>
      <c r="L823" s="52" t="s">
        <v>355</v>
      </c>
      <c r="M823" s="248" t="s">
        <v>355</v>
      </c>
      <c r="N823" s="260"/>
      <c r="O823" s="432" t="s">
        <v>355</v>
      </c>
      <c r="P823" s="432" t="s">
        <v>355</v>
      </c>
      <c r="Q823" s="432" t="s">
        <v>354</v>
      </c>
      <c r="R823" s="432" t="s">
        <v>354</v>
      </c>
      <c r="S823" s="114" t="s">
        <v>4710</v>
      </c>
      <c r="T823" s="117">
        <v>23</v>
      </c>
    </row>
    <row r="824" spans="1:20" ht="15.75">
      <c r="A824" s="440"/>
      <c r="B824" s="1" t="s">
        <v>27</v>
      </c>
      <c r="C824" s="384"/>
      <c r="D824" s="431"/>
      <c r="E824" s="1" t="s">
        <v>4879</v>
      </c>
      <c r="F824" s="409"/>
      <c r="G824" s="109">
        <v>10</v>
      </c>
      <c r="H824" s="110" t="s">
        <v>16</v>
      </c>
      <c r="I824" s="110">
        <v>30.939</v>
      </c>
      <c r="J824" s="111" t="s">
        <v>4880</v>
      </c>
      <c r="K824" s="112">
        <f t="shared" si="39"/>
        <v>50</v>
      </c>
      <c r="L824" s="52" t="s">
        <v>355</v>
      </c>
      <c r="M824" s="248" t="s">
        <v>355</v>
      </c>
      <c r="N824" s="262"/>
      <c r="O824" s="433"/>
      <c r="P824" s="438"/>
      <c r="Q824" s="433"/>
      <c r="R824" s="438"/>
      <c r="S824" s="114" t="s">
        <v>4710</v>
      </c>
      <c r="T824" s="117">
        <v>23</v>
      </c>
    </row>
    <row r="825" spans="1:20" ht="15.75">
      <c r="A825" s="440"/>
      <c r="B825" s="1" t="s">
        <v>28</v>
      </c>
      <c r="C825" s="384"/>
      <c r="D825" s="430" t="s">
        <v>3</v>
      </c>
      <c r="E825" s="1" t="s">
        <v>4881</v>
      </c>
      <c r="F825" s="409"/>
      <c r="G825" s="109">
        <v>10</v>
      </c>
      <c r="H825" s="110" t="s">
        <v>16</v>
      </c>
      <c r="I825" s="110">
        <v>30.074999999999999</v>
      </c>
      <c r="J825" s="111" t="s">
        <v>4882</v>
      </c>
      <c r="K825" s="112">
        <f t="shared" si="39"/>
        <v>50</v>
      </c>
      <c r="L825" s="52" t="s">
        <v>355</v>
      </c>
      <c r="M825" s="248" t="s">
        <v>355</v>
      </c>
      <c r="N825" s="260"/>
      <c r="O825" s="432" t="s">
        <v>355</v>
      </c>
      <c r="P825" s="438" t="e">
        <f>AVERAGE(#REF!)</f>
        <v>#REF!</v>
      </c>
      <c r="Q825" s="432" t="s">
        <v>354</v>
      </c>
      <c r="R825" s="438" t="e">
        <f>STDEV(#REF!)</f>
        <v>#REF!</v>
      </c>
      <c r="S825" s="114" t="s">
        <v>4710</v>
      </c>
      <c r="T825" s="117">
        <v>23</v>
      </c>
    </row>
    <row r="826" spans="1:20" ht="15.75">
      <c r="A826" s="440"/>
      <c r="B826" s="1" t="s">
        <v>29</v>
      </c>
      <c r="C826" s="384"/>
      <c r="D826" s="431"/>
      <c r="E826" s="1" t="s">
        <v>4883</v>
      </c>
      <c r="F826" s="409"/>
      <c r="G826" s="109">
        <v>10</v>
      </c>
      <c r="H826" s="110" t="s">
        <v>16</v>
      </c>
      <c r="I826" s="110">
        <v>29.637699999999999</v>
      </c>
      <c r="J826" s="111" t="s">
        <v>4884</v>
      </c>
      <c r="K826" s="112">
        <f t="shared" si="39"/>
        <v>50</v>
      </c>
      <c r="L826" s="52" t="s">
        <v>355</v>
      </c>
      <c r="M826" s="248" t="s">
        <v>355</v>
      </c>
      <c r="N826" s="261"/>
      <c r="O826" s="438" t="e">
        <f>AVERAGE(#REF!)</f>
        <v>#REF!</v>
      </c>
      <c r="P826" s="438" t="e">
        <f t="shared" ref="P826" si="43">AVERAGE(P825:P825)</f>
        <v>#REF!</v>
      </c>
      <c r="Q826" s="433"/>
      <c r="R826" s="438" t="e">
        <f>STDEV(#REF!)</f>
        <v>#REF!</v>
      </c>
      <c r="S826" s="114" t="s">
        <v>4710</v>
      </c>
      <c r="T826" s="117">
        <v>23</v>
      </c>
    </row>
    <row r="827" spans="1:20" ht="15.75">
      <c r="A827" s="440"/>
      <c r="B827" s="1" t="s">
        <v>30</v>
      </c>
      <c r="C827" s="383">
        <v>4</v>
      </c>
      <c r="D827" s="430" t="s">
        <v>4</v>
      </c>
      <c r="E827" s="1" t="s">
        <v>4885</v>
      </c>
      <c r="F827" s="409"/>
      <c r="G827" s="109">
        <v>10</v>
      </c>
      <c r="H827" s="110" t="s">
        <v>16</v>
      </c>
      <c r="I827" s="110">
        <v>31.125</v>
      </c>
      <c r="J827" s="111" t="s">
        <v>4886</v>
      </c>
      <c r="K827" s="112">
        <f t="shared" si="39"/>
        <v>50</v>
      </c>
      <c r="L827" s="52" t="s">
        <v>355</v>
      </c>
      <c r="M827" s="248" t="s">
        <v>355</v>
      </c>
      <c r="N827" s="260"/>
      <c r="O827" s="432" t="s">
        <v>355</v>
      </c>
      <c r="P827" s="432" t="s">
        <v>355</v>
      </c>
      <c r="Q827" s="432" t="s">
        <v>354</v>
      </c>
      <c r="R827" s="432" t="s">
        <v>354</v>
      </c>
      <c r="S827" s="114" t="s">
        <v>4710</v>
      </c>
      <c r="T827" s="117">
        <v>23</v>
      </c>
    </row>
    <row r="828" spans="1:20" ht="15.75">
      <c r="A828" s="440"/>
      <c r="B828" s="1" t="s">
        <v>31</v>
      </c>
      <c r="C828" s="384"/>
      <c r="D828" s="431"/>
      <c r="E828" s="1" t="s">
        <v>4887</v>
      </c>
      <c r="F828" s="409"/>
      <c r="G828" s="109">
        <v>10</v>
      </c>
      <c r="H828" s="110" t="s">
        <v>16</v>
      </c>
      <c r="I828" s="110">
        <v>31.632999999999999</v>
      </c>
      <c r="J828" s="111" t="s">
        <v>4888</v>
      </c>
      <c r="K828" s="112">
        <f t="shared" si="39"/>
        <v>50</v>
      </c>
      <c r="L828" s="52" t="s">
        <v>355</v>
      </c>
      <c r="M828" s="248" t="s">
        <v>355</v>
      </c>
      <c r="N828" s="262"/>
      <c r="O828" s="433"/>
      <c r="P828" s="438"/>
      <c r="Q828" s="433"/>
      <c r="R828" s="438"/>
      <c r="S828" s="114" t="s">
        <v>4710</v>
      </c>
      <c r="T828" s="117">
        <v>23</v>
      </c>
    </row>
    <row r="829" spans="1:20" ht="15.75">
      <c r="A829" s="440"/>
      <c r="B829" s="1" t="s">
        <v>32</v>
      </c>
      <c r="C829" s="384"/>
      <c r="D829" s="430" t="s">
        <v>3</v>
      </c>
      <c r="E829" s="1" t="s">
        <v>4889</v>
      </c>
      <c r="F829" s="409"/>
      <c r="G829" s="109">
        <v>10</v>
      </c>
      <c r="H829" s="110" t="s">
        <v>16</v>
      </c>
      <c r="I829" s="110">
        <v>29.395700000000001</v>
      </c>
      <c r="J829" s="111" t="s">
        <v>4890</v>
      </c>
      <c r="K829" s="112">
        <f t="shared" si="39"/>
        <v>50</v>
      </c>
      <c r="L829" s="52" t="s">
        <v>355</v>
      </c>
      <c r="M829" s="248" t="s">
        <v>355</v>
      </c>
      <c r="N829" s="260"/>
      <c r="O829" s="432" t="s">
        <v>355</v>
      </c>
      <c r="P829" s="438" t="e">
        <f>AVERAGE(#REF!)</f>
        <v>#REF!</v>
      </c>
      <c r="Q829" s="432" t="s">
        <v>354</v>
      </c>
      <c r="R829" s="438" t="e">
        <f>STDEV(#REF!)</f>
        <v>#REF!</v>
      </c>
      <c r="S829" s="114" t="s">
        <v>4710</v>
      </c>
      <c r="T829" s="117">
        <v>23</v>
      </c>
    </row>
    <row r="830" spans="1:20" ht="15.75">
      <c r="A830" s="440"/>
      <c r="B830" s="1" t="s">
        <v>33</v>
      </c>
      <c r="C830" s="384"/>
      <c r="D830" s="431"/>
      <c r="E830" s="1" t="s">
        <v>4891</v>
      </c>
      <c r="F830" s="409"/>
      <c r="G830" s="109">
        <v>10</v>
      </c>
      <c r="H830" s="110" t="s">
        <v>16</v>
      </c>
      <c r="I830" s="110">
        <v>30.063700000000001</v>
      </c>
      <c r="J830" s="111" t="s">
        <v>4892</v>
      </c>
      <c r="K830" s="112">
        <f t="shared" si="39"/>
        <v>50</v>
      </c>
      <c r="L830" s="52" t="s">
        <v>355</v>
      </c>
      <c r="M830" s="248" t="s">
        <v>355</v>
      </c>
      <c r="N830" s="261"/>
      <c r="O830" s="438" t="e">
        <f>AVERAGE(#REF!)</f>
        <v>#REF!</v>
      </c>
      <c r="P830" s="438" t="e">
        <f t="shared" ref="P830" si="44">AVERAGE(P829:P829)</f>
        <v>#REF!</v>
      </c>
      <c r="Q830" s="433"/>
      <c r="R830" s="438" t="e">
        <f>STDEV(#REF!)</f>
        <v>#REF!</v>
      </c>
      <c r="S830" s="114" t="s">
        <v>4710</v>
      </c>
      <c r="T830" s="117">
        <v>23</v>
      </c>
    </row>
    <row r="831" spans="1:20" ht="15.75">
      <c r="A831" s="440"/>
      <c r="B831" s="1" t="s">
        <v>34</v>
      </c>
      <c r="C831" s="383">
        <v>5</v>
      </c>
      <c r="D831" s="430" t="s">
        <v>4</v>
      </c>
      <c r="E831" s="1" t="s">
        <v>4893</v>
      </c>
      <c r="F831" s="409"/>
      <c r="G831" s="109">
        <v>10</v>
      </c>
      <c r="H831" s="110" t="s">
        <v>16</v>
      </c>
      <c r="I831" s="110">
        <v>28.992699999999999</v>
      </c>
      <c r="J831" s="111" t="s">
        <v>4894</v>
      </c>
      <c r="K831" s="112">
        <f t="shared" si="39"/>
        <v>50</v>
      </c>
      <c r="L831" s="52" t="s">
        <v>355</v>
      </c>
      <c r="M831" s="248" t="s">
        <v>355</v>
      </c>
      <c r="N831" s="260"/>
      <c r="O831" s="432" t="s">
        <v>355</v>
      </c>
      <c r="P831" s="432" t="s">
        <v>355</v>
      </c>
      <c r="Q831" s="432" t="s">
        <v>354</v>
      </c>
      <c r="R831" s="432" t="s">
        <v>354</v>
      </c>
      <c r="S831" s="114" t="s">
        <v>4710</v>
      </c>
      <c r="T831" s="117">
        <v>23</v>
      </c>
    </row>
    <row r="832" spans="1:20" ht="15.75">
      <c r="A832" s="440"/>
      <c r="B832" s="1" t="s">
        <v>35</v>
      </c>
      <c r="C832" s="384"/>
      <c r="D832" s="431"/>
      <c r="E832" s="1" t="s">
        <v>4895</v>
      </c>
      <c r="F832" s="409"/>
      <c r="G832" s="109">
        <v>10</v>
      </c>
      <c r="H832" s="110" t="s">
        <v>16</v>
      </c>
      <c r="I832" s="110">
        <v>35.061300000000003</v>
      </c>
      <c r="J832" s="111" t="s">
        <v>4896</v>
      </c>
      <c r="K832" s="112">
        <f t="shared" si="39"/>
        <v>50</v>
      </c>
      <c r="L832" s="52" t="s">
        <v>355</v>
      </c>
      <c r="M832" s="248" t="s">
        <v>355</v>
      </c>
      <c r="N832" s="262"/>
      <c r="O832" s="433"/>
      <c r="P832" s="438"/>
      <c r="Q832" s="433"/>
      <c r="R832" s="438"/>
      <c r="S832" s="114" t="s">
        <v>4897</v>
      </c>
      <c r="T832" s="117">
        <v>23</v>
      </c>
    </row>
    <row r="833" spans="1:20" ht="15.75">
      <c r="A833" s="440"/>
      <c r="B833" s="1" t="s">
        <v>36</v>
      </c>
      <c r="C833" s="384"/>
      <c r="D833" s="430" t="s">
        <v>3</v>
      </c>
      <c r="E833" s="1" t="s">
        <v>4898</v>
      </c>
      <c r="F833" s="409"/>
      <c r="G833" s="109">
        <v>10</v>
      </c>
      <c r="H833" s="110" t="s">
        <v>16</v>
      </c>
      <c r="I833" s="110">
        <v>28.853999999999999</v>
      </c>
      <c r="J833" s="111" t="s">
        <v>4899</v>
      </c>
      <c r="K833" s="112">
        <f t="shared" si="39"/>
        <v>50</v>
      </c>
      <c r="L833" s="52" t="s">
        <v>355</v>
      </c>
      <c r="M833" s="248" t="s">
        <v>355</v>
      </c>
      <c r="N833" s="260"/>
      <c r="O833" s="432" t="s">
        <v>355</v>
      </c>
      <c r="P833" s="438" t="e">
        <f>AVERAGE(#REF!)</f>
        <v>#REF!</v>
      </c>
      <c r="Q833" s="432" t="s">
        <v>354</v>
      </c>
      <c r="R833" s="438" t="e">
        <f>STDEV(#REF!)</f>
        <v>#REF!</v>
      </c>
      <c r="S833" s="114" t="s">
        <v>4897</v>
      </c>
      <c r="T833" s="117">
        <v>23</v>
      </c>
    </row>
    <row r="834" spans="1:20" ht="15.75">
      <c r="A834" s="440"/>
      <c r="B834" s="1" t="s">
        <v>37</v>
      </c>
      <c r="C834" s="384"/>
      <c r="D834" s="431"/>
      <c r="E834" s="1" t="s">
        <v>4900</v>
      </c>
      <c r="F834" s="409"/>
      <c r="G834" s="109">
        <v>10</v>
      </c>
      <c r="H834" s="110" t="s">
        <v>16</v>
      </c>
      <c r="I834" s="110">
        <v>29.4953</v>
      </c>
      <c r="J834" s="111" t="s">
        <v>4901</v>
      </c>
      <c r="K834" s="112">
        <f t="shared" si="39"/>
        <v>50</v>
      </c>
      <c r="L834" s="52" t="s">
        <v>355</v>
      </c>
      <c r="M834" s="248" t="s">
        <v>355</v>
      </c>
      <c r="N834" s="261"/>
      <c r="O834" s="438" t="e">
        <f>AVERAGE(#REF!)</f>
        <v>#REF!</v>
      </c>
      <c r="P834" s="438" t="e">
        <f t="shared" ref="P834" si="45">AVERAGE(P833:P833)</f>
        <v>#REF!</v>
      </c>
      <c r="Q834" s="433"/>
      <c r="R834" s="438" t="e">
        <f>STDEV(#REF!)</f>
        <v>#REF!</v>
      </c>
      <c r="S834" s="114" t="s">
        <v>4897</v>
      </c>
      <c r="T834" s="117">
        <v>23</v>
      </c>
    </row>
    <row r="835" spans="1:20" ht="15.75">
      <c r="A835" s="440"/>
      <c r="B835" s="1" t="s">
        <v>38</v>
      </c>
      <c r="C835" s="383">
        <v>6</v>
      </c>
      <c r="D835" s="115" t="s">
        <v>4</v>
      </c>
      <c r="E835" s="1" t="s">
        <v>4902</v>
      </c>
      <c r="F835" s="409"/>
      <c r="G835" s="109">
        <v>10</v>
      </c>
      <c r="H835" s="110" t="s">
        <v>16</v>
      </c>
      <c r="I835" s="110">
        <v>29.2117</v>
      </c>
      <c r="J835" s="111" t="s">
        <v>4903</v>
      </c>
      <c r="K835" s="112">
        <f t="shared" si="39"/>
        <v>50</v>
      </c>
      <c r="L835" s="52" t="s">
        <v>355</v>
      </c>
      <c r="M835" s="248" t="s">
        <v>355</v>
      </c>
      <c r="N835" s="248"/>
      <c r="O835" s="52" t="s">
        <v>355</v>
      </c>
      <c r="P835" s="432" t="s">
        <v>355</v>
      </c>
      <c r="Q835" s="116" t="s">
        <v>354</v>
      </c>
      <c r="R835" s="432" t="s">
        <v>354</v>
      </c>
      <c r="S835" s="114" t="s">
        <v>4897</v>
      </c>
      <c r="T835" s="117">
        <v>23</v>
      </c>
    </row>
    <row r="836" spans="1:20" ht="15.75">
      <c r="A836" s="440"/>
      <c r="B836" s="1" t="s">
        <v>39</v>
      </c>
      <c r="C836" s="384"/>
      <c r="D836" s="430" t="s">
        <v>3</v>
      </c>
      <c r="E836" s="1" t="s">
        <v>4904</v>
      </c>
      <c r="F836" s="409"/>
      <c r="G836" s="109">
        <v>10</v>
      </c>
      <c r="H836" s="110" t="s">
        <v>16</v>
      </c>
      <c r="I836" s="110">
        <v>28.965</v>
      </c>
      <c r="J836" s="111" t="s">
        <v>4905</v>
      </c>
      <c r="K836" s="112">
        <f t="shared" si="39"/>
        <v>50</v>
      </c>
      <c r="L836" s="52" t="s">
        <v>355</v>
      </c>
      <c r="M836" s="248" t="s">
        <v>355</v>
      </c>
      <c r="N836" s="260"/>
      <c r="O836" s="432" t="s">
        <v>355</v>
      </c>
      <c r="P836" s="438"/>
      <c r="Q836" s="432" t="s">
        <v>354</v>
      </c>
      <c r="R836" s="438"/>
      <c r="S836" s="114" t="s">
        <v>4897</v>
      </c>
      <c r="T836" s="117">
        <v>23</v>
      </c>
    </row>
    <row r="837" spans="1:20" ht="15.75">
      <c r="A837" s="440"/>
      <c r="B837" s="1" t="s">
        <v>40</v>
      </c>
      <c r="C837" s="384"/>
      <c r="D837" s="431"/>
      <c r="E837" s="1" t="s">
        <v>4906</v>
      </c>
      <c r="F837" s="409"/>
      <c r="G837" s="109">
        <v>10</v>
      </c>
      <c r="H837" s="110" t="s">
        <v>16</v>
      </c>
      <c r="I837" s="110">
        <v>29.9057</v>
      </c>
      <c r="J837" s="111" t="s">
        <v>4907</v>
      </c>
      <c r="K837" s="112">
        <f t="shared" si="39"/>
        <v>50</v>
      </c>
      <c r="L837" s="52" t="s">
        <v>355</v>
      </c>
      <c r="M837" s="248" t="s">
        <v>355</v>
      </c>
      <c r="N837" s="261"/>
      <c r="O837" s="438" t="e">
        <f>AVERAGE(O836:O836)</f>
        <v>#DIV/0!</v>
      </c>
      <c r="P837" s="438" t="e">
        <f>AVERAGE(#REF!)</f>
        <v>#REF!</v>
      </c>
      <c r="Q837" s="438" t="e">
        <f>STDEV(#REF!)</f>
        <v>#REF!</v>
      </c>
      <c r="R837" s="438" t="e">
        <f>STDEV(#REF!)</f>
        <v>#REF!</v>
      </c>
      <c r="S837" s="114" t="s">
        <v>4897</v>
      </c>
      <c r="T837" s="117">
        <v>23</v>
      </c>
    </row>
    <row r="838" spans="1:20" ht="15.75">
      <c r="A838" s="440"/>
      <c r="B838" s="1" t="s">
        <v>41</v>
      </c>
      <c r="C838" s="384"/>
      <c r="D838" s="431"/>
      <c r="E838" s="1" t="s">
        <v>4908</v>
      </c>
      <c r="F838" s="410"/>
      <c r="G838" s="109">
        <v>10</v>
      </c>
      <c r="H838" s="110" t="s">
        <v>16</v>
      </c>
      <c r="I838" s="110">
        <v>29.216699999999999</v>
      </c>
      <c r="J838" s="111" t="s">
        <v>4909</v>
      </c>
      <c r="K838" s="112">
        <f t="shared" si="39"/>
        <v>50</v>
      </c>
      <c r="L838" s="52" t="s">
        <v>355</v>
      </c>
      <c r="M838" s="248" t="s">
        <v>355</v>
      </c>
      <c r="N838" s="261"/>
      <c r="O838" s="438" t="e">
        <f>AVERAGE(O837:O837)</f>
        <v>#DIV/0!</v>
      </c>
      <c r="P838" s="438" t="e">
        <f>AVERAGE(P837:P837)</f>
        <v>#REF!</v>
      </c>
      <c r="Q838" s="438" t="e">
        <f>STDEV(Q836:Q837)</f>
        <v>#REF!</v>
      </c>
      <c r="R838" s="438" t="e">
        <f>STDEV(#REF!)</f>
        <v>#REF!</v>
      </c>
      <c r="S838" s="114" t="s">
        <v>4897</v>
      </c>
      <c r="T838" s="117">
        <v>23</v>
      </c>
    </row>
    <row r="839" spans="1:20" ht="15.75">
      <c r="A839" s="440"/>
      <c r="B839" s="1" t="s">
        <v>49</v>
      </c>
      <c r="C839" s="383">
        <v>3</v>
      </c>
      <c r="D839" s="430" t="s">
        <v>4</v>
      </c>
      <c r="E839" s="1" t="s">
        <v>4910</v>
      </c>
      <c r="F839" s="408" t="s">
        <v>1846</v>
      </c>
      <c r="G839" s="109">
        <v>10</v>
      </c>
      <c r="H839" s="110" t="s">
        <v>16</v>
      </c>
      <c r="I839" s="110">
        <v>30.542999999999999</v>
      </c>
      <c r="J839" s="111" t="s">
        <v>4911</v>
      </c>
      <c r="K839" s="112">
        <f t="shared" ref="K839:K902" si="46">IF(J839&gt;6.25,50,(J839*8))</f>
        <v>50</v>
      </c>
      <c r="L839" s="52" t="s">
        <v>355</v>
      </c>
      <c r="M839" s="248" t="s">
        <v>355</v>
      </c>
      <c r="N839" s="260"/>
      <c r="O839" s="432" t="s">
        <v>355</v>
      </c>
      <c r="P839" s="432" t="s">
        <v>355</v>
      </c>
      <c r="Q839" s="432" t="s">
        <v>354</v>
      </c>
      <c r="R839" s="432" t="s">
        <v>354</v>
      </c>
      <c r="S839" s="114" t="s">
        <v>4897</v>
      </c>
      <c r="T839" s="117">
        <v>23</v>
      </c>
    </row>
    <row r="840" spans="1:20" ht="15.75">
      <c r="A840" s="440"/>
      <c r="B840" s="1" t="s">
        <v>50</v>
      </c>
      <c r="C840" s="384"/>
      <c r="D840" s="431"/>
      <c r="E840" s="1" t="s">
        <v>4912</v>
      </c>
      <c r="F840" s="409"/>
      <c r="G840" s="109">
        <v>10</v>
      </c>
      <c r="H840" s="110" t="s">
        <v>16</v>
      </c>
      <c r="I840" s="110">
        <v>30.517700000000001</v>
      </c>
      <c r="J840" s="111" t="s">
        <v>4913</v>
      </c>
      <c r="K840" s="112">
        <f t="shared" si="46"/>
        <v>50</v>
      </c>
      <c r="L840" s="52" t="s">
        <v>355</v>
      </c>
      <c r="M840" s="248" t="s">
        <v>355</v>
      </c>
      <c r="N840" s="262"/>
      <c r="O840" s="433"/>
      <c r="P840" s="438"/>
      <c r="Q840" s="433"/>
      <c r="R840" s="438"/>
      <c r="S840" s="114" t="s">
        <v>4897</v>
      </c>
      <c r="T840" s="117">
        <v>23</v>
      </c>
    </row>
    <row r="841" spans="1:20" ht="15.75">
      <c r="A841" s="440"/>
      <c r="B841" s="1" t="s">
        <v>51</v>
      </c>
      <c r="C841" s="384"/>
      <c r="D841" s="430" t="s">
        <v>3</v>
      </c>
      <c r="E841" s="1" t="s">
        <v>4914</v>
      </c>
      <c r="F841" s="409"/>
      <c r="G841" s="109">
        <v>10</v>
      </c>
      <c r="H841" s="110" t="s">
        <v>16</v>
      </c>
      <c r="I841" s="110">
        <v>30.1767</v>
      </c>
      <c r="J841" s="111" t="s">
        <v>4915</v>
      </c>
      <c r="K841" s="112">
        <f t="shared" si="46"/>
        <v>50</v>
      </c>
      <c r="L841" s="52" t="s">
        <v>355</v>
      </c>
      <c r="M841" s="248" t="s">
        <v>355</v>
      </c>
      <c r="N841" s="260"/>
      <c r="O841" s="432" t="s">
        <v>355</v>
      </c>
      <c r="P841" s="438" t="e">
        <f>AVERAGE(#REF!)</f>
        <v>#REF!</v>
      </c>
      <c r="Q841" s="432" t="s">
        <v>354</v>
      </c>
      <c r="R841" s="438" t="e">
        <f>STDEV(#REF!)</f>
        <v>#REF!</v>
      </c>
      <c r="S841" s="114" t="s">
        <v>4897</v>
      </c>
      <c r="T841" s="117">
        <v>23</v>
      </c>
    </row>
    <row r="842" spans="1:20" ht="15.75">
      <c r="A842" s="440"/>
      <c r="B842" s="1" t="s">
        <v>52</v>
      </c>
      <c r="C842" s="384"/>
      <c r="D842" s="431"/>
      <c r="E842" s="1" t="s">
        <v>4916</v>
      </c>
      <c r="F842" s="409"/>
      <c r="G842" s="109">
        <v>10</v>
      </c>
      <c r="H842" s="110" t="s">
        <v>16</v>
      </c>
      <c r="I842" s="110">
        <v>32.426000000000002</v>
      </c>
      <c r="J842" s="111" t="s">
        <v>4917</v>
      </c>
      <c r="K842" s="112">
        <f t="shared" si="46"/>
        <v>50</v>
      </c>
      <c r="L842" s="52" t="s">
        <v>355</v>
      </c>
      <c r="M842" s="248" t="s">
        <v>355</v>
      </c>
      <c r="N842" s="261"/>
      <c r="O842" s="438" t="e">
        <f>AVERAGE(#REF!)</f>
        <v>#REF!</v>
      </c>
      <c r="P842" s="438" t="e">
        <f t="shared" ref="P842" si="47">AVERAGE(P841:P841)</f>
        <v>#REF!</v>
      </c>
      <c r="Q842" s="433"/>
      <c r="R842" s="438" t="e">
        <f>STDEV(#REF!)</f>
        <v>#REF!</v>
      </c>
      <c r="S842" s="114" t="s">
        <v>4897</v>
      </c>
      <c r="T842" s="117">
        <v>23</v>
      </c>
    </row>
    <row r="843" spans="1:20" ht="15.75">
      <c r="A843" s="440"/>
      <c r="B843" s="1" t="s">
        <v>53</v>
      </c>
      <c r="C843" s="383">
        <v>4</v>
      </c>
      <c r="D843" s="430" t="s">
        <v>4</v>
      </c>
      <c r="E843" s="1" t="s">
        <v>4918</v>
      </c>
      <c r="F843" s="409"/>
      <c r="G843" s="109">
        <v>10</v>
      </c>
      <c r="H843" s="110" t="s">
        <v>16</v>
      </c>
      <c r="I843" s="110">
        <v>30.5747</v>
      </c>
      <c r="J843" s="111" t="s">
        <v>4919</v>
      </c>
      <c r="K843" s="112">
        <f t="shared" si="46"/>
        <v>50</v>
      </c>
      <c r="L843" s="52" t="s">
        <v>355</v>
      </c>
      <c r="M843" s="248" t="s">
        <v>355</v>
      </c>
      <c r="N843" s="260"/>
      <c r="O843" s="432" t="s">
        <v>355</v>
      </c>
      <c r="P843" s="432" t="s">
        <v>355</v>
      </c>
      <c r="Q843" s="432" t="s">
        <v>354</v>
      </c>
      <c r="R843" s="432" t="s">
        <v>354</v>
      </c>
      <c r="S843" s="114" t="s">
        <v>4897</v>
      </c>
      <c r="T843" s="117">
        <v>23</v>
      </c>
    </row>
    <row r="844" spans="1:20" ht="15.75">
      <c r="A844" s="440"/>
      <c r="B844" s="1" t="s">
        <v>54</v>
      </c>
      <c r="C844" s="384"/>
      <c r="D844" s="431"/>
      <c r="E844" s="1" t="s">
        <v>4920</v>
      </c>
      <c r="F844" s="409"/>
      <c r="G844" s="109">
        <v>10</v>
      </c>
      <c r="H844" s="110" t="s">
        <v>16</v>
      </c>
      <c r="I844" s="110">
        <v>30.209299999999999</v>
      </c>
      <c r="J844" s="111" t="s">
        <v>4921</v>
      </c>
      <c r="K844" s="112">
        <f t="shared" si="46"/>
        <v>50</v>
      </c>
      <c r="L844" s="52" t="s">
        <v>355</v>
      </c>
      <c r="M844" s="248" t="s">
        <v>355</v>
      </c>
      <c r="N844" s="262"/>
      <c r="O844" s="433"/>
      <c r="P844" s="438"/>
      <c r="Q844" s="433"/>
      <c r="R844" s="438"/>
      <c r="S844" s="114" t="s">
        <v>4897</v>
      </c>
      <c r="T844" s="117">
        <v>23</v>
      </c>
    </row>
    <row r="845" spans="1:20" ht="15.75">
      <c r="A845" s="440"/>
      <c r="B845" s="1" t="s">
        <v>55</v>
      </c>
      <c r="C845" s="384"/>
      <c r="D845" s="430" t="s">
        <v>3</v>
      </c>
      <c r="E845" s="1" t="s">
        <v>4922</v>
      </c>
      <c r="F845" s="409"/>
      <c r="G845" s="109">
        <v>10</v>
      </c>
      <c r="H845" s="110" t="s">
        <v>16</v>
      </c>
      <c r="I845" s="110">
        <v>31.005299999999998</v>
      </c>
      <c r="J845" s="111" t="s">
        <v>4923</v>
      </c>
      <c r="K845" s="112">
        <f t="shared" si="46"/>
        <v>50</v>
      </c>
      <c r="L845" s="52" t="s">
        <v>355</v>
      </c>
      <c r="M845" s="248" t="s">
        <v>355</v>
      </c>
      <c r="N845" s="260"/>
      <c r="O845" s="432" t="s">
        <v>355</v>
      </c>
      <c r="P845" s="438" t="e">
        <f>AVERAGE(#REF!)</f>
        <v>#REF!</v>
      </c>
      <c r="Q845" s="432" t="s">
        <v>354</v>
      </c>
      <c r="R845" s="438" t="e">
        <f>STDEV(#REF!)</f>
        <v>#REF!</v>
      </c>
      <c r="S845" s="114" t="s">
        <v>4897</v>
      </c>
      <c r="T845" s="117">
        <v>23</v>
      </c>
    </row>
    <row r="846" spans="1:20" ht="15.75">
      <c r="A846" s="440"/>
      <c r="B846" s="1" t="s">
        <v>56</v>
      </c>
      <c r="C846" s="384"/>
      <c r="D846" s="431"/>
      <c r="E846" s="1" t="s">
        <v>4924</v>
      </c>
      <c r="F846" s="409"/>
      <c r="G846" s="109">
        <v>10</v>
      </c>
      <c r="H846" s="110" t="s">
        <v>16</v>
      </c>
      <c r="I846" s="110">
        <v>30.514700000000001</v>
      </c>
      <c r="J846" s="111" t="s">
        <v>4925</v>
      </c>
      <c r="K846" s="112">
        <f t="shared" si="46"/>
        <v>50</v>
      </c>
      <c r="L846" s="52" t="s">
        <v>355</v>
      </c>
      <c r="M846" s="248" t="s">
        <v>355</v>
      </c>
      <c r="N846" s="261"/>
      <c r="O846" s="438" t="e">
        <f>AVERAGE(#REF!)</f>
        <v>#REF!</v>
      </c>
      <c r="P846" s="438" t="e">
        <f t="shared" ref="P846" si="48">AVERAGE(P845:P845)</f>
        <v>#REF!</v>
      </c>
      <c r="Q846" s="433"/>
      <c r="R846" s="438" t="e">
        <f>STDEV(#REF!)</f>
        <v>#REF!</v>
      </c>
      <c r="S846" s="114" t="s">
        <v>4897</v>
      </c>
      <c r="T846" s="117">
        <v>23</v>
      </c>
    </row>
    <row r="847" spans="1:20" ht="15.75">
      <c r="A847" s="440"/>
      <c r="B847" s="1" t="s">
        <v>57</v>
      </c>
      <c r="C847" s="383">
        <v>5</v>
      </c>
      <c r="D847" s="430" t="s">
        <v>4</v>
      </c>
      <c r="E847" s="1" t="s">
        <v>4926</v>
      </c>
      <c r="F847" s="409"/>
      <c r="G847" s="109">
        <v>10</v>
      </c>
      <c r="H847" s="110" t="s">
        <v>16</v>
      </c>
      <c r="I847" s="110">
        <v>29.295000000000002</v>
      </c>
      <c r="J847" s="111" t="s">
        <v>4927</v>
      </c>
      <c r="K847" s="112">
        <f t="shared" si="46"/>
        <v>50</v>
      </c>
      <c r="L847" s="52" t="s">
        <v>355</v>
      </c>
      <c r="M847" s="248" t="s">
        <v>355</v>
      </c>
      <c r="N847" s="260"/>
      <c r="O847" s="432" t="s">
        <v>355</v>
      </c>
      <c r="P847" s="432" t="s">
        <v>355</v>
      </c>
      <c r="Q847" s="432" t="s">
        <v>354</v>
      </c>
      <c r="R847" s="432" t="s">
        <v>354</v>
      </c>
      <c r="S847" s="114" t="s">
        <v>4897</v>
      </c>
      <c r="T847" s="117">
        <v>23</v>
      </c>
    </row>
    <row r="848" spans="1:20" ht="15.75">
      <c r="A848" s="440"/>
      <c r="B848" s="1" t="s">
        <v>58</v>
      </c>
      <c r="C848" s="384"/>
      <c r="D848" s="431"/>
      <c r="E848" s="1" t="s">
        <v>4928</v>
      </c>
      <c r="F848" s="409"/>
      <c r="G848" s="109">
        <v>10</v>
      </c>
      <c r="H848" s="110" t="s">
        <v>16</v>
      </c>
      <c r="I848" s="110">
        <v>29.4237</v>
      </c>
      <c r="J848" s="111" t="s">
        <v>4929</v>
      </c>
      <c r="K848" s="112">
        <f t="shared" si="46"/>
        <v>50</v>
      </c>
      <c r="L848" s="52" t="s">
        <v>355</v>
      </c>
      <c r="M848" s="248" t="s">
        <v>355</v>
      </c>
      <c r="N848" s="262"/>
      <c r="O848" s="433"/>
      <c r="P848" s="438"/>
      <c r="Q848" s="433"/>
      <c r="R848" s="438"/>
      <c r="S848" s="114" t="s">
        <v>4897</v>
      </c>
      <c r="T848" s="117">
        <v>23</v>
      </c>
    </row>
    <row r="849" spans="1:20" ht="15.75">
      <c r="A849" s="440"/>
      <c r="B849" s="1" t="s">
        <v>59</v>
      </c>
      <c r="C849" s="384"/>
      <c r="D849" s="430" t="s">
        <v>3</v>
      </c>
      <c r="E849" s="1" t="s">
        <v>4930</v>
      </c>
      <c r="F849" s="409"/>
      <c r="G849" s="109">
        <v>10</v>
      </c>
      <c r="H849" s="110" t="s">
        <v>16</v>
      </c>
      <c r="I849" s="110">
        <v>29.043700000000001</v>
      </c>
      <c r="J849" s="111" t="s">
        <v>4931</v>
      </c>
      <c r="K849" s="112">
        <f t="shared" si="46"/>
        <v>50</v>
      </c>
      <c r="L849" s="52" t="s">
        <v>355</v>
      </c>
      <c r="M849" s="248" t="s">
        <v>355</v>
      </c>
      <c r="N849" s="260"/>
      <c r="O849" s="432" t="s">
        <v>355</v>
      </c>
      <c r="P849" s="438" t="e">
        <f>AVERAGE(#REF!)</f>
        <v>#REF!</v>
      </c>
      <c r="Q849" s="432" t="s">
        <v>354</v>
      </c>
      <c r="R849" s="438" t="e">
        <f>STDEV(#REF!)</f>
        <v>#REF!</v>
      </c>
      <c r="S849" s="114" t="s">
        <v>4897</v>
      </c>
      <c r="T849" s="117">
        <v>23</v>
      </c>
    </row>
    <row r="850" spans="1:20" ht="15.75">
      <c r="A850" s="440"/>
      <c r="B850" s="1" t="s">
        <v>60</v>
      </c>
      <c r="C850" s="384"/>
      <c r="D850" s="431"/>
      <c r="E850" s="1" t="s">
        <v>4932</v>
      </c>
      <c r="F850" s="409"/>
      <c r="G850" s="109">
        <v>10</v>
      </c>
      <c r="H850" s="110" t="s">
        <v>16</v>
      </c>
      <c r="I850" s="110">
        <v>29.551300000000001</v>
      </c>
      <c r="J850" s="111" t="s">
        <v>4933</v>
      </c>
      <c r="K850" s="112">
        <f t="shared" si="46"/>
        <v>50</v>
      </c>
      <c r="L850" s="52" t="s">
        <v>355</v>
      </c>
      <c r="M850" s="248" t="s">
        <v>355</v>
      </c>
      <c r="N850" s="261"/>
      <c r="O850" s="438" t="e">
        <f>AVERAGE(#REF!)</f>
        <v>#REF!</v>
      </c>
      <c r="P850" s="438" t="e">
        <f t="shared" ref="P850" si="49">AVERAGE(P849:P849)</f>
        <v>#REF!</v>
      </c>
      <c r="Q850" s="433"/>
      <c r="R850" s="438" t="e">
        <f>STDEV(#REF!)</f>
        <v>#REF!</v>
      </c>
      <c r="S850" s="114" t="s">
        <v>4897</v>
      </c>
      <c r="T850" s="117">
        <v>23</v>
      </c>
    </row>
    <row r="851" spans="1:20" ht="15.75">
      <c r="A851" s="440"/>
      <c r="B851" s="1" t="s">
        <v>61</v>
      </c>
      <c r="C851" s="383">
        <v>6</v>
      </c>
      <c r="D851" s="430" t="s">
        <v>4</v>
      </c>
      <c r="E851" s="1" t="s">
        <v>4934</v>
      </c>
      <c r="F851" s="409"/>
      <c r="G851" s="109">
        <v>10</v>
      </c>
      <c r="H851" s="110" t="s">
        <v>16</v>
      </c>
      <c r="I851" s="110">
        <v>30.292999999999999</v>
      </c>
      <c r="J851" s="111" t="s">
        <v>4935</v>
      </c>
      <c r="K851" s="112">
        <f t="shared" si="46"/>
        <v>50</v>
      </c>
      <c r="L851" s="52" t="s">
        <v>355</v>
      </c>
      <c r="M851" s="248" t="s">
        <v>355</v>
      </c>
      <c r="N851" s="260"/>
      <c r="O851" s="432" t="s">
        <v>355</v>
      </c>
      <c r="P851" s="432" t="s">
        <v>355</v>
      </c>
      <c r="Q851" s="432" t="s">
        <v>354</v>
      </c>
      <c r="R851" s="432" t="s">
        <v>354</v>
      </c>
      <c r="S851" s="114" t="s">
        <v>4897</v>
      </c>
      <c r="T851" s="117">
        <v>23</v>
      </c>
    </row>
    <row r="852" spans="1:20" ht="15.75">
      <c r="A852" s="440"/>
      <c r="B852" s="1" t="s">
        <v>62</v>
      </c>
      <c r="C852" s="384"/>
      <c r="D852" s="437"/>
      <c r="E852" s="1" t="s">
        <v>4936</v>
      </c>
      <c r="F852" s="409"/>
      <c r="G852" s="109">
        <v>10</v>
      </c>
      <c r="H852" s="110" t="s">
        <v>16</v>
      </c>
      <c r="I852" s="110">
        <v>29.672999999999998</v>
      </c>
      <c r="J852" s="111" t="s">
        <v>4937</v>
      </c>
      <c r="K852" s="112">
        <f t="shared" si="46"/>
        <v>50</v>
      </c>
      <c r="L852" s="52" t="s">
        <v>355</v>
      </c>
      <c r="M852" s="248" t="s">
        <v>355</v>
      </c>
      <c r="N852" s="262"/>
      <c r="O852" s="433"/>
      <c r="P852" s="438"/>
      <c r="Q852" s="433"/>
      <c r="R852" s="438"/>
      <c r="S852" s="114" t="s">
        <v>4897</v>
      </c>
      <c r="T852" s="117">
        <v>23</v>
      </c>
    </row>
    <row r="853" spans="1:20" ht="15.75">
      <c r="A853" s="440"/>
      <c r="B853" s="1" t="s">
        <v>63</v>
      </c>
      <c r="C853" s="384"/>
      <c r="D853" s="431" t="s">
        <v>3</v>
      </c>
      <c r="E853" s="1" t="s">
        <v>4938</v>
      </c>
      <c r="F853" s="409"/>
      <c r="G853" s="109">
        <v>10</v>
      </c>
      <c r="H853" s="110" t="s">
        <v>16</v>
      </c>
      <c r="I853" s="110">
        <v>29.946999999999999</v>
      </c>
      <c r="J853" s="111" t="s">
        <v>4939</v>
      </c>
      <c r="K853" s="112">
        <f t="shared" si="46"/>
        <v>50</v>
      </c>
      <c r="L853" s="52" t="s">
        <v>355</v>
      </c>
      <c r="M853" s="248" t="s">
        <v>355</v>
      </c>
      <c r="N853" s="260"/>
      <c r="O853" s="432" t="s">
        <v>355</v>
      </c>
      <c r="P853" s="438" t="e">
        <f>AVERAGE(#REF!)</f>
        <v>#REF!</v>
      </c>
      <c r="Q853" s="432" t="s">
        <v>354</v>
      </c>
      <c r="R853" s="438" t="e">
        <f>STDEV(#REF!)</f>
        <v>#REF!</v>
      </c>
      <c r="S853" s="114" t="s">
        <v>4897</v>
      </c>
      <c r="T853" s="117">
        <v>23</v>
      </c>
    </row>
    <row r="854" spans="1:20" ht="15.75">
      <c r="A854" s="441"/>
      <c r="B854" s="1" t="s">
        <v>64</v>
      </c>
      <c r="C854" s="384"/>
      <c r="D854" s="437"/>
      <c r="E854" s="1" t="s">
        <v>4940</v>
      </c>
      <c r="F854" s="410"/>
      <c r="G854" s="109">
        <v>10</v>
      </c>
      <c r="H854" s="110" t="s">
        <v>16</v>
      </c>
      <c r="I854" s="110">
        <v>29.324999999999999</v>
      </c>
      <c r="J854" s="111" t="s">
        <v>4941</v>
      </c>
      <c r="K854" s="112">
        <f t="shared" si="46"/>
        <v>50</v>
      </c>
      <c r="L854" s="52" t="s">
        <v>355</v>
      </c>
      <c r="M854" s="248" t="s">
        <v>355</v>
      </c>
      <c r="N854" s="261"/>
      <c r="O854" s="438" t="e">
        <f>AVERAGE(#REF!)</f>
        <v>#REF!</v>
      </c>
      <c r="P854" s="438" t="e">
        <f t="shared" ref="P854" si="50">AVERAGE(P853:P853)</f>
        <v>#REF!</v>
      </c>
      <c r="Q854" s="433"/>
      <c r="R854" s="438" t="e">
        <f>STDEV(#REF!)</f>
        <v>#REF!</v>
      </c>
      <c r="S854" s="114" t="s">
        <v>4897</v>
      </c>
      <c r="T854" s="117">
        <v>23</v>
      </c>
    </row>
    <row r="855" spans="1:20" ht="15.75">
      <c r="A855" s="439" t="s">
        <v>1011</v>
      </c>
      <c r="B855" s="1" t="s">
        <v>26</v>
      </c>
      <c r="C855" s="383">
        <v>3</v>
      </c>
      <c r="D855" s="430" t="s">
        <v>4</v>
      </c>
      <c r="E855" s="1" t="s">
        <v>4942</v>
      </c>
      <c r="F855" s="408" t="s">
        <v>1844</v>
      </c>
      <c r="G855" s="109">
        <v>10</v>
      </c>
      <c r="H855" s="110" t="s">
        <v>16</v>
      </c>
      <c r="I855" s="110">
        <v>28.287700000000001</v>
      </c>
      <c r="J855" s="111" t="s">
        <v>4943</v>
      </c>
      <c r="K855" s="112">
        <f t="shared" si="46"/>
        <v>50</v>
      </c>
      <c r="L855" s="52" t="s">
        <v>355</v>
      </c>
      <c r="M855" s="248" t="s">
        <v>355</v>
      </c>
      <c r="N855" s="260"/>
      <c r="O855" s="432">
        <f>AVERAGE(M855:M856)</f>
        <v>21120</v>
      </c>
      <c r="P855" s="432">
        <f>AVERAGE(M855:M858)</f>
        <v>11300</v>
      </c>
      <c r="Q855" s="432" t="s">
        <v>354</v>
      </c>
      <c r="R855" s="432">
        <f>STDEV(M855:M858)</f>
        <v>13887.577182503794</v>
      </c>
      <c r="S855" s="114" t="s">
        <v>4897</v>
      </c>
      <c r="T855" s="21">
        <v>23</v>
      </c>
    </row>
    <row r="856" spans="1:20" ht="15.75">
      <c r="A856" s="440"/>
      <c r="B856" s="1" t="s">
        <v>27</v>
      </c>
      <c r="C856" s="384"/>
      <c r="D856" s="431"/>
      <c r="E856" s="1" t="s">
        <v>4944</v>
      </c>
      <c r="F856" s="409"/>
      <c r="G856" s="109">
        <v>10</v>
      </c>
      <c r="H856" s="110">
        <v>28.5623</v>
      </c>
      <c r="I856" s="110">
        <v>25.6343</v>
      </c>
      <c r="J856" s="111" t="s">
        <v>4945</v>
      </c>
      <c r="K856" s="112">
        <f t="shared" si="46"/>
        <v>50</v>
      </c>
      <c r="L856" s="52">
        <v>528</v>
      </c>
      <c r="M856" s="247">
        <f t="shared" ref="M856:M918" si="51">(L856*2*1000)/K856</f>
        <v>21120</v>
      </c>
      <c r="N856" s="258"/>
      <c r="O856" s="438"/>
      <c r="P856" s="438"/>
      <c r="Q856" s="433"/>
      <c r="R856" s="438"/>
      <c r="S856" s="114" t="s">
        <v>4897</v>
      </c>
      <c r="T856" s="21">
        <v>23</v>
      </c>
    </row>
    <row r="857" spans="1:20" ht="15.75">
      <c r="A857" s="440"/>
      <c r="B857" s="1" t="s">
        <v>28</v>
      </c>
      <c r="C857" s="384"/>
      <c r="D857" s="430" t="s">
        <v>3</v>
      </c>
      <c r="E857" s="1" t="s">
        <v>4946</v>
      </c>
      <c r="F857" s="409"/>
      <c r="G857" s="109">
        <v>10</v>
      </c>
      <c r="H857" s="110">
        <v>36.039299999999997</v>
      </c>
      <c r="I857" s="110">
        <v>26.396999999999998</v>
      </c>
      <c r="J857" s="111" t="s">
        <v>4947</v>
      </c>
      <c r="K857" s="112">
        <f t="shared" si="46"/>
        <v>50</v>
      </c>
      <c r="L857" s="52" t="s">
        <v>355</v>
      </c>
      <c r="M857" s="248" t="s">
        <v>355</v>
      </c>
      <c r="N857" s="260"/>
      <c r="O857" s="432">
        <f>AVERAGE(M857:M858)</f>
        <v>1480</v>
      </c>
      <c r="P857" s="438" t="e">
        <f>AVERAGE(#REF!)</f>
        <v>#REF!</v>
      </c>
      <c r="Q857" s="432" t="s">
        <v>354</v>
      </c>
      <c r="R857" s="438" t="e">
        <f>STDEV(#REF!)</f>
        <v>#REF!</v>
      </c>
      <c r="S857" s="114" t="s">
        <v>4897</v>
      </c>
      <c r="T857" s="21">
        <v>24</v>
      </c>
    </row>
    <row r="858" spans="1:20" ht="15.75">
      <c r="A858" s="440"/>
      <c r="B858" s="1" t="s">
        <v>29</v>
      </c>
      <c r="C858" s="384"/>
      <c r="D858" s="431"/>
      <c r="E858" s="1" t="s">
        <v>4948</v>
      </c>
      <c r="F858" s="409"/>
      <c r="G858" s="109">
        <v>10</v>
      </c>
      <c r="H858" s="110">
        <v>32.436300000000003</v>
      </c>
      <c r="I858" s="110">
        <v>26.038699999999999</v>
      </c>
      <c r="J858" s="111" t="s">
        <v>4949</v>
      </c>
      <c r="K858" s="112">
        <f t="shared" si="46"/>
        <v>50</v>
      </c>
      <c r="L858" s="52">
        <v>37</v>
      </c>
      <c r="M858" s="247">
        <f t="shared" si="51"/>
        <v>1480</v>
      </c>
      <c r="N858" s="258"/>
      <c r="O858" s="438">
        <f>AVERAGE(O857:O857)</f>
        <v>1480</v>
      </c>
      <c r="P858" s="438" t="e">
        <f>AVERAGE(P857:P857)</f>
        <v>#REF!</v>
      </c>
      <c r="Q858" s="433"/>
      <c r="R858" s="438" t="e">
        <f>STDEV(#REF!)</f>
        <v>#REF!</v>
      </c>
      <c r="S858" s="114" t="s">
        <v>4897</v>
      </c>
      <c r="T858" s="21">
        <v>24</v>
      </c>
    </row>
    <row r="859" spans="1:20" ht="15.75">
      <c r="A859" s="440"/>
      <c r="B859" s="1" t="s">
        <v>30</v>
      </c>
      <c r="C859" s="383">
        <v>4</v>
      </c>
      <c r="D859" s="430" t="s">
        <v>4</v>
      </c>
      <c r="E859" s="1" t="s">
        <v>4950</v>
      </c>
      <c r="F859" s="409"/>
      <c r="G859" s="109">
        <v>10</v>
      </c>
      <c r="H859" s="110">
        <v>28.557300000000001</v>
      </c>
      <c r="I859" s="110">
        <v>25.7883</v>
      </c>
      <c r="J859" s="111" t="s">
        <v>4951</v>
      </c>
      <c r="K859" s="112">
        <f t="shared" si="46"/>
        <v>50</v>
      </c>
      <c r="L859" s="52">
        <v>530</v>
      </c>
      <c r="M859" s="247">
        <f t="shared" si="51"/>
        <v>21200</v>
      </c>
      <c r="N859" s="257"/>
      <c r="O859" s="432">
        <f>AVERAGE(M859:M860)</f>
        <v>16760</v>
      </c>
      <c r="P859" s="432">
        <f>AVERAGE(M859:M862)</f>
        <v>21020</v>
      </c>
      <c r="Q859" s="432">
        <f>STDEV(M859:M860)</f>
        <v>6279.1082169365418</v>
      </c>
      <c r="R859" s="432">
        <f>STDEV(M859:M862)</f>
        <v>10514.726181250116</v>
      </c>
      <c r="S859" s="114" t="s">
        <v>4897</v>
      </c>
      <c r="T859" s="21">
        <v>24</v>
      </c>
    </row>
    <row r="860" spans="1:20" ht="15.75">
      <c r="A860" s="440"/>
      <c r="B860" s="1" t="s">
        <v>31</v>
      </c>
      <c r="C860" s="384"/>
      <c r="D860" s="431"/>
      <c r="E860" s="1" t="s">
        <v>4952</v>
      </c>
      <c r="F860" s="409"/>
      <c r="G860" s="109">
        <v>10</v>
      </c>
      <c r="H860" s="110">
        <v>29.350300000000001</v>
      </c>
      <c r="I860" s="110">
        <v>26.223299999999998</v>
      </c>
      <c r="J860" s="111" t="s">
        <v>4953</v>
      </c>
      <c r="K860" s="112">
        <f t="shared" si="46"/>
        <v>50</v>
      </c>
      <c r="L860" s="52">
        <v>308</v>
      </c>
      <c r="M860" s="247">
        <f t="shared" si="51"/>
        <v>12320</v>
      </c>
      <c r="N860" s="258"/>
      <c r="O860" s="438"/>
      <c r="P860" s="438"/>
      <c r="Q860" s="438"/>
      <c r="R860" s="438"/>
      <c r="S860" s="114" t="s">
        <v>4897</v>
      </c>
      <c r="T860" s="21">
        <v>24</v>
      </c>
    </row>
    <row r="861" spans="1:20" ht="15.75">
      <c r="A861" s="440"/>
      <c r="B861" s="1" t="s">
        <v>32</v>
      </c>
      <c r="C861" s="384"/>
      <c r="D861" s="430" t="s">
        <v>3</v>
      </c>
      <c r="E861" s="1" t="s">
        <v>4954</v>
      </c>
      <c r="F861" s="409"/>
      <c r="G861" s="109">
        <v>10</v>
      </c>
      <c r="H861" s="110">
        <v>29.084</v>
      </c>
      <c r="I861" s="110">
        <v>26.4953</v>
      </c>
      <c r="J861" s="111" t="s">
        <v>4955</v>
      </c>
      <c r="K861" s="112">
        <f t="shared" si="46"/>
        <v>50</v>
      </c>
      <c r="L861" s="52">
        <v>370</v>
      </c>
      <c r="M861" s="247">
        <f t="shared" si="51"/>
        <v>14800</v>
      </c>
      <c r="N861" s="257"/>
      <c r="O861" s="432">
        <f>AVERAGE(M861:M862)</f>
        <v>25280</v>
      </c>
      <c r="P861" s="438" t="e">
        <f>AVERAGE(#REF!)</f>
        <v>#REF!</v>
      </c>
      <c r="Q861" s="432">
        <f>STDEV(M861:M862)</f>
        <v>14820.958133670036</v>
      </c>
      <c r="R861" s="438" t="e">
        <f>STDEV(#REF!)</f>
        <v>#REF!</v>
      </c>
      <c r="S861" s="114" t="s">
        <v>4897</v>
      </c>
      <c r="T861" s="21">
        <v>24</v>
      </c>
    </row>
    <row r="862" spans="1:20" ht="15.75">
      <c r="A862" s="440"/>
      <c r="B862" s="1" t="s">
        <v>33</v>
      </c>
      <c r="C862" s="384"/>
      <c r="D862" s="431"/>
      <c r="E862" s="1" t="s">
        <v>4956</v>
      </c>
      <c r="F862" s="409"/>
      <c r="G862" s="109">
        <v>10</v>
      </c>
      <c r="H862" s="110">
        <v>27.803000000000001</v>
      </c>
      <c r="I862" s="110">
        <v>25.632000000000001</v>
      </c>
      <c r="J862" s="111" t="s">
        <v>4957</v>
      </c>
      <c r="K862" s="112">
        <f t="shared" si="46"/>
        <v>50</v>
      </c>
      <c r="L862" s="52">
        <v>894</v>
      </c>
      <c r="M862" s="247">
        <f t="shared" si="51"/>
        <v>35760</v>
      </c>
      <c r="N862" s="258"/>
      <c r="O862" s="438">
        <f>AVERAGE(O861:O861)</f>
        <v>25280</v>
      </c>
      <c r="P862" s="438" t="e">
        <f>AVERAGE(P861:P861)</f>
        <v>#REF!</v>
      </c>
      <c r="Q862" s="438" t="e">
        <f>STDEV(#REF!)</f>
        <v>#REF!</v>
      </c>
      <c r="R862" s="438" t="e">
        <f>STDEV(#REF!)</f>
        <v>#REF!</v>
      </c>
      <c r="S862" s="114" t="s">
        <v>4897</v>
      </c>
      <c r="T862" s="21">
        <v>24</v>
      </c>
    </row>
    <row r="863" spans="1:20" ht="15.75">
      <c r="A863" s="440"/>
      <c r="B863" s="1" t="s">
        <v>34</v>
      </c>
      <c r="C863" s="383">
        <v>5</v>
      </c>
      <c r="D863" s="430" t="s">
        <v>4</v>
      </c>
      <c r="E863" s="1" t="s">
        <v>4958</v>
      </c>
      <c r="F863" s="409"/>
      <c r="G863" s="109">
        <v>10</v>
      </c>
      <c r="H863" s="110">
        <v>30.3</v>
      </c>
      <c r="I863" s="110">
        <v>26.157</v>
      </c>
      <c r="J863" s="111" t="s">
        <v>4959</v>
      </c>
      <c r="K863" s="112">
        <f t="shared" si="46"/>
        <v>50</v>
      </c>
      <c r="L863" s="52">
        <v>160</v>
      </c>
      <c r="M863" s="247">
        <f t="shared" si="51"/>
        <v>6400</v>
      </c>
      <c r="N863" s="257"/>
      <c r="O863" s="432">
        <f>AVERAGE(M863:M864)</f>
        <v>12320</v>
      </c>
      <c r="P863" s="432">
        <f>AVERAGE(M863:M866)</f>
        <v>19680</v>
      </c>
      <c r="Q863" s="432">
        <f>STDEV(M863:M864)</f>
        <v>8372.144289248723</v>
      </c>
      <c r="R863" s="432">
        <f>STDEV(M863:M866)</f>
        <v>11179.600469903506</v>
      </c>
      <c r="S863" s="114" t="s">
        <v>4897</v>
      </c>
      <c r="T863" s="21">
        <v>24</v>
      </c>
    </row>
    <row r="864" spans="1:20" ht="15.75">
      <c r="A864" s="440"/>
      <c r="B864" s="1" t="s">
        <v>35</v>
      </c>
      <c r="C864" s="384"/>
      <c r="D864" s="431"/>
      <c r="E864" s="1" t="s">
        <v>4960</v>
      </c>
      <c r="F864" s="409"/>
      <c r="G864" s="109">
        <v>10</v>
      </c>
      <c r="H864" s="110">
        <v>28.776</v>
      </c>
      <c r="I864" s="110">
        <v>25.865300000000001</v>
      </c>
      <c r="J864" s="111" t="s">
        <v>4961</v>
      </c>
      <c r="K864" s="112">
        <f t="shared" si="46"/>
        <v>50</v>
      </c>
      <c r="L864" s="52">
        <v>456</v>
      </c>
      <c r="M864" s="247">
        <f t="shared" si="51"/>
        <v>18240</v>
      </c>
      <c r="N864" s="258"/>
      <c r="O864" s="438"/>
      <c r="P864" s="438"/>
      <c r="Q864" s="438"/>
      <c r="R864" s="438"/>
      <c r="S864" s="114" t="s">
        <v>4897</v>
      </c>
      <c r="T864" s="21">
        <v>24</v>
      </c>
    </row>
    <row r="865" spans="1:20" ht="15.75">
      <c r="A865" s="440"/>
      <c r="B865" s="1" t="s">
        <v>36</v>
      </c>
      <c r="C865" s="384"/>
      <c r="D865" s="430" t="s">
        <v>3</v>
      </c>
      <c r="E865" s="1" t="s">
        <v>4962</v>
      </c>
      <c r="F865" s="409"/>
      <c r="G865" s="109">
        <v>10</v>
      </c>
      <c r="H865" s="110">
        <v>27.887</v>
      </c>
      <c r="I865" s="110">
        <v>25.558</v>
      </c>
      <c r="J865" s="111" t="s">
        <v>4963</v>
      </c>
      <c r="K865" s="112">
        <f t="shared" si="46"/>
        <v>50</v>
      </c>
      <c r="L865" s="52">
        <v>842</v>
      </c>
      <c r="M865" s="247">
        <f t="shared" si="51"/>
        <v>33680</v>
      </c>
      <c r="N865" s="257"/>
      <c r="O865" s="432">
        <f>AVERAGE(M865:M866)</f>
        <v>27040</v>
      </c>
      <c r="P865" s="438" t="e">
        <f>AVERAGE(#REF!)</f>
        <v>#REF!</v>
      </c>
      <c r="Q865" s="432">
        <f>STDEV(M865:M866)</f>
        <v>9390.3780541573506</v>
      </c>
      <c r="R865" s="438" t="e">
        <f>STDEV(#REF!)</f>
        <v>#REF!</v>
      </c>
      <c r="S865" s="114" t="s">
        <v>4897</v>
      </c>
      <c r="T865" s="21">
        <v>24</v>
      </c>
    </row>
    <row r="866" spans="1:20" ht="15.75">
      <c r="A866" s="440"/>
      <c r="B866" s="1" t="s">
        <v>37</v>
      </c>
      <c r="C866" s="384"/>
      <c r="D866" s="431"/>
      <c r="E866" s="1" t="s">
        <v>4964</v>
      </c>
      <c r="F866" s="409"/>
      <c r="G866" s="109">
        <v>10</v>
      </c>
      <c r="H866" s="110">
        <v>28.617699999999999</v>
      </c>
      <c r="I866" s="110">
        <v>26.015000000000001</v>
      </c>
      <c r="J866" s="111" t="s">
        <v>4965</v>
      </c>
      <c r="K866" s="112">
        <f t="shared" si="46"/>
        <v>50</v>
      </c>
      <c r="L866" s="52">
        <v>510</v>
      </c>
      <c r="M866" s="247">
        <f t="shared" si="51"/>
        <v>20400</v>
      </c>
      <c r="N866" s="258"/>
      <c r="O866" s="438" t="e">
        <f>AVERAGE(#REF!)</f>
        <v>#REF!</v>
      </c>
      <c r="P866" s="438" t="e">
        <f>AVERAGE(#REF!)</f>
        <v>#REF!</v>
      </c>
      <c r="Q866" s="438" t="e">
        <f>STDEV(Q865:Q865)</f>
        <v>#DIV/0!</v>
      </c>
      <c r="R866" s="438" t="e">
        <f>STDEV(R865:R865)</f>
        <v>#REF!</v>
      </c>
      <c r="S866" s="114" t="s">
        <v>4897</v>
      </c>
      <c r="T866" s="21">
        <v>24</v>
      </c>
    </row>
    <row r="867" spans="1:20" ht="15.75">
      <c r="A867" s="440"/>
      <c r="B867" s="1" t="s">
        <v>38</v>
      </c>
      <c r="C867" s="383">
        <v>6</v>
      </c>
      <c r="D867" s="115" t="s">
        <v>4</v>
      </c>
      <c r="E867" s="1" t="s">
        <v>4966</v>
      </c>
      <c r="F867" s="409"/>
      <c r="G867" s="109">
        <v>10</v>
      </c>
      <c r="H867" s="110" t="s">
        <v>16</v>
      </c>
      <c r="I867" s="110">
        <v>26.158999999999999</v>
      </c>
      <c r="J867" s="111" t="s">
        <v>4967</v>
      </c>
      <c r="K867" s="112">
        <f t="shared" si="46"/>
        <v>50</v>
      </c>
      <c r="L867" s="52" t="s">
        <v>355</v>
      </c>
      <c r="M867" s="248" t="s">
        <v>355</v>
      </c>
      <c r="N867" s="248"/>
      <c r="O867" s="52" t="s">
        <v>355</v>
      </c>
      <c r="P867" s="432">
        <f>AVERAGE(M867:M870)</f>
        <v>58200</v>
      </c>
      <c r="Q867" s="116" t="s">
        <v>354</v>
      </c>
      <c r="R867" s="432">
        <f>STDEV(M867:M870)</f>
        <v>39301.847284828735</v>
      </c>
      <c r="S867" s="114" t="s">
        <v>4897</v>
      </c>
      <c r="T867" s="21">
        <v>24</v>
      </c>
    </row>
    <row r="868" spans="1:20" ht="15.75">
      <c r="A868" s="440"/>
      <c r="B868" s="1" t="s">
        <v>39</v>
      </c>
      <c r="C868" s="384"/>
      <c r="D868" s="430" t="s">
        <v>3</v>
      </c>
      <c r="E868" s="1" t="s">
        <v>4968</v>
      </c>
      <c r="F868" s="409"/>
      <c r="G868" s="109">
        <v>10</v>
      </c>
      <c r="H868" s="110">
        <v>26.344999999999999</v>
      </c>
      <c r="I868" s="110">
        <v>26.3873</v>
      </c>
      <c r="J868" s="111" t="s">
        <v>4969</v>
      </c>
      <c r="K868" s="112">
        <f t="shared" si="46"/>
        <v>50</v>
      </c>
      <c r="L868" s="52">
        <v>2432</v>
      </c>
      <c r="M868" s="247">
        <f t="shared" si="51"/>
        <v>97280</v>
      </c>
      <c r="N868" s="257"/>
      <c r="O868" s="432">
        <f>AVERAGE(M868:M870)</f>
        <v>58200</v>
      </c>
      <c r="P868" s="438" t="e">
        <f>AVERAGE(#REF!)</f>
        <v>#REF!</v>
      </c>
      <c r="Q868" s="432">
        <f>STDEV(M868:M870)</f>
        <v>39301.847284828735</v>
      </c>
      <c r="R868" s="438" t="e">
        <f>STDEV(#REF!)</f>
        <v>#REF!</v>
      </c>
      <c r="S868" s="114" t="s">
        <v>4897</v>
      </c>
      <c r="T868" s="21">
        <v>24</v>
      </c>
    </row>
    <row r="869" spans="1:20" ht="15.75">
      <c r="A869" s="440"/>
      <c r="B869" s="1" t="s">
        <v>40</v>
      </c>
      <c r="C869" s="384"/>
      <c r="D869" s="431"/>
      <c r="E869" s="1" t="s">
        <v>4970</v>
      </c>
      <c r="F869" s="409"/>
      <c r="G869" s="109">
        <v>10</v>
      </c>
      <c r="H869" s="110">
        <v>28.748999999999999</v>
      </c>
      <c r="I869" s="110">
        <v>25.799700000000001</v>
      </c>
      <c r="J869" s="111" t="s">
        <v>4971</v>
      </c>
      <c r="K869" s="112">
        <f t="shared" si="46"/>
        <v>50</v>
      </c>
      <c r="L869" s="52">
        <v>467</v>
      </c>
      <c r="M869" s="247">
        <f t="shared" si="51"/>
        <v>18680</v>
      </c>
      <c r="N869" s="258"/>
      <c r="O869" s="438">
        <f>AVERAGE(O868:O868)</f>
        <v>58200</v>
      </c>
      <c r="P869" s="438" t="e">
        <f>AVERAGE(P868:P868)</f>
        <v>#REF!</v>
      </c>
      <c r="Q869" s="438" t="e">
        <f>STDEV(#REF!)</f>
        <v>#REF!</v>
      </c>
      <c r="R869" s="438" t="e">
        <f>STDEV(#REF!)</f>
        <v>#REF!</v>
      </c>
      <c r="S869" s="114" t="s">
        <v>4897</v>
      </c>
      <c r="T869" s="21">
        <v>24</v>
      </c>
    </row>
    <row r="870" spans="1:20" ht="15.75">
      <c r="A870" s="440"/>
      <c r="B870" s="1" t="s">
        <v>41</v>
      </c>
      <c r="C870" s="384"/>
      <c r="D870" s="431"/>
      <c r="E870" s="1" t="s">
        <v>4972</v>
      </c>
      <c r="F870" s="410"/>
      <c r="G870" s="109">
        <v>10</v>
      </c>
      <c r="H870" s="110">
        <v>27.08</v>
      </c>
      <c r="I870" s="110">
        <v>25.896000000000001</v>
      </c>
      <c r="J870" s="111" t="s">
        <v>4973</v>
      </c>
      <c r="K870" s="112">
        <f t="shared" si="46"/>
        <v>50</v>
      </c>
      <c r="L870" s="52">
        <v>1466</v>
      </c>
      <c r="M870" s="247">
        <f t="shared" si="51"/>
        <v>58640</v>
      </c>
      <c r="N870" s="258"/>
      <c r="O870" s="438">
        <f>AVERAGE(O869:O869)</f>
        <v>58200</v>
      </c>
      <c r="P870" s="438" t="e">
        <f>AVERAGE(P869:P869)</f>
        <v>#REF!</v>
      </c>
      <c r="Q870" s="438" t="e">
        <f>STDEV(Q868:Q869)</f>
        <v>#REF!</v>
      </c>
      <c r="R870" s="438" t="e">
        <f>STDEV(R868:R869)</f>
        <v>#REF!</v>
      </c>
      <c r="S870" s="114" t="s">
        <v>4897</v>
      </c>
      <c r="T870" s="21">
        <v>24</v>
      </c>
    </row>
    <row r="871" spans="1:20" ht="15.75">
      <c r="A871" s="440"/>
      <c r="B871" s="1" t="s">
        <v>49</v>
      </c>
      <c r="C871" s="383">
        <v>3</v>
      </c>
      <c r="D871" s="430" t="s">
        <v>4</v>
      </c>
      <c r="E871" s="1" t="s">
        <v>4974</v>
      </c>
      <c r="F871" s="408" t="s">
        <v>1846</v>
      </c>
      <c r="G871" s="109">
        <v>10</v>
      </c>
      <c r="H871" s="110">
        <v>27.954000000000001</v>
      </c>
      <c r="I871" s="110">
        <v>26.363299999999999</v>
      </c>
      <c r="J871" s="111" t="s">
        <v>4975</v>
      </c>
      <c r="K871" s="112">
        <f t="shared" si="46"/>
        <v>50</v>
      </c>
      <c r="L871" s="52">
        <v>804</v>
      </c>
      <c r="M871" s="247">
        <f t="shared" si="51"/>
        <v>32160</v>
      </c>
      <c r="N871" s="257"/>
      <c r="O871" s="432">
        <f>AVERAGE(M871:M872)</f>
        <v>18940</v>
      </c>
      <c r="P871" s="432">
        <f>AVERAGE(M871:M874)</f>
        <v>12880</v>
      </c>
      <c r="Q871" s="432">
        <f>STDEV(M871:M872)</f>
        <v>18695.903294572316</v>
      </c>
      <c r="R871" s="432">
        <f>STDEV(M871:M874)</f>
        <v>16880.142179496001</v>
      </c>
      <c r="S871" s="114" t="s">
        <v>4897</v>
      </c>
      <c r="T871" s="21">
        <v>24</v>
      </c>
    </row>
    <row r="872" spans="1:20" ht="15.75">
      <c r="A872" s="440"/>
      <c r="B872" s="1" t="s">
        <v>50</v>
      </c>
      <c r="C872" s="384"/>
      <c r="D872" s="431"/>
      <c r="E872" s="1" t="s">
        <v>4976</v>
      </c>
      <c r="F872" s="409"/>
      <c r="G872" s="109">
        <v>10</v>
      </c>
      <c r="H872" s="110">
        <v>30.4697</v>
      </c>
      <c r="I872" s="110">
        <v>25.901299999999999</v>
      </c>
      <c r="J872" s="111" t="s">
        <v>4977</v>
      </c>
      <c r="K872" s="112">
        <f t="shared" si="46"/>
        <v>50</v>
      </c>
      <c r="L872" s="52">
        <v>143</v>
      </c>
      <c r="M872" s="247">
        <f t="shared" si="51"/>
        <v>5720</v>
      </c>
      <c r="N872" s="258"/>
      <c r="O872" s="438"/>
      <c r="P872" s="438"/>
      <c r="Q872" s="438"/>
      <c r="R872" s="438"/>
      <c r="S872" s="114" t="s">
        <v>4897</v>
      </c>
      <c r="T872" s="21">
        <v>24</v>
      </c>
    </row>
    <row r="873" spans="1:20" ht="15.75">
      <c r="A873" s="440"/>
      <c r="B873" s="1" t="s">
        <v>51</v>
      </c>
      <c r="C873" s="384"/>
      <c r="D873" s="430" t="s">
        <v>3</v>
      </c>
      <c r="E873" s="1" t="s">
        <v>4978</v>
      </c>
      <c r="F873" s="409"/>
      <c r="G873" s="109">
        <v>10</v>
      </c>
      <c r="H873" s="110">
        <v>33.406300000000002</v>
      </c>
      <c r="I873" s="110">
        <v>27.013300000000001</v>
      </c>
      <c r="J873" s="111" t="s">
        <v>4979</v>
      </c>
      <c r="K873" s="112">
        <f t="shared" si="46"/>
        <v>50</v>
      </c>
      <c r="L873" s="52">
        <v>19</v>
      </c>
      <c r="M873" s="247">
        <f t="shared" si="51"/>
        <v>760</v>
      </c>
      <c r="N873" s="257"/>
      <c r="O873" s="432">
        <f>AVERAGE(M873:M874)</f>
        <v>760</v>
      </c>
      <c r="P873" s="438" t="e">
        <f>AVERAGE(#REF!)</f>
        <v>#REF!</v>
      </c>
      <c r="Q873" s="432" t="s">
        <v>354</v>
      </c>
      <c r="R873" s="438" t="e">
        <f>STDEV(#REF!)</f>
        <v>#REF!</v>
      </c>
      <c r="S873" s="114" t="s">
        <v>4897</v>
      </c>
      <c r="T873" s="21">
        <v>24</v>
      </c>
    </row>
    <row r="874" spans="1:20" ht="15.75">
      <c r="A874" s="440"/>
      <c r="B874" s="1" t="s">
        <v>52</v>
      </c>
      <c r="C874" s="384"/>
      <c r="D874" s="431"/>
      <c r="E874" s="1" t="s">
        <v>4980</v>
      </c>
      <c r="F874" s="409"/>
      <c r="G874" s="109">
        <v>10</v>
      </c>
      <c r="H874" s="110">
        <v>34.509</v>
      </c>
      <c r="I874" s="110">
        <v>26.982299999999999</v>
      </c>
      <c r="J874" s="111" t="s">
        <v>4981</v>
      </c>
      <c r="K874" s="112">
        <f t="shared" si="46"/>
        <v>50</v>
      </c>
      <c r="L874" s="52" t="s">
        <v>355</v>
      </c>
      <c r="M874" s="248" t="s">
        <v>355</v>
      </c>
      <c r="N874" s="261"/>
      <c r="O874" s="438">
        <f>AVERAGE(O873:O873)</f>
        <v>760</v>
      </c>
      <c r="P874" s="438" t="e">
        <f>AVERAGE(P873:P873)</f>
        <v>#REF!</v>
      </c>
      <c r="Q874" s="433"/>
      <c r="R874" s="438" t="e">
        <f>STDEV(#REF!)</f>
        <v>#REF!</v>
      </c>
      <c r="S874" s="114" t="s">
        <v>4897</v>
      </c>
      <c r="T874" s="21">
        <v>24</v>
      </c>
    </row>
    <row r="875" spans="1:20" ht="15.75">
      <c r="A875" s="440"/>
      <c r="B875" s="1" t="s">
        <v>53</v>
      </c>
      <c r="C875" s="383">
        <v>4</v>
      </c>
      <c r="D875" s="430" t="s">
        <v>4</v>
      </c>
      <c r="E875" s="1" t="s">
        <v>4982</v>
      </c>
      <c r="F875" s="409"/>
      <c r="G875" s="109">
        <v>10</v>
      </c>
      <c r="H875" s="110">
        <v>34.549999999999997</v>
      </c>
      <c r="I875" s="110">
        <v>26.915700000000001</v>
      </c>
      <c r="J875" s="111" t="s">
        <v>4983</v>
      </c>
      <c r="K875" s="112">
        <f t="shared" si="46"/>
        <v>50</v>
      </c>
      <c r="L875" s="52" t="s">
        <v>355</v>
      </c>
      <c r="M875" s="248" t="s">
        <v>355</v>
      </c>
      <c r="N875" s="260"/>
      <c r="O875" s="432">
        <f>AVERAGE(M875:M876)</f>
        <v>40720</v>
      </c>
      <c r="P875" s="432">
        <f>AVERAGE(M875:M878)</f>
        <v>62120</v>
      </c>
      <c r="Q875" s="432" t="s">
        <v>354</v>
      </c>
      <c r="R875" s="432">
        <f>STDEV(M875:M878)</f>
        <v>23804.907057159453</v>
      </c>
      <c r="S875" s="114" t="s">
        <v>4897</v>
      </c>
      <c r="T875" s="21">
        <v>24</v>
      </c>
    </row>
    <row r="876" spans="1:20" ht="15.75">
      <c r="A876" s="440"/>
      <c r="B876" s="1" t="s">
        <v>54</v>
      </c>
      <c r="C876" s="384"/>
      <c r="D876" s="431"/>
      <c r="E876" s="1" t="s">
        <v>4984</v>
      </c>
      <c r="F876" s="409"/>
      <c r="G876" s="109">
        <v>10</v>
      </c>
      <c r="H876" s="110">
        <v>27.610700000000001</v>
      </c>
      <c r="I876" s="110">
        <v>26.498999999999999</v>
      </c>
      <c r="J876" s="111" t="s">
        <v>4985</v>
      </c>
      <c r="K876" s="112">
        <f t="shared" si="46"/>
        <v>50</v>
      </c>
      <c r="L876" s="52">
        <v>1018</v>
      </c>
      <c r="M876" s="247">
        <f t="shared" si="51"/>
        <v>40720</v>
      </c>
      <c r="N876" s="258"/>
      <c r="O876" s="438"/>
      <c r="P876" s="438"/>
      <c r="Q876" s="433"/>
      <c r="R876" s="438"/>
      <c r="S876" s="114" t="s">
        <v>4897</v>
      </c>
      <c r="T876" s="21">
        <v>24</v>
      </c>
    </row>
    <row r="877" spans="1:20" ht="15.75">
      <c r="A877" s="440"/>
      <c r="B877" s="1" t="s">
        <v>55</v>
      </c>
      <c r="C877" s="384"/>
      <c r="D877" s="430" t="s">
        <v>3</v>
      </c>
      <c r="E877" s="1" t="s">
        <v>4986</v>
      </c>
      <c r="F877" s="409"/>
      <c r="G877" s="109">
        <v>10</v>
      </c>
      <c r="H877" s="110">
        <v>27.097999999999999</v>
      </c>
      <c r="I877" s="110">
        <v>25.958300000000001</v>
      </c>
      <c r="J877" s="111" t="s">
        <v>4987</v>
      </c>
      <c r="K877" s="112">
        <f t="shared" si="46"/>
        <v>50</v>
      </c>
      <c r="L877" s="52">
        <v>1447</v>
      </c>
      <c r="M877" s="247">
        <f t="shared" si="51"/>
        <v>57880</v>
      </c>
      <c r="N877" s="257"/>
      <c r="O877" s="432">
        <f>AVERAGE(M877:M878)</f>
        <v>72820</v>
      </c>
      <c r="P877" s="438" t="e">
        <f>AVERAGE(#REF!)</f>
        <v>#REF!</v>
      </c>
      <c r="Q877" s="432">
        <f>STDEV(M877:M878)</f>
        <v>21128.350621854039</v>
      </c>
      <c r="R877" s="438" t="e">
        <f>STDEV(#REF!)</f>
        <v>#REF!</v>
      </c>
      <c r="S877" s="114" t="s">
        <v>4897</v>
      </c>
      <c r="T877" s="21">
        <v>24</v>
      </c>
    </row>
    <row r="878" spans="1:20" ht="15.75">
      <c r="A878" s="440"/>
      <c r="B878" s="1" t="s">
        <v>56</v>
      </c>
      <c r="C878" s="384"/>
      <c r="D878" s="431"/>
      <c r="E878" s="1" t="s">
        <v>4988</v>
      </c>
      <c r="F878" s="409"/>
      <c r="G878" s="109">
        <v>10</v>
      </c>
      <c r="H878" s="110">
        <v>26.492000000000001</v>
      </c>
      <c r="I878" s="110">
        <v>25.953700000000001</v>
      </c>
      <c r="J878" s="111" t="s">
        <v>4989</v>
      </c>
      <c r="K878" s="112">
        <f t="shared" si="46"/>
        <v>50</v>
      </c>
      <c r="L878" s="52">
        <v>2194</v>
      </c>
      <c r="M878" s="247">
        <f t="shared" si="51"/>
        <v>87760</v>
      </c>
      <c r="N878" s="258"/>
      <c r="O878" s="438" t="e">
        <f>AVERAGE(#REF!)</f>
        <v>#REF!</v>
      </c>
      <c r="P878" s="438" t="e">
        <f>AVERAGE(#REF!)</f>
        <v>#REF!</v>
      </c>
      <c r="Q878" s="438" t="e">
        <f>STDEV(Q877:Q877)</f>
        <v>#DIV/0!</v>
      </c>
      <c r="R878" s="438" t="e">
        <f>STDEV(R877:R877)</f>
        <v>#REF!</v>
      </c>
      <c r="S878" s="114" t="s">
        <v>4897</v>
      </c>
      <c r="T878" s="21">
        <v>24</v>
      </c>
    </row>
    <row r="879" spans="1:20" ht="15.75">
      <c r="A879" s="440"/>
      <c r="B879" s="1" t="s">
        <v>57</v>
      </c>
      <c r="C879" s="383">
        <v>5</v>
      </c>
      <c r="D879" s="430" t="s">
        <v>4</v>
      </c>
      <c r="E879" s="1" t="s">
        <v>4990</v>
      </c>
      <c r="F879" s="409"/>
      <c r="G879" s="109">
        <v>10</v>
      </c>
      <c r="H879" s="110">
        <v>27.378699999999998</v>
      </c>
      <c r="I879" s="110">
        <v>26.19</v>
      </c>
      <c r="J879" s="111" t="s">
        <v>4991</v>
      </c>
      <c r="K879" s="112">
        <f t="shared" si="46"/>
        <v>50</v>
      </c>
      <c r="L879" s="52">
        <v>1192</v>
      </c>
      <c r="M879" s="247">
        <f t="shared" si="51"/>
        <v>47680</v>
      </c>
      <c r="N879" s="257"/>
      <c r="O879" s="432">
        <f>AVERAGE(M879:M880)</f>
        <v>82540</v>
      </c>
      <c r="P879" s="432">
        <f>AVERAGE(M879:M882)</f>
        <v>60700</v>
      </c>
      <c r="Q879" s="432">
        <f>STDEV(M879:M880)</f>
        <v>49299.484784326094</v>
      </c>
      <c r="R879" s="432">
        <f>STDEV(M879:M882)</f>
        <v>40006.992722106304</v>
      </c>
      <c r="S879" s="114" t="s">
        <v>4897</v>
      </c>
      <c r="T879" s="21">
        <v>24</v>
      </c>
    </row>
    <row r="880" spans="1:20" ht="15.75">
      <c r="A880" s="440"/>
      <c r="B880" s="1" t="s">
        <v>58</v>
      </c>
      <c r="C880" s="384"/>
      <c r="D880" s="431"/>
      <c r="E880" s="1" t="s">
        <v>4992</v>
      </c>
      <c r="F880" s="409"/>
      <c r="G880" s="109">
        <v>10</v>
      </c>
      <c r="H880" s="110">
        <v>26.068000000000001</v>
      </c>
      <c r="I880" s="110">
        <v>25.74</v>
      </c>
      <c r="J880" s="111" t="s">
        <v>4993</v>
      </c>
      <c r="K880" s="112">
        <f t="shared" si="46"/>
        <v>50</v>
      </c>
      <c r="L880" s="52">
        <v>2935</v>
      </c>
      <c r="M880" s="247">
        <f t="shared" si="51"/>
        <v>117400</v>
      </c>
      <c r="N880" s="258"/>
      <c r="O880" s="438"/>
      <c r="P880" s="438"/>
      <c r="Q880" s="438"/>
      <c r="R880" s="438"/>
      <c r="S880" s="114" t="s">
        <v>4897</v>
      </c>
      <c r="T880" s="21">
        <v>24</v>
      </c>
    </row>
    <row r="881" spans="1:20" ht="15.75">
      <c r="A881" s="440"/>
      <c r="B881" s="1" t="s">
        <v>59</v>
      </c>
      <c r="C881" s="384"/>
      <c r="D881" s="430" t="s">
        <v>3</v>
      </c>
      <c r="E881" s="1" t="s">
        <v>4994</v>
      </c>
      <c r="F881" s="409"/>
      <c r="G881" s="109">
        <v>10</v>
      </c>
      <c r="H881" s="110">
        <v>27.1953</v>
      </c>
      <c r="I881" s="110">
        <v>26.222999999999999</v>
      </c>
      <c r="J881" s="111" t="s">
        <v>4995</v>
      </c>
      <c r="K881" s="112">
        <f t="shared" si="46"/>
        <v>50</v>
      </c>
      <c r="L881" s="52">
        <v>1352</v>
      </c>
      <c r="M881" s="247">
        <f t="shared" si="51"/>
        <v>54080</v>
      </c>
      <c r="N881" s="257"/>
      <c r="O881" s="432">
        <f>AVERAGE(M881:M882)</f>
        <v>38860</v>
      </c>
      <c r="P881" s="438" t="e">
        <f>AVERAGE(#REF!)</f>
        <v>#REF!</v>
      </c>
      <c r="Q881" s="432">
        <f>STDEV(M881:M882)</f>
        <v>21524.330419318507</v>
      </c>
      <c r="R881" s="438" t="e">
        <f>STDEV(#REF!)</f>
        <v>#REF!</v>
      </c>
      <c r="S881" s="114" t="s">
        <v>4897</v>
      </c>
      <c r="T881" s="21">
        <v>24</v>
      </c>
    </row>
    <row r="882" spans="1:20" ht="15.75">
      <c r="A882" s="440"/>
      <c r="B882" s="1" t="s">
        <v>60</v>
      </c>
      <c r="C882" s="384"/>
      <c r="D882" s="431"/>
      <c r="E882" s="1" t="s">
        <v>4996</v>
      </c>
      <c r="F882" s="409"/>
      <c r="G882" s="109">
        <v>10</v>
      </c>
      <c r="H882" s="110">
        <v>28.4</v>
      </c>
      <c r="I882" s="110">
        <v>25.913</v>
      </c>
      <c r="J882" s="111" t="s">
        <v>4997</v>
      </c>
      <c r="K882" s="112">
        <f t="shared" si="46"/>
        <v>50</v>
      </c>
      <c r="L882" s="52">
        <v>591</v>
      </c>
      <c r="M882" s="247">
        <f t="shared" si="51"/>
        <v>23640</v>
      </c>
      <c r="N882" s="258"/>
      <c r="O882" s="438" t="e">
        <f>AVERAGE(#REF!)</f>
        <v>#REF!</v>
      </c>
      <c r="P882" s="438" t="e">
        <f>AVERAGE(#REF!)</f>
        <v>#REF!</v>
      </c>
      <c r="Q882" s="438" t="e">
        <f>STDEV(Q881:Q881)</f>
        <v>#DIV/0!</v>
      </c>
      <c r="R882" s="438" t="e">
        <f>STDEV(R881:R881)</f>
        <v>#REF!</v>
      </c>
      <c r="S882" s="114" t="s">
        <v>4897</v>
      </c>
      <c r="T882" s="21">
        <v>24</v>
      </c>
    </row>
    <row r="883" spans="1:20" ht="15.75">
      <c r="A883" s="440"/>
      <c r="B883" s="1" t="s">
        <v>61</v>
      </c>
      <c r="C883" s="383">
        <v>6</v>
      </c>
      <c r="D883" s="430" t="s">
        <v>4</v>
      </c>
      <c r="E883" s="1" t="s">
        <v>4998</v>
      </c>
      <c r="F883" s="409"/>
      <c r="G883" s="109">
        <v>10</v>
      </c>
      <c r="H883" s="110">
        <v>25.557300000000001</v>
      </c>
      <c r="I883" s="110">
        <v>25.8033</v>
      </c>
      <c r="J883" s="111" t="s">
        <v>4999</v>
      </c>
      <c r="K883" s="112">
        <f t="shared" si="46"/>
        <v>50</v>
      </c>
      <c r="L883" s="52">
        <v>4176</v>
      </c>
      <c r="M883" s="247">
        <f t="shared" si="51"/>
        <v>167040</v>
      </c>
      <c r="N883" s="257"/>
      <c r="O883" s="432">
        <f>AVERAGE(M883:M884)</f>
        <v>152000</v>
      </c>
      <c r="P883" s="432">
        <f>AVERAGE(M883:M886)</f>
        <v>146093.33333333334</v>
      </c>
      <c r="Q883" s="432">
        <f>STDEV(M883:M884)</f>
        <v>21269.77197809135</v>
      </c>
      <c r="R883" s="432">
        <f>STDEV(M883:M886)</f>
        <v>18189.770018703701</v>
      </c>
      <c r="S883" s="114" t="s">
        <v>4897</v>
      </c>
      <c r="T883" s="21">
        <v>24</v>
      </c>
    </row>
    <row r="884" spans="1:20" ht="15.75">
      <c r="A884" s="440"/>
      <c r="B884" s="1" t="s">
        <v>62</v>
      </c>
      <c r="C884" s="384"/>
      <c r="D884" s="437"/>
      <c r="E884" s="1" t="s">
        <v>5000</v>
      </c>
      <c r="F884" s="409"/>
      <c r="G884" s="109">
        <v>10</v>
      </c>
      <c r="H884" s="110">
        <v>25.8443</v>
      </c>
      <c r="I884" s="110">
        <v>25.964700000000001</v>
      </c>
      <c r="J884" s="111" t="s">
        <v>4118</v>
      </c>
      <c r="K884" s="112">
        <f t="shared" si="46"/>
        <v>50</v>
      </c>
      <c r="L884" s="52">
        <v>3424</v>
      </c>
      <c r="M884" s="247">
        <f t="shared" si="51"/>
        <v>136960</v>
      </c>
      <c r="N884" s="259"/>
      <c r="O884" s="433"/>
      <c r="P884" s="438"/>
      <c r="Q884" s="433"/>
      <c r="R884" s="438"/>
      <c r="S884" s="114" t="s">
        <v>4897</v>
      </c>
      <c r="T884" s="21">
        <v>24</v>
      </c>
    </row>
    <row r="885" spans="1:20" ht="15.75">
      <c r="A885" s="440"/>
      <c r="B885" s="1" t="s">
        <v>63</v>
      </c>
      <c r="C885" s="384"/>
      <c r="D885" s="430" t="s">
        <v>3</v>
      </c>
      <c r="E885" s="1" t="s">
        <v>5001</v>
      </c>
      <c r="F885" s="409"/>
      <c r="G885" s="109">
        <v>10</v>
      </c>
      <c r="H885" s="110">
        <v>25.872699999999998</v>
      </c>
      <c r="I885" s="110">
        <v>25.808</v>
      </c>
      <c r="J885" s="111" t="s">
        <v>5002</v>
      </c>
      <c r="K885" s="112">
        <f t="shared" si="46"/>
        <v>50</v>
      </c>
      <c r="L885" s="52">
        <v>3357</v>
      </c>
      <c r="M885" s="247">
        <f t="shared" si="51"/>
        <v>134280</v>
      </c>
      <c r="N885" s="257"/>
      <c r="O885" s="432">
        <f>AVERAGE(M885:M886)</f>
        <v>134280</v>
      </c>
      <c r="P885" s="438" t="e">
        <f>AVERAGE(#REF!)</f>
        <v>#REF!</v>
      </c>
      <c r="Q885" s="432" t="s">
        <v>354</v>
      </c>
      <c r="R885" s="438" t="e">
        <f>STDEV(#REF!)</f>
        <v>#REF!</v>
      </c>
      <c r="S885" s="114" t="s">
        <v>4897</v>
      </c>
      <c r="T885" s="21">
        <v>24</v>
      </c>
    </row>
    <row r="886" spans="1:20" ht="15.75">
      <c r="A886" s="441"/>
      <c r="B886" s="1" t="s">
        <v>64</v>
      </c>
      <c r="C886" s="385"/>
      <c r="D886" s="437"/>
      <c r="E886" s="1" t="s">
        <v>5003</v>
      </c>
      <c r="F886" s="410"/>
      <c r="G886" s="109">
        <v>10</v>
      </c>
      <c r="H886" s="110">
        <v>35.768300000000004</v>
      </c>
      <c r="I886" s="110">
        <v>26.668299999999999</v>
      </c>
      <c r="J886" s="111" t="s">
        <v>5004</v>
      </c>
      <c r="K886" s="112">
        <f t="shared" si="46"/>
        <v>50</v>
      </c>
      <c r="L886" s="52" t="s">
        <v>355</v>
      </c>
      <c r="M886" s="248" t="s">
        <v>355</v>
      </c>
      <c r="N886" s="262"/>
      <c r="O886" s="433" t="e">
        <f>AVERAGE(#REF!)</f>
        <v>#REF!</v>
      </c>
      <c r="P886" s="433" t="e">
        <f>AVERAGE(#REF!)</f>
        <v>#REF!</v>
      </c>
      <c r="Q886" s="433"/>
      <c r="R886" s="433" t="e">
        <f>STDEV(R885:R885)</f>
        <v>#REF!</v>
      </c>
      <c r="S886" s="114" t="s">
        <v>4897</v>
      </c>
      <c r="T886" s="21">
        <v>24</v>
      </c>
    </row>
    <row r="887" spans="1:20" ht="15.75">
      <c r="A887" s="439" t="s">
        <v>5005</v>
      </c>
      <c r="B887" s="1" t="s">
        <v>26</v>
      </c>
      <c r="C887" s="383">
        <v>3</v>
      </c>
      <c r="D887" s="430" t="s">
        <v>4</v>
      </c>
      <c r="E887" s="1" t="s">
        <v>5006</v>
      </c>
      <c r="F887" s="408" t="s">
        <v>1844</v>
      </c>
      <c r="G887" s="109">
        <v>10</v>
      </c>
      <c r="H887" s="110">
        <v>30.656300000000002</v>
      </c>
      <c r="I887" s="110">
        <v>25.750699999999998</v>
      </c>
      <c r="J887" s="111" t="s">
        <v>5007</v>
      </c>
      <c r="K887" s="112">
        <f t="shared" si="46"/>
        <v>50</v>
      </c>
      <c r="L887" s="52">
        <v>126</v>
      </c>
      <c r="M887" s="247">
        <f t="shared" si="51"/>
        <v>5040</v>
      </c>
      <c r="N887" s="257"/>
      <c r="O887" s="432">
        <f>AVERAGE(M887:M888)</f>
        <v>11360</v>
      </c>
      <c r="P887" s="432">
        <f>AVERAGE(M887:M890)</f>
        <v>7320</v>
      </c>
      <c r="Q887" s="432">
        <f>STDEV(M887:M888)</f>
        <v>8937.8297141979601</v>
      </c>
      <c r="R887" s="432">
        <f>STDEV(M887:M890)</f>
        <v>7103.2011562862745</v>
      </c>
      <c r="S887" s="114" t="s">
        <v>4897</v>
      </c>
      <c r="T887" s="21">
        <v>24</v>
      </c>
    </row>
    <row r="888" spans="1:20" ht="15.75">
      <c r="A888" s="440"/>
      <c r="B888" s="1" t="s">
        <v>27</v>
      </c>
      <c r="C888" s="384"/>
      <c r="D888" s="431"/>
      <c r="E888" s="1" t="s">
        <v>5008</v>
      </c>
      <c r="F888" s="409"/>
      <c r="G888" s="109">
        <v>10</v>
      </c>
      <c r="H888" s="110">
        <v>28.823</v>
      </c>
      <c r="I888" s="110">
        <v>25.516300000000001</v>
      </c>
      <c r="J888" s="111" t="s">
        <v>5009</v>
      </c>
      <c r="K888" s="112">
        <f t="shared" si="46"/>
        <v>50</v>
      </c>
      <c r="L888" s="52">
        <v>442</v>
      </c>
      <c r="M888" s="247">
        <f t="shared" si="51"/>
        <v>17680</v>
      </c>
      <c r="N888" s="258"/>
      <c r="O888" s="438"/>
      <c r="P888" s="438"/>
      <c r="Q888" s="438"/>
      <c r="R888" s="438"/>
      <c r="S888" s="114" t="s">
        <v>4897</v>
      </c>
      <c r="T888" s="21">
        <v>24</v>
      </c>
    </row>
    <row r="889" spans="1:20" ht="15.75">
      <c r="A889" s="440"/>
      <c r="B889" s="1" t="s">
        <v>28</v>
      </c>
      <c r="C889" s="384"/>
      <c r="D889" s="430" t="s">
        <v>3</v>
      </c>
      <c r="E889" s="1" t="s">
        <v>5010</v>
      </c>
      <c r="F889" s="409"/>
      <c r="G889" s="109">
        <v>10</v>
      </c>
      <c r="H889" s="110">
        <v>32.417700000000004</v>
      </c>
      <c r="I889" s="110">
        <v>25.863700000000001</v>
      </c>
      <c r="J889" s="111" t="s">
        <v>5011</v>
      </c>
      <c r="K889" s="112">
        <f t="shared" si="46"/>
        <v>50</v>
      </c>
      <c r="L889" s="52">
        <v>38</v>
      </c>
      <c r="M889" s="247">
        <f t="shared" si="51"/>
        <v>1520</v>
      </c>
      <c r="N889" s="257"/>
      <c r="O889" s="432">
        <f>AVERAGE(M889:M890)</f>
        <v>3280</v>
      </c>
      <c r="P889" s="438" t="e">
        <f>AVERAGE(#REF!)</f>
        <v>#REF!</v>
      </c>
      <c r="Q889" s="432">
        <f>STDEV(M889:M890)</f>
        <v>2489.0158697766474</v>
      </c>
      <c r="R889" s="438" t="e">
        <f>STDEV(#REF!)</f>
        <v>#REF!</v>
      </c>
      <c r="S889" s="114" t="s">
        <v>4897</v>
      </c>
      <c r="T889" s="21">
        <v>24</v>
      </c>
    </row>
    <row r="890" spans="1:20" ht="15.75">
      <c r="A890" s="440"/>
      <c r="B890" s="1" t="s">
        <v>29</v>
      </c>
      <c r="C890" s="384"/>
      <c r="D890" s="431"/>
      <c r="E890" s="1" t="s">
        <v>5012</v>
      </c>
      <c r="F890" s="409"/>
      <c r="G890" s="109">
        <v>10</v>
      </c>
      <c r="H890" s="110">
        <v>30.648</v>
      </c>
      <c r="I890" s="110">
        <v>25.984999999999999</v>
      </c>
      <c r="J890" s="111" t="s">
        <v>5013</v>
      </c>
      <c r="K890" s="112">
        <f t="shared" si="46"/>
        <v>50</v>
      </c>
      <c r="L890" s="52">
        <v>126</v>
      </c>
      <c r="M890" s="247">
        <f t="shared" si="51"/>
        <v>5040</v>
      </c>
      <c r="N890" s="258"/>
      <c r="O890" s="438">
        <f>AVERAGE(O889:O889)</f>
        <v>3280</v>
      </c>
      <c r="P890" s="438" t="e">
        <f>AVERAGE(P889:P889)</f>
        <v>#REF!</v>
      </c>
      <c r="Q890" s="438" t="e">
        <f>STDEV(#REF!)</f>
        <v>#REF!</v>
      </c>
      <c r="R890" s="438" t="e">
        <f>STDEV(#REF!)</f>
        <v>#REF!</v>
      </c>
      <c r="S890" s="114" t="s">
        <v>4897</v>
      </c>
      <c r="T890" s="21">
        <v>24</v>
      </c>
    </row>
    <row r="891" spans="1:20" ht="15.75">
      <c r="A891" s="440"/>
      <c r="B891" s="1" t="s">
        <v>30</v>
      </c>
      <c r="C891" s="383">
        <v>4</v>
      </c>
      <c r="D891" s="430" t="s">
        <v>4</v>
      </c>
      <c r="E891" s="1" t="s">
        <v>5014</v>
      </c>
      <c r="F891" s="409"/>
      <c r="G891" s="109">
        <v>10</v>
      </c>
      <c r="H891" s="110">
        <v>27.9497</v>
      </c>
      <c r="I891" s="110">
        <v>26.332999999999998</v>
      </c>
      <c r="J891" s="111" t="s">
        <v>5015</v>
      </c>
      <c r="K891" s="112">
        <f t="shared" si="46"/>
        <v>50</v>
      </c>
      <c r="L891" s="52">
        <v>806</v>
      </c>
      <c r="M891" s="247">
        <f t="shared" si="51"/>
        <v>32240</v>
      </c>
      <c r="N891" s="257"/>
      <c r="O891" s="432">
        <f>AVERAGE(M891:M892)</f>
        <v>38200</v>
      </c>
      <c r="P891" s="432">
        <f>AVERAGE(M891:M894)</f>
        <v>74330</v>
      </c>
      <c r="Q891" s="432">
        <f>STDEV(M891:M892)</f>
        <v>8428.7128317436473</v>
      </c>
      <c r="R891" s="432">
        <f>STDEV(M891:M894)</f>
        <v>56684.505819491802</v>
      </c>
      <c r="S891" s="114" t="s">
        <v>4897</v>
      </c>
      <c r="T891" s="21">
        <v>24</v>
      </c>
    </row>
    <row r="892" spans="1:20" ht="15.75">
      <c r="A892" s="440"/>
      <c r="B892" s="1" t="s">
        <v>31</v>
      </c>
      <c r="C892" s="384"/>
      <c r="D892" s="431"/>
      <c r="E892" s="1" t="s">
        <v>5016</v>
      </c>
      <c r="F892" s="409"/>
      <c r="G892" s="109">
        <v>10</v>
      </c>
      <c r="H892" s="110">
        <v>27.4907</v>
      </c>
      <c r="I892" s="110">
        <v>26.131</v>
      </c>
      <c r="J892" s="111" t="s">
        <v>5017</v>
      </c>
      <c r="K892" s="112">
        <f t="shared" si="46"/>
        <v>50</v>
      </c>
      <c r="L892" s="52">
        <v>1104</v>
      </c>
      <c r="M892" s="247">
        <f t="shared" si="51"/>
        <v>44160</v>
      </c>
      <c r="N892" s="258"/>
      <c r="O892" s="438"/>
      <c r="P892" s="438"/>
      <c r="Q892" s="438"/>
      <c r="R892" s="438"/>
      <c r="S892" s="114" t="s">
        <v>4897</v>
      </c>
      <c r="T892" s="21">
        <v>24</v>
      </c>
    </row>
    <row r="893" spans="1:20" ht="15.75">
      <c r="A893" s="440"/>
      <c r="B893" s="1" t="s">
        <v>32</v>
      </c>
      <c r="C893" s="384"/>
      <c r="D893" s="430" t="s">
        <v>3</v>
      </c>
      <c r="E893" s="1" t="s">
        <v>5018</v>
      </c>
      <c r="F893" s="409"/>
      <c r="G893" s="109">
        <v>10</v>
      </c>
      <c r="H893" s="110">
        <v>26.955300000000001</v>
      </c>
      <c r="I893" s="110">
        <v>26.14</v>
      </c>
      <c r="J893" s="111" t="s">
        <v>5019</v>
      </c>
      <c r="K893" s="112">
        <f t="shared" si="46"/>
        <v>50</v>
      </c>
      <c r="L893" s="52">
        <v>1596</v>
      </c>
      <c r="M893" s="247">
        <f t="shared" si="51"/>
        <v>63840</v>
      </c>
      <c r="N893" s="257"/>
      <c r="O893" s="432">
        <f>AVERAGE(M893:M894)</f>
        <v>110460</v>
      </c>
      <c r="P893" s="438" t="e">
        <f>AVERAGE(#REF!)</f>
        <v>#REF!</v>
      </c>
      <c r="Q893" s="432">
        <f>STDEV(M893:M894)</f>
        <v>65930.636277833692</v>
      </c>
      <c r="R893" s="438" t="e">
        <f>STDEV(#REF!)</f>
        <v>#REF!</v>
      </c>
      <c r="S893" s="114" t="s">
        <v>4897</v>
      </c>
      <c r="T893" s="21">
        <v>24</v>
      </c>
    </row>
    <row r="894" spans="1:20" ht="15.75">
      <c r="A894" s="440"/>
      <c r="B894" s="1" t="s">
        <v>33</v>
      </c>
      <c r="C894" s="384"/>
      <c r="D894" s="431"/>
      <c r="E894" s="1" t="s">
        <v>5020</v>
      </c>
      <c r="F894" s="409"/>
      <c r="G894" s="109">
        <v>10</v>
      </c>
      <c r="H894" s="110">
        <v>25.646000000000001</v>
      </c>
      <c r="I894" s="110">
        <v>25.671700000000001</v>
      </c>
      <c r="J894" s="111" t="s">
        <v>5021</v>
      </c>
      <c r="K894" s="112">
        <f t="shared" si="46"/>
        <v>50</v>
      </c>
      <c r="L894" s="52">
        <v>3927</v>
      </c>
      <c r="M894" s="247">
        <f t="shared" si="51"/>
        <v>157080</v>
      </c>
      <c r="N894" s="258"/>
      <c r="O894" s="438">
        <f>AVERAGE(O893:O893)</f>
        <v>110460</v>
      </c>
      <c r="P894" s="438" t="e">
        <f>AVERAGE(P893:P893)</f>
        <v>#REF!</v>
      </c>
      <c r="Q894" s="438" t="e">
        <f>STDEV(#REF!)</f>
        <v>#REF!</v>
      </c>
      <c r="R894" s="438" t="e">
        <f>STDEV(#REF!)</f>
        <v>#REF!</v>
      </c>
      <c r="S894" s="114" t="s">
        <v>4897</v>
      </c>
      <c r="T894" s="21">
        <v>24</v>
      </c>
    </row>
    <row r="895" spans="1:20" ht="15.75">
      <c r="A895" s="440"/>
      <c r="B895" s="1" t="s">
        <v>34</v>
      </c>
      <c r="C895" s="383">
        <v>5</v>
      </c>
      <c r="D895" s="430" t="s">
        <v>4</v>
      </c>
      <c r="E895" s="1" t="s">
        <v>5022</v>
      </c>
      <c r="F895" s="409"/>
      <c r="G895" s="109">
        <v>10</v>
      </c>
      <c r="H895" s="110">
        <v>28.238</v>
      </c>
      <c r="I895" s="110">
        <v>26.3993</v>
      </c>
      <c r="J895" s="111" t="s">
        <v>5023</v>
      </c>
      <c r="K895" s="112">
        <f t="shared" si="46"/>
        <v>50</v>
      </c>
      <c r="L895" s="52">
        <v>661</v>
      </c>
      <c r="M895" s="247">
        <f t="shared" si="51"/>
        <v>26440</v>
      </c>
      <c r="N895" s="257"/>
      <c r="O895" s="432">
        <f>AVERAGE(M895:M896)</f>
        <v>32700</v>
      </c>
      <c r="P895" s="432">
        <f>AVERAGE(M895:M898)</f>
        <v>25070</v>
      </c>
      <c r="Q895" s="432">
        <f>STDEV(M895:M896)</f>
        <v>8852.9769004555747</v>
      </c>
      <c r="R895" s="432">
        <f>STDEV(M895:M898)</f>
        <v>11073.204895903746</v>
      </c>
      <c r="S895" s="114" t="s">
        <v>4897</v>
      </c>
      <c r="T895" s="21">
        <v>24</v>
      </c>
    </row>
    <row r="896" spans="1:20" ht="15.75">
      <c r="A896" s="440"/>
      <c r="B896" s="1" t="s">
        <v>35</v>
      </c>
      <c r="C896" s="384"/>
      <c r="D896" s="431"/>
      <c r="E896" s="1" t="s">
        <v>5024</v>
      </c>
      <c r="F896" s="409"/>
      <c r="G896" s="109">
        <v>10</v>
      </c>
      <c r="H896" s="110">
        <v>27.673300000000001</v>
      </c>
      <c r="I896" s="110">
        <v>26.146699999999999</v>
      </c>
      <c r="J896" s="111" t="s">
        <v>5025</v>
      </c>
      <c r="K896" s="112">
        <f t="shared" si="46"/>
        <v>50</v>
      </c>
      <c r="L896" s="52">
        <v>974</v>
      </c>
      <c r="M896" s="247">
        <f t="shared" si="51"/>
        <v>38960</v>
      </c>
      <c r="N896" s="258"/>
      <c r="O896" s="438"/>
      <c r="P896" s="438"/>
      <c r="Q896" s="438"/>
      <c r="R896" s="438"/>
      <c r="S896" s="114" t="s">
        <v>4897</v>
      </c>
      <c r="T896" s="21">
        <v>24</v>
      </c>
    </row>
    <row r="897" spans="1:20" ht="15.75">
      <c r="A897" s="440"/>
      <c r="B897" s="1" t="s">
        <v>36</v>
      </c>
      <c r="C897" s="384"/>
      <c r="D897" s="430" t="s">
        <v>3</v>
      </c>
      <c r="E897" s="1" t="s">
        <v>5026</v>
      </c>
      <c r="F897" s="409"/>
      <c r="G897" s="109">
        <v>10</v>
      </c>
      <c r="H897" s="110">
        <v>29.373000000000001</v>
      </c>
      <c r="I897" s="110">
        <v>26.0947</v>
      </c>
      <c r="J897" s="111" t="s">
        <v>5027</v>
      </c>
      <c r="K897" s="112">
        <f t="shared" si="46"/>
        <v>50</v>
      </c>
      <c r="L897" s="52">
        <v>303</v>
      </c>
      <c r="M897" s="247">
        <f t="shared" si="51"/>
        <v>12120</v>
      </c>
      <c r="N897" s="257"/>
      <c r="O897" s="432">
        <f>AVERAGE(M897:M898)</f>
        <v>17440</v>
      </c>
      <c r="P897" s="438" t="e">
        <f>AVERAGE(#REF!)</f>
        <v>#REF!</v>
      </c>
      <c r="Q897" s="432">
        <f>STDEV(M897:M898)</f>
        <v>7523.6161518248655</v>
      </c>
      <c r="R897" s="438" t="e">
        <f>STDEV(#REF!)</f>
        <v>#REF!</v>
      </c>
      <c r="S897" s="114" t="s">
        <v>4897</v>
      </c>
      <c r="T897" s="21">
        <v>25</v>
      </c>
    </row>
    <row r="898" spans="1:20" ht="15.75">
      <c r="A898" s="440"/>
      <c r="B898" s="1" t="s">
        <v>37</v>
      </c>
      <c r="C898" s="384"/>
      <c r="D898" s="431"/>
      <c r="E898" s="1" t="s">
        <v>5028</v>
      </c>
      <c r="F898" s="409"/>
      <c r="G898" s="109">
        <v>10</v>
      </c>
      <c r="H898" s="110">
        <v>28.454000000000001</v>
      </c>
      <c r="I898" s="110">
        <v>25.651700000000002</v>
      </c>
      <c r="J898" s="111" t="s">
        <v>5029</v>
      </c>
      <c r="K898" s="112">
        <f t="shared" si="46"/>
        <v>50</v>
      </c>
      <c r="L898" s="52">
        <v>569</v>
      </c>
      <c r="M898" s="247">
        <f t="shared" si="51"/>
        <v>22760</v>
      </c>
      <c r="N898" s="258"/>
      <c r="O898" s="438" t="e">
        <f>AVERAGE(#REF!)</f>
        <v>#REF!</v>
      </c>
      <c r="P898" s="438" t="e">
        <f>AVERAGE(#REF!)</f>
        <v>#REF!</v>
      </c>
      <c r="Q898" s="438" t="e">
        <f>STDEV(Q897:Q897)</f>
        <v>#DIV/0!</v>
      </c>
      <c r="R898" s="438" t="e">
        <f>STDEV(R897:R897)</f>
        <v>#REF!</v>
      </c>
      <c r="S898" s="114" t="s">
        <v>4897</v>
      </c>
      <c r="T898" s="21">
        <v>25</v>
      </c>
    </row>
    <row r="899" spans="1:20" ht="15.75">
      <c r="A899" s="440"/>
      <c r="B899" s="1" t="s">
        <v>38</v>
      </c>
      <c r="C899" s="383">
        <v>6</v>
      </c>
      <c r="D899" s="115" t="s">
        <v>4</v>
      </c>
      <c r="E899" s="1" t="s">
        <v>5030</v>
      </c>
      <c r="F899" s="409"/>
      <c r="G899" s="109">
        <v>10</v>
      </c>
      <c r="H899" s="110" t="s">
        <v>16</v>
      </c>
      <c r="I899" s="110">
        <v>25.793299999999999</v>
      </c>
      <c r="J899" s="111" t="s">
        <v>5031</v>
      </c>
      <c r="K899" s="112">
        <f t="shared" si="46"/>
        <v>50</v>
      </c>
      <c r="L899" s="52" t="s">
        <v>355</v>
      </c>
      <c r="M899" s="248" t="s">
        <v>355</v>
      </c>
      <c r="N899" s="248"/>
      <c r="O899" s="52" t="s">
        <v>355</v>
      </c>
      <c r="P899" s="432">
        <f>AVERAGE(M899:M902)</f>
        <v>40626.666666666664</v>
      </c>
      <c r="Q899" s="116" t="s">
        <v>354</v>
      </c>
      <c r="R899" s="432">
        <f>STDEV(M899:M902)</f>
        <v>23843.232443050449</v>
      </c>
      <c r="S899" s="114" t="s">
        <v>4897</v>
      </c>
      <c r="T899" s="21">
        <v>25</v>
      </c>
    </row>
    <row r="900" spans="1:20" ht="15.75">
      <c r="A900" s="440"/>
      <c r="B900" s="1" t="s">
        <v>39</v>
      </c>
      <c r="C900" s="384"/>
      <c r="D900" s="430" t="s">
        <v>3</v>
      </c>
      <c r="E900" s="1" t="s">
        <v>5032</v>
      </c>
      <c r="F900" s="409"/>
      <c r="G900" s="109">
        <v>10</v>
      </c>
      <c r="H900" s="110">
        <v>26.945</v>
      </c>
      <c r="I900" s="110">
        <v>26.1157</v>
      </c>
      <c r="J900" s="111" t="s">
        <v>5033</v>
      </c>
      <c r="K900" s="112">
        <f t="shared" si="46"/>
        <v>50</v>
      </c>
      <c r="L900" s="52">
        <v>1606</v>
      </c>
      <c r="M900" s="247">
        <f t="shared" si="51"/>
        <v>64240</v>
      </c>
      <c r="N900" s="257"/>
      <c r="O900" s="432">
        <f>AVERAGE(M900:M902)</f>
        <v>40626.666666666664</v>
      </c>
      <c r="P900" s="438" t="e">
        <f>AVERAGE(#REF!)</f>
        <v>#REF!</v>
      </c>
      <c r="Q900" s="432">
        <f>STDEV(M900:M902)</f>
        <v>23843.232443050449</v>
      </c>
      <c r="R900" s="438" t="e">
        <f>STDEV(#REF!)</f>
        <v>#REF!</v>
      </c>
      <c r="S900" s="114" t="s">
        <v>4897</v>
      </c>
      <c r="T900" s="21">
        <v>25</v>
      </c>
    </row>
    <row r="901" spans="1:20" ht="15.75">
      <c r="A901" s="440"/>
      <c r="B901" s="1" t="s">
        <v>40</v>
      </c>
      <c r="C901" s="384"/>
      <c r="D901" s="431"/>
      <c r="E901" s="1" t="s">
        <v>5034</v>
      </c>
      <c r="F901" s="409"/>
      <c r="G901" s="109">
        <v>10</v>
      </c>
      <c r="H901" s="110">
        <v>28.9163</v>
      </c>
      <c r="I901" s="110">
        <v>27.274699999999999</v>
      </c>
      <c r="J901" s="111" t="s">
        <v>5035</v>
      </c>
      <c r="K901" s="112">
        <f t="shared" si="46"/>
        <v>50</v>
      </c>
      <c r="L901" s="52">
        <v>414</v>
      </c>
      <c r="M901" s="247">
        <f t="shared" si="51"/>
        <v>16560</v>
      </c>
      <c r="N901" s="258"/>
      <c r="O901" s="438">
        <f>AVERAGE(O900:O900)</f>
        <v>40626.666666666664</v>
      </c>
      <c r="P901" s="438" t="e">
        <f>AVERAGE(P900:P900)</f>
        <v>#REF!</v>
      </c>
      <c r="Q901" s="438" t="e">
        <f>STDEV(#REF!)</f>
        <v>#REF!</v>
      </c>
      <c r="R901" s="438" t="e">
        <f>STDEV(#REF!)</f>
        <v>#REF!</v>
      </c>
      <c r="S901" s="114" t="s">
        <v>4897</v>
      </c>
      <c r="T901" s="21">
        <v>25</v>
      </c>
    </row>
    <row r="902" spans="1:20" ht="15.75">
      <c r="A902" s="440"/>
      <c r="B902" s="1" t="s">
        <v>41</v>
      </c>
      <c r="C902" s="384"/>
      <c r="D902" s="431"/>
      <c r="E902" s="1" t="s">
        <v>5036</v>
      </c>
      <c r="F902" s="410"/>
      <c r="G902" s="109">
        <v>10</v>
      </c>
      <c r="H902" s="110">
        <v>27.596</v>
      </c>
      <c r="I902" s="110">
        <v>26.473700000000001</v>
      </c>
      <c r="J902" s="111" t="s">
        <v>5037</v>
      </c>
      <c r="K902" s="112">
        <f t="shared" si="46"/>
        <v>50</v>
      </c>
      <c r="L902" s="52">
        <v>1027</v>
      </c>
      <c r="M902" s="247">
        <f t="shared" si="51"/>
        <v>41080</v>
      </c>
      <c r="N902" s="258"/>
      <c r="O902" s="438">
        <f>AVERAGE(O901:O901)</f>
        <v>40626.666666666664</v>
      </c>
      <c r="P902" s="438" t="e">
        <f>AVERAGE(P901:P901)</f>
        <v>#REF!</v>
      </c>
      <c r="Q902" s="438" t="e">
        <f>STDEV(Q900:Q901)</f>
        <v>#REF!</v>
      </c>
      <c r="R902" s="438" t="e">
        <f>STDEV(R900:R901)</f>
        <v>#REF!</v>
      </c>
      <c r="S902" s="114" t="s">
        <v>4897</v>
      </c>
      <c r="T902" s="21">
        <v>25</v>
      </c>
    </row>
    <row r="903" spans="1:20" ht="15.75">
      <c r="A903" s="440"/>
      <c r="B903" s="1" t="s">
        <v>49</v>
      </c>
      <c r="C903" s="383">
        <v>3</v>
      </c>
      <c r="D903" s="430" t="s">
        <v>4</v>
      </c>
      <c r="E903" s="1" t="s">
        <v>5038</v>
      </c>
      <c r="F903" s="408" t="s">
        <v>1846</v>
      </c>
      <c r="G903" s="109">
        <v>10</v>
      </c>
      <c r="H903" s="110">
        <v>27.478999999999999</v>
      </c>
      <c r="I903" s="110">
        <v>26.042999999999999</v>
      </c>
      <c r="J903" s="111" t="s">
        <v>5039</v>
      </c>
      <c r="K903" s="112">
        <f t="shared" ref="K903:K966" si="52">IF(J903&gt;6.25,50,(J903*8))</f>
        <v>50</v>
      </c>
      <c r="L903" s="52">
        <v>1113</v>
      </c>
      <c r="M903" s="247">
        <f t="shared" si="51"/>
        <v>44520</v>
      </c>
      <c r="N903" s="257"/>
      <c r="O903" s="432">
        <f>AVERAGE(M903:M904)</f>
        <v>32380</v>
      </c>
      <c r="P903" s="432">
        <f>AVERAGE(M903:M906)</f>
        <v>29500</v>
      </c>
      <c r="Q903" s="432">
        <f>STDEV(M903:M904)</f>
        <v>17168.552647209373</v>
      </c>
      <c r="R903" s="432">
        <f>STDEV(M903:M906)</f>
        <v>10464.54330903488</v>
      </c>
      <c r="S903" s="114" t="s">
        <v>4897</v>
      </c>
      <c r="T903" s="21">
        <v>25</v>
      </c>
    </row>
    <row r="904" spans="1:20" ht="15.75">
      <c r="A904" s="440"/>
      <c r="B904" s="1" t="s">
        <v>50</v>
      </c>
      <c r="C904" s="384"/>
      <c r="D904" s="431"/>
      <c r="E904" s="1" t="s">
        <v>5040</v>
      </c>
      <c r="F904" s="409"/>
      <c r="G904" s="109">
        <v>10</v>
      </c>
      <c r="H904" s="110">
        <v>28.631699999999999</v>
      </c>
      <c r="I904" s="110">
        <v>26.042300000000001</v>
      </c>
      <c r="J904" s="111" t="s">
        <v>5041</v>
      </c>
      <c r="K904" s="112">
        <f t="shared" si="52"/>
        <v>50</v>
      </c>
      <c r="L904" s="52">
        <v>506</v>
      </c>
      <c r="M904" s="247">
        <f t="shared" si="51"/>
        <v>20240</v>
      </c>
      <c r="N904" s="258"/>
      <c r="O904" s="438"/>
      <c r="P904" s="438"/>
      <c r="Q904" s="438"/>
      <c r="R904" s="438"/>
      <c r="S904" s="114" t="s">
        <v>4897</v>
      </c>
      <c r="T904" s="21">
        <v>25</v>
      </c>
    </row>
    <row r="905" spans="1:20" ht="15.75">
      <c r="A905" s="440"/>
      <c r="B905" s="1" t="s">
        <v>51</v>
      </c>
      <c r="C905" s="384"/>
      <c r="D905" s="430" t="s">
        <v>3</v>
      </c>
      <c r="E905" s="1" t="s">
        <v>5042</v>
      </c>
      <c r="F905" s="409"/>
      <c r="G905" s="109">
        <v>10</v>
      </c>
      <c r="H905" s="110">
        <v>28.256699999999999</v>
      </c>
      <c r="I905" s="110">
        <v>26.192299999999999</v>
      </c>
      <c r="J905" s="111" t="s">
        <v>5043</v>
      </c>
      <c r="K905" s="112">
        <f t="shared" si="52"/>
        <v>50</v>
      </c>
      <c r="L905" s="52">
        <v>652</v>
      </c>
      <c r="M905" s="247">
        <f t="shared" si="51"/>
        <v>26080</v>
      </c>
      <c r="N905" s="257"/>
      <c r="O905" s="432">
        <f>AVERAGE(M905:M906)</f>
        <v>26620</v>
      </c>
      <c r="P905" s="438" t="e">
        <f>AVERAGE(#REF!)</f>
        <v>#REF!</v>
      </c>
      <c r="Q905" s="432">
        <f>STDEV(M905:M906)</f>
        <v>763.67532368147135</v>
      </c>
      <c r="R905" s="438" t="e">
        <f>STDEV(#REF!)</f>
        <v>#REF!</v>
      </c>
      <c r="S905" s="114" t="s">
        <v>4897</v>
      </c>
      <c r="T905" s="21">
        <v>25</v>
      </c>
    </row>
    <row r="906" spans="1:20" ht="15.75">
      <c r="A906" s="440"/>
      <c r="B906" s="1" t="s">
        <v>52</v>
      </c>
      <c r="C906" s="384"/>
      <c r="D906" s="431"/>
      <c r="E906" s="1" t="s">
        <v>5044</v>
      </c>
      <c r="F906" s="409"/>
      <c r="G906" s="109">
        <v>10</v>
      </c>
      <c r="H906" s="110">
        <v>28.197299999999998</v>
      </c>
      <c r="I906" s="110">
        <v>26.2773</v>
      </c>
      <c r="J906" s="111" t="s">
        <v>5045</v>
      </c>
      <c r="K906" s="112">
        <f t="shared" si="52"/>
        <v>50</v>
      </c>
      <c r="L906" s="52">
        <v>679</v>
      </c>
      <c r="M906" s="247">
        <f t="shared" si="51"/>
        <v>27160</v>
      </c>
      <c r="N906" s="258"/>
      <c r="O906" s="438">
        <f>AVERAGE(O905:O905)</f>
        <v>26620</v>
      </c>
      <c r="P906" s="438" t="e">
        <f>AVERAGE(P905:P905)</f>
        <v>#REF!</v>
      </c>
      <c r="Q906" s="438" t="e">
        <f>STDEV(#REF!)</f>
        <v>#REF!</v>
      </c>
      <c r="R906" s="438" t="e">
        <f>STDEV(#REF!)</f>
        <v>#REF!</v>
      </c>
      <c r="S906" s="114" t="s">
        <v>4897</v>
      </c>
      <c r="T906" s="21">
        <v>25</v>
      </c>
    </row>
    <row r="907" spans="1:20" ht="15.75">
      <c r="A907" s="440"/>
      <c r="B907" s="1" t="s">
        <v>53</v>
      </c>
      <c r="C907" s="383">
        <v>4</v>
      </c>
      <c r="D907" s="430" t="s">
        <v>4</v>
      </c>
      <c r="E907" s="1" t="s">
        <v>5046</v>
      </c>
      <c r="F907" s="409"/>
      <c r="G907" s="109">
        <v>10</v>
      </c>
      <c r="H907" s="110">
        <v>33.643999999999998</v>
      </c>
      <c r="I907" s="110">
        <v>26.438300000000002</v>
      </c>
      <c r="J907" s="111" t="s">
        <v>5047</v>
      </c>
      <c r="K907" s="112">
        <f t="shared" si="52"/>
        <v>50</v>
      </c>
      <c r="L907" s="52">
        <v>17</v>
      </c>
      <c r="M907" s="247">
        <f t="shared" si="51"/>
        <v>680</v>
      </c>
      <c r="N907" s="257"/>
      <c r="O907" s="432">
        <f>AVERAGE(M907:M908)</f>
        <v>31640</v>
      </c>
      <c r="P907" s="432">
        <f>AVERAGE(M907:M910)</f>
        <v>41550</v>
      </c>
      <c r="Q907" s="432">
        <f>STDEV(M907:M908)</f>
        <v>43784.051891071023</v>
      </c>
      <c r="R907" s="432">
        <f>STDEV(M907:M910)</f>
        <v>34302.845363030749</v>
      </c>
      <c r="S907" s="114" t="s">
        <v>4897</v>
      </c>
      <c r="T907" s="21">
        <v>25</v>
      </c>
    </row>
    <row r="908" spans="1:20" ht="15.75">
      <c r="A908" s="440"/>
      <c r="B908" s="1" t="s">
        <v>54</v>
      </c>
      <c r="C908" s="384"/>
      <c r="D908" s="431"/>
      <c r="E908" s="1" t="s">
        <v>5048</v>
      </c>
      <c r="F908" s="409"/>
      <c r="G908" s="109">
        <v>10</v>
      </c>
      <c r="H908" s="110">
        <v>26.984999999999999</v>
      </c>
      <c r="I908" s="110">
        <v>26.152699999999999</v>
      </c>
      <c r="J908" s="111" t="s">
        <v>5049</v>
      </c>
      <c r="K908" s="112">
        <f t="shared" si="52"/>
        <v>50</v>
      </c>
      <c r="L908" s="52">
        <v>1565</v>
      </c>
      <c r="M908" s="247">
        <f t="shared" si="51"/>
        <v>62600</v>
      </c>
      <c r="N908" s="258"/>
      <c r="O908" s="438"/>
      <c r="P908" s="438"/>
      <c r="Q908" s="438"/>
      <c r="R908" s="438"/>
      <c r="S908" s="114" t="s">
        <v>4897</v>
      </c>
      <c r="T908" s="21">
        <v>25</v>
      </c>
    </row>
    <row r="909" spans="1:20" ht="15.75">
      <c r="A909" s="440"/>
      <c r="B909" s="1" t="s">
        <v>55</v>
      </c>
      <c r="C909" s="384"/>
      <c r="D909" s="430" t="s">
        <v>3</v>
      </c>
      <c r="E909" s="1" t="s">
        <v>5050</v>
      </c>
      <c r="F909" s="409"/>
      <c r="G909" s="109">
        <v>10</v>
      </c>
      <c r="H909" s="110">
        <v>26.700299999999999</v>
      </c>
      <c r="I909" s="110">
        <v>25.900300000000001</v>
      </c>
      <c r="J909" s="111" t="s">
        <v>5051</v>
      </c>
      <c r="K909" s="112">
        <f t="shared" si="52"/>
        <v>50</v>
      </c>
      <c r="L909" s="52">
        <v>1904</v>
      </c>
      <c r="M909" s="247">
        <f t="shared" si="51"/>
        <v>76160</v>
      </c>
      <c r="N909" s="257"/>
      <c r="O909" s="432">
        <f>AVERAGE(M909:M910)</f>
        <v>51460</v>
      </c>
      <c r="P909" s="438" t="e">
        <f>AVERAGE(#REF!)</f>
        <v>#REF!</v>
      </c>
      <c r="Q909" s="432">
        <f>STDEV(M909:M910)</f>
        <v>34931.074990615445</v>
      </c>
      <c r="R909" s="438" t="e">
        <f>STDEV(#REF!)</f>
        <v>#REF!</v>
      </c>
      <c r="S909" s="114" t="s">
        <v>4897</v>
      </c>
      <c r="T909" s="21">
        <v>25</v>
      </c>
    </row>
    <row r="910" spans="1:20" ht="15.75">
      <c r="A910" s="440"/>
      <c r="B910" s="1" t="s">
        <v>56</v>
      </c>
      <c r="C910" s="384"/>
      <c r="D910" s="431"/>
      <c r="E910" s="1" t="s">
        <v>5052</v>
      </c>
      <c r="F910" s="409"/>
      <c r="G910" s="109">
        <v>10</v>
      </c>
      <c r="H910" s="110">
        <v>28.2197</v>
      </c>
      <c r="I910" s="110">
        <v>26.420300000000001</v>
      </c>
      <c r="J910" s="111" t="s">
        <v>5053</v>
      </c>
      <c r="K910" s="112">
        <f t="shared" si="52"/>
        <v>50</v>
      </c>
      <c r="L910" s="52">
        <v>669</v>
      </c>
      <c r="M910" s="247">
        <f t="shared" si="51"/>
        <v>26760</v>
      </c>
      <c r="N910" s="258"/>
      <c r="O910" s="438" t="e">
        <f>AVERAGE(#REF!)</f>
        <v>#REF!</v>
      </c>
      <c r="P910" s="438" t="e">
        <f>AVERAGE(#REF!)</f>
        <v>#REF!</v>
      </c>
      <c r="Q910" s="438" t="e">
        <f>STDEV(Q909:Q909)</f>
        <v>#DIV/0!</v>
      </c>
      <c r="R910" s="438" t="e">
        <f>STDEV(R909:R909)</f>
        <v>#REF!</v>
      </c>
      <c r="S910" s="114" t="s">
        <v>4897</v>
      </c>
      <c r="T910" s="21">
        <v>25</v>
      </c>
    </row>
    <row r="911" spans="1:20" ht="15.75">
      <c r="A911" s="440"/>
      <c r="B911" s="1" t="s">
        <v>57</v>
      </c>
      <c r="C911" s="383">
        <v>5</v>
      </c>
      <c r="D911" s="430" t="s">
        <v>4</v>
      </c>
      <c r="E911" s="1" t="s">
        <v>5054</v>
      </c>
      <c r="F911" s="409"/>
      <c r="G911" s="109">
        <v>10</v>
      </c>
      <c r="H911" s="110">
        <v>28.094999999999999</v>
      </c>
      <c r="I911" s="110">
        <v>26.4877</v>
      </c>
      <c r="J911" s="111" t="s">
        <v>5055</v>
      </c>
      <c r="K911" s="112">
        <f t="shared" si="52"/>
        <v>50</v>
      </c>
      <c r="L911" s="52">
        <v>729</v>
      </c>
      <c r="M911" s="247">
        <f t="shared" si="51"/>
        <v>29160</v>
      </c>
      <c r="N911" s="257"/>
      <c r="O911" s="432">
        <f>AVERAGE(M911:M912)</f>
        <v>40260</v>
      </c>
      <c r="P911" s="432">
        <f>AVERAGE(M911:M914)</f>
        <v>32610</v>
      </c>
      <c r="Q911" s="432">
        <f>STDEV(M911:M912)</f>
        <v>15697.770542341355</v>
      </c>
      <c r="R911" s="432">
        <f>STDEV(M911:M914)</f>
        <v>22944.6958285933</v>
      </c>
      <c r="S911" s="114" t="s">
        <v>4897</v>
      </c>
      <c r="T911" s="21">
        <v>25</v>
      </c>
    </row>
    <row r="912" spans="1:20" ht="15.75">
      <c r="A912" s="440"/>
      <c r="B912" s="1" t="s">
        <v>58</v>
      </c>
      <c r="C912" s="384"/>
      <c r="D912" s="431"/>
      <c r="E912" s="1" t="s">
        <v>5056</v>
      </c>
      <c r="F912" s="409"/>
      <c r="G912" s="109">
        <v>10</v>
      </c>
      <c r="H912" s="110">
        <v>27.270700000000001</v>
      </c>
      <c r="I912" s="110">
        <v>25.911000000000001</v>
      </c>
      <c r="J912" s="111" t="s">
        <v>5057</v>
      </c>
      <c r="K912" s="112">
        <f t="shared" si="52"/>
        <v>50</v>
      </c>
      <c r="L912" s="52">
        <v>1284</v>
      </c>
      <c r="M912" s="247">
        <f t="shared" si="51"/>
        <v>51360</v>
      </c>
      <c r="N912" s="258"/>
      <c r="O912" s="438"/>
      <c r="P912" s="438"/>
      <c r="Q912" s="438"/>
      <c r="R912" s="438"/>
      <c r="S912" s="114" t="s">
        <v>4897</v>
      </c>
      <c r="T912" s="21">
        <v>25</v>
      </c>
    </row>
    <row r="913" spans="1:20" ht="15.75">
      <c r="A913" s="440"/>
      <c r="B913" s="1" t="s">
        <v>59</v>
      </c>
      <c r="C913" s="384"/>
      <c r="D913" s="430" t="s">
        <v>3</v>
      </c>
      <c r="E913" s="1" t="s">
        <v>5058</v>
      </c>
      <c r="F913" s="409"/>
      <c r="G913" s="109">
        <v>10</v>
      </c>
      <c r="H913" s="110">
        <v>27.356999999999999</v>
      </c>
      <c r="I913" s="110">
        <v>26.218699999999998</v>
      </c>
      <c r="J913" s="111" t="s">
        <v>5059</v>
      </c>
      <c r="K913" s="112">
        <f t="shared" si="52"/>
        <v>50</v>
      </c>
      <c r="L913" s="52">
        <v>1210</v>
      </c>
      <c r="M913" s="247">
        <f t="shared" si="51"/>
        <v>48400</v>
      </c>
      <c r="N913" s="257"/>
      <c r="O913" s="432">
        <f>AVERAGE(M913:M914)</f>
        <v>24960</v>
      </c>
      <c r="P913" s="438" t="e">
        <f>AVERAGE(#REF!)</f>
        <v>#REF!</v>
      </c>
      <c r="Q913" s="432">
        <f>STDEV(M913:M914)</f>
        <v>33149.16590202535</v>
      </c>
      <c r="R913" s="438" t="e">
        <f>STDEV(#REF!)</f>
        <v>#REF!</v>
      </c>
      <c r="S913" s="114" t="s">
        <v>4897</v>
      </c>
      <c r="T913" s="21">
        <v>25</v>
      </c>
    </row>
    <row r="914" spans="1:20" ht="15.75">
      <c r="A914" s="440"/>
      <c r="B914" s="1" t="s">
        <v>60</v>
      </c>
      <c r="C914" s="384"/>
      <c r="D914" s="431"/>
      <c r="E914" s="1" t="s">
        <v>5060</v>
      </c>
      <c r="F914" s="409"/>
      <c r="G914" s="109">
        <v>10</v>
      </c>
      <c r="H914" s="110">
        <v>32.404299999999999</v>
      </c>
      <c r="I914" s="110">
        <v>27.975999999999999</v>
      </c>
      <c r="J914" s="111" t="s">
        <v>5061</v>
      </c>
      <c r="K914" s="112">
        <f t="shared" si="52"/>
        <v>50</v>
      </c>
      <c r="L914" s="52">
        <v>38</v>
      </c>
      <c r="M914" s="247">
        <f t="shared" si="51"/>
        <v>1520</v>
      </c>
      <c r="N914" s="258"/>
      <c r="O914" s="438" t="e">
        <f>AVERAGE(#REF!)</f>
        <v>#REF!</v>
      </c>
      <c r="P914" s="438" t="e">
        <f>AVERAGE(#REF!)</f>
        <v>#REF!</v>
      </c>
      <c r="Q914" s="438" t="e">
        <f>STDEV(Q913:Q913)</f>
        <v>#DIV/0!</v>
      </c>
      <c r="R914" s="438" t="e">
        <f>STDEV(R913:R913)</f>
        <v>#REF!</v>
      </c>
      <c r="S914" s="114" t="s">
        <v>4897</v>
      </c>
      <c r="T914" s="21">
        <v>25</v>
      </c>
    </row>
    <row r="915" spans="1:20" ht="15.75">
      <c r="A915" s="440"/>
      <c r="B915" s="1" t="s">
        <v>61</v>
      </c>
      <c r="C915" s="383">
        <v>6</v>
      </c>
      <c r="D915" s="430" t="s">
        <v>4</v>
      </c>
      <c r="E915" s="1" t="s">
        <v>5062</v>
      </c>
      <c r="F915" s="409"/>
      <c r="G915" s="109">
        <v>10</v>
      </c>
      <c r="H915" s="110">
        <v>26.343</v>
      </c>
      <c r="I915" s="110">
        <v>26.081</v>
      </c>
      <c r="J915" s="111" t="s">
        <v>5063</v>
      </c>
      <c r="K915" s="112">
        <f t="shared" si="52"/>
        <v>50</v>
      </c>
      <c r="L915" s="52">
        <v>2433</v>
      </c>
      <c r="M915" s="247">
        <f t="shared" si="51"/>
        <v>97320</v>
      </c>
      <c r="N915" s="257"/>
      <c r="O915" s="432">
        <f>AVERAGE(M915:M916)</f>
        <v>180320</v>
      </c>
      <c r="P915" s="432">
        <f>AVERAGE(M915:M918)</f>
        <v>106130</v>
      </c>
      <c r="Q915" s="432">
        <f>STDEV(M915:M916)</f>
        <v>117379.72567696689</v>
      </c>
      <c r="R915" s="432">
        <f>STDEV(M915:M918)</f>
        <v>112151.71807273693</v>
      </c>
      <c r="S915" s="114" t="s">
        <v>4897</v>
      </c>
      <c r="T915" s="21">
        <v>25</v>
      </c>
    </row>
    <row r="916" spans="1:20" ht="15.75">
      <c r="A916" s="440"/>
      <c r="B916" s="1" t="s">
        <v>62</v>
      </c>
      <c r="C916" s="384"/>
      <c r="D916" s="437"/>
      <c r="E916" s="1" t="s">
        <v>5064</v>
      </c>
      <c r="F916" s="409"/>
      <c r="G916" s="109">
        <v>10</v>
      </c>
      <c r="H916" s="110">
        <v>24.893699999999999</v>
      </c>
      <c r="I916" s="110">
        <v>26.5107</v>
      </c>
      <c r="J916" s="111" t="s">
        <v>5065</v>
      </c>
      <c r="K916" s="112">
        <f t="shared" si="52"/>
        <v>50</v>
      </c>
      <c r="L916" s="52">
        <v>6583</v>
      </c>
      <c r="M916" s="247">
        <f t="shared" si="51"/>
        <v>263320</v>
      </c>
      <c r="N916" s="259"/>
      <c r="O916" s="433"/>
      <c r="P916" s="438"/>
      <c r="Q916" s="433"/>
      <c r="R916" s="438"/>
      <c r="S916" s="114" t="s">
        <v>4897</v>
      </c>
      <c r="T916" s="21">
        <v>25</v>
      </c>
    </row>
    <row r="917" spans="1:20" ht="15.75">
      <c r="A917" s="440"/>
      <c r="B917" s="1" t="s">
        <v>63</v>
      </c>
      <c r="C917" s="384"/>
      <c r="D917" s="430" t="s">
        <v>3</v>
      </c>
      <c r="E917" s="1" t="s">
        <v>5066</v>
      </c>
      <c r="F917" s="409"/>
      <c r="G917" s="109">
        <v>10</v>
      </c>
      <c r="H917" s="110">
        <v>26.972300000000001</v>
      </c>
      <c r="I917" s="110">
        <v>26.169</v>
      </c>
      <c r="J917" s="111" t="s">
        <v>5067</v>
      </c>
      <c r="K917" s="112">
        <f t="shared" si="52"/>
        <v>50</v>
      </c>
      <c r="L917" s="52">
        <v>1577</v>
      </c>
      <c r="M917" s="247">
        <f t="shared" si="51"/>
        <v>63080</v>
      </c>
      <c r="N917" s="257"/>
      <c r="O917" s="432">
        <f>AVERAGE(M917:M918)</f>
        <v>31940</v>
      </c>
      <c r="P917" s="438" t="e">
        <f>AVERAGE(#REF!)</f>
        <v>#REF!</v>
      </c>
      <c r="Q917" s="432">
        <f>STDEV(M917:M918)</f>
        <v>44038.61033229818</v>
      </c>
      <c r="R917" s="438" t="e">
        <f>STDEV(#REF!)</f>
        <v>#REF!</v>
      </c>
      <c r="S917" s="114" t="s">
        <v>4897</v>
      </c>
      <c r="T917" s="21">
        <v>25</v>
      </c>
    </row>
    <row r="918" spans="1:20" ht="15.75">
      <c r="A918" s="441"/>
      <c r="B918" s="1" t="s">
        <v>64</v>
      </c>
      <c r="C918" s="384"/>
      <c r="D918" s="431"/>
      <c r="E918" s="1" t="s">
        <v>5068</v>
      </c>
      <c r="F918" s="410"/>
      <c r="G918" s="109">
        <v>10</v>
      </c>
      <c r="H918" s="110">
        <v>33.300699999999999</v>
      </c>
      <c r="I918" s="110">
        <v>26.308700000000002</v>
      </c>
      <c r="J918" s="111" t="s">
        <v>5069</v>
      </c>
      <c r="K918" s="112">
        <f t="shared" si="52"/>
        <v>50</v>
      </c>
      <c r="L918" s="52">
        <v>20</v>
      </c>
      <c r="M918" s="247">
        <f t="shared" si="51"/>
        <v>800</v>
      </c>
      <c r="N918" s="258"/>
      <c r="O918" s="438" t="e">
        <f>AVERAGE(#REF!)</f>
        <v>#REF!</v>
      </c>
      <c r="P918" s="438" t="e">
        <f>AVERAGE(#REF!)</f>
        <v>#REF!</v>
      </c>
      <c r="Q918" s="438" t="e">
        <f>STDEV(Q917:Q917)</f>
        <v>#DIV/0!</v>
      </c>
      <c r="R918" s="438" t="e">
        <f>STDEV(R917:R917)</f>
        <v>#REF!</v>
      </c>
      <c r="S918" s="114" t="s">
        <v>4897</v>
      </c>
      <c r="T918" s="21">
        <v>25</v>
      </c>
    </row>
    <row r="919" spans="1:20" ht="15.75">
      <c r="A919" s="439" t="s">
        <v>1107</v>
      </c>
      <c r="B919" s="1" t="s">
        <v>26</v>
      </c>
      <c r="C919" s="383">
        <v>3</v>
      </c>
      <c r="D919" s="430" t="s">
        <v>4</v>
      </c>
      <c r="E919" s="1" t="s">
        <v>5070</v>
      </c>
      <c r="F919" s="408" t="s">
        <v>1844</v>
      </c>
      <c r="G919" s="109">
        <v>10</v>
      </c>
      <c r="H919" s="110" t="s">
        <v>16</v>
      </c>
      <c r="I919" s="110">
        <v>27.919699999999999</v>
      </c>
      <c r="J919" s="111" t="s">
        <v>3239</v>
      </c>
      <c r="K919" s="112">
        <f t="shared" si="52"/>
        <v>50</v>
      </c>
      <c r="L919" s="52" t="s">
        <v>355</v>
      </c>
      <c r="M919" s="248" t="s">
        <v>355</v>
      </c>
      <c r="N919" s="260"/>
      <c r="O919" s="432" t="s">
        <v>355</v>
      </c>
      <c r="P919" s="432" t="s">
        <v>355</v>
      </c>
      <c r="Q919" s="432" t="s">
        <v>354</v>
      </c>
      <c r="R919" s="432" t="s">
        <v>354</v>
      </c>
      <c r="S919" s="114" t="s">
        <v>4897</v>
      </c>
      <c r="T919" s="21">
        <v>25</v>
      </c>
    </row>
    <row r="920" spans="1:20" ht="18.75">
      <c r="A920" s="440"/>
      <c r="B920" s="1" t="s">
        <v>27</v>
      </c>
      <c r="C920" s="384"/>
      <c r="D920" s="431"/>
      <c r="E920" s="122" t="s">
        <v>5071</v>
      </c>
      <c r="F920" s="409"/>
      <c r="G920" s="109">
        <v>10</v>
      </c>
      <c r="H920" s="122" t="s">
        <v>5071</v>
      </c>
      <c r="I920" s="122" t="s">
        <v>5071</v>
      </c>
      <c r="J920" s="122" t="s">
        <v>5071</v>
      </c>
      <c r="K920" s="122" t="s">
        <v>5071</v>
      </c>
      <c r="L920" s="122" t="s">
        <v>5071</v>
      </c>
      <c r="M920" s="249" t="s">
        <v>5071</v>
      </c>
      <c r="N920" s="263"/>
      <c r="O920" s="433"/>
      <c r="P920" s="438"/>
      <c r="Q920" s="433"/>
      <c r="R920" s="438"/>
      <c r="S920" s="123" t="s">
        <v>354</v>
      </c>
      <c r="T920" s="21" t="s">
        <v>354</v>
      </c>
    </row>
    <row r="921" spans="1:20" ht="15.75">
      <c r="A921" s="440"/>
      <c r="B921" s="1" t="s">
        <v>28</v>
      </c>
      <c r="C921" s="384"/>
      <c r="D921" s="430" t="s">
        <v>3</v>
      </c>
      <c r="E921" s="1" t="s">
        <v>5072</v>
      </c>
      <c r="F921" s="409"/>
      <c r="G921" s="109">
        <v>10</v>
      </c>
      <c r="H921" s="110" t="s">
        <v>16</v>
      </c>
      <c r="I921" s="110">
        <v>28.129300000000001</v>
      </c>
      <c r="J921" s="111" t="s">
        <v>5073</v>
      </c>
      <c r="K921" s="112">
        <f t="shared" si="52"/>
        <v>50</v>
      </c>
      <c r="L921" s="52" t="s">
        <v>355</v>
      </c>
      <c r="M921" s="248" t="s">
        <v>355</v>
      </c>
      <c r="N921" s="260"/>
      <c r="O921" s="432" t="s">
        <v>355</v>
      </c>
      <c r="P921" s="438" t="e">
        <f>AVERAGE(#REF!)</f>
        <v>#REF!</v>
      </c>
      <c r="Q921" s="432" t="s">
        <v>354</v>
      </c>
      <c r="R921" s="438" t="e">
        <f>STDEV(#REF!)</f>
        <v>#REF!</v>
      </c>
      <c r="S921" s="114" t="s">
        <v>4897</v>
      </c>
      <c r="T921" s="21">
        <v>25</v>
      </c>
    </row>
    <row r="922" spans="1:20" ht="15.75">
      <c r="A922" s="440"/>
      <c r="B922" s="1" t="s">
        <v>29</v>
      </c>
      <c r="C922" s="384"/>
      <c r="D922" s="431"/>
      <c r="E922" s="1" t="s">
        <v>5074</v>
      </c>
      <c r="F922" s="409"/>
      <c r="G922" s="109">
        <v>10</v>
      </c>
      <c r="H922" s="110">
        <v>36.806699999999999</v>
      </c>
      <c r="I922" s="110">
        <v>27.238700000000001</v>
      </c>
      <c r="J922" s="111" t="s">
        <v>5075</v>
      </c>
      <c r="K922" s="112">
        <f t="shared" si="52"/>
        <v>50</v>
      </c>
      <c r="L922" s="52" t="s">
        <v>355</v>
      </c>
      <c r="M922" s="248" t="s">
        <v>355</v>
      </c>
      <c r="N922" s="261"/>
      <c r="O922" s="438" t="e">
        <f>AVERAGE(#REF!)</f>
        <v>#REF!</v>
      </c>
      <c r="P922" s="438" t="e">
        <f t="shared" ref="P922" si="53">AVERAGE(P921:P921)</f>
        <v>#REF!</v>
      </c>
      <c r="Q922" s="433"/>
      <c r="R922" s="438" t="e">
        <f>STDEV(#REF!)</f>
        <v>#REF!</v>
      </c>
      <c r="S922" s="114" t="s">
        <v>4897</v>
      </c>
      <c r="T922" s="21">
        <v>25</v>
      </c>
    </row>
    <row r="923" spans="1:20" ht="15.75">
      <c r="A923" s="440"/>
      <c r="B923" s="1" t="s">
        <v>30</v>
      </c>
      <c r="C923" s="383">
        <v>4</v>
      </c>
      <c r="D923" s="430" t="s">
        <v>4</v>
      </c>
      <c r="E923" s="1" t="s">
        <v>5076</v>
      </c>
      <c r="F923" s="409"/>
      <c r="G923" s="109">
        <v>10</v>
      </c>
      <c r="H923" s="110">
        <v>37.854300000000002</v>
      </c>
      <c r="I923" s="110">
        <v>28.092300000000002</v>
      </c>
      <c r="J923" s="111" t="s">
        <v>5077</v>
      </c>
      <c r="K923" s="112">
        <f t="shared" si="52"/>
        <v>50</v>
      </c>
      <c r="L923" s="52" t="s">
        <v>355</v>
      </c>
      <c r="M923" s="248" t="s">
        <v>355</v>
      </c>
      <c r="N923" s="260"/>
      <c r="O923" s="432" t="s">
        <v>355</v>
      </c>
      <c r="P923" s="432">
        <f>AVERAGE(M923:M926)</f>
        <v>78920</v>
      </c>
      <c r="Q923" s="432" t="s">
        <v>354</v>
      </c>
      <c r="R923" s="432" t="s">
        <v>354</v>
      </c>
      <c r="S923" s="114" t="s">
        <v>4897</v>
      </c>
      <c r="T923" s="21">
        <v>25</v>
      </c>
    </row>
    <row r="924" spans="1:20" ht="15.75">
      <c r="A924" s="440"/>
      <c r="B924" s="1" t="s">
        <v>31</v>
      </c>
      <c r="C924" s="384"/>
      <c r="D924" s="431"/>
      <c r="E924" s="1" t="s">
        <v>5078</v>
      </c>
      <c r="F924" s="409"/>
      <c r="G924" s="109">
        <v>10</v>
      </c>
      <c r="H924" s="110">
        <v>37.783499999999997</v>
      </c>
      <c r="I924" s="110">
        <v>28.189299999999999</v>
      </c>
      <c r="J924" s="111" t="s">
        <v>5079</v>
      </c>
      <c r="K924" s="112">
        <f t="shared" si="52"/>
        <v>50</v>
      </c>
      <c r="L924" s="52" t="s">
        <v>355</v>
      </c>
      <c r="M924" s="248" t="s">
        <v>355</v>
      </c>
      <c r="N924" s="261"/>
      <c r="O924" s="438" t="e">
        <f>AVERAGE(#REF!)</f>
        <v>#REF!</v>
      </c>
      <c r="P924" s="438"/>
      <c r="Q924" s="433"/>
      <c r="R924" s="438"/>
      <c r="S924" s="114" t="s">
        <v>4897</v>
      </c>
      <c r="T924" s="21">
        <v>25</v>
      </c>
    </row>
    <row r="925" spans="1:20" ht="15.75">
      <c r="A925" s="440"/>
      <c r="B925" s="1" t="s">
        <v>32</v>
      </c>
      <c r="C925" s="384"/>
      <c r="D925" s="430" t="s">
        <v>3</v>
      </c>
      <c r="E925" s="1" t="s">
        <v>5080</v>
      </c>
      <c r="F925" s="409"/>
      <c r="G925" s="109">
        <v>10</v>
      </c>
      <c r="H925" s="110">
        <v>26.6463</v>
      </c>
      <c r="I925" s="110">
        <v>25.895</v>
      </c>
      <c r="J925" s="111" t="s">
        <v>5081</v>
      </c>
      <c r="K925" s="112">
        <f t="shared" si="52"/>
        <v>50</v>
      </c>
      <c r="L925" s="52">
        <v>1973</v>
      </c>
      <c r="M925" s="247">
        <f t="shared" ref="M925:M981" si="54">(L925*2*1000)/K925</f>
        <v>78920</v>
      </c>
      <c r="N925" s="257"/>
      <c r="O925" s="432">
        <f>AVERAGE(M925:M926)</f>
        <v>78920</v>
      </c>
      <c r="P925" s="438" t="e">
        <f>AVERAGE(#REF!)</f>
        <v>#REF!</v>
      </c>
      <c r="Q925" s="432" t="s">
        <v>354</v>
      </c>
      <c r="R925" s="438" t="e">
        <f>STDEV(#REF!)</f>
        <v>#REF!</v>
      </c>
      <c r="S925" s="114" t="s">
        <v>4897</v>
      </c>
      <c r="T925" s="21">
        <v>25</v>
      </c>
    </row>
    <row r="926" spans="1:20" ht="15.75">
      <c r="A926" s="440"/>
      <c r="B926" s="1" t="s">
        <v>33</v>
      </c>
      <c r="C926" s="384"/>
      <c r="D926" s="431"/>
      <c r="E926" s="1" t="s">
        <v>5082</v>
      </c>
      <c r="F926" s="409"/>
      <c r="G926" s="109">
        <v>10</v>
      </c>
      <c r="H926" s="110">
        <v>37.457999999999998</v>
      </c>
      <c r="I926" s="110">
        <v>27.786300000000001</v>
      </c>
      <c r="J926" s="111" t="s">
        <v>5083</v>
      </c>
      <c r="K926" s="112">
        <f t="shared" si="52"/>
        <v>50</v>
      </c>
      <c r="L926" s="52" t="s">
        <v>355</v>
      </c>
      <c r="M926" s="248" t="s">
        <v>355</v>
      </c>
      <c r="N926" s="261"/>
      <c r="O926" s="438">
        <f>AVERAGE(O925:O925)</f>
        <v>78920</v>
      </c>
      <c r="P926" s="438" t="e">
        <f>AVERAGE(P925:P925)</f>
        <v>#REF!</v>
      </c>
      <c r="Q926" s="433"/>
      <c r="R926" s="438" t="e">
        <f>STDEV(#REF!)</f>
        <v>#REF!</v>
      </c>
      <c r="S926" s="114" t="s">
        <v>4897</v>
      </c>
      <c r="T926" s="21">
        <v>25</v>
      </c>
    </row>
    <row r="927" spans="1:20" ht="15.75">
      <c r="A927" s="440"/>
      <c r="B927" s="1" t="s">
        <v>34</v>
      </c>
      <c r="C927" s="383">
        <v>5</v>
      </c>
      <c r="D927" s="430" t="s">
        <v>4</v>
      </c>
      <c r="E927" s="1" t="s">
        <v>5084</v>
      </c>
      <c r="F927" s="409"/>
      <c r="G927" s="109">
        <v>10</v>
      </c>
      <c r="H927" s="110" t="s">
        <v>16</v>
      </c>
      <c r="I927" s="110">
        <v>26.841699999999999</v>
      </c>
      <c r="J927" s="111" t="s">
        <v>5085</v>
      </c>
      <c r="K927" s="112">
        <f t="shared" si="52"/>
        <v>50</v>
      </c>
      <c r="L927" s="52" t="s">
        <v>355</v>
      </c>
      <c r="M927" s="248" t="s">
        <v>355</v>
      </c>
      <c r="N927" s="260"/>
      <c r="O927" s="432" t="s">
        <v>355</v>
      </c>
      <c r="P927" s="432" t="s">
        <v>355</v>
      </c>
      <c r="Q927" s="432" t="s">
        <v>354</v>
      </c>
      <c r="R927" s="432" t="s">
        <v>354</v>
      </c>
      <c r="S927" s="114" t="s">
        <v>5086</v>
      </c>
      <c r="T927" s="21">
        <v>25</v>
      </c>
    </row>
    <row r="928" spans="1:20" ht="15.75">
      <c r="A928" s="440"/>
      <c r="B928" s="1" t="s">
        <v>35</v>
      </c>
      <c r="C928" s="384"/>
      <c r="D928" s="431"/>
      <c r="E928" s="1" t="s">
        <v>5087</v>
      </c>
      <c r="F928" s="409"/>
      <c r="G928" s="109">
        <v>10</v>
      </c>
      <c r="H928" s="110" t="s">
        <v>16</v>
      </c>
      <c r="I928" s="110">
        <v>27.313300000000002</v>
      </c>
      <c r="J928" s="111" t="s">
        <v>5088</v>
      </c>
      <c r="K928" s="112">
        <f t="shared" si="52"/>
        <v>50</v>
      </c>
      <c r="L928" s="52" t="s">
        <v>355</v>
      </c>
      <c r="M928" s="248" t="s">
        <v>355</v>
      </c>
      <c r="N928" s="262"/>
      <c r="O928" s="433"/>
      <c r="P928" s="438"/>
      <c r="Q928" s="433"/>
      <c r="R928" s="438"/>
      <c r="S928" s="114" t="s">
        <v>5086</v>
      </c>
      <c r="T928" s="21">
        <v>25</v>
      </c>
    </row>
    <row r="929" spans="1:20" ht="15.75">
      <c r="A929" s="440"/>
      <c r="B929" s="1" t="s">
        <v>36</v>
      </c>
      <c r="C929" s="384"/>
      <c r="D929" s="430" t="s">
        <v>3</v>
      </c>
      <c r="E929" s="1" t="s">
        <v>5089</v>
      </c>
      <c r="F929" s="409"/>
      <c r="G929" s="109">
        <v>10</v>
      </c>
      <c r="H929" s="110" t="s">
        <v>16</v>
      </c>
      <c r="I929" s="110">
        <v>27.177</v>
      </c>
      <c r="J929" s="111" t="s">
        <v>5090</v>
      </c>
      <c r="K929" s="112">
        <f t="shared" si="52"/>
        <v>50</v>
      </c>
      <c r="L929" s="52" t="s">
        <v>355</v>
      </c>
      <c r="M929" s="248" t="s">
        <v>355</v>
      </c>
      <c r="N929" s="260"/>
      <c r="O929" s="432" t="s">
        <v>355</v>
      </c>
      <c r="P929" s="438" t="e">
        <f>AVERAGE(#REF!)</f>
        <v>#REF!</v>
      </c>
      <c r="Q929" s="432" t="s">
        <v>354</v>
      </c>
      <c r="R929" s="438" t="e">
        <f>STDEV(#REF!)</f>
        <v>#REF!</v>
      </c>
      <c r="S929" s="114" t="s">
        <v>5086</v>
      </c>
      <c r="T929" s="21">
        <v>25</v>
      </c>
    </row>
    <row r="930" spans="1:20" ht="15.75">
      <c r="A930" s="440"/>
      <c r="B930" s="1" t="s">
        <v>37</v>
      </c>
      <c r="C930" s="384"/>
      <c r="D930" s="431"/>
      <c r="E930" s="1" t="s">
        <v>5091</v>
      </c>
      <c r="F930" s="409"/>
      <c r="G930" s="109">
        <v>10</v>
      </c>
      <c r="H930" s="110">
        <v>38.609499999999997</v>
      </c>
      <c r="I930" s="110">
        <v>26.494299999999999</v>
      </c>
      <c r="J930" s="111" t="s">
        <v>5092</v>
      </c>
      <c r="K930" s="112">
        <f t="shared" si="52"/>
        <v>50</v>
      </c>
      <c r="L930" s="52" t="s">
        <v>355</v>
      </c>
      <c r="M930" s="248" t="s">
        <v>355</v>
      </c>
      <c r="N930" s="261"/>
      <c r="O930" s="438" t="e">
        <f>AVERAGE(#REF!)</f>
        <v>#REF!</v>
      </c>
      <c r="P930" s="438" t="e">
        <f t="shared" ref="P930" si="55">AVERAGE(P929:P929)</f>
        <v>#REF!</v>
      </c>
      <c r="Q930" s="433"/>
      <c r="R930" s="438" t="e">
        <f>STDEV(#REF!)</f>
        <v>#REF!</v>
      </c>
      <c r="S930" s="114" t="s">
        <v>5086</v>
      </c>
      <c r="T930" s="21">
        <v>25</v>
      </c>
    </row>
    <row r="931" spans="1:20" ht="15.75">
      <c r="A931" s="440"/>
      <c r="B931" s="1" t="s">
        <v>38</v>
      </c>
      <c r="C931" s="383">
        <v>6</v>
      </c>
      <c r="D931" s="115" t="s">
        <v>4</v>
      </c>
      <c r="E931" s="1" t="s">
        <v>5093</v>
      </c>
      <c r="F931" s="409"/>
      <c r="G931" s="109">
        <v>10</v>
      </c>
      <c r="H931" s="110" t="s">
        <v>16</v>
      </c>
      <c r="I931" s="110">
        <v>26.9573</v>
      </c>
      <c r="J931" s="111" t="s">
        <v>5094</v>
      </c>
      <c r="K931" s="112">
        <f t="shared" si="52"/>
        <v>50</v>
      </c>
      <c r="L931" s="52" t="s">
        <v>355</v>
      </c>
      <c r="M931" s="248" t="s">
        <v>355</v>
      </c>
      <c r="N931" s="248"/>
      <c r="O931" s="52" t="s">
        <v>355</v>
      </c>
      <c r="P931" s="432">
        <f>AVERAGE(M931:M934)</f>
        <v>42520</v>
      </c>
      <c r="Q931" s="116" t="s">
        <v>354</v>
      </c>
      <c r="R931" s="432">
        <f>STDEV(M931:M934)</f>
        <v>56907.953749893342</v>
      </c>
      <c r="S931" s="114" t="s">
        <v>5086</v>
      </c>
      <c r="T931" s="21">
        <v>25</v>
      </c>
    </row>
    <row r="932" spans="1:20" ht="15.75">
      <c r="A932" s="440"/>
      <c r="B932" s="1" t="s">
        <v>39</v>
      </c>
      <c r="C932" s="384"/>
      <c r="D932" s="430" t="s">
        <v>3</v>
      </c>
      <c r="E932" s="1" t="s">
        <v>5095</v>
      </c>
      <c r="F932" s="409"/>
      <c r="G932" s="109">
        <v>10</v>
      </c>
      <c r="H932" s="110">
        <v>26.488700000000001</v>
      </c>
      <c r="I932" s="110">
        <v>25.632000000000001</v>
      </c>
      <c r="J932" s="111" t="s">
        <v>5096</v>
      </c>
      <c r="K932" s="112">
        <f t="shared" si="52"/>
        <v>50</v>
      </c>
      <c r="L932" s="52">
        <v>2069</v>
      </c>
      <c r="M932" s="247">
        <f t="shared" si="54"/>
        <v>82760</v>
      </c>
      <c r="N932" s="257"/>
      <c r="O932" s="432">
        <f>AVERAGE(M932:M934)</f>
        <v>42520</v>
      </c>
      <c r="P932" s="438" t="e">
        <f>AVERAGE(#REF!)</f>
        <v>#REF!</v>
      </c>
      <c r="Q932" s="432">
        <f>STDEV(M932:M934)</f>
        <v>56907.953749893342</v>
      </c>
      <c r="R932" s="438" t="e">
        <f>STDEV(#REF!)</f>
        <v>#REF!</v>
      </c>
      <c r="S932" s="114" t="s">
        <v>5086</v>
      </c>
      <c r="T932" s="21">
        <v>25</v>
      </c>
    </row>
    <row r="933" spans="1:20" ht="15.75">
      <c r="A933" s="440"/>
      <c r="B933" s="1" t="s">
        <v>40</v>
      </c>
      <c r="C933" s="384"/>
      <c r="D933" s="431"/>
      <c r="E933" s="1" t="s">
        <v>5097</v>
      </c>
      <c r="F933" s="409"/>
      <c r="G933" s="109">
        <v>10</v>
      </c>
      <c r="H933" s="110">
        <v>37.056699999999999</v>
      </c>
      <c r="I933" s="110">
        <v>27.237300000000001</v>
      </c>
      <c r="J933" s="111" t="s">
        <v>5098</v>
      </c>
      <c r="K933" s="112">
        <f t="shared" si="52"/>
        <v>50</v>
      </c>
      <c r="L933" s="52" t="s">
        <v>355</v>
      </c>
      <c r="M933" s="248" t="s">
        <v>355</v>
      </c>
      <c r="N933" s="261"/>
      <c r="O933" s="438">
        <f>AVERAGE(O932:O932)</f>
        <v>42520</v>
      </c>
      <c r="P933" s="438" t="e">
        <f>AVERAGE(P932:P932)</f>
        <v>#REF!</v>
      </c>
      <c r="Q933" s="438" t="e">
        <f>STDEV(#REF!)</f>
        <v>#REF!</v>
      </c>
      <c r="R933" s="438" t="e">
        <f>STDEV(#REF!)</f>
        <v>#REF!</v>
      </c>
      <c r="S933" s="114" t="s">
        <v>5086</v>
      </c>
      <c r="T933" s="21">
        <v>25</v>
      </c>
    </row>
    <row r="934" spans="1:20" ht="15.75">
      <c r="A934" s="440"/>
      <c r="B934" s="1" t="s">
        <v>41</v>
      </c>
      <c r="C934" s="384"/>
      <c r="D934" s="431"/>
      <c r="E934" s="1" t="s">
        <v>5099</v>
      </c>
      <c r="F934" s="410"/>
      <c r="G934" s="109">
        <v>10</v>
      </c>
      <c r="H934" s="110">
        <v>31.8047</v>
      </c>
      <c r="I934" s="110">
        <v>26.191299999999998</v>
      </c>
      <c r="J934" s="111" t="s">
        <v>5100</v>
      </c>
      <c r="K934" s="112">
        <f t="shared" si="52"/>
        <v>50</v>
      </c>
      <c r="L934" s="52">
        <v>57</v>
      </c>
      <c r="M934" s="247">
        <f t="shared" si="54"/>
        <v>2280</v>
      </c>
      <c r="N934" s="258"/>
      <c r="O934" s="438">
        <f>AVERAGE(O933:O933)</f>
        <v>42520</v>
      </c>
      <c r="P934" s="438" t="e">
        <f>AVERAGE(P933:P933)</f>
        <v>#REF!</v>
      </c>
      <c r="Q934" s="438" t="e">
        <f>STDEV(Q932:Q933)</f>
        <v>#REF!</v>
      </c>
      <c r="R934" s="438" t="e">
        <f>STDEV(R932:R933)</f>
        <v>#REF!</v>
      </c>
      <c r="S934" s="114" t="s">
        <v>4897</v>
      </c>
      <c r="T934" s="21">
        <v>25</v>
      </c>
    </row>
    <row r="935" spans="1:20" ht="15.75">
      <c r="A935" s="440"/>
      <c r="B935" s="1" t="s">
        <v>49</v>
      </c>
      <c r="C935" s="383">
        <v>3</v>
      </c>
      <c r="D935" s="430" t="s">
        <v>4</v>
      </c>
      <c r="E935" s="1" t="s">
        <v>5101</v>
      </c>
      <c r="F935" s="408" t="s">
        <v>1846</v>
      </c>
      <c r="G935" s="109">
        <v>10</v>
      </c>
      <c r="H935" s="110" t="s">
        <v>16</v>
      </c>
      <c r="I935" s="110">
        <v>27.358699999999999</v>
      </c>
      <c r="J935" s="111" t="s">
        <v>5102</v>
      </c>
      <c r="K935" s="112">
        <f t="shared" si="52"/>
        <v>50</v>
      </c>
      <c r="L935" s="52" t="s">
        <v>355</v>
      </c>
      <c r="M935" s="248" t="s">
        <v>355</v>
      </c>
      <c r="N935" s="260"/>
      <c r="O935" s="432" t="s">
        <v>355</v>
      </c>
      <c r="P935" s="432" t="s">
        <v>355</v>
      </c>
      <c r="Q935" s="432" t="s">
        <v>354</v>
      </c>
      <c r="R935" s="432" t="s">
        <v>354</v>
      </c>
      <c r="S935" s="114" t="s">
        <v>5086</v>
      </c>
      <c r="T935" s="21">
        <v>25</v>
      </c>
    </row>
    <row r="936" spans="1:20" ht="15.75">
      <c r="A936" s="440"/>
      <c r="B936" s="1" t="s">
        <v>50</v>
      </c>
      <c r="C936" s="384"/>
      <c r="D936" s="431"/>
      <c r="E936" s="1" t="s">
        <v>5103</v>
      </c>
      <c r="F936" s="409"/>
      <c r="G936" s="109">
        <v>10</v>
      </c>
      <c r="H936" s="110" t="s">
        <v>16</v>
      </c>
      <c r="I936" s="110">
        <v>27.648700000000002</v>
      </c>
      <c r="J936" s="111" t="s">
        <v>5104</v>
      </c>
      <c r="K936" s="112">
        <f t="shared" si="52"/>
        <v>50</v>
      </c>
      <c r="L936" s="52" t="s">
        <v>355</v>
      </c>
      <c r="M936" s="248" t="s">
        <v>355</v>
      </c>
      <c r="N936" s="262"/>
      <c r="O936" s="433"/>
      <c r="P936" s="438"/>
      <c r="Q936" s="433"/>
      <c r="R936" s="438"/>
      <c r="S936" s="114" t="s">
        <v>5086</v>
      </c>
      <c r="T936" s="21">
        <v>26</v>
      </c>
    </row>
    <row r="937" spans="1:20" ht="15.75">
      <c r="A937" s="440"/>
      <c r="B937" s="1" t="s">
        <v>51</v>
      </c>
      <c r="C937" s="384"/>
      <c r="D937" s="430" t="s">
        <v>3</v>
      </c>
      <c r="E937" s="1" t="s">
        <v>5105</v>
      </c>
      <c r="F937" s="409"/>
      <c r="G937" s="109">
        <v>10</v>
      </c>
      <c r="H937" s="110" t="s">
        <v>16</v>
      </c>
      <c r="I937" s="110">
        <v>29.859300000000001</v>
      </c>
      <c r="J937" s="111" t="s">
        <v>5106</v>
      </c>
      <c r="K937" s="112">
        <f t="shared" si="52"/>
        <v>50</v>
      </c>
      <c r="L937" s="52" t="s">
        <v>355</v>
      </c>
      <c r="M937" s="248" t="s">
        <v>355</v>
      </c>
      <c r="N937" s="260"/>
      <c r="O937" s="432" t="s">
        <v>355</v>
      </c>
      <c r="P937" s="438" t="e">
        <f>AVERAGE(#REF!)</f>
        <v>#REF!</v>
      </c>
      <c r="Q937" s="432" t="s">
        <v>354</v>
      </c>
      <c r="R937" s="438" t="e">
        <f>STDEV(#REF!)</f>
        <v>#REF!</v>
      </c>
      <c r="S937" s="114" t="s">
        <v>5086</v>
      </c>
      <c r="T937" s="21">
        <v>26</v>
      </c>
    </row>
    <row r="938" spans="1:20" ht="15.75">
      <c r="A938" s="440"/>
      <c r="B938" s="1" t="s">
        <v>52</v>
      </c>
      <c r="C938" s="384"/>
      <c r="D938" s="431"/>
      <c r="E938" s="1" t="s">
        <v>5107</v>
      </c>
      <c r="F938" s="409"/>
      <c r="G938" s="109">
        <v>10</v>
      </c>
      <c r="H938" s="110" t="s">
        <v>16</v>
      </c>
      <c r="I938" s="110">
        <v>27.685700000000001</v>
      </c>
      <c r="J938" s="111" t="s">
        <v>5108</v>
      </c>
      <c r="K938" s="112">
        <f t="shared" si="52"/>
        <v>50</v>
      </c>
      <c r="L938" s="52" t="s">
        <v>355</v>
      </c>
      <c r="M938" s="248" t="s">
        <v>355</v>
      </c>
      <c r="N938" s="261"/>
      <c r="O938" s="438" t="e">
        <f>AVERAGE(#REF!)</f>
        <v>#REF!</v>
      </c>
      <c r="P938" s="438" t="e">
        <f t="shared" ref="P938" si="56">AVERAGE(P937:P937)</f>
        <v>#REF!</v>
      </c>
      <c r="Q938" s="433"/>
      <c r="R938" s="438" t="e">
        <f>STDEV(#REF!)</f>
        <v>#REF!</v>
      </c>
      <c r="S938" s="114" t="s">
        <v>5086</v>
      </c>
      <c r="T938" s="21">
        <v>26</v>
      </c>
    </row>
    <row r="939" spans="1:20" ht="15.75">
      <c r="A939" s="440"/>
      <c r="B939" s="1" t="s">
        <v>53</v>
      </c>
      <c r="C939" s="383">
        <v>4</v>
      </c>
      <c r="D939" s="430" t="s">
        <v>4</v>
      </c>
      <c r="E939" s="1" t="s">
        <v>5109</v>
      </c>
      <c r="F939" s="409"/>
      <c r="G939" s="109">
        <v>10</v>
      </c>
      <c r="H939" s="110">
        <v>33.314999999999998</v>
      </c>
      <c r="I939" s="110">
        <v>26.117999999999999</v>
      </c>
      <c r="J939" s="111" t="s">
        <v>5110</v>
      </c>
      <c r="K939" s="112">
        <f t="shared" si="52"/>
        <v>50</v>
      </c>
      <c r="L939" s="52">
        <v>20</v>
      </c>
      <c r="M939" s="247">
        <f t="shared" si="54"/>
        <v>800</v>
      </c>
      <c r="N939" s="257"/>
      <c r="O939" s="432">
        <f>AVERAGE(M939:M940)</f>
        <v>800</v>
      </c>
      <c r="P939" s="432">
        <f>AVERAGE(M939:M942)</f>
        <v>800</v>
      </c>
      <c r="Q939" s="432" t="s">
        <v>354</v>
      </c>
      <c r="R939" s="432" t="s">
        <v>354</v>
      </c>
      <c r="S939" s="114" t="s">
        <v>5086</v>
      </c>
      <c r="T939" s="21">
        <v>26</v>
      </c>
    </row>
    <row r="940" spans="1:20" ht="15.75">
      <c r="A940" s="440"/>
      <c r="B940" s="1" t="s">
        <v>54</v>
      </c>
      <c r="C940" s="384"/>
      <c r="D940" s="431"/>
      <c r="E940" s="1" t="s">
        <v>5111</v>
      </c>
      <c r="F940" s="409"/>
      <c r="G940" s="109">
        <v>10</v>
      </c>
      <c r="H940" s="110" t="s">
        <v>16</v>
      </c>
      <c r="I940" s="110">
        <v>28.116700000000002</v>
      </c>
      <c r="J940" s="111" t="s">
        <v>5112</v>
      </c>
      <c r="K940" s="112">
        <f t="shared" si="52"/>
        <v>50</v>
      </c>
      <c r="L940" s="52" t="s">
        <v>355</v>
      </c>
      <c r="M940" s="248" t="s">
        <v>355</v>
      </c>
      <c r="N940" s="261"/>
      <c r="O940" s="438"/>
      <c r="P940" s="438"/>
      <c r="Q940" s="433"/>
      <c r="R940" s="438"/>
      <c r="S940" s="114" t="s">
        <v>5086</v>
      </c>
      <c r="T940" s="21">
        <v>26</v>
      </c>
    </row>
    <row r="941" spans="1:20" ht="15.75">
      <c r="A941" s="440"/>
      <c r="B941" s="1" t="s">
        <v>55</v>
      </c>
      <c r="C941" s="384"/>
      <c r="D941" s="430" t="s">
        <v>3</v>
      </c>
      <c r="E941" s="1" t="s">
        <v>5113</v>
      </c>
      <c r="F941" s="409"/>
      <c r="G941" s="109">
        <v>10</v>
      </c>
      <c r="H941" s="110" t="s">
        <v>16</v>
      </c>
      <c r="I941" s="110">
        <v>28.0183</v>
      </c>
      <c r="J941" s="111" t="s">
        <v>5114</v>
      </c>
      <c r="K941" s="112">
        <f t="shared" si="52"/>
        <v>50</v>
      </c>
      <c r="L941" s="52" t="s">
        <v>355</v>
      </c>
      <c r="M941" s="248" t="s">
        <v>355</v>
      </c>
      <c r="N941" s="260"/>
      <c r="O941" s="432" t="s">
        <v>355</v>
      </c>
      <c r="P941" s="438" t="e">
        <f>AVERAGE(#REF!)</f>
        <v>#REF!</v>
      </c>
      <c r="Q941" s="432" t="s">
        <v>354</v>
      </c>
      <c r="R941" s="438" t="e">
        <f>STDEV(#REF!)</f>
        <v>#REF!</v>
      </c>
      <c r="S941" s="114" t="s">
        <v>5086</v>
      </c>
      <c r="T941" s="21">
        <v>26</v>
      </c>
    </row>
    <row r="942" spans="1:20" ht="15.75">
      <c r="A942" s="440"/>
      <c r="B942" s="1" t="s">
        <v>56</v>
      </c>
      <c r="C942" s="384"/>
      <c r="D942" s="431"/>
      <c r="E942" s="1" t="s">
        <v>5115</v>
      </c>
      <c r="F942" s="409"/>
      <c r="G942" s="109">
        <v>10</v>
      </c>
      <c r="H942" s="110" t="s">
        <v>16</v>
      </c>
      <c r="I942" s="110">
        <v>27.893999999999998</v>
      </c>
      <c r="J942" s="111" t="s">
        <v>5116</v>
      </c>
      <c r="K942" s="112">
        <f t="shared" si="52"/>
        <v>50</v>
      </c>
      <c r="L942" s="52" t="s">
        <v>355</v>
      </c>
      <c r="M942" s="248" t="s">
        <v>355</v>
      </c>
      <c r="N942" s="261"/>
      <c r="O942" s="438" t="e">
        <f>AVERAGE(#REF!)</f>
        <v>#REF!</v>
      </c>
      <c r="P942" s="438" t="e">
        <f>AVERAGE(#REF!)</f>
        <v>#REF!</v>
      </c>
      <c r="Q942" s="433"/>
      <c r="R942" s="438" t="e">
        <f>STDEV(#REF!)</f>
        <v>#REF!</v>
      </c>
      <c r="S942" s="114" t="s">
        <v>5086</v>
      </c>
      <c r="T942" s="21">
        <v>26</v>
      </c>
    </row>
    <row r="943" spans="1:20" ht="15.75">
      <c r="A943" s="440"/>
      <c r="B943" s="1" t="s">
        <v>57</v>
      </c>
      <c r="C943" s="383">
        <v>5</v>
      </c>
      <c r="D943" s="430" t="s">
        <v>4</v>
      </c>
      <c r="E943" s="1" t="s">
        <v>5117</v>
      </c>
      <c r="F943" s="409"/>
      <c r="G943" s="109">
        <v>10</v>
      </c>
      <c r="H943" s="110">
        <v>36.204300000000003</v>
      </c>
      <c r="I943" s="110">
        <v>27.72</v>
      </c>
      <c r="J943" s="111" t="s">
        <v>5118</v>
      </c>
      <c r="K943" s="112">
        <f t="shared" si="52"/>
        <v>50</v>
      </c>
      <c r="L943" s="52" t="s">
        <v>355</v>
      </c>
      <c r="M943" s="248" t="s">
        <v>355</v>
      </c>
      <c r="N943" s="260"/>
      <c r="O943" s="432">
        <f>AVERAGE(M943:M944)</f>
        <v>1680</v>
      </c>
      <c r="P943" s="432">
        <f>AVERAGE(M943:M946)</f>
        <v>1680</v>
      </c>
      <c r="Q943" s="432" t="s">
        <v>354</v>
      </c>
      <c r="R943" s="432" t="s">
        <v>354</v>
      </c>
      <c r="S943" s="114" t="s">
        <v>5086</v>
      </c>
      <c r="T943" s="21">
        <v>26</v>
      </c>
    </row>
    <row r="944" spans="1:20" ht="15.75">
      <c r="A944" s="440"/>
      <c r="B944" s="1" t="s">
        <v>58</v>
      </c>
      <c r="C944" s="384"/>
      <c r="D944" s="431"/>
      <c r="E944" s="1" t="s">
        <v>5119</v>
      </c>
      <c r="F944" s="409"/>
      <c r="G944" s="109">
        <v>10</v>
      </c>
      <c r="H944" s="110">
        <v>32.232700000000001</v>
      </c>
      <c r="I944" s="110">
        <v>26.263000000000002</v>
      </c>
      <c r="J944" s="111" t="s">
        <v>5120</v>
      </c>
      <c r="K944" s="112">
        <f t="shared" si="52"/>
        <v>50</v>
      </c>
      <c r="L944" s="52">
        <v>42</v>
      </c>
      <c r="M944" s="247">
        <f t="shared" si="54"/>
        <v>1680</v>
      </c>
      <c r="N944" s="258"/>
      <c r="O944" s="438"/>
      <c r="P944" s="438"/>
      <c r="Q944" s="433"/>
      <c r="R944" s="438"/>
      <c r="S944" s="114" t="s">
        <v>5086</v>
      </c>
      <c r="T944" s="21">
        <v>26</v>
      </c>
    </row>
    <row r="945" spans="1:20" ht="15.75">
      <c r="A945" s="440"/>
      <c r="B945" s="1" t="s">
        <v>59</v>
      </c>
      <c r="C945" s="384"/>
      <c r="D945" s="430" t="s">
        <v>3</v>
      </c>
      <c r="E945" s="1" t="s">
        <v>5121</v>
      </c>
      <c r="F945" s="409"/>
      <c r="G945" s="109">
        <v>10</v>
      </c>
      <c r="H945" s="110" t="s">
        <v>16</v>
      </c>
      <c r="I945" s="110">
        <v>27.76</v>
      </c>
      <c r="J945" s="111" t="s">
        <v>5122</v>
      </c>
      <c r="K945" s="112">
        <f t="shared" si="52"/>
        <v>50</v>
      </c>
      <c r="L945" s="52" t="s">
        <v>355</v>
      </c>
      <c r="M945" s="248" t="s">
        <v>355</v>
      </c>
      <c r="N945" s="260"/>
      <c r="O945" s="432" t="s">
        <v>355</v>
      </c>
      <c r="P945" s="438" t="e">
        <f>AVERAGE(#REF!)</f>
        <v>#REF!</v>
      </c>
      <c r="Q945" s="432" t="s">
        <v>354</v>
      </c>
      <c r="R945" s="438" t="e">
        <f>STDEV(#REF!)</f>
        <v>#REF!</v>
      </c>
      <c r="S945" s="114" t="s">
        <v>5086</v>
      </c>
      <c r="T945" s="21">
        <v>26</v>
      </c>
    </row>
    <row r="946" spans="1:20" ht="15.75">
      <c r="A946" s="440"/>
      <c r="B946" s="1" t="s">
        <v>60</v>
      </c>
      <c r="C946" s="384"/>
      <c r="D946" s="431"/>
      <c r="E946" s="1" t="s">
        <v>5123</v>
      </c>
      <c r="F946" s="409"/>
      <c r="G946" s="109">
        <v>10</v>
      </c>
      <c r="H946" s="110" t="s">
        <v>16</v>
      </c>
      <c r="I946" s="110">
        <v>26.990300000000001</v>
      </c>
      <c r="J946" s="111" t="s">
        <v>5124</v>
      </c>
      <c r="K946" s="112">
        <f t="shared" si="52"/>
        <v>50</v>
      </c>
      <c r="L946" s="52" t="s">
        <v>355</v>
      </c>
      <c r="M946" s="248" t="s">
        <v>355</v>
      </c>
      <c r="N946" s="261"/>
      <c r="O946" s="438" t="e">
        <f>AVERAGE(#REF!)</f>
        <v>#REF!</v>
      </c>
      <c r="P946" s="438" t="e">
        <f>AVERAGE(#REF!)</f>
        <v>#REF!</v>
      </c>
      <c r="Q946" s="433"/>
      <c r="R946" s="438" t="e">
        <f>STDEV(#REF!)</f>
        <v>#REF!</v>
      </c>
      <c r="S946" s="114" t="s">
        <v>5086</v>
      </c>
      <c r="T946" s="21">
        <v>26</v>
      </c>
    </row>
    <row r="947" spans="1:20" ht="15.75">
      <c r="A947" s="440"/>
      <c r="B947" s="1" t="s">
        <v>61</v>
      </c>
      <c r="C947" s="383">
        <v>6</v>
      </c>
      <c r="D947" s="430" t="s">
        <v>4</v>
      </c>
      <c r="E947" s="1" t="s">
        <v>5125</v>
      </c>
      <c r="F947" s="409"/>
      <c r="G947" s="109">
        <v>10</v>
      </c>
      <c r="H947" s="110">
        <v>37.807000000000002</v>
      </c>
      <c r="I947" s="110">
        <v>26.829699999999999</v>
      </c>
      <c r="J947" s="111" t="s">
        <v>5126</v>
      </c>
      <c r="K947" s="112">
        <f t="shared" si="52"/>
        <v>50</v>
      </c>
      <c r="L947" s="52" t="s">
        <v>355</v>
      </c>
      <c r="M947" s="248" t="s">
        <v>355</v>
      </c>
      <c r="N947" s="260"/>
      <c r="O947" s="432">
        <f>AVERAGE(M947:M948)</f>
        <v>22680</v>
      </c>
      <c r="P947" s="432">
        <f>AVERAGE(M947:M950)</f>
        <v>17740</v>
      </c>
      <c r="Q947" s="432" t="s">
        <v>354</v>
      </c>
      <c r="R947" s="432">
        <f>STDEV(M947:M950)</f>
        <v>6986.2149981230896</v>
      </c>
      <c r="S947" s="114" t="s">
        <v>5086</v>
      </c>
      <c r="T947" s="21">
        <v>25</v>
      </c>
    </row>
    <row r="948" spans="1:20" ht="15.75">
      <c r="A948" s="440"/>
      <c r="B948" s="1" t="s">
        <v>62</v>
      </c>
      <c r="C948" s="384"/>
      <c r="D948" s="437"/>
      <c r="E948" s="1" t="s">
        <v>5127</v>
      </c>
      <c r="F948" s="409"/>
      <c r="G948" s="109">
        <v>10</v>
      </c>
      <c r="H948" s="110">
        <v>28.398</v>
      </c>
      <c r="I948" s="110">
        <v>25.527699999999999</v>
      </c>
      <c r="J948" s="111" t="s">
        <v>5128</v>
      </c>
      <c r="K948" s="112">
        <f t="shared" si="52"/>
        <v>50</v>
      </c>
      <c r="L948" s="52">
        <v>567</v>
      </c>
      <c r="M948" s="247">
        <f t="shared" si="54"/>
        <v>22680</v>
      </c>
      <c r="N948" s="259"/>
      <c r="O948" s="433"/>
      <c r="P948" s="438"/>
      <c r="Q948" s="433"/>
      <c r="R948" s="438"/>
      <c r="S948" s="114" t="s">
        <v>5086</v>
      </c>
      <c r="T948" s="21">
        <v>26</v>
      </c>
    </row>
    <row r="949" spans="1:20" ht="15.75">
      <c r="A949" s="440"/>
      <c r="B949" s="1" t="s">
        <v>63</v>
      </c>
      <c r="C949" s="384"/>
      <c r="D949" s="431" t="s">
        <v>3</v>
      </c>
      <c r="E949" s="1" t="s">
        <v>5129</v>
      </c>
      <c r="F949" s="409"/>
      <c r="G949" s="109">
        <v>10</v>
      </c>
      <c r="H949" s="110">
        <v>29.245000000000001</v>
      </c>
      <c r="I949" s="110">
        <v>25.946300000000001</v>
      </c>
      <c r="J949" s="111" t="s">
        <v>5130</v>
      </c>
      <c r="K949" s="112">
        <f t="shared" si="52"/>
        <v>50</v>
      </c>
      <c r="L949" s="52">
        <v>320</v>
      </c>
      <c r="M949" s="247">
        <f t="shared" si="54"/>
        <v>12800</v>
      </c>
      <c r="N949" s="257"/>
      <c r="O949" s="432">
        <f>AVERAGE(M949:M950)</f>
        <v>12800</v>
      </c>
      <c r="P949" s="438" t="e">
        <f>AVERAGE(#REF!)</f>
        <v>#REF!</v>
      </c>
      <c r="Q949" s="432" t="s">
        <v>354</v>
      </c>
      <c r="R949" s="438" t="e">
        <f>STDEV(#REF!)</f>
        <v>#REF!</v>
      </c>
      <c r="S949" s="114" t="s">
        <v>5086</v>
      </c>
      <c r="T949" s="21">
        <v>26</v>
      </c>
    </row>
    <row r="950" spans="1:20" ht="15.75">
      <c r="A950" s="441"/>
      <c r="B950" s="1" t="s">
        <v>64</v>
      </c>
      <c r="C950" s="384"/>
      <c r="D950" s="437"/>
      <c r="E950" s="1" t="s">
        <v>5131</v>
      </c>
      <c r="F950" s="410"/>
      <c r="G950" s="109">
        <v>10</v>
      </c>
      <c r="H950" s="110">
        <v>36.961300000000001</v>
      </c>
      <c r="I950" s="110">
        <v>27.120699999999999</v>
      </c>
      <c r="J950" s="111" t="s">
        <v>5132</v>
      </c>
      <c r="K950" s="112">
        <f t="shared" si="52"/>
        <v>50</v>
      </c>
      <c r="L950" s="52" t="s">
        <v>355</v>
      </c>
      <c r="M950" s="248" t="s">
        <v>355</v>
      </c>
      <c r="N950" s="261"/>
      <c r="O950" s="438" t="e">
        <f>AVERAGE(#REF!)</f>
        <v>#REF!</v>
      </c>
      <c r="P950" s="438" t="e">
        <f>AVERAGE(#REF!)</f>
        <v>#REF!</v>
      </c>
      <c r="Q950" s="433"/>
      <c r="R950" s="438" t="e">
        <f>STDEV(R949:R949)</f>
        <v>#REF!</v>
      </c>
      <c r="S950" s="114" t="s">
        <v>5086</v>
      </c>
      <c r="T950" s="21">
        <v>25</v>
      </c>
    </row>
    <row r="951" spans="1:20" ht="15.75">
      <c r="A951" s="439" t="s">
        <v>5133</v>
      </c>
      <c r="B951" s="1" t="s">
        <v>26</v>
      </c>
      <c r="C951" s="383">
        <v>3</v>
      </c>
      <c r="D951" s="430" t="s">
        <v>4</v>
      </c>
      <c r="E951" s="1" t="s">
        <v>5134</v>
      </c>
      <c r="F951" s="408" t="s">
        <v>1844</v>
      </c>
      <c r="G951" s="109">
        <v>10</v>
      </c>
      <c r="H951" s="110">
        <v>31.0853</v>
      </c>
      <c r="I951" s="110">
        <v>26.340699999999998</v>
      </c>
      <c r="J951" s="111" t="s">
        <v>5135</v>
      </c>
      <c r="K951" s="112">
        <f t="shared" si="52"/>
        <v>50</v>
      </c>
      <c r="L951" s="52">
        <v>92</v>
      </c>
      <c r="M951" s="247">
        <f t="shared" si="54"/>
        <v>3680</v>
      </c>
      <c r="N951" s="257"/>
      <c r="O951" s="432">
        <f>AVERAGE(M951:M952)</f>
        <v>2920</v>
      </c>
      <c r="P951" s="432">
        <f>AVERAGE(M951:M954)</f>
        <v>2050</v>
      </c>
      <c r="Q951" s="432">
        <f>STDEV(M951:M952)</f>
        <v>1074.8023074035523</v>
      </c>
      <c r="R951" s="432">
        <f>STDEV(M951:M954)</f>
        <v>1186.3108080656323</v>
      </c>
      <c r="S951" s="114" t="s">
        <v>5086</v>
      </c>
      <c r="T951" s="21">
        <v>26</v>
      </c>
    </row>
    <row r="952" spans="1:20" ht="15.75">
      <c r="A952" s="440"/>
      <c r="B952" s="1" t="s">
        <v>27</v>
      </c>
      <c r="C952" s="384"/>
      <c r="D952" s="431"/>
      <c r="E952" s="1" t="s">
        <v>5136</v>
      </c>
      <c r="F952" s="409"/>
      <c r="G952" s="109">
        <v>10</v>
      </c>
      <c r="H952" s="110">
        <v>31.8813</v>
      </c>
      <c r="I952" s="110">
        <v>26.361699999999999</v>
      </c>
      <c r="J952" s="111" t="s">
        <v>5137</v>
      </c>
      <c r="K952" s="112">
        <f t="shared" si="52"/>
        <v>50</v>
      </c>
      <c r="L952" s="52">
        <v>54</v>
      </c>
      <c r="M952" s="247">
        <f t="shared" si="54"/>
        <v>2160</v>
      </c>
      <c r="N952" s="258"/>
      <c r="O952" s="438"/>
      <c r="P952" s="438"/>
      <c r="Q952" s="438"/>
      <c r="R952" s="438"/>
      <c r="S952" s="114" t="s">
        <v>5086</v>
      </c>
      <c r="T952" s="21">
        <v>26</v>
      </c>
    </row>
    <row r="953" spans="1:20" ht="15.75">
      <c r="A953" s="440"/>
      <c r="B953" s="1" t="s">
        <v>28</v>
      </c>
      <c r="C953" s="384"/>
      <c r="D953" s="430" t="s">
        <v>3</v>
      </c>
      <c r="E953" s="1" t="s">
        <v>5138</v>
      </c>
      <c r="F953" s="409"/>
      <c r="G953" s="109">
        <v>10</v>
      </c>
      <c r="H953" s="110">
        <v>32.949300000000001</v>
      </c>
      <c r="I953" s="110">
        <v>26.1783</v>
      </c>
      <c r="J953" s="111" t="s">
        <v>5139</v>
      </c>
      <c r="K953" s="112">
        <f t="shared" si="52"/>
        <v>50</v>
      </c>
      <c r="L953" s="52">
        <v>26</v>
      </c>
      <c r="M953" s="247">
        <f t="shared" si="54"/>
        <v>1040</v>
      </c>
      <c r="N953" s="257"/>
      <c r="O953" s="432">
        <f>AVERAGE(M953:M954)</f>
        <v>1180</v>
      </c>
      <c r="P953" s="438" t="e">
        <f>AVERAGE(#REF!)</f>
        <v>#REF!</v>
      </c>
      <c r="Q953" s="432">
        <f>STDEV(M953:M954)</f>
        <v>197.98989873223331</v>
      </c>
      <c r="R953" s="438" t="e">
        <f>STDEV(#REF!)</f>
        <v>#REF!</v>
      </c>
      <c r="S953" s="114" t="s">
        <v>5086</v>
      </c>
      <c r="T953" s="21">
        <v>26</v>
      </c>
    </row>
    <row r="954" spans="1:20" ht="15.75">
      <c r="A954" s="440"/>
      <c r="B954" s="1" t="s">
        <v>29</v>
      </c>
      <c r="C954" s="384"/>
      <c r="D954" s="431"/>
      <c r="E954" s="1" t="s">
        <v>5140</v>
      </c>
      <c r="F954" s="409"/>
      <c r="G954" s="109">
        <v>10</v>
      </c>
      <c r="H954" s="110">
        <v>32.600299999999997</v>
      </c>
      <c r="I954" s="110">
        <v>25.965299999999999</v>
      </c>
      <c r="J954" s="111" t="s">
        <v>5141</v>
      </c>
      <c r="K954" s="112">
        <f t="shared" si="52"/>
        <v>50</v>
      </c>
      <c r="L954" s="52">
        <v>33</v>
      </c>
      <c r="M954" s="247">
        <f t="shared" si="54"/>
        <v>1320</v>
      </c>
      <c r="N954" s="258"/>
      <c r="O954" s="438">
        <f>AVERAGE(O953:O953)</f>
        <v>1180</v>
      </c>
      <c r="P954" s="438" t="e">
        <f>AVERAGE(P953:P953)</f>
        <v>#REF!</v>
      </c>
      <c r="Q954" s="438" t="e">
        <f>STDEV(#REF!)</f>
        <v>#REF!</v>
      </c>
      <c r="R954" s="438" t="e">
        <f>STDEV(#REF!)</f>
        <v>#REF!</v>
      </c>
      <c r="S954" s="114" t="s">
        <v>5086</v>
      </c>
      <c r="T954" s="21">
        <v>26</v>
      </c>
    </row>
    <row r="955" spans="1:20" ht="15.75">
      <c r="A955" s="440"/>
      <c r="B955" s="1" t="s">
        <v>30</v>
      </c>
      <c r="C955" s="383">
        <v>4</v>
      </c>
      <c r="D955" s="430" t="s">
        <v>4</v>
      </c>
      <c r="E955" s="1" t="s">
        <v>5142</v>
      </c>
      <c r="F955" s="409"/>
      <c r="G955" s="109">
        <v>10</v>
      </c>
      <c r="H955" s="110">
        <v>29.361000000000001</v>
      </c>
      <c r="I955" s="110">
        <v>25.867699999999999</v>
      </c>
      <c r="J955" s="111" t="s">
        <v>5143</v>
      </c>
      <c r="K955" s="112">
        <f t="shared" si="52"/>
        <v>50</v>
      </c>
      <c r="L955" s="52">
        <v>295</v>
      </c>
      <c r="M955" s="247">
        <f t="shared" si="54"/>
        <v>11800</v>
      </c>
      <c r="N955" s="257"/>
      <c r="O955" s="432">
        <f>AVERAGE(M955:M956)</f>
        <v>12840</v>
      </c>
      <c r="P955" s="432">
        <f>AVERAGE(M955:M958)</f>
        <v>21980</v>
      </c>
      <c r="Q955" s="432">
        <f>STDEV(M955:M956)</f>
        <v>1470.7821048680189</v>
      </c>
      <c r="R955" s="432">
        <f>STDEV(M955:M958)</f>
        <v>13212.700960313401</v>
      </c>
      <c r="S955" s="114" t="s">
        <v>5086</v>
      </c>
      <c r="T955" s="21">
        <v>26</v>
      </c>
    </row>
    <row r="956" spans="1:20" ht="15.75">
      <c r="A956" s="440"/>
      <c r="B956" s="1" t="s">
        <v>31</v>
      </c>
      <c r="C956" s="384"/>
      <c r="D956" s="431"/>
      <c r="E956" s="1" t="s">
        <v>5144</v>
      </c>
      <c r="F956" s="409"/>
      <c r="G956" s="109">
        <v>10</v>
      </c>
      <c r="H956" s="110">
        <v>29.120699999999999</v>
      </c>
      <c r="I956" s="110">
        <v>26.968699999999998</v>
      </c>
      <c r="J956" s="111" t="s">
        <v>5145</v>
      </c>
      <c r="K956" s="112">
        <f t="shared" si="52"/>
        <v>50</v>
      </c>
      <c r="L956" s="52">
        <v>347</v>
      </c>
      <c r="M956" s="247">
        <f t="shared" si="54"/>
        <v>13880</v>
      </c>
      <c r="N956" s="258"/>
      <c r="O956" s="438"/>
      <c r="P956" s="438"/>
      <c r="Q956" s="438"/>
      <c r="R956" s="438"/>
      <c r="S956" s="114" t="s">
        <v>5086</v>
      </c>
      <c r="T956" s="21">
        <v>26</v>
      </c>
    </row>
    <row r="957" spans="1:20" ht="15.75">
      <c r="A957" s="440"/>
      <c r="B957" s="1" t="s">
        <v>32</v>
      </c>
      <c r="C957" s="384"/>
      <c r="D957" s="430" t="s">
        <v>3</v>
      </c>
      <c r="E957" s="1" t="s">
        <v>5146</v>
      </c>
      <c r="F957" s="409"/>
      <c r="G957" s="109">
        <v>10</v>
      </c>
      <c r="H957" s="110">
        <v>27.531300000000002</v>
      </c>
      <c r="I957" s="110">
        <v>26.273299999999999</v>
      </c>
      <c r="J957" s="111" t="s">
        <v>5147</v>
      </c>
      <c r="K957" s="112">
        <f t="shared" si="52"/>
        <v>50</v>
      </c>
      <c r="L957" s="52">
        <v>1020</v>
      </c>
      <c r="M957" s="247">
        <f t="shared" si="54"/>
        <v>40800</v>
      </c>
      <c r="N957" s="257"/>
      <c r="O957" s="432">
        <f>AVERAGE(M957:M958)</f>
        <v>31120</v>
      </c>
      <c r="P957" s="438" t="e">
        <f>AVERAGE(#REF!)</f>
        <v>#REF!</v>
      </c>
      <c r="Q957" s="432">
        <f>STDEV(M957:M958)</f>
        <v>13689.58728377156</v>
      </c>
      <c r="R957" s="438" t="e">
        <f>STDEV(#REF!)</f>
        <v>#REF!</v>
      </c>
      <c r="S957" s="114" t="s">
        <v>5086</v>
      </c>
      <c r="T957" s="21">
        <v>26</v>
      </c>
    </row>
    <row r="958" spans="1:20" ht="15.75">
      <c r="A958" s="440"/>
      <c r="B958" s="1" t="s">
        <v>33</v>
      </c>
      <c r="C958" s="384"/>
      <c r="D958" s="431"/>
      <c r="E958" s="1" t="s">
        <v>5148</v>
      </c>
      <c r="F958" s="409"/>
      <c r="G958" s="109">
        <v>10</v>
      </c>
      <c r="H958" s="110">
        <v>28.481000000000002</v>
      </c>
      <c r="I958" s="110">
        <v>26.841999999999999</v>
      </c>
      <c r="J958" s="111" t="s">
        <v>5149</v>
      </c>
      <c r="K958" s="112">
        <f t="shared" si="52"/>
        <v>50</v>
      </c>
      <c r="L958" s="52">
        <v>536</v>
      </c>
      <c r="M958" s="247">
        <f t="shared" si="54"/>
        <v>21440</v>
      </c>
      <c r="N958" s="258"/>
      <c r="O958" s="438">
        <f>AVERAGE(O957:O957)</f>
        <v>31120</v>
      </c>
      <c r="P958" s="438" t="e">
        <f>AVERAGE(P957:P957)</f>
        <v>#REF!</v>
      </c>
      <c r="Q958" s="438" t="e">
        <f>STDEV(#REF!)</f>
        <v>#REF!</v>
      </c>
      <c r="R958" s="438" t="e">
        <f>STDEV(#REF!)</f>
        <v>#REF!</v>
      </c>
      <c r="S958" s="114" t="s">
        <v>5086</v>
      </c>
      <c r="T958" s="21">
        <v>26</v>
      </c>
    </row>
    <row r="959" spans="1:20" ht="15.75">
      <c r="A959" s="440"/>
      <c r="B959" s="1" t="s">
        <v>34</v>
      </c>
      <c r="C959" s="383">
        <v>5</v>
      </c>
      <c r="D959" s="430" t="s">
        <v>4</v>
      </c>
      <c r="E959" s="1" t="s">
        <v>5150</v>
      </c>
      <c r="F959" s="409"/>
      <c r="G959" s="109">
        <v>10</v>
      </c>
      <c r="H959" s="110">
        <v>29.332699999999999</v>
      </c>
      <c r="I959" s="110">
        <v>25.7287</v>
      </c>
      <c r="J959" s="111" t="s">
        <v>5151</v>
      </c>
      <c r="K959" s="112">
        <f t="shared" si="52"/>
        <v>50</v>
      </c>
      <c r="L959" s="52">
        <v>301</v>
      </c>
      <c r="M959" s="247">
        <f t="shared" si="54"/>
        <v>12040</v>
      </c>
      <c r="N959" s="257"/>
      <c r="O959" s="432">
        <f>AVERAGE(M959:M960)</f>
        <v>18700</v>
      </c>
      <c r="P959" s="432">
        <f>AVERAGE(M959:M962)</f>
        <v>14050</v>
      </c>
      <c r="Q959" s="432">
        <f>STDEV(M959:M960)</f>
        <v>9418.6623254048136</v>
      </c>
      <c r="R959" s="432">
        <f>STDEV(M959:M962)</f>
        <v>7689.0484890307889</v>
      </c>
      <c r="S959" s="114" t="s">
        <v>5086</v>
      </c>
      <c r="T959" s="21">
        <v>26</v>
      </c>
    </row>
    <row r="960" spans="1:20" ht="15.75">
      <c r="A960" s="440"/>
      <c r="B960" s="1" t="s">
        <v>35</v>
      </c>
      <c r="C960" s="384"/>
      <c r="D960" s="431"/>
      <c r="E960" s="1" t="s">
        <v>5152</v>
      </c>
      <c r="F960" s="409"/>
      <c r="G960" s="109">
        <v>10</v>
      </c>
      <c r="H960" s="110">
        <v>28.233699999999999</v>
      </c>
      <c r="I960" s="110">
        <v>25.843</v>
      </c>
      <c r="J960" s="111" t="s">
        <v>5153</v>
      </c>
      <c r="K960" s="112">
        <f t="shared" si="52"/>
        <v>50</v>
      </c>
      <c r="L960" s="52">
        <v>634</v>
      </c>
      <c r="M960" s="247">
        <f t="shared" si="54"/>
        <v>25360</v>
      </c>
      <c r="N960" s="258"/>
      <c r="O960" s="438"/>
      <c r="P960" s="438"/>
      <c r="Q960" s="438"/>
      <c r="R960" s="438"/>
      <c r="S960" s="114" t="s">
        <v>5086</v>
      </c>
      <c r="T960" s="21">
        <v>26</v>
      </c>
    </row>
    <row r="961" spans="1:20" ht="15.75">
      <c r="A961" s="440"/>
      <c r="B961" s="1" t="s">
        <v>36</v>
      </c>
      <c r="C961" s="384"/>
      <c r="D961" s="430" t="s">
        <v>3</v>
      </c>
      <c r="E961" s="1" t="s">
        <v>5154</v>
      </c>
      <c r="F961" s="409"/>
      <c r="G961" s="109">
        <v>10</v>
      </c>
      <c r="H961" s="110">
        <v>29.539300000000001</v>
      </c>
      <c r="I961" s="110">
        <v>25.4313</v>
      </c>
      <c r="J961" s="111" t="s">
        <v>5155</v>
      </c>
      <c r="K961" s="112">
        <f t="shared" si="52"/>
        <v>50</v>
      </c>
      <c r="L961" s="52">
        <v>261</v>
      </c>
      <c r="M961" s="247">
        <f t="shared" si="54"/>
        <v>10440</v>
      </c>
      <c r="N961" s="257"/>
      <c r="O961" s="432">
        <f>AVERAGE(M961:M962)</f>
        <v>9400</v>
      </c>
      <c r="P961" s="438" t="e">
        <f>AVERAGE(#REF!)</f>
        <v>#REF!</v>
      </c>
      <c r="Q961" s="432">
        <f>STDEV(M961:M962)</f>
        <v>1470.7821048680189</v>
      </c>
      <c r="R961" s="438" t="e">
        <f>STDEV(#REF!)</f>
        <v>#REF!</v>
      </c>
      <c r="S961" s="114" t="s">
        <v>5086</v>
      </c>
      <c r="T961" s="21">
        <v>26</v>
      </c>
    </row>
    <row r="962" spans="1:20" ht="15.75">
      <c r="A962" s="440"/>
      <c r="B962" s="1" t="s">
        <v>37</v>
      </c>
      <c r="C962" s="384"/>
      <c r="D962" s="431"/>
      <c r="E962" s="1" t="s">
        <v>5156</v>
      </c>
      <c r="F962" s="409"/>
      <c r="G962" s="109">
        <v>10</v>
      </c>
      <c r="H962" s="110">
        <v>29.872</v>
      </c>
      <c r="I962" s="110">
        <v>26.453700000000001</v>
      </c>
      <c r="J962" s="111" t="s">
        <v>5157</v>
      </c>
      <c r="K962" s="112">
        <f t="shared" si="52"/>
        <v>50</v>
      </c>
      <c r="L962" s="52">
        <v>209</v>
      </c>
      <c r="M962" s="247">
        <f t="shared" si="54"/>
        <v>8360</v>
      </c>
      <c r="N962" s="258"/>
      <c r="O962" s="438" t="e">
        <f>AVERAGE(#REF!)</f>
        <v>#REF!</v>
      </c>
      <c r="P962" s="438" t="e">
        <f>AVERAGE(#REF!)</f>
        <v>#REF!</v>
      </c>
      <c r="Q962" s="438" t="e">
        <f>STDEV(Q961:Q961)</f>
        <v>#DIV/0!</v>
      </c>
      <c r="R962" s="438" t="e">
        <f>STDEV(R961:R961)</f>
        <v>#REF!</v>
      </c>
      <c r="S962" s="114" t="s">
        <v>5086</v>
      </c>
      <c r="T962" s="21">
        <v>26</v>
      </c>
    </row>
    <row r="963" spans="1:20" ht="15.75">
      <c r="A963" s="440"/>
      <c r="B963" s="1" t="s">
        <v>38</v>
      </c>
      <c r="C963" s="383">
        <v>6</v>
      </c>
      <c r="D963" s="115" t="s">
        <v>4</v>
      </c>
      <c r="E963" s="1" t="s">
        <v>5158</v>
      </c>
      <c r="F963" s="409"/>
      <c r="G963" s="109">
        <v>10</v>
      </c>
      <c r="H963" s="110" t="s">
        <v>16</v>
      </c>
      <c r="I963" s="110">
        <v>26.42</v>
      </c>
      <c r="J963" s="111" t="s">
        <v>5159</v>
      </c>
      <c r="K963" s="112">
        <f t="shared" si="52"/>
        <v>50</v>
      </c>
      <c r="L963" s="52" t="s">
        <v>355</v>
      </c>
      <c r="M963" s="248" t="s">
        <v>355</v>
      </c>
      <c r="N963" s="248"/>
      <c r="O963" s="52" t="s">
        <v>355</v>
      </c>
      <c r="P963" s="432">
        <f>AVERAGE(M963:M966)</f>
        <v>47813.333333333336</v>
      </c>
      <c r="Q963" s="116" t="s">
        <v>354</v>
      </c>
      <c r="R963" s="432">
        <f>STDEV(M963:M966)</f>
        <v>25866.56013723768</v>
      </c>
      <c r="S963" s="114" t="s">
        <v>5086</v>
      </c>
      <c r="T963" s="21">
        <v>26</v>
      </c>
    </row>
    <row r="964" spans="1:20" ht="15.75">
      <c r="A964" s="440"/>
      <c r="B964" s="1" t="s">
        <v>39</v>
      </c>
      <c r="C964" s="384"/>
      <c r="D964" s="430" t="s">
        <v>3</v>
      </c>
      <c r="E964" s="1" t="s">
        <v>5160</v>
      </c>
      <c r="F964" s="409"/>
      <c r="G964" s="109">
        <v>10</v>
      </c>
      <c r="H964" s="110">
        <v>28.188700000000001</v>
      </c>
      <c r="I964" s="110">
        <v>26.4313</v>
      </c>
      <c r="J964" s="111" t="s">
        <v>5161</v>
      </c>
      <c r="K964" s="112">
        <f t="shared" si="52"/>
        <v>50</v>
      </c>
      <c r="L964" s="52">
        <v>653</v>
      </c>
      <c r="M964" s="247">
        <f t="shared" si="54"/>
        <v>26120</v>
      </c>
      <c r="N964" s="257"/>
      <c r="O964" s="432">
        <f>AVERAGE(M964:M966)</f>
        <v>47813.333333333336</v>
      </c>
      <c r="P964" s="438" t="e">
        <f>AVERAGE(#REF!)</f>
        <v>#REF!</v>
      </c>
      <c r="Q964" s="432">
        <f>STDEV(M964:M966)</f>
        <v>25866.56013723768</v>
      </c>
      <c r="R964" s="438" t="e">
        <f>STDEV(#REF!)</f>
        <v>#REF!</v>
      </c>
      <c r="S964" s="114" t="s">
        <v>5086</v>
      </c>
      <c r="T964" s="21">
        <v>26</v>
      </c>
    </row>
    <row r="965" spans="1:20" ht="15.75">
      <c r="A965" s="440"/>
      <c r="B965" s="1" t="s">
        <v>40</v>
      </c>
      <c r="C965" s="384"/>
      <c r="D965" s="431"/>
      <c r="E965" s="1" t="s">
        <v>5162</v>
      </c>
      <c r="F965" s="409"/>
      <c r="G965" s="109">
        <v>10</v>
      </c>
      <c r="H965" s="110">
        <v>27.528700000000001</v>
      </c>
      <c r="I965" s="110">
        <v>25.863299999999999</v>
      </c>
      <c r="J965" s="111" t="s">
        <v>5163</v>
      </c>
      <c r="K965" s="112">
        <f t="shared" si="52"/>
        <v>50</v>
      </c>
      <c r="L965" s="52">
        <v>1022</v>
      </c>
      <c r="M965" s="247">
        <f t="shared" si="54"/>
        <v>40880</v>
      </c>
      <c r="N965" s="258"/>
      <c r="O965" s="438">
        <f>AVERAGE(O964:O964)</f>
        <v>47813.333333333336</v>
      </c>
      <c r="P965" s="438" t="e">
        <f>AVERAGE(P964:P964)</f>
        <v>#REF!</v>
      </c>
      <c r="Q965" s="438" t="e">
        <f>STDEV(#REF!)</f>
        <v>#REF!</v>
      </c>
      <c r="R965" s="438" t="e">
        <f>STDEV(#REF!)</f>
        <v>#REF!</v>
      </c>
      <c r="S965" s="114" t="s">
        <v>5086</v>
      </c>
      <c r="T965" s="21">
        <v>26</v>
      </c>
    </row>
    <row r="966" spans="1:20" ht="15.75">
      <c r="A966" s="440"/>
      <c r="B966" s="1" t="s">
        <v>41</v>
      </c>
      <c r="C966" s="384"/>
      <c r="D966" s="431"/>
      <c r="E966" s="1" t="s">
        <v>5164</v>
      </c>
      <c r="F966" s="410"/>
      <c r="G966" s="109">
        <v>10</v>
      </c>
      <c r="H966" s="110">
        <v>26.606300000000001</v>
      </c>
      <c r="I966" s="110">
        <v>25.734999999999999</v>
      </c>
      <c r="J966" s="111" t="s">
        <v>5165</v>
      </c>
      <c r="K966" s="112">
        <f t="shared" si="52"/>
        <v>50</v>
      </c>
      <c r="L966" s="52">
        <v>1911</v>
      </c>
      <c r="M966" s="247">
        <f t="shared" si="54"/>
        <v>76440</v>
      </c>
      <c r="N966" s="258"/>
      <c r="O966" s="438">
        <f>AVERAGE(O965:O965)</f>
        <v>47813.333333333336</v>
      </c>
      <c r="P966" s="438" t="e">
        <f>AVERAGE(P965:P965)</f>
        <v>#REF!</v>
      </c>
      <c r="Q966" s="438" t="e">
        <f>STDEV(Q964:Q965)</f>
        <v>#REF!</v>
      </c>
      <c r="R966" s="438" t="e">
        <f>STDEV(R964:R965)</f>
        <v>#REF!</v>
      </c>
      <c r="S966" s="114" t="s">
        <v>5086</v>
      </c>
      <c r="T966" s="21">
        <v>26</v>
      </c>
    </row>
    <row r="967" spans="1:20" ht="15.75">
      <c r="A967" s="440"/>
      <c r="B967" s="1" t="s">
        <v>49</v>
      </c>
      <c r="C967" s="383">
        <v>3</v>
      </c>
      <c r="D967" s="430" t="s">
        <v>4</v>
      </c>
      <c r="E967" s="1" t="s">
        <v>5166</v>
      </c>
      <c r="F967" s="408" t="s">
        <v>1846</v>
      </c>
      <c r="G967" s="109">
        <v>10</v>
      </c>
      <c r="H967" s="110">
        <v>28.0153</v>
      </c>
      <c r="I967" s="110">
        <v>26.180700000000002</v>
      </c>
      <c r="J967" s="111" t="s">
        <v>5167</v>
      </c>
      <c r="K967" s="112">
        <f t="shared" ref="K967:K1030" si="57">IF(J967&gt;6.25,50,(J967*8))</f>
        <v>50</v>
      </c>
      <c r="L967" s="52">
        <v>735</v>
      </c>
      <c r="M967" s="247">
        <f t="shared" si="54"/>
        <v>29400</v>
      </c>
      <c r="N967" s="257"/>
      <c r="O967" s="432">
        <f>AVERAGE(M967:M968)</f>
        <v>17020</v>
      </c>
      <c r="P967" s="432">
        <f>AVERAGE(M967:M970)</f>
        <v>16680</v>
      </c>
      <c r="Q967" s="432">
        <f>STDEV(M967:M968)</f>
        <v>17507.963902178915</v>
      </c>
      <c r="R967" s="432">
        <f>STDEV(M967:M970)</f>
        <v>10118.076233487604</v>
      </c>
      <c r="S967" s="114" t="s">
        <v>5086</v>
      </c>
      <c r="T967" s="21">
        <v>26</v>
      </c>
    </row>
    <row r="968" spans="1:20" ht="15.75">
      <c r="A968" s="440"/>
      <c r="B968" s="1" t="s">
        <v>50</v>
      </c>
      <c r="C968" s="384"/>
      <c r="D968" s="431"/>
      <c r="E968" s="1" t="s">
        <v>5168</v>
      </c>
      <c r="F968" s="409"/>
      <c r="G968" s="109">
        <v>10</v>
      </c>
      <c r="H968" s="110">
        <v>30.731000000000002</v>
      </c>
      <c r="I968" s="110">
        <v>26.1523</v>
      </c>
      <c r="J968" s="111" t="s">
        <v>5169</v>
      </c>
      <c r="K968" s="112">
        <f t="shared" si="57"/>
        <v>50</v>
      </c>
      <c r="L968" s="52">
        <v>116</v>
      </c>
      <c r="M968" s="247">
        <f t="shared" si="54"/>
        <v>4640</v>
      </c>
      <c r="N968" s="258"/>
      <c r="O968" s="438"/>
      <c r="P968" s="438"/>
      <c r="Q968" s="438"/>
      <c r="R968" s="438"/>
      <c r="S968" s="114" t="s">
        <v>5086</v>
      </c>
      <c r="T968" s="21">
        <v>26</v>
      </c>
    </row>
    <row r="969" spans="1:20" ht="15.75">
      <c r="A969" s="440"/>
      <c r="B969" s="1" t="s">
        <v>51</v>
      </c>
      <c r="C969" s="384"/>
      <c r="D969" s="430" t="s">
        <v>3</v>
      </c>
      <c r="E969" s="1" t="s">
        <v>5170</v>
      </c>
      <c r="F969" s="409"/>
      <c r="G969" s="109">
        <v>10</v>
      </c>
      <c r="H969" s="110">
        <v>28.903700000000001</v>
      </c>
      <c r="I969" s="110">
        <v>26.313300000000002</v>
      </c>
      <c r="J969" s="111" t="s">
        <v>5171</v>
      </c>
      <c r="K969" s="112">
        <f t="shared" si="57"/>
        <v>50</v>
      </c>
      <c r="L969" s="52">
        <v>402</v>
      </c>
      <c r="M969" s="247">
        <f t="shared" si="54"/>
        <v>16080</v>
      </c>
      <c r="N969" s="257"/>
      <c r="O969" s="432">
        <f>AVERAGE(M969:M970)</f>
        <v>16340</v>
      </c>
      <c r="P969" s="438" t="e">
        <f>AVERAGE(#REF!)</f>
        <v>#REF!</v>
      </c>
      <c r="Q969" s="432">
        <f>STDEV(M969:M970)</f>
        <v>367.69552621700473</v>
      </c>
      <c r="R969" s="438" t="e">
        <f>STDEV(#REF!)</f>
        <v>#REF!</v>
      </c>
      <c r="S969" s="114" t="s">
        <v>5086</v>
      </c>
      <c r="T969" s="21">
        <v>26</v>
      </c>
    </row>
    <row r="970" spans="1:20" ht="15.75">
      <c r="A970" s="440"/>
      <c r="B970" s="1" t="s">
        <v>52</v>
      </c>
      <c r="C970" s="384"/>
      <c r="D970" s="431"/>
      <c r="E970" s="1" t="s">
        <v>5172</v>
      </c>
      <c r="F970" s="409"/>
      <c r="G970" s="109">
        <v>10</v>
      </c>
      <c r="H970" s="110">
        <v>28.856300000000001</v>
      </c>
      <c r="I970" s="110">
        <v>25.9693</v>
      </c>
      <c r="J970" s="111" t="s">
        <v>5173</v>
      </c>
      <c r="K970" s="112">
        <f t="shared" si="57"/>
        <v>50</v>
      </c>
      <c r="L970" s="52">
        <v>415</v>
      </c>
      <c r="M970" s="247">
        <f t="shared" si="54"/>
        <v>16600</v>
      </c>
      <c r="N970" s="258"/>
      <c r="O970" s="438">
        <f>AVERAGE(O969:O969)</f>
        <v>16340</v>
      </c>
      <c r="P970" s="438" t="e">
        <f>AVERAGE(P969:P969)</f>
        <v>#REF!</v>
      </c>
      <c r="Q970" s="438" t="e">
        <f>STDEV(#REF!)</f>
        <v>#REF!</v>
      </c>
      <c r="R970" s="438" t="e">
        <f>STDEV(#REF!)</f>
        <v>#REF!</v>
      </c>
      <c r="S970" s="114" t="s">
        <v>5086</v>
      </c>
      <c r="T970" s="21">
        <v>26</v>
      </c>
    </row>
    <row r="971" spans="1:20" ht="15.75">
      <c r="A971" s="440"/>
      <c r="B971" s="1" t="s">
        <v>53</v>
      </c>
      <c r="C971" s="383">
        <v>4</v>
      </c>
      <c r="D971" s="430" t="s">
        <v>4</v>
      </c>
      <c r="E971" s="1" t="s">
        <v>5174</v>
      </c>
      <c r="F971" s="409"/>
      <c r="G971" s="109">
        <v>10</v>
      </c>
      <c r="H971" s="110">
        <v>33.474699999999999</v>
      </c>
      <c r="I971" s="110">
        <v>26.217300000000002</v>
      </c>
      <c r="J971" s="111" t="s">
        <v>5175</v>
      </c>
      <c r="K971" s="112">
        <f t="shared" si="57"/>
        <v>50</v>
      </c>
      <c r="L971" s="52">
        <v>18</v>
      </c>
      <c r="M971" s="247">
        <f t="shared" si="54"/>
        <v>720</v>
      </c>
      <c r="N971" s="257"/>
      <c r="O971" s="432">
        <f>AVERAGE(M971:M972)</f>
        <v>31920</v>
      </c>
      <c r="P971" s="432">
        <f>AVERAGE(M971:M974)</f>
        <v>43760</v>
      </c>
      <c r="Q971" s="432">
        <f>STDEV(M971:M972)</f>
        <v>44123.463146040565</v>
      </c>
      <c r="R971" s="432">
        <f>STDEV(M971:M974)</f>
        <v>30643.811773341775</v>
      </c>
      <c r="S971" s="114" t="s">
        <v>5086</v>
      </c>
      <c r="T971" s="21">
        <v>26</v>
      </c>
    </row>
    <row r="972" spans="1:20" ht="15.75">
      <c r="A972" s="440"/>
      <c r="B972" s="1" t="s">
        <v>54</v>
      </c>
      <c r="C972" s="384"/>
      <c r="D972" s="431"/>
      <c r="E972" s="1" t="s">
        <v>5176</v>
      </c>
      <c r="F972" s="409"/>
      <c r="G972" s="109">
        <v>10</v>
      </c>
      <c r="H972" s="110">
        <v>26.888000000000002</v>
      </c>
      <c r="I972" s="110">
        <v>26.116</v>
      </c>
      <c r="J972" s="111" t="s">
        <v>5177</v>
      </c>
      <c r="K972" s="112">
        <f t="shared" si="57"/>
        <v>50</v>
      </c>
      <c r="L972" s="52">
        <v>1578</v>
      </c>
      <c r="M972" s="247">
        <f t="shared" si="54"/>
        <v>63120</v>
      </c>
      <c r="N972" s="258"/>
      <c r="O972" s="438"/>
      <c r="P972" s="438"/>
      <c r="Q972" s="438"/>
      <c r="R972" s="438"/>
      <c r="S972" s="114" t="s">
        <v>5086</v>
      </c>
      <c r="T972" s="21">
        <v>26</v>
      </c>
    </row>
    <row r="973" spans="1:20" ht="15.75">
      <c r="A973" s="440"/>
      <c r="B973" s="1" t="s">
        <v>55</v>
      </c>
      <c r="C973" s="384"/>
      <c r="D973" s="430" t="s">
        <v>3</v>
      </c>
      <c r="E973" s="1" t="s">
        <v>5178</v>
      </c>
      <c r="F973" s="409"/>
      <c r="G973" s="109">
        <v>10</v>
      </c>
      <c r="H973" s="110">
        <v>26.7773</v>
      </c>
      <c r="I973" s="110">
        <v>25.960999999999999</v>
      </c>
      <c r="J973" s="111" t="s">
        <v>5179</v>
      </c>
      <c r="K973" s="112">
        <f t="shared" si="57"/>
        <v>50</v>
      </c>
      <c r="L973" s="52">
        <v>1701</v>
      </c>
      <c r="M973" s="247">
        <f t="shared" si="54"/>
        <v>68040</v>
      </c>
      <c r="N973" s="257"/>
      <c r="O973" s="432">
        <f>AVERAGE(M973:M974)</f>
        <v>55600</v>
      </c>
      <c r="P973" s="438" t="e">
        <f>AVERAGE(#REF!)</f>
        <v>#REF!</v>
      </c>
      <c r="Q973" s="432">
        <f>STDEV(M973:M974)</f>
        <v>17592.816715921301</v>
      </c>
      <c r="R973" s="438" t="e">
        <f>STDEV(#REF!)</f>
        <v>#REF!</v>
      </c>
      <c r="S973" s="114" t="s">
        <v>5086</v>
      </c>
      <c r="T973" s="21">
        <v>26</v>
      </c>
    </row>
    <row r="974" spans="1:20" ht="15.75">
      <c r="A974" s="440"/>
      <c r="B974" s="1" t="s">
        <v>56</v>
      </c>
      <c r="C974" s="384"/>
      <c r="D974" s="431"/>
      <c r="E974" s="1" t="s">
        <v>5180</v>
      </c>
      <c r="F974" s="409"/>
      <c r="G974" s="109">
        <v>10</v>
      </c>
      <c r="H974" s="110">
        <v>27.4483</v>
      </c>
      <c r="I974" s="110">
        <v>26.001300000000001</v>
      </c>
      <c r="J974" s="111" t="s">
        <v>5181</v>
      </c>
      <c r="K974" s="112">
        <f t="shared" si="57"/>
        <v>50</v>
      </c>
      <c r="L974" s="52">
        <v>1079</v>
      </c>
      <c r="M974" s="247">
        <f t="shared" si="54"/>
        <v>43160</v>
      </c>
      <c r="N974" s="258"/>
      <c r="O974" s="438" t="e">
        <f>AVERAGE(#REF!)</f>
        <v>#REF!</v>
      </c>
      <c r="P974" s="438" t="e">
        <f>AVERAGE(#REF!)</f>
        <v>#REF!</v>
      </c>
      <c r="Q974" s="438" t="e">
        <f>STDEV(Q973:Q973)</f>
        <v>#DIV/0!</v>
      </c>
      <c r="R974" s="438" t="e">
        <f>STDEV(R973:R973)</f>
        <v>#REF!</v>
      </c>
      <c r="S974" s="114" t="s">
        <v>5086</v>
      </c>
      <c r="T974" s="21">
        <v>26</v>
      </c>
    </row>
    <row r="975" spans="1:20" ht="15.75">
      <c r="A975" s="440"/>
      <c r="B975" s="1" t="s">
        <v>57</v>
      </c>
      <c r="C975" s="383">
        <v>5</v>
      </c>
      <c r="D975" s="430" t="s">
        <v>4</v>
      </c>
      <c r="E975" s="1" t="s">
        <v>5182</v>
      </c>
      <c r="F975" s="409"/>
      <c r="G975" s="109">
        <v>10</v>
      </c>
      <c r="H975" s="110">
        <v>29.082000000000001</v>
      </c>
      <c r="I975" s="110">
        <v>26.597000000000001</v>
      </c>
      <c r="J975" s="111" t="s">
        <v>5183</v>
      </c>
      <c r="K975" s="112">
        <f t="shared" si="57"/>
        <v>50</v>
      </c>
      <c r="L975" s="52">
        <v>356</v>
      </c>
      <c r="M975" s="247">
        <f t="shared" si="54"/>
        <v>14240</v>
      </c>
      <c r="N975" s="257"/>
      <c r="O975" s="432">
        <f>AVERAGE(M975:M976)</f>
        <v>40400</v>
      </c>
      <c r="P975" s="432">
        <f>AVERAGE(M975:M978)</f>
        <v>26190</v>
      </c>
      <c r="Q975" s="432">
        <f>STDEV(M975:M976)</f>
        <v>36995.826791680163</v>
      </c>
      <c r="R975" s="432">
        <f>STDEV(M975:M978)</f>
        <v>27285.031305339075</v>
      </c>
      <c r="S975" s="114" t="s">
        <v>5086</v>
      </c>
      <c r="T975" s="21">
        <v>26</v>
      </c>
    </row>
    <row r="976" spans="1:20" ht="15.75">
      <c r="A976" s="440"/>
      <c r="B976" s="1" t="s">
        <v>58</v>
      </c>
      <c r="C976" s="384"/>
      <c r="D976" s="431"/>
      <c r="E976" s="1" t="s">
        <v>5184</v>
      </c>
      <c r="F976" s="409"/>
      <c r="G976" s="109">
        <v>10</v>
      </c>
      <c r="H976" s="110">
        <v>26.81</v>
      </c>
      <c r="I976" s="110">
        <v>25.7593</v>
      </c>
      <c r="J976" s="111" t="s">
        <v>5185</v>
      </c>
      <c r="K976" s="112">
        <f t="shared" si="57"/>
        <v>50</v>
      </c>
      <c r="L976" s="52">
        <v>1664</v>
      </c>
      <c r="M976" s="247">
        <f t="shared" si="54"/>
        <v>66560</v>
      </c>
      <c r="N976" s="258"/>
      <c r="O976" s="438"/>
      <c r="P976" s="438"/>
      <c r="Q976" s="438"/>
      <c r="R976" s="438"/>
      <c r="S976" s="114" t="s">
        <v>5086</v>
      </c>
      <c r="T976" s="21">
        <v>26</v>
      </c>
    </row>
    <row r="977" spans="1:20" ht="15.75">
      <c r="A977" s="440"/>
      <c r="B977" s="1" t="s">
        <v>59</v>
      </c>
      <c r="C977" s="384"/>
      <c r="D977" s="430" t="s">
        <v>3</v>
      </c>
      <c r="E977" s="1" t="s">
        <v>5186</v>
      </c>
      <c r="F977" s="409"/>
      <c r="G977" s="109">
        <v>10</v>
      </c>
      <c r="H977" s="110">
        <v>28.795999999999999</v>
      </c>
      <c r="I977" s="110">
        <v>26.174299999999999</v>
      </c>
      <c r="J977" s="111" t="s">
        <v>5187</v>
      </c>
      <c r="K977" s="112">
        <f t="shared" si="57"/>
        <v>50</v>
      </c>
      <c r="L977" s="52">
        <v>433</v>
      </c>
      <c r="M977" s="247">
        <f t="shared" si="54"/>
        <v>17320</v>
      </c>
      <c r="N977" s="257"/>
      <c r="O977" s="432">
        <f>AVERAGE(M977:M978)</f>
        <v>11980</v>
      </c>
      <c r="P977" s="438" t="e">
        <f>AVERAGE(#REF!)</f>
        <v>#REF!</v>
      </c>
      <c r="Q977" s="432">
        <f>STDEV(M977:M978)</f>
        <v>7551.9004230723276</v>
      </c>
      <c r="R977" s="438" t="e">
        <f>STDEV(#REF!)</f>
        <v>#REF!</v>
      </c>
      <c r="S977" s="114" t="s">
        <v>5086</v>
      </c>
      <c r="T977" s="21">
        <v>27</v>
      </c>
    </row>
    <row r="978" spans="1:20" ht="15.75">
      <c r="A978" s="440"/>
      <c r="B978" s="1" t="s">
        <v>60</v>
      </c>
      <c r="C978" s="384"/>
      <c r="D978" s="431"/>
      <c r="E978" s="1" t="s">
        <v>5188</v>
      </c>
      <c r="F978" s="409"/>
      <c r="G978" s="109">
        <v>10</v>
      </c>
      <c r="H978" s="110">
        <v>30.2103</v>
      </c>
      <c r="I978" s="110">
        <v>26.582000000000001</v>
      </c>
      <c r="J978" s="111" t="s">
        <v>5189</v>
      </c>
      <c r="K978" s="112">
        <f t="shared" si="57"/>
        <v>50</v>
      </c>
      <c r="L978" s="52">
        <v>166</v>
      </c>
      <c r="M978" s="247">
        <f t="shared" si="54"/>
        <v>6640</v>
      </c>
      <c r="N978" s="258"/>
      <c r="O978" s="438" t="e">
        <f>AVERAGE(#REF!)</f>
        <v>#REF!</v>
      </c>
      <c r="P978" s="438" t="e">
        <f>AVERAGE(#REF!)</f>
        <v>#REF!</v>
      </c>
      <c r="Q978" s="438" t="e">
        <f>STDEV(Q977:Q977)</f>
        <v>#DIV/0!</v>
      </c>
      <c r="R978" s="438" t="e">
        <f>STDEV(R977:R977)</f>
        <v>#REF!</v>
      </c>
      <c r="S978" s="114" t="s">
        <v>5086</v>
      </c>
      <c r="T978" s="21">
        <v>27</v>
      </c>
    </row>
    <row r="979" spans="1:20" ht="15.75">
      <c r="A979" s="440"/>
      <c r="B979" s="1" t="s">
        <v>61</v>
      </c>
      <c r="C979" s="383">
        <v>6</v>
      </c>
      <c r="D979" s="430" t="s">
        <v>4</v>
      </c>
      <c r="E979" s="1" t="s">
        <v>5190</v>
      </c>
      <c r="F979" s="409"/>
      <c r="G979" s="109">
        <v>10</v>
      </c>
      <c r="H979" s="110">
        <v>26.880299999999998</v>
      </c>
      <c r="I979" s="110">
        <v>25.953299999999999</v>
      </c>
      <c r="J979" s="111" t="s">
        <v>5191</v>
      </c>
      <c r="K979" s="112">
        <f t="shared" si="57"/>
        <v>50</v>
      </c>
      <c r="L979" s="52">
        <v>1587</v>
      </c>
      <c r="M979" s="247">
        <f t="shared" si="54"/>
        <v>63480</v>
      </c>
      <c r="N979" s="257"/>
      <c r="O979" s="432">
        <f>AVERAGE(M979:M980)</f>
        <v>58380</v>
      </c>
      <c r="P979" s="432">
        <f>AVERAGE(M979:M982)</f>
        <v>48426.666666666664</v>
      </c>
      <c r="Q979" s="432">
        <f>STDEV(M979:M980)</f>
        <v>7212.4891681027848</v>
      </c>
      <c r="R979" s="432">
        <f>STDEV(M979:M982)</f>
        <v>17978.223864813051</v>
      </c>
      <c r="S979" s="114" t="s">
        <v>5086</v>
      </c>
      <c r="T979" s="21">
        <v>27</v>
      </c>
    </row>
    <row r="980" spans="1:20" ht="15.75">
      <c r="A980" s="440"/>
      <c r="B980" s="1" t="s">
        <v>62</v>
      </c>
      <c r="C980" s="384"/>
      <c r="D980" s="437"/>
      <c r="E980" s="1" t="s">
        <v>5192</v>
      </c>
      <c r="F980" s="409"/>
      <c r="G980" s="109">
        <v>10</v>
      </c>
      <c r="H980" s="110">
        <v>27.1373</v>
      </c>
      <c r="I980" s="110">
        <v>26.048300000000001</v>
      </c>
      <c r="J980" s="111" t="s">
        <v>5193</v>
      </c>
      <c r="K980" s="112">
        <f t="shared" si="57"/>
        <v>50</v>
      </c>
      <c r="L980" s="52">
        <v>1332</v>
      </c>
      <c r="M980" s="247">
        <f t="shared" si="54"/>
        <v>53280</v>
      </c>
      <c r="N980" s="259"/>
      <c r="O980" s="433"/>
      <c r="P980" s="438"/>
      <c r="Q980" s="433"/>
      <c r="R980" s="438"/>
      <c r="S980" s="114" t="s">
        <v>5086</v>
      </c>
      <c r="T980" s="21">
        <v>27</v>
      </c>
    </row>
    <row r="981" spans="1:20" ht="15.75">
      <c r="A981" s="440"/>
      <c r="B981" s="1" t="s">
        <v>63</v>
      </c>
      <c r="C981" s="384"/>
      <c r="D981" s="431" t="s">
        <v>3</v>
      </c>
      <c r="E981" s="1" t="s">
        <v>5194</v>
      </c>
      <c r="F981" s="409"/>
      <c r="G981" s="109">
        <v>10</v>
      </c>
      <c r="H981" s="110">
        <v>28.06</v>
      </c>
      <c r="I981" s="110">
        <v>26.231000000000002</v>
      </c>
      <c r="J981" s="111" t="s">
        <v>5195</v>
      </c>
      <c r="K981" s="112">
        <f t="shared" si="57"/>
        <v>50</v>
      </c>
      <c r="L981" s="52">
        <v>713</v>
      </c>
      <c r="M981" s="247">
        <f t="shared" si="54"/>
        <v>28520</v>
      </c>
      <c r="N981" s="257"/>
      <c r="O981" s="432">
        <f>AVERAGE(M981:M982)</f>
        <v>28520</v>
      </c>
      <c r="P981" s="438" t="e">
        <f>AVERAGE(#REF!)</f>
        <v>#REF!</v>
      </c>
      <c r="Q981" s="432" t="s">
        <v>354</v>
      </c>
      <c r="R981" s="438" t="e">
        <f>STDEV(#REF!)</f>
        <v>#REF!</v>
      </c>
      <c r="S981" s="114" t="s">
        <v>5086</v>
      </c>
      <c r="T981" s="21">
        <v>27</v>
      </c>
    </row>
    <row r="982" spans="1:20" ht="15.75">
      <c r="A982" s="441"/>
      <c r="B982" s="1" t="s">
        <v>64</v>
      </c>
      <c r="C982" s="384"/>
      <c r="D982" s="437"/>
      <c r="E982" s="1" t="s">
        <v>5196</v>
      </c>
      <c r="F982" s="410"/>
      <c r="G982" s="109">
        <v>10</v>
      </c>
      <c r="H982" s="110">
        <v>37.627000000000002</v>
      </c>
      <c r="I982" s="110">
        <v>26.833300000000001</v>
      </c>
      <c r="J982" s="111" t="s">
        <v>5197</v>
      </c>
      <c r="K982" s="112">
        <f t="shared" si="57"/>
        <v>50</v>
      </c>
      <c r="L982" s="52" t="s">
        <v>355</v>
      </c>
      <c r="M982" s="248" t="s">
        <v>355</v>
      </c>
      <c r="N982" s="261"/>
      <c r="O982" s="438" t="e">
        <f>AVERAGE(#REF!)</f>
        <v>#REF!</v>
      </c>
      <c r="P982" s="438" t="e">
        <f>AVERAGE(#REF!)</f>
        <v>#REF!</v>
      </c>
      <c r="Q982" s="438" t="e">
        <f>STDEV(Q981:Q981)</f>
        <v>#DIV/0!</v>
      </c>
      <c r="R982" s="438" t="e">
        <f>STDEV(R981:R981)</f>
        <v>#REF!</v>
      </c>
      <c r="S982" s="114" t="s">
        <v>5086</v>
      </c>
      <c r="T982" s="21">
        <v>26</v>
      </c>
    </row>
    <row r="983" spans="1:20" ht="15.75">
      <c r="A983" s="439" t="s">
        <v>1109</v>
      </c>
      <c r="B983" s="1" t="s">
        <v>26</v>
      </c>
      <c r="C983" s="383">
        <v>3</v>
      </c>
      <c r="D983" s="430" t="s">
        <v>4</v>
      </c>
      <c r="E983" s="1" t="s">
        <v>5198</v>
      </c>
      <c r="F983" s="408" t="s">
        <v>1844</v>
      </c>
      <c r="G983" s="109">
        <v>10</v>
      </c>
      <c r="H983" s="110" t="s">
        <v>16</v>
      </c>
      <c r="I983" s="110">
        <v>26.901299999999999</v>
      </c>
      <c r="J983" s="111" t="s">
        <v>5199</v>
      </c>
      <c r="K983" s="112">
        <f t="shared" si="57"/>
        <v>50</v>
      </c>
      <c r="L983" s="52" t="s">
        <v>355</v>
      </c>
      <c r="M983" s="248" t="s">
        <v>355</v>
      </c>
      <c r="N983" s="260"/>
      <c r="O983" s="432" t="s">
        <v>355</v>
      </c>
      <c r="P983" s="432" t="s">
        <v>355</v>
      </c>
      <c r="Q983" s="432" t="s">
        <v>354</v>
      </c>
      <c r="R983" s="432" t="s">
        <v>354</v>
      </c>
      <c r="S983" s="114" t="s">
        <v>5086</v>
      </c>
      <c r="T983" s="21">
        <v>27</v>
      </c>
    </row>
    <row r="984" spans="1:20" ht="15.75">
      <c r="A984" s="440"/>
      <c r="B984" s="1" t="s">
        <v>27</v>
      </c>
      <c r="C984" s="384"/>
      <c r="D984" s="431"/>
      <c r="E984" s="1" t="s">
        <v>5200</v>
      </c>
      <c r="F984" s="409"/>
      <c r="G984" s="109">
        <v>10</v>
      </c>
      <c r="H984" s="110" t="s">
        <v>16</v>
      </c>
      <c r="I984" s="110">
        <v>28.0427</v>
      </c>
      <c r="J984" s="111" t="s">
        <v>5201</v>
      </c>
      <c r="K984" s="112">
        <f t="shared" si="57"/>
        <v>50</v>
      </c>
      <c r="L984" s="52" t="s">
        <v>355</v>
      </c>
      <c r="M984" s="248" t="s">
        <v>355</v>
      </c>
      <c r="N984" s="262"/>
      <c r="O984" s="433"/>
      <c r="P984" s="438"/>
      <c r="Q984" s="433"/>
      <c r="R984" s="438"/>
      <c r="S984" s="114" t="s">
        <v>5086</v>
      </c>
      <c r="T984" s="21">
        <v>27</v>
      </c>
    </row>
    <row r="985" spans="1:20" ht="15.75">
      <c r="A985" s="440"/>
      <c r="B985" s="1" t="s">
        <v>28</v>
      </c>
      <c r="C985" s="384"/>
      <c r="D985" s="430" t="s">
        <v>3</v>
      </c>
      <c r="E985" s="1" t="s">
        <v>5202</v>
      </c>
      <c r="F985" s="409"/>
      <c r="G985" s="109">
        <v>10</v>
      </c>
      <c r="H985" s="110" t="s">
        <v>16</v>
      </c>
      <c r="I985" s="110">
        <v>28.744</v>
      </c>
      <c r="J985" s="111" t="s">
        <v>5203</v>
      </c>
      <c r="K985" s="112">
        <f t="shared" si="57"/>
        <v>50</v>
      </c>
      <c r="L985" s="52" t="s">
        <v>355</v>
      </c>
      <c r="M985" s="248" t="s">
        <v>355</v>
      </c>
      <c r="N985" s="260"/>
      <c r="O985" s="432" t="s">
        <v>355</v>
      </c>
      <c r="P985" s="438" t="e">
        <f>AVERAGE(#REF!)</f>
        <v>#REF!</v>
      </c>
      <c r="Q985" s="432" t="s">
        <v>354</v>
      </c>
      <c r="R985" s="438" t="e">
        <f>STDEV(#REF!)</f>
        <v>#REF!</v>
      </c>
      <c r="S985" s="114" t="s">
        <v>5086</v>
      </c>
      <c r="T985" s="21">
        <v>27</v>
      </c>
    </row>
    <row r="986" spans="1:20" ht="15.75">
      <c r="A986" s="440"/>
      <c r="B986" s="1" t="s">
        <v>29</v>
      </c>
      <c r="C986" s="384"/>
      <c r="D986" s="431"/>
      <c r="E986" s="1" t="s">
        <v>5204</v>
      </c>
      <c r="F986" s="409"/>
      <c r="G986" s="109">
        <v>10</v>
      </c>
      <c r="H986" s="110" t="s">
        <v>16</v>
      </c>
      <c r="I986" s="110">
        <v>28.106999999999999</v>
      </c>
      <c r="J986" s="111" t="s">
        <v>5205</v>
      </c>
      <c r="K986" s="112">
        <f t="shared" si="57"/>
        <v>50</v>
      </c>
      <c r="L986" s="52" t="s">
        <v>355</v>
      </c>
      <c r="M986" s="248" t="s">
        <v>355</v>
      </c>
      <c r="N986" s="261"/>
      <c r="O986" s="438" t="e">
        <f>AVERAGE(#REF!)</f>
        <v>#REF!</v>
      </c>
      <c r="P986" s="438" t="e">
        <f t="shared" ref="P986" si="58">AVERAGE(P985:P985)</f>
        <v>#REF!</v>
      </c>
      <c r="Q986" s="433"/>
      <c r="R986" s="438" t="e">
        <f>STDEV(#REF!)</f>
        <v>#REF!</v>
      </c>
      <c r="S986" s="114" t="s">
        <v>5086</v>
      </c>
      <c r="T986" s="21">
        <v>27</v>
      </c>
    </row>
    <row r="987" spans="1:20" ht="15.75">
      <c r="A987" s="440"/>
      <c r="B987" s="1" t="s">
        <v>30</v>
      </c>
      <c r="C987" s="383">
        <v>4</v>
      </c>
      <c r="D987" s="430" t="s">
        <v>4</v>
      </c>
      <c r="E987" s="1" t="s">
        <v>5206</v>
      </c>
      <c r="F987" s="409"/>
      <c r="G987" s="109">
        <v>10</v>
      </c>
      <c r="H987" s="110" t="s">
        <v>16</v>
      </c>
      <c r="I987" s="110">
        <v>28.3827</v>
      </c>
      <c r="J987" s="111" t="s">
        <v>5207</v>
      </c>
      <c r="K987" s="112">
        <f t="shared" si="57"/>
        <v>50</v>
      </c>
      <c r="L987" s="52" t="s">
        <v>355</v>
      </c>
      <c r="M987" s="248" t="s">
        <v>355</v>
      </c>
      <c r="N987" s="260"/>
      <c r="O987" s="432" t="s">
        <v>355</v>
      </c>
      <c r="P987" s="432" t="s">
        <v>355</v>
      </c>
      <c r="Q987" s="432" t="s">
        <v>354</v>
      </c>
      <c r="R987" s="432" t="s">
        <v>354</v>
      </c>
      <c r="S987" s="114" t="s">
        <v>5086</v>
      </c>
      <c r="T987" s="21">
        <v>27</v>
      </c>
    </row>
    <row r="988" spans="1:20" ht="15.75">
      <c r="A988" s="440"/>
      <c r="B988" s="1" t="s">
        <v>31</v>
      </c>
      <c r="C988" s="384"/>
      <c r="D988" s="431"/>
      <c r="E988" s="1" t="s">
        <v>5208</v>
      </c>
      <c r="F988" s="409"/>
      <c r="G988" s="109">
        <v>10</v>
      </c>
      <c r="H988" s="110" t="s">
        <v>16</v>
      </c>
      <c r="I988" s="110">
        <v>28.3673</v>
      </c>
      <c r="J988" s="111" t="s">
        <v>5209</v>
      </c>
      <c r="K988" s="112">
        <f t="shared" si="57"/>
        <v>50</v>
      </c>
      <c r="L988" s="52" t="s">
        <v>355</v>
      </c>
      <c r="M988" s="248" t="s">
        <v>355</v>
      </c>
      <c r="N988" s="262"/>
      <c r="O988" s="433"/>
      <c r="P988" s="438"/>
      <c r="Q988" s="433"/>
      <c r="R988" s="438"/>
      <c r="S988" s="114" t="s">
        <v>5086</v>
      </c>
      <c r="T988" s="21">
        <v>27</v>
      </c>
    </row>
    <row r="989" spans="1:20" ht="15.75">
      <c r="A989" s="440"/>
      <c r="B989" s="1" t="s">
        <v>32</v>
      </c>
      <c r="C989" s="384"/>
      <c r="D989" s="430" t="s">
        <v>3</v>
      </c>
      <c r="E989" s="1" t="s">
        <v>5210</v>
      </c>
      <c r="F989" s="409"/>
      <c r="G989" s="109">
        <v>10</v>
      </c>
      <c r="H989" s="110" t="s">
        <v>16</v>
      </c>
      <c r="I989" s="110">
        <v>28.805700000000002</v>
      </c>
      <c r="J989" s="111" t="s">
        <v>5211</v>
      </c>
      <c r="K989" s="112">
        <f t="shared" si="57"/>
        <v>50</v>
      </c>
      <c r="L989" s="52" t="s">
        <v>355</v>
      </c>
      <c r="M989" s="248" t="s">
        <v>355</v>
      </c>
      <c r="N989" s="260"/>
      <c r="O989" s="432" t="s">
        <v>355</v>
      </c>
      <c r="P989" s="438" t="e">
        <f>AVERAGE(#REF!)</f>
        <v>#REF!</v>
      </c>
      <c r="Q989" s="432" t="s">
        <v>354</v>
      </c>
      <c r="R989" s="438" t="e">
        <f>STDEV(#REF!)</f>
        <v>#REF!</v>
      </c>
      <c r="S989" s="114" t="s">
        <v>5086</v>
      </c>
      <c r="T989" s="21">
        <v>27</v>
      </c>
    </row>
    <row r="990" spans="1:20" ht="15.75">
      <c r="A990" s="440"/>
      <c r="B990" s="1" t="s">
        <v>33</v>
      </c>
      <c r="C990" s="384"/>
      <c r="D990" s="431"/>
      <c r="E990" s="1" t="s">
        <v>5212</v>
      </c>
      <c r="F990" s="409"/>
      <c r="G990" s="109">
        <v>10</v>
      </c>
      <c r="H990" s="110" t="s">
        <v>16</v>
      </c>
      <c r="I990" s="110">
        <v>28.5503</v>
      </c>
      <c r="J990" s="111" t="s">
        <v>5213</v>
      </c>
      <c r="K990" s="112">
        <f t="shared" si="57"/>
        <v>50</v>
      </c>
      <c r="L990" s="52" t="s">
        <v>355</v>
      </c>
      <c r="M990" s="248" t="s">
        <v>355</v>
      </c>
      <c r="N990" s="261"/>
      <c r="O990" s="438" t="e">
        <f>AVERAGE(#REF!)</f>
        <v>#REF!</v>
      </c>
      <c r="P990" s="438" t="e">
        <f t="shared" ref="P990" si="59">AVERAGE(P989:P989)</f>
        <v>#REF!</v>
      </c>
      <c r="Q990" s="433"/>
      <c r="R990" s="438" t="e">
        <f>STDEV(#REF!)</f>
        <v>#REF!</v>
      </c>
      <c r="S990" s="114" t="s">
        <v>5086</v>
      </c>
      <c r="T990" s="21">
        <v>27</v>
      </c>
    </row>
    <row r="991" spans="1:20" ht="15.75">
      <c r="A991" s="440"/>
      <c r="B991" s="1" t="s">
        <v>34</v>
      </c>
      <c r="C991" s="383">
        <v>5</v>
      </c>
      <c r="D991" s="430" t="s">
        <v>4</v>
      </c>
      <c r="E991" s="1" t="s">
        <v>5214</v>
      </c>
      <c r="F991" s="409"/>
      <c r="G991" s="109">
        <v>10</v>
      </c>
      <c r="H991" s="110" t="s">
        <v>16</v>
      </c>
      <c r="I991" s="110">
        <v>29.2803</v>
      </c>
      <c r="J991" s="111" t="s">
        <v>5215</v>
      </c>
      <c r="K991" s="112">
        <f t="shared" si="57"/>
        <v>50</v>
      </c>
      <c r="L991" s="52" t="s">
        <v>355</v>
      </c>
      <c r="M991" s="248" t="s">
        <v>355</v>
      </c>
      <c r="N991" s="260"/>
      <c r="O991" s="432" t="s">
        <v>355</v>
      </c>
      <c r="P991" s="432" t="s">
        <v>355</v>
      </c>
      <c r="Q991" s="432" t="s">
        <v>354</v>
      </c>
      <c r="R991" s="432" t="s">
        <v>354</v>
      </c>
      <c r="S991" s="114" t="s">
        <v>5086</v>
      </c>
      <c r="T991" s="21">
        <v>27</v>
      </c>
    </row>
    <row r="992" spans="1:20" ht="15.75">
      <c r="A992" s="440"/>
      <c r="B992" s="1" t="s">
        <v>35</v>
      </c>
      <c r="C992" s="384"/>
      <c r="D992" s="431"/>
      <c r="E992" s="1" t="s">
        <v>5216</v>
      </c>
      <c r="F992" s="409"/>
      <c r="G992" s="109">
        <v>10</v>
      </c>
      <c r="H992" s="110" t="s">
        <v>16</v>
      </c>
      <c r="I992" s="110">
        <v>28.158300000000001</v>
      </c>
      <c r="J992" s="111" t="s">
        <v>5217</v>
      </c>
      <c r="K992" s="112">
        <f t="shared" si="57"/>
        <v>50</v>
      </c>
      <c r="L992" s="52" t="s">
        <v>355</v>
      </c>
      <c r="M992" s="248" t="s">
        <v>355</v>
      </c>
      <c r="N992" s="262"/>
      <c r="O992" s="433"/>
      <c r="P992" s="438"/>
      <c r="Q992" s="433"/>
      <c r="R992" s="438"/>
      <c r="S992" s="114" t="s">
        <v>5086</v>
      </c>
      <c r="T992" s="21">
        <v>27</v>
      </c>
    </row>
    <row r="993" spans="1:20" ht="15.75">
      <c r="A993" s="440"/>
      <c r="B993" s="1" t="s">
        <v>36</v>
      </c>
      <c r="C993" s="384"/>
      <c r="D993" s="430" t="s">
        <v>3</v>
      </c>
      <c r="E993" s="1" t="s">
        <v>5218</v>
      </c>
      <c r="F993" s="409"/>
      <c r="G993" s="109">
        <v>10</v>
      </c>
      <c r="H993" s="110" t="s">
        <v>16</v>
      </c>
      <c r="I993" s="110">
        <v>27.917999999999999</v>
      </c>
      <c r="J993" s="111" t="s">
        <v>5219</v>
      </c>
      <c r="K993" s="112">
        <f t="shared" si="57"/>
        <v>50</v>
      </c>
      <c r="L993" s="52" t="s">
        <v>355</v>
      </c>
      <c r="M993" s="248" t="s">
        <v>355</v>
      </c>
      <c r="N993" s="260"/>
      <c r="O993" s="432" t="s">
        <v>355</v>
      </c>
      <c r="P993" s="438" t="e">
        <f>AVERAGE(#REF!)</f>
        <v>#REF!</v>
      </c>
      <c r="Q993" s="432" t="s">
        <v>354</v>
      </c>
      <c r="R993" s="438" t="e">
        <f>STDEV(#REF!)</f>
        <v>#REF!</v>
      </c>
      <c r="S993" s="114" t="s">
        <v>5086</v>
      </c>
      <c r="T993" s="21">
        <v>27</v>
      </c>
    </row>
    <row r="994" spans="1:20" ht="15.75">
      <c r="A994" s="440"/>
      <c r="B994" s="1" t="s">
        <v>37</v>
      </c>
      <c r="C994" s="384"/>
      <c r="D994" s="431"/>
      <c r="E994" s="1" t="s">
        <v>5220</v>
      </c>
      <c r="F994" s="409"/>
      <c r="G994" s="109">
        <v>10</v>
      </c>
      <c r="H994" s="110" t="s">
        <v>16</v>
      </c>
      <c r="I994" s="110">
        <v>27.2483</v>
      </c>
      <c r="J994" s="111" t="s">
        <v>5221</v>
      </c>
      <c r="K994" s="112">
        <f t="shared" si="57"/>
        <v>50</v>
      </c>
      <c r="L994" s="52" t="s">
        <v>355</v>
      </c>
      <c r="M994" s="248" t="s">
        <v>355</v>
      </c>
      <c r="N994" s="261"/>
      <c r="O994" s="438" t="e">
        <f>AVERAGE(#REF!)</f>
        <v>#REF!</v>
      </c>
      <c r="P994" s="438" t="e">
        <f t="shared" ref="P994" si="60">AVERAGE(P993:P993)</f>
        <v>#REF!</v>
      </c>
      <c r="Q994" s="433"/>
      <c r="R994" s="438" t="e">
        <f>STDEV(#REF!)</f>
        <v>#REF!</v>
      </c>
      <c r="S994" s="114" t="s">
        <v>5086</v>
      </c>
      <c r="T994" s="21">
        <v>27</v>
      </c>
    </row>
    <row r="995" spans="1:20" ht="15.75">
      <c r="A995" s="440"/>
      <c r="B995" s="1" t="s">
        <v>38</v>
      </c>
      <c r="C995" s="383">
        <v>6</v>
      </c>
      <c r="D995" s="115" t="s">
        <v>4</v>
      </c>
      <c r="E995" s="1" t="s">
        <v>5222</v>
      </c>
      <c r="F995" s="409"/>
      <c r="G995" s="109">
        <v>10</v>
      </c>
      <c r="H995" s="110" t="s">
        <v>16</v>
      </c>
      <c r="I995" s="110">
        <v>27.784300000000002</v>
      </c>
      <c r="J995" s="111" t="s">
        <v>5223</v>
      </c>
      <c r="K995" s="112">
        <f t="shared" si="57"/>
        <v>50</v>
      </c>
      <c r="L995" s="52" t="s">
        <v>355</v>
      </c>
      <c r="M995" s="248" t="s">
        <v>355</v>
      </c>
      <c r="N995" s="248"/>
      <c r="O995" s="52" t="s">
        <v>355</v>
      </c>
      <c r="P995" s="432" t="s">
        <v>355</v>
      </c>
      <c r="Q995" s="116" t="s">
        <v>354</v>
      </c>
      <c r="R995" s="432" t="s">
        <v>354</v>
      </c>
      <c r="S995" s="114" t="s">
        <v>5086</v>
      </c>
      <c r="T995" s="21">
        <v>27</v>
      </c>
    </row>
    <row r="996" spans="1:20" ht="15.75">
      <c r="A996" s="440"/>
      <c r="B996" s="1" t="s">
        <v>39</v>
      </c>
      <c r="C996" s="384"/>
      <c r="D996" s="430" t="s">
        <v>3</v>
      </c>
      <c r="E996" s="1" t="s">
        <v>5224</v>
      </c>
      <c r="F996" s="409"/>
      <c r="G996" s="109">
        <v>10</v>
      </c>
      <c r="H996" s="110" t="s">
        <v>16</v>
      </c>
      <c r="I996" s="110">
        <v>27.251000000000001</v>
      </c>
      <c r="J996" s="111" t="s">
        <v>5225</v>
      </c>
      <c r="K996" s="112">
        <f t="shared" si="57"/>
        <v>50</v>
      </c>
      <c r="L996" s="52" t="s">
        <v>355</v>
      </c>
      <c r="M996" s="248" t="s">
        <v>355</v>
      </c>
      <c r="N996" s="260"/>
      <c r="O996" s="432" t="s">
        <v>355</v>
      </c>
      <c r="P996" s="438"/>
      <c r="Q996" s="432" t="s">
        <v>354</v>
      </c>
      <c r="R996" s="438"/>
      <c r="S996" s="114" t="s">
        <v>5086</v>
      </c>
      <c r="T996" s="21">
        <v>27</v>
      </c>
    </row>
    <row r="997" spans="1:20" ht="15.75">
      <c r="A997" s="440"/>
      <c r="B997" s="1" t="s">
        <v>40</v>
      </c>
      <c r="C997" s="384"/>
      <c r="D997" s="431"/>
      <c r="E997" s="1" t="s">
        <v>5226</v>
      </c>
      <c r="F997" s="409"/>
      <c r="G997" s="109">
        <v>10</v>
      </c>
      <c r="H997" s="110" t="s">
        <v>16</v>
      </c>
      <c r="I997" s="110">
        <v>27.434000000000001</v>
      </c>
      <c r="J997" s="111" t="s">
        <v>5227</v>
      </c>
      <c r="K997" s="112">
        <f t="shared" si="57"/>
        <v>50</v>
      </c>
      <c r="L997" s="52" t="s">
        <v>355</v>
      </c>
      <c r="M997" s="248" t="s">
        <v>355</v>
      </c>
      <c r="N997" s="261"/>
      <c r="O997" s="438" t="e">
        <f>AVERAGE(O996:O996)</f>
        <v>#DIV/0!</v>
      </c>
      <c r="P997" s="438" t="e">
        <f>AVERAGE(#REF!)</f>
        <v>#REF!</v>
      </c>
      <c r="Q997" s="438" t="e">
        <f>STDEV(#REF!)</f>
        <v>#REF!</v>
      </c>
      <c r="R997" s="438" t="e">
        <f>STDEV(#REF!)</f>
        <v>#REF!</v>
      </c>
      <c r="S997" s="114" t="s">
        <v>5086</v>
      </c>
      <c r="T997" s="21">
        <v>27</v>
      </c>
    </row>
    <row r="998" spans="1:20" ht="15.75">
      <c r="A998" s="440"/>
      <c r="B998" s="1" t="s">
        <v>41</v>
      </c>
      <c r="C998" s="384"/>
      <c r="D998" s="431"/>
      <c r="E998" s="1" t="s">
        <v>5228</v>
      </c>
      <c r="F998" s="410"/>
      <c r="G998" s="109">
        <v>10</v>
      </c>
      <c r="H998" s="110" t="s">
        <v>16</v>
      </c>
      <c r="I998" s="110">
        <v>28.0017</v>
      </c>
      <c r="J998" s="111" t="s">
        <v>5229</v>
      </c>
      <c r="K998" s="112">
        <f t="shared" si="57"/>
        <v>50</v>
      </c>
      <c r="L998" s="52" t="s">
        <v>355</v>
      </c>
      <c r="M998" s="248" t="s">
        <v>355</v>
      </c>
      <c r="N998" s="261"/>
      <c r="O998" s="438" t="e">
        <f>AVERAGE(O997:O997)</f>
        <v>#DIV/0!</v>
      </c>
      <c r="P998" s="438" t="e">
        <f>AVERAGE(P997:P997)</f>
        <v>#REF!</v>
      </c>
      <c r="Q998" s="438" t="e">
        <f>STDEV(Q996:Q997)</f>
        <v>#REF!</v>
      </c>
      <c r="R998" s="438" t="e">
        <f>STDEV(#REF!)</f>
        <v>#REF!</v>
      </c>
      <c r="S998" s="114" t="s">
        <v>5086</v>
      </c>
      <c r="T998" s="21">
        <v>27</v>
      </c>
    </row>
    <row r="999" spans="1:20" ht="15.75">
      <c r="A999" s="440"/>
      <c r="B999" s="1" t="s">
        <v>49</v>
      </c>
      <c r="C999" s="383">
        <v>3</v>
      </c>
      <c r="D999" s="430" t="s">
        <v>4</v>
      </c>
      <c r="E999" s="1" t="s">
        <v>5230</v>
      </c>
      <c r="F999" s="408" t="s">
        <v>1846</v>
      </c>
      <c r="G999" s="109">
        <v>10</v>
      </c>
      <c r="H999" s="110" t="s">
        <v>16</v>
      </c>
      <c r="I999" s="110">
        <v>28.1723</v>
      </c>
      <c r="J999" s="111" t="s">
        <v>5231</v>
      </c>
      <c r="K999" s="112">
        <f t="shared" si="57"/>
        <v>50</v>
      </c>
      <c r="L999" s="52" t="s">
        <v>355</v>
      </c>
      <c r="M999" s="248" t="s">
        <v>355</v>
      </c>
      <c r="N999" s="260"/>
      <c r="O999" s="432" t="s">
        <v>355</v>
      </c>
      <c r="P999" s="432" t="s">
        <v>355</v>
      </c>
      <c r="Q999" s="432" t="s">
        <v>354</v>
      </c>
      <c r="R999" s="432" t="s">
        <v>354</v>
      </c>
      <c r="S999" s="114" t="s">
        <v>5086</v>
      </c>
      <c r="T999" s="21">
        <v>27</v>
      </c>
    </row>
    <row r="1000" spans="1:20" ht="15.75">
      <c r="A1000" s="440"/>
      <c r="B1000" s="1" t="s">
        <v>50</v>
      </c>
      <c r="C1000" s="384"/>
      <c r="D1000" s="431"/>
      <c r="E1000" s="1" t="s">
        <v>5232</v>
      </c>
      <c r="F1000" s="409"/>
      <c r="G1000" s="109">
        <v>10</v>
      </c>
      <c r="H1000" s="110" t="s">
        <v>16</v>
      </c>
      <c r="I1000" s="110">
        <v>28.093299999999999</v>
      </c>
      <c r="J1000" s="111" t="s">
        <v>5233</v>
      </c>
      <c r="K1000" s="112">
        <f t="shared" si="57"/>
        <v>50</v>
      </c>
      <c r="L1000" s="52" t="s">
        <v>355</v>
      </c>
      <c r="M1000" s="248" t="s">
        <v>355</v>
      </c>
      <c r="N1000" s="262"/>
      <c r="O1000" s="433"/>
      <c r="P1000" s="438"/>
      <c r="Q1000" s="433"/>
      <c r="R1000" s="438"/>
      <c r="S1000" s="114" t="s">
        <v>5086</v>
      </c>
      <c r="T1000" s="21">
        <v>27</v>
      </c>
    </row>
    <row r="1001" spans="1:20" ht="15.75">
      <c r="A1001" s="440"/>
      <c r="B1001" s="1" t="s">
        <v>51</v>
      </c>
      <c r="C1001" s="384"/>
      <c r="D1001" s="430" t="s">
        <v>3</v>
      </c>
      <c r="E1001" s="1" t="s">
        <v>5234</v>
      </c>
      <c r="F1001" s="409"/>
      <c r="G1001" s="109">
        <v>10</v>
      </c>
      <c r="H1001" s="110" t="s">
        <v>16</v>
      </c>
      <c r="I1001" s="110">
        <v>28.466999999999999</v>
      </c>
      <c r="J1001" s="111" t="s">
        <v>5235</v>
      </c>
      <c r="K1001" s="112">
        <f t="shared" si="57"/>
        <v>50</v>
      </c>
      <c r="L1001" s="52" t="s">
        <v>355</v>
      </c>
      <c r="M1001" s="248" t="s">
        <v>355</v>
      </c>
      <c r="N1001" s="260"/>
      <c r="O1001" s="432" t="s">
        <v>355</v>
      </c>
      <c r="P1001" s="438" t="e">
        <f>AVERAGE(#REF!)</f>
        <v>#REF!</v>
      </c>
      <c r="Q1001" s="432" t="s">
        <v>354</v>
      </c>
      <c r="R1001" s="438" t="e">
        <f>STDEV(#REF!)</f>
        <v>#REF!</v>
      </c>
      <c r="S1001" s="114" t="s">
        <v>5086</v>
      </c>
      <c r="T1001" s="21">
        <v>27</v>
      </c>
    </row>
    <row r="1002" spans="1:20" ht="15.75">
      <c r="A1002" s="440"/>
      <c r="B1002" s="1" t="s">
        <v>52</v>
      </c>
      <c r="C1002" s="384"/>
      <c r="D1002" s="431"/>
      <c r="E1002" s="1" t="s">
        <v>5236</v>
      </c>
      <c r="F1002" s="409"/>
      <c r="G1002" s="109">
        <v>10</v>
      </c>
      <c r="H1002" s="110" t="s">
        <v>16</v>
      </c>
      <c r="I1002" s="110">
        <v>29.410699999999999</v>
      </c>
      <c r="J1002" s="111" t="s">
        <v>5237</v>
      </c>
      <c r="K1002" s="112">
        <f t="shared" si="57"/>
        <v>50</v>
      </c>
      <c r="L1002" s="52" t="s">
        <v>355</v>
      </c>
      <c r="M1002" s="248" t="s">
        <v>355</v>
      </c>
      <c r="N1002" s="261"/>
      <c r="O1002" s="438" t="e">
        <f>AVERAGE(#REF!)</f>
        <v>#REF!</v>
      </c>
      <c r="P1002" s="438" t="e">
        <f t="shared" ref="P1002" si="61">AVERAGE(P1001:P1001)</f>
        <v>#REF!</v>
      </c>
      <c r="Q1002" s="433"/>
      <c r="R1002" s="438" t="e">
        <f>STDEV(#REF!)</f>
        <v>#REF!</v>
      </c>
      <c r="S1002" s="114" t="s">
        <v>5086</v>
      </c>
      <c r="T1002" s="21">
        <v>27</v>
      </c>
    </row>
    <row r="1003" spans="1:20" ht="15.75">
      <c r="A1003" s="440"/>
      <c r="B1003" s="1" t="s">
        <v>53</v>
      </c>
      <c r="C1003" s="383">
        <v>4</v>
      </c>
      <c r="D1003" s="430" t="s">
        <v>4</v>
      </c>
      <c r="E1003" s="1" t="s">
        <v>5238</v>
      </c>
      <c r="F1003" s="409"/>
      <c r="G1003" s="109">
        <v>10</v>
      </c>
      <c r="H1003" s="110" t="s">
        <v>16</v>
      </c>
      <c r="I1003" s="110">
        <v>27.566299999999998</v>
      </c>
      <c r="J1003" s="111" t="s">
        <v>5239</v>
      </c>
      <c r="K1003" s="112">
        <f t="shared" si="57"/>
        <v>50</v>
      </c>
      <c r="L1003" s="52" t="s">
        <v>355</v>
      </c>
      <c r="M1003" s="248" t="s">
        <v>355</v>
      </c>
      <c r="N1003" s="260"/>
      <c r="O1003" s="432" t="s">
        <v>355</v>
      </c>
      <c r="P1003" s="432" t="s">
        <v>355</v>
      </c>
      <c r="Q1003" s="432" t="s">
        <v>354</v>
      </c>
      <c r="R1003" s="432" t="s">
        <v>354</v>
      </c>
      <c r="S1003" s="114" t="s">
        <v>5086</v>
      </c>
      <c r="T1003" s="21">
        <v>27</v>
      </c>
    </row>
    <row r="1004" spans="1:20" ht="15.75">
      <c r="A1004" s="440"/>
      <c r="B1004" s="1" t="s">
        <v>54</v>
      </c>
      <c r="C1004" s="384"/>
      <c r="D1004" s="431"/>
      <c r="E1004" s="1" t="s">
        <v>5240</v>
      </c>
      <c r="F1004" s="409"/>
      <c r="G1004" s="109">
        <v>10</v>
      </c>
      <c r="H1004" s="110" t="s">
        <v>16</v>
      </c>
      <c r="I1004" s="110">
        <v>27.776299999999999</v>
      </c>
      <c r="J1004" s="111" t="s">
        <v>5241</v>
      </c>
      <c r="K1004" s="112">
        <f t="shared" si="57"/>
        <v>50</v>
      </c>
      <c r="L1004" s="52" t="s">
        <v>355</v>
      </c>
      <c r="M1004" s="248" t="s">
        <v>355</v>
      </c>
      <c r="N1004" s="262"/>
      <c r="O1004" s="433"/>
      <c r="P1004" s="438"/>
      <c r="Q1004" s="433"/>
      <c r="R1004" s="438"/>
      <c r="S1004" s="114" t="s">
        <v>5086</v>
      </c>
      <c r="T1004" s="21">
        <v>27</v>
      </c>
    </row>
    <row r="1005" spans="1:20" ht="15.75">
      <c r="A1005" s="440"/>
      <c r="B1005" s="1" t="s">
        <v>55</v>
      </c>
      <c r="C1005" s="384"/>
      <c r="D1005" s="430" t="s">
        <v>3</v>
      </c>
      <c r="E1005" s="1" t="s">
        <v>5242</v>
      </c>
      <c r="F1005" s="409"/>
      <c r="G1005" s="109">
        <v>10</v>
      </c>
      <c r="H1005" s="110" t="s">
        <v>16</v>
      </c>
      <c r="I1005" s="110">
        <v>29.7713</v>
      </c>
      <c r="J1005" s="111" t="s">
        <v>5243</v>
      </c>
      <c r="K1005" s="112">
        <f t="shared" si="57"/>
        <v>50</v>
      </c>
      <c r="L1005" s="52" t="s">
        <v>355</v>
      </c>
      <c r="M1005" s="248" t="s">
        <v>355</v>
      </c>
      <c r="N1005" s="260"/>
      <c r="O1005" s="432" t="s">
        <v>355</v>
      </c>
      <c r="P1005" s="438" t="e">
        <f>AVERAGE(#REF!)</f>
        <v>#REF!</v>
      </c>
      <c r="Q1005" s="432" t="s">
        <v>354</v>
      </c>
      <c r="R1005" s="438" t="e">
        <f>STDEV(#REF!)</f>
        <v>#REF!</v>
      </c>
      <c r="S1005" s="114" t="s">
        <v>5086</v>
      </c>
      <c r="T1005" s="21">
        <v>27</v>
      </c>
    </row>
    <row r="1006" spans="1:20" ht="15.75">
      <c r="A1006" s="440"/>
      <c r="B1006" s="1" t="s">
        <v>56</v>
      </c>
      <c r="C1006" s="384"/>
      <c r="D1006" s="431"/>
      <c r="E1006" s="1" t="s">
        <v>5244</v>
      </c>
      <c r="F1006" s="409"/>
      <c r="G1006" s="109">
        <v>10</v>
      </c>
      <c r="H1006" s="110" t="s">
        <v>16</v>
      </c>
      <c r="I1006" s="110">
        <v>29.1157</v>
      </c>
      <c r="J1006" s="111" t="s">
        <v>5245</v>
      </c>
      <c r="K1006" s="112">
        <f t="shared" si="57"/>
        <v>50</v>
      </c>
      <c r="L1006" s="52" t="s">
        <v>355</v>
      </c>
      <c r="M1006" s="248" t="s">
        <v>355</v>
      </c>
      <c r="N1006" s="261"/>
      <c r="O1006" s="438" t="e">
        <f>AVERAGE(#REF!)</f>
        <v>#REF!</v>
      </c>
      <c r="P1006" s="438" t="e">
        <f t="shared" ref="P1006" si="62">AVERAGE(P1005:P1005)</f>
        <v>#REF!</v>
      </c>
      <c r="Q1006" s="433"/>
      <c r="R1006" s="438" t="e">
        <f>STDEV(#REF!)</f>
        <v>#REF!</v>
      </c>
      <c r="S1006" s="114" t="s">
        <v>5086</v>
      </c>
      <c r="T1006" s="21">
        <v>27</v>
      </c>
    </row>
    <row r="1007" spans="1:20" ht="15.75">
      <c r="A1007" s="440"/>
      <c r="B1007" s="1" t="s">
        <v>57</v>
      </c>
      <c r="C1007" s="383">
        <v>5</v>
      </c>
      <c r="D1007" s="430" t="s">
        <v>4</v>
      </c>
      <c r="E1007" s="1" t="s">
        <v>5246</v>
      </c>
      <c r="F1007" s="409"/>
      <c r="G1007" s="109">
        <v>10</v>
      </c>
      <c r="H1007" s="110" t="s">
        <v>16</v>
      </c>
      <c r="I1007" s="110">
        <v>29.286300000000001</v>
      </c>
      <c r="J1007" s="111" t="s">
        <v>5247</v>
      </c>
      <c r="K1007" s="112">
        <f t="shared" si="57"/>
        <v>50</v>
      </c>
      <c r="L1007" s="52" t="s">
        <v>355</v>
      </c>
      <c r="M1007" s="248" t="s">
        <v>355</v>
      </c>
      <c r="N1007" s="260"/>
      <c r="O1007" s="432" t="s">
        <v>355</v>
      </c>
      <c r="P1007" s="432" t="s">
        <v>355</v>
      </c>
      <c r="Q1007" s="432" t="s">
        <v>354</v>
      </c>
      <c r="R1007" s="432" t="s">
        <v>354</v>
      </c>
      <c r="S1007" s="114" t="s">
        <v>5086</v>
      </c>
      <c r="T1007" s="21">
        <v>27</v>
      </c>
    </row>
    <row r="1008" spans="1:20" ht="15.75">
      <c r="A1008" s="440"/>
      <c r="B1008" s="1" t="s">
        <v>58</v>
      </c>
      <c r="C1008" s="384"/>
      <c r="D1008" s="431"/>
      <c r="E1008" s="1" t="s">
        <v>5248</v>
      </c>
      <c r="F1008" s="409"/>
      <c r="G1008" s="109">
        <v>10</v>
      </c>
      <c r="H1008" s="110" t="s">
        <v>16</v>
      </c>
      <c r="I1008" s="110">
        <v>28.306000000000001</v>
      </c>
      <c r="J1008" s="111" t="s">
        <v>5249</v>
      </c>
      <c r="K1008" s="112">
        <f t="shared" si="57"/>
        <v>50</v>
      </c>
      <c r="L1008" s="52" t="s">
        <v>355</v>
      </c>
      <c r="M1008" s="248" t="s">
        <v>355</v>
      </c>
      <c r="N1008" s="262"/>
      <c r="O1008" s="433"/>
      <c r="P1008" s="438"/>
      <c r="Q1008" s="433"/>
      <c r="R1008" s="438"/>
      <c r="S1008" s="114" t="s">
        <v>5086</v>
      </c>
      <c r="T1008" s="21">
        <v>27</v>
      </c>
    </row>
    <row r="1009" spans="1:20" ht="15.75">
      <c r="A1009" s="440"/>
      <c r="B1009" s="1" t="s">
        <v>59</v>
      </c>
      <c r="C1009" s="384"/>
      <c r="D1009" s="430" t="s">
        <v>3</v>
      </c>
      <c r="E1009" s="1" t="s">
        <v>5250</v>
      </c>
      <c r="F1009" s="409"/>
      <c r="G1009" s="109">
        <v>10</v>
      </c>
      <c r="H1009" s="110" t="s">
        <v>16</v>
      </c>
      <c r="I1009" s="110">
        <v>29.796700000000001</v>
      </c>
      <c r="J1009" s="111" t="s">
        <v>5251</v>
      </c>
      <c r="K1009" s="112">
        <f t="shared" si="57"/>
        <v>50</v>
      </c>
      <c r="L1009" s="52" t="s">
        <v>355</v>
      </c>
      <c r="M1009" s="248" t="s">
        <v>355</v>
      </c>
      <c r="N1009" s="260"/>
      <c r="O1009" s="432" t="s">
        <v>355</v>
      </c>
      <c r="P1009" s="438" t="e">
        <f>AVERAGE(#REF!)</f>
        <v>#REF!</v>
      </c>
      <c r="Q1009" s="432" t="s">
        <v>354</v>
      </c>
      <c r="R1009" s="438" t="e">
        <f>STDEV(#REF!)</f>
        <v>#REF!</v>
      </c>
      <c r="S1009" s="114" t="s">
        <v>5086</v>
      </c>
      <c r="T1009" s="21">
        <v>27</v>
      </c>
    </row>
    <row r="1010" spans="1:20" ht="15.75">
      <c r="A1010" s="440"/>
      <c r="B1010" s="1" t="s">
        <v>60</v>
      </c>
      <c r="C1010" s="384"/>
      <c r="D1010" s="431"/>
      <c r="E1010" s="1" t="s">
        <v>5252</v>
      </c>
      <c r="F1010" s="409"/>
      <c r="G1010" s="109">
        <v>10</v>
      </c>
      <c r="H1010" s="110" t="s">
        <v>16</v>
      </c>
      <c r="I1010" s="110">
        <v>31.9543</v>
      </c>
      <c r="J1010" s="111" t="s">
        <v>5253</v>
      </c>
      <c r="K1010" s="112">
        <f t="shared" si="57"/>
        <v>50</v>
      </c>
      <c r="L1010" s="52" t="s">
        <v>355</v>
      </c>
      <c r="M1010" s="248" t="s">
        <v>355</v>
      </c>
      <c r="N1010" s="261"/>
      <c r="O1010" s="438" t="e">
        <f>AVERAGE(#REF!)</f>
        <v>#REF!</v>
      </c>
      <c r="P1010" s="438" t="e">
        <f t="shared" ref="P1010" si="63">AVERAGE(P1009:P1009)</f>
        <v>#REF!</v>
      </c>
      <c r="Q1010" s="433"/>
      <c r="R1010" s="438" t="e">
        <f>STDEV(#REF!)</f>
        <v>#REF!</v>
      </c>
      <c r="S1010" s="114" t="s">
        <v>5086</v>
      </c>
      <c r="T1010" s="21">
        <v>27</v>
      </c>
    </row>
    <row r="1011" spans="1:20" ht="15.75">
      <c r="A1011" s="440"/>
      <c r="B1011" s="1" t="s">
        <v>61</v>
      </c>
      <c r="C1011" s="383">
        <v>6</v>
      </c>
      <c r="D1011" s="430" t="s">
        <v>4</v>
      </c>
      <c r="E1011" s="1" t="s">
        <v>5254</v>
      </c>
      <c r="F1011" s="409"/>
      <c r="G1011" s="109">
        <v>10</v>
      </c>
      <c r="H1011" s="110" t="s">
        <v>16</v>
      </c>
      <c r="I1011" s="110">
        <v>28.486000000000001</v>
      </c>
      <c r="J1011" s="111" t="s">
        <v>5255</v>
      </c>
      <c r="K1011" s="112">
        <f t="shared" si="57"/>
        <v>50</v>
      </c>
      <c r="L1011" s="52" t="s">
        <v>355</v>
      </c>
      <c r="M1011" s="248" t="s">
        <v>355</v>
      </c>
      <c r="N1011" s="260"/>
      <c r="O1011" s="432" t="s">
        <v>355</v>
      </c>
      <c r="P1011" s="432" t="s">
        <v>355</v>
      </c>
      <c r="Q1011" s="432" t="s">
        <v>354</v>
      </c>
      <c r="R1011" s="432" t="s">
        <v>354</v>
      </c>
      <c r="S1011" s="114" t="s">
        <v>5086</v>
      </c>
      <c r="T1011" s="21">
        <v>27</v>
      </c>
    </row>
    <row r="1012" spans="1:20" ht="15.75">
      <c r="A1012" s="440"/>
      <c r="B1012" s="1" t="s">
        <v>62</v>
      </c>
      <c r="C1012" s="384"/>
      <c r="D1012" s="437"/>
      <c r="E1012" s="1" t="s">
        <v>5256</v>
      </c>
      <c r="F1012" s="409"/>
      <c r="G1012" s="109">
        <v>10</v>
      </c>
      <c r="H1012" s="110" t="s">
        <v>16</v>
      </c>
      <c r="I1012" s="110">
        <v>29.374700000000001</v>
      </c>
      <c r="J1012" s="111" t="s">
        <v>5257</v>
      </c>
      <c r="K1012" s="112">
        <f t="shared" si="57"/>
        <v>50</v>
      </c>
      <c r="L1012" s="52" t="s">
        <v>355</v>
      </c>
      <c r="M1012" s="248" t="s">
        <v>355</v>
      </c>
      <c r="N1012" s="262"/>
      <c r="O1012" s="433"/>
      <c r="P1012" s="438"/>
      <c r="Q1012" s="433"/>
      <c r="R1012" s="438"/>
      <c r="S1012" s="114" t="s">
        <v>5086</v>
      </c>
      <c r="T1012" s="21">
        <v>27</v>
      </c>
    </row>
    <row r="1013" spans="1:20" ht="15.75">
      <c r="A1013" s="440"/>
      <c r="B1013" s="1" t="s">
        <v>63</v>
      </c>
      <c r="C1013" s="384"/>
      <c r="D1013" s="430" t="s">
        <v>3</v>
      </c>
      <c r="E1013" s="1" t="s">
        <v>5258</v>
      </c>
      <c r="F1013" s="409"/>
      <c r="G1013" s="109">
        <v>10</v>
      </c>
      <c r="H1013" s="110" t="s">
        <v>16</v>
      </c>
      <c r="I1013" s="110">
        <v>28.776</v>
      </c>
      <c r="J1013" s="111" t="s">
        <v>5259</v>
      </c>
      <c r="K1013" s="112">
        <f t="shared" si="57"/>
        <v>50</v>
      </c>
      <c r="L1013" s="52" t="s">
        <v>355</v>
      </c>
      <c r="M1013" s="248" t="s">
        <v>355</v>
      </c>
      <c r="N1013" s="260"/>
      <c r="O1013" s="432" t="s">
        <v>355</v>
      </c>
      <c r="P1013" s="438" t="e">
        <f>AVERAGE(#REF!)</f>
        <v>#REF!</v>
      </c>
      <c r="Q1013" s="432" t="s">
        <v>354</v>
      </c>
      <c r="R1013" s="438" t="e">
        <f>STDEV(#REF!)</f>
        <v>#REF!</v>
      </c>
      <c r="S1013" s="114" t="s">
        <v>5086</v>
      </c>
      <c r="T1013" s="21">
        <v>27</v>
      </c>
    </row>
    <row r="1014" spans="1:20" ht="15.75">
      <c r="A1014" s="441"/>
      <c r="B1014" s="1" t="s">
        <v>64</v>
      </c>
      <c r="C1014" s="385"/>
      <c r="D1014" s="437"/>
      <c r="E1014" s="1" t="s">
        <v>5260</v>
      </c>
      <c r="F1014" s="410"/>
      <c r="G1014" s="109">
        <v>10</v>
      </c>
      <c r="H1014" s="110" t="s">
        <v>16</v>
      </c>
      <c r="I1014" s="110">
        <v>28.489699999999999</v>
      </c>
      <c r="J1014" s="111" t="s">
        <v>5261</v>
      </c>
      <c r="K1014" s="112">
        <f t="shared" si="57"/>
        <v>50</v>
      </c>
      <c r="L1014" s="52" t="s">
        <v>355</v>
      </c>
      <c r="M1014" s="248" t="s">
        <v>355</v>
      </c>
      <c r="N1014" s="261"/>
      <c r="O1014" s="438" t="e">
        <f>AVERAGE(#REF!)</f>
        <v>#REF!</v>
      </c>
      <c r="P1014" s="438" t="e">
        <f t="shared" ref="P1014" si="64">AVERAGE(P1013:P1013)</f>
        <v>#REF!</v>
      </c>
      <c r="Q1014" s="433"/>
      <c r="R1014" s="438" t="e">
        <f>STDEV(#REF!)</f>
        <v>#REF!</v>
      </c>
      <c r="S1014" s="114" t="s">
        <v>5086</v>
      </c>
      <c r="T1014" s="21">
        <v>27</v>
      </c>
    </row>
    <row r="1015" spans="1:20" ht="15.75">
      <c r="A1015" s="439" t="s">
        <v>5262</v>
      </c>
      <c r="B1015" s="1" t="s">
        <v>26</v>
      </c>
      <c r="C1015" s="383">
        <v>3</v>
      </c>
      <c r="D1015" s="430" t="s">
        <v>4</v>
      </c>
      <c r="E1015" s="1" t="s">
        <v>5263</v>
      </c>
      <c r="F1015" s="408" t="s">
        <v>1844</v>
      </c>
      <c r="G1015" s="109">
        <v>10</v>
      </c>
      <c r="H1015" s="110" t="s">
        <v>16</v>
      </c>
      <c r="I1015" s="110">
        <v>24.7133</v>
      </c>
      <c r="J1015" s="111" t="s">
        <v>5264</v>
      </c>
      <c r="K1015" s="112">
        <f t="shared" si="57"/>
        <v>50</v>
      </c>
      <c r="L1015" s="52" t="s">
        <v>355</v>
      </c>
      <c r="M1015" s="248" t="s">
        <v>355</v>
      </c>
      <c r="N1015" s="260"/>
      <c r="O1015" s="432" t="s">
        <v>355</v>
      </c>
      <c r="P1015" s="432" t="s">
        <v>355</v>
      </c>
      <c r="Q1015" s="432" t="s">
        <v>354</v>
      </c>
      <c r="R1015" s="432" t="s">
        <v>354</v>
      </c>
      <c r="S1015" s="114" t="s">
        <v>5086</v>
      </c>
      <c r="T1015" s="21">
        <v>27</v>
      </c>
    </row>
    <row r="1016" spans="1:20" ht="15.75">
      <c r="A1016" s="440"/>
      <c r="B1016" s="1" t="s">
        <v>27</v>
      </c>
      <c r="C1016" s="384"/>
      <c r="D1016" s="431"/>
      <c r="E1016" s="1" t="s">
        <v>5265</v>
      </c>
      <c r="F1016" s="409"/>
      <c r="G1016" s="109">
        <v>10</v>
      </c>
      <c r="H1016" s="110" t="s">
        <v>16</v>
      </c>
      <c r="I1016" s="110">
        <v>24.622699999999998</v>
      </c>
      <c r="J1016" s="111" t="s">
        <v>5266</v>
      </c>
      <c r="K1016" s="112">
        <f t="shared" si="57"/>
        <v>50</v>
      </c>
      <c r="L1016" s="52" t="s">
        <v>355</v>
      </c>
      <c r="M1016" s="248" t="s">
        <v>355</v>
      </c>
      <c r="N1016" s="261"/>
      <c r="O1016" s="438" t="e">
        <f>AVERAGE(#REF!)</f>
        <v>#REF!</v>
      </c>
      <c r="P1016" s="438" t="e">
        <f>AVERAGE(#REF!)</f>
        <v>#REF!</v>
      </c>
      <c r="Q1016" s="433"/>
      <c r="R1016" s="433"/>
      <c r="S1016" s="114" t="s">
        <v>5086</v>
      </c>
      <c r="T1016" s="21">
        <v>27</v>
      </c>
    </row>
    <row r="1017" spans="1:20" ht="15.75">
      <c r="A1017" s="440"/>
      <c r="B1017" s="1" t="s">
        <v>30</v>
      </c>
      <c r="C1017" s="383">
        <v>4</v>
      </c>
      <c r="D1017" s="431"/>
      <c r="E1017" s="1" t="s">
        <v>5267</v>
      </c>
      <c r="F1017" s="409"/>
      <c r="G1017" s="109">
        <v>10</v>
      </c>
      <c r="H1017" s="110" t="s">
        <v>16</v>
      </c>
      <c r="I1017" s="110">
        <v>24.331700000000001</v>
      </c>
      <c r="J1017" s="111" t="s">
        <v>5268</v>
      </c>
      <c r="K1017" s="112">
        <f t="shared" si="57"/>
        <v>50</v>
      </c>
      <c r="L1017" s="52" t="s">
        <v>355</v>
      </c>
      <c r="M1017" s="248" t="s">
        <v>355</v>
      </c>
      <c r="N1017" s="260"/>
      <c r="O1017" s="432" t="s">
        <v>355</v>
      </c>
      <c r="P1017" s="432" t="s">
        <v>355</v>
      </c>
      <c r="Q1017" s="432" t="s">
        <v>354</v>
      </c>
      <c r="R1017" s="432" t="s">
        <v>354</v>
      </c>
      <c r="S1017" s="114" t="s">
        <v>5086</v>
      </c>
      <c r="T1017" s="21">
        <v>27</v>
      </c>
    </row>
    <row r="1018" spans="1:20" ht="15.75">
      <c r="A1018" s="440"/>
      <c r="B1018" s="1" t="s">
        <v>31</v>
      </c>
      <c r="C1018" s="384"/>
      <c r="D1018" s="431"/>
      <c r="E1018" s="1" t="s">
        <v>5269</v>
      </c>
      <c r="F1018" s="409"/>
      <c r="G1018" s="109">
        <v>10</v>
      </c>
      <c r="H1018" s="110" t="s">
        <v>16</v>
      </c>
      <c r="I1018" s="110">
        <v>25.306000000000001</v>
      </c>
      <c r="J1018" s="111" t="s">
        <v>5270</v>
      </c>
      <c r="K1018" s="112">
        <f t="shared" si="57"/>
        <v>50</v>
      </c>
      <c r="L1018" s="52" t="s">
        <v>355</v>
      </c>
      <c r="M1018" s="248" t="s">
        <v>355</v>
      </c>
      <c r="N1018" s="261"/>
      <c r="O1018" s="438" t="e">
        <f>AVERAGE(#REF!)</f>
        <v>#REF!</v>
      </c>
      <c r="P1018" s="438" t="e">
        <f>AVERAGE(#REF!)</f>
        <v>#REF!</v>
      </c>
      <c r="Q1018" s="433"/>
      <c r="R1018" s="433"/>
      <c r="S1018" s="114" t="s">
        <v>5086</v>
      </c>
      <c r="T1018" s="21">
        <v>28</v>
      </c>
    </row>
    <row r="1019" spans="1:20" ht="15.75">
      <c r="A1019" s="440"/>
      <c r="B1019" s="1" t="s">
        <v>34</v>
      </c>
      <c r="C1019" s="383">
        <v>5</v>
      </c>
      <c r="D1019" s="431"/>
      <c r="E1019" s="1" t="s">
        <v>5271</v>
      </c>
      <c r="F1019" s="409"/>
      <c r="G1019" s="109">
        <v>10</v>
      </c>
      <c r="H1019" s="110" t="s">
        <v>16</v>
      </c>
      <c r="I1019" s="110">
        <v>23.974699999999999</v>
      </c>
      <c r="J1019" s="111" t="s">
        <v>5272</v>
      </c>
      <c r="K1019" s="112">
        <f t="shared" si="57"/>
        <v>50</v>
      </c>
      <c r="L1019" s="52" t="s">
        <v>355</v>
      </c>
      <c r="M1019" s="248" t="s">
        <v>355</v>
      </c>
      <c r="N1019" s="260"/>
      <c r="O1019" s="432" t="s">
        <v>355</v>
      </c>
      <c r="P1019" s="432" t="s">
        <v>355</v>
      </c>
      <c r="Q1019" s="432" t="s">
        <v>354</v>
      </c>
      <c r="R1019" s="432" t="s">
        <v>354</v>
      </c>
      <c r="S1019" s="114" t="s">
        <v>5086</v>
      </c>
      <c r="T1019" s="21">
        <v>28</v>
      </c>
    </row>
    <row r="1020" spans="1:20" ht="15.75">
      <c r="A1020" s="440"/>
      <c r="B1020" s="1" t="s">
        <v>35</v>
      </c>
      <c r="C1020" s="384"/>
      <c r="D1020" s="431"/>
      <c r="E1020" s="1" t="s">
        <v>5273</v>
      </c>
      <c r="F1020" s="409"/>
      <c r="G1020" s="109">
        <v>10</v>
      </c>
      <c r="H1020" s="110" t="s">
        <v>16</v>
      </c>
      <c r="I1020" s="110">
        <v>24.4527</v>
      </c>
      <c r="J1020" s="111" t="s">
        <v>5274</v>
      </c>
      <c r="K1020" s="112">
        <f t="shared" si="57"/>
        <v>50</v>
      </c>
      <c r="L1020" s="52" t="s">
        <v>355</v>
      </c>
      <c r="M1020" s="248" t="s">
        <v>355</v>
      </c>
      <c r="N1020" s="261"/>
      <c r="O1020" s="438" t="e">
        <f>AVERAGE(#REF!)</f>
        <v>#REF!</v>
      </c>
      <c r="P1020" s="438" t="e">
        <f>AVERAGE(#REF!)</f>
        <v>#REF!</v>
      </c>
      <c r="Q1020" s="433"/>
      <c r="R1020" s="433"/>
      <c r="S1020" s="114" t="s">
        <v>5086</v>
      </c>
      <c r="T1020" s="21">
        <v>28</v>
      </c>
    </row>
    <row r="1021" spans="1:20" ht="15.75">
      <c r="A1021" s="440"/>
      <c r="B1021" s="1" t="s">
        <v>38</v>
      </c>
      <c r="C1021" s="50">
        <v>6</v>
      </c>
      <c r="D1021" s="431"/>
      <c r="E1021" s="1" t="s">
        <v>5275</v>
      </c>
      <c r="F1021" s="409"/>
      <c r="G1021" s="109">
        <v>10</v>
      </c>
      <c r="H1021" s="110" t="s">
        <v>16</v>
      </c>
      <c r="I1021" s="110">
        <v>23.466699999999999</v>
      </c>
      <c r="J1021" s="111" t="s">
        <v>5276</v>
      </c>
      <c r="K1021" s="112">
        <f t="shared" si="57"/>
        <v>50</v>
      </c>
      <c r="L1021" s="52" t="s">
        <v>355</v>
      </c>
      <c r="M1021" s="248" t="s">
        <v>355</v>
      </c>
      <c r="N1021" s="248"/>
      <c r="O1021" s="52" t="s">
        <v>355</v>
      </c>
      <c r="P1021" s="52" t="s">
        <v>355</v>
      </c>
      <c r="Q1021" s="116" t="s">
        <v>354</v>
      </c>
      <c r="R1021" s="116" t="s">
        <v>354</v>
      </c>
      <c r="S1021" s="114" t="s">
        <v>5086</v>
      </c>
      <c r="T1021" s="21">
        <v>28</v>
      </c>
    </row>
    <row r="1022" spans="1:20" ht="15.75">
      <c r="A1022" s="440"/>
      <c r="B1022" s="1" t="s">
        <v>49</v>
      </c>
      <c r="C1022" s="383">
        <v>3</v>
      </c>
      <c r="D1022" s="431"/>
      <c r="E1022" s="1" t="s">
        <v>5277</v>
      </c>
      <c r="F1022" s="408" t="s">
        <v>1846</v>
      </c>
      <c r="G1022" s="109">
        <v>10</v>
      </c>
      <c r="H1022" s="110" t="s">
        <v>16</v>
      </c>
      <c r="I1022" s="110">
        <v>24.415700000000001</v>
      </c>
      <c r="J1022" s="111" t="s">
        <v>5278</v>
      </c>
      <c r="K1022" s="112">
        <f t="shared" si="57"/>
        <v>50</v>
      </c>
      <c r="L1022" s="52" t="s">
        <v>355</v>
      </c>
      <c r="M1022" s="248" t="s">
        <v>355</v>
      </c>
      <c r="N1022" s="260"/>
      <c r="O1022" s="432" t="s">
        <v>355</v>
      </c>
      <c r="P1022" s="432" t="s">
        <v>355</v>
      </c>
      <c r="Q1022" s="432" t="s">
        <v>354</v>
      </c>
      <c r="R1022" s="432" t="s">
        <v>354</v>
      </c>
      <c r="S1022" s="114" t="s">
        <v>5086</v>
      </c>
      <c r="T1022" s="21">
        <v>28</v>
      </c>
    </row>
    <row r="1023" spans="1:20" ht="15.75">
      <c r="A1023" s="440"/>
      <c r="B1023" s="1" t="s">
        <v>50</v>
      </c>
      <c r="C1023" s="384"/>
      <c r="D1023" s="431"/>
      <c r="E1023" s="1" t="s">
        <v>5279</v>
      </c>
      <c r="F1023" s="409"/>
      <c r="G1023" s="109">
        <v>10</v>
      </c>
      <c r="H1023" s="110" t="s">
        <v>16</v>
      </c>
      <c r="I1023" s="110">
        <v>26.0167</v>
      </c>
      <c r="J1023" s="111" t="s">
        <v>5280</v>
      </c>
      <c r="K1023" s="112">
        <f t="shared" si="57"/>
        <v>50</v>
      </c>
      <c r="L1023" s="52" t="s">
        <v>355</v>
      </c>
      <c r="M1023" s="248" t="s">
        <v>355</v>
      </c>
      <c r="N1023" s="261"/>
      <c r="O1023" s="438" t="e">
        <f>AVERAGE(#REF!)</f>
        <v>#REF!</v>
      </c>
      <c r="P1023" s="438" t="e">
        <f>AVERAGE(#REF!)</f>
        <v>#REF!</v>
      </c>
      <c r="Q1023" s="433"/>
      <c r="R1023" s="433"/>
      <c r="S1023" s="114" t="s">
        <v>5281</v>
      </c>
      <c r="T1023" s="21">
        <v>28</v>
      </c>
    </row>
    <row r="1024" spans="1:20" ht="15.75">
      <c r="A1024" s="440"/>
      <c r="B1024" s="1" t="s">
        <v>53</v>
      </c>
      <c r="C1024" s="383">
        <v>4</v>
      </c>
      <c r="D1024" s="431"/>
      <c r="E1024" s="1" t="s">
        <v>5282</v>
      </c>
      <c r="F1024" s="409"/>
      <c r="G1024" s="109">
        <v>10</v>
      </c>
      <c r="H1024" s="110" t="s">
        <v>16</v>
      </c>
      <c r="I1024" s="110">
        <v>25.481999999999999</v>
      </c>
      <c r="J1024" s="111" t="s">
        <v>5283</v>
      </c>
      <c r="K1024" s="112">
        <f t="shared" si="57"/>
        <v>50</v>
      </c>
      <c r="L1024" s="52" t="s">
        <v>355</v>
      </c>
      <c r="M1024" s="248" t="s">
        <v>355</v>
      </c>
      <c r="N1024" s="260"/>
      <c r="O1024" s="432" t="s">
        <v>355</v>
      </c>
      <c r="P1024" s="432" t="s">
        <v>355</v>
      </c>
      <c r="Q1024" s="432" t="s">
        <v>354</v>
      </c>
      <c r="R1024" s="432" t="s">
        <v>354</v>
      </c>
      <c r="S1024" s="114" t="s">
        <v>5281</v>
      </c>
      <c r="T1024" s="21">
        <v>28</v>
      </c>
    </row>
    <row r="1025" spans="1:20" ht="15.75">
      <c r="A1025" s="440"/>
      <c r="B1025" s="1" t="s">
        <v>54</v>
      </c>
      <c r="C1025" s="384"/>
      <c r="D1025" s="431"/>
      <c r="E1025" s="1" t="s">
        <v>5284</v>
      </c>
      <c r="F1025" s="409"/>
      <c r="G1025" s="109">
        <v>10</v>
      </c>
      <c r="H1025" s="110" t="s">
        <v>16</v>
      </c>
      <c r="I1025" s="110">
        <v>26.077000000000002</v>
      </c>
      <c r="J1025" s="111" t="s">
        <v>5285</v>
      </c>
      <c r="K1025" s="112">
        <f t="shared" si="57"/>
        <v>50</v>
      </c>
      <c r="L1025" s="52" t="s">
        <v>355</v>
      </c>
      <c r="M1025" s="248" t="s">
        <v>355</v>
      </c>
      <c r="N1025" s="261"/>
      <c r="O1025" s="438" t="e">
        <f>AVERAGE(#REF!)</f>
        <v>#REF!</v>
      </c>
      <c r="P1025" s="438" t="e">
        <f>AVERAGE(#REF!)</f>
        <v>#REF!</v>
      </c>
      <c r="Q1025" s="433"/>
      <c r="R1025" s="433"/>
      <c r="S1025" s="114" t="s">
        <v>5281</v>
      </c>
      <c r="T1025" s="21">
        <v>28</v>
      </c>
    </row>
    <row r="1026" spans="1:20" ht="15.75">
      <c r="A1026" s="440"/>
      <c r="B1026" s="1" t="s">
        <v>57</v>
      </c>
      <c r="C1026" s="383">
        <v>5</v>
      </c>
      <c r="D1026" s="431"/>
      <c r="E1026" s="1" t="s">
        <v>5286</v>
      </c>
      <c r="F1026" s="409"/>
      <c r="G1026" s="109">
        <v>10</v>
      </c>
      <c r="H1026" s="110" t="s">
        <v>16</v>
      </c>
      <c r="I1026" s="110">
        <v>25.211300000000001</v>
      </c>
      <c r="J1026" s="111" t="s">
        <v>5287</v>
      </c>
      <c r="K1026" s="112">
        <f t="shared" si="57"/>
        <v>50</v>
      </c>
      <c r="L1026" s="52" t="s">
        <v>355</v>
      </c>
      <c r="M1026" s="248" t="s">
        <v>355</v>
      </c>
      <c r="N1026" s="260"/>
      <c r="O1026" s="432" t="s">
        <v>355</v>
      </c>
      <c r="P1026" s="432" t="s">
        <v>355</v>
      </c>
      <c r="Q1026" s="432" t="s">
        <v>354</v>
      </c>
      <c r="R1026" s="432" t="s">
        <v>354</v>
      </c>
      <c r="S1026" s="114" t="s">
        <v>5281</v>
      </c>
      <c r="T1026" s="21">
        <v>28</v>
      </c>
    </row>
    <row r="1027" spans="1:20" ht="15.75">
      <c r="A1027" s="440"/>
      <c r="B1027" s="1" t="s">
        <v>58</v>
      </c>
      <c r="C1027" s="384"/>
      <c r="D1027" s="431"/>
      <c r="E1027" s="1" t="s">
        <v>5288</v>
      </c>
      <c r="F1027" s="409"/>
      <c r="G1027" s="109">
        <v>10</v>
      </c>
      <c r="H1027" s="110" t="s">
        <v>16</v>
      </c>
      <c r="I1027" s="110">
        <v>25.1327</v>
      </c>
      <c r="J1027" s="111" t="s">
        <v>5289</v>
      </c>
      <c r="K1027" s="112">
        <f t="shared" si="57"/>
        <v>50</v>
      </c>
      <c r="L1027" s="52" t="s">
        <v>355</v>
      </c>
      <c r="M1027" s="248" t="s">
        <v>355</v>
      </c>
      <c r="N1027" s="261"/>
      <c r="O1027" s="438" t="e">
        <f>AVERAGE(#REF!)</f>
        <v>#REF!</v>
      </c>
      <c r="P1027" s="438" t="e">
        <f>AVERAGE(#REF!)</f>
        <v>#REF!</v>
      </c>
      <c r="Q1027" s="433"/>
      <c r="R1027" s="433"/>
      <c r="S1027" s="114" t="s">
        <v>5281</v>
      </c>
      <c r="T1027" s="21">
        <v>28</v>
      </c>
    </row>
    <row r="1028" spans="1:20" ht="15.75">
      <c r="A1028" s="440"/>
      <c r="B1028" s="1" t="s">
        <v>61</v>
      </c>
      <c r="C1028" s="383">
        <v>6</v>
      </c>
      <c r="D1028" s="431"/>
      <c r="E1028" s="1" t="s">
        <v>5290</v>
      </c>
      <c r="F1028" s="409"/>
      <c r="G1028" s="109">
        <v>10</v>
      </c>
      <c r="H1028" s="110" t="s">
        <v>16</v>
      </c>
      <c r="I1028" s="110">
        <v>25.7193</v>
      </c>
      <c r="J1028" s="111" t="s">
        <v>5291</v>
      </c>
      <c r="K1028" s="112">
        <f t="shared" si="57"/>
        <v>50</v>
      </c>
      <c r="L1028" s="52" t="s">
        <v>355</v>
      </c>
      <c r="M1028" s="248" t="s">
        <v>355</v>
      </c>
      <c r="N1028" s="260"/>
      <c r="O1028" s="432" t="s">
        <v>355</v>
      </c>
      <c r="P1028" s="432" t="s">
        <v>355</v>
      </c>
      <c r="Q1028" s="432" t="s">
        <v>354</v>
      </c>
      <c r="R1028" s="432" t="s">
        <v>354</v>
      </c>
      <c r="S1028" s="114" t="s">
        <v>5281</v>
      </c>
      <c r="T1028" s="21">
        <v>28</v>
      </c>
    </row>
    <row r="1029" spans="1:20" ht="15.75">
      <c r="A1029" s="440"/>
      <c r="B1029" s="1" t="s">
        <v>62</v>
      </c>
      <c r="C1029" s="384"/>
      <c r="D1029" s="437"/>
      <c r="E1029" s="1" t="s">
        <v>5292</v>
      </c>
      <c r="F1029" s="409"/>
      <c r="G1029" s="109">
        <v>10</v>
      </c>
      <c r="H1029" s="110" t="s">
        <v>16</v>
      </c>
      <c r="I1029" s="110">
        <v>25.081</v>
      </c>
      <c r="J1029" s="111" t="s">
        <v>5293</v>
      </c>
      <c r="K1029" s="112">
        <f t="shared" si="57"/>
        <v>50</v>
      </c>
      <c r="L1029" s="52" t="s">
        <v>355</v>
      </c>
      <c r="M1029" s="248" t="s">
        <v>355</v>
      </c>
      <c r="N1029" s="261"/>
      <c r="O1029" s="438" t="e">
        <f>AVERAGE(#REF!)</f>
        <v>#REF!</v>
      </c>
      <c r="P1029" s="438" t="e">
        <f>AVERAGE(#REF!)</f>
        <v>#REF!</v>
      </c>
      <c r="Q1029" s="433"/>
      <c r="R1029" s="433"/>
      <c r="S1029" s="114" t="s">
        <v>5281</v>
      </c>
      <c r="T1029" s="21">
        <v>28</v>
      </c>
    </row>
    <row r="1030" spans="1:20" ht="15.75">
      <c r="A1030" s="439" t="s">
        <v>5294</v>
      </c>
      <c r="B1030" s="1" t="s">
        <v>26</v>
      </c>
      <c r="C1030" s="383">
        <v>3</v>
      </c>
      <c r="D1030" s="430" t="s">
        <v>4</v>
      </c>
      <c r="E1030" s="1" t="s">
        <v>5295</v>
      </c>
      <c r="F1030" s="408" t="s">
        <v>1844</v>
      </c>
      <c r="G1030" s="109">
        <v>10</v>
      </c>
      <c r="H1030" s="110">
        <v>30.658000000000001</v>
      </c>
      <c r="I1030" s="110">
        <v>25.198699999999999</v>
      </c>
      <c r="J1030" s="111" t="s">
        <v>5296</v>
      </c>
      <c r="K1030" s="112">
        <f t="shared" si="57"/>
        <v>50</v>
      </c>
      <c r="L1030" s="52">
        <v>130</v>
      </c>
      <c r="M1030" s="247">
        <f t="shared" ref="M1030:M1061" si="65">(L1030*2*1000)/K1030</f>
        <v>5200</v>
      </c>
      <c r="N1030" s="257"/>
      <c r="O1030" s="432">
        <f>AVERAGE(M1030:M1031)</f>
        <v>13040</v>
      </c>
      <c r="P1030" s="432">
        <f>AVERAGE(M1030:M1033)</f>
        <v>9990</v>
      </c>
      <c r="Q1030" s="432">
        <f>STDEV(M1030:M1031)</f>
        <v>11087.434329005066</v>
      </c>
      <c r="R1030" s="432">
        <f>STDEV(M1030:M1033)</f>
        <v>8541.935768118763</v>
      </c>
      <c r="S1030" s="114" t="s">
        <v>4266</v>
      </c>
      <c r="T1030" s="21">
        <v>7</v>
      </c>
    </row>
    <row r="1031" spans="1:20" ht="15.75">
      <c r="A1031" s="440"/>
      <c r="B1031" s="1" t="s">
        <v>27</v>
      </c>
      <c r="C1031" s="384"/>
      <c r="D1031" s="431"/>
      <c r="E1031" s="1" t="s">
        <v>5297</v>
      </c>
      <c r="F1031" s="409"/>
      <c r="G1031" s="109">
        <v>10</v>
      </c>
      <c r="H1031" s="110">
        <v>28.6327</v>
      </c>
      <c r="I1031" s="110">
        <v>25.554300000000001</v>
      </c>
      <c r="J1031" s="111" t="s">
        <v>5298</v>
      </c>
      <c r="K1031" s="112">
        <f t="shared" ref="K1031:K1061" si="66">IF(J1031&gt;6.25,50,(J1031*8))</f>
        <v>50</v>
      </c>
      <c r="L1031" s="52">
        <v>522</v>
      </c>
      <c r="M1031" s="247">
        <f t="shared" si="65"/>
        <v>20880</v>
      </c>
      <c r="N1031" s="258"/>
      <c r="O1031" s="438"/>
      <c r="P1031" s="438"/>
      <c r="Q1031" s="438"/>
      <c r="R1031" s="438"/>
      <c r="S1031" s="114" t="s">
        <v>4266</v>
      </c>
      <c r="T1031" s="21">
        <v>7</v>
      </c>
    </row>
    <row r="1032" spans="1:20" ht="15.75">
      <c r="A1032" s="440"/>
      <c r="B1032" s="1" t="s">
        <v>28</v>
      </c>
      <c r="C1032" s="384"/>
      <c r="D1032" s="430" t="s">
        <v>3</v>
      </c>
      <c r="E1032" s="1" t="s">
        <v>5299</v>
      </c>
      <c r="F1032" s="409"/>
      <c r="G1032" s="109">
        <v>10</v>
      </c>
      <c r="H1032" s="110">
        <v>32.430999999999997</v>
      </c>
      <c r="I1032" s="110">
        <v>25.135300000000001</v>
      </c>
      <c r="J1032" s="111" t="s">
        <v>5300</v>
      </c>
      <c r="K1032" s="112">
        <f t="shared" si="66"/>
        <v>50</v>
      </c>
      <c r="L1032" s="52">
        <v>38</v>
      </c>
      <c r="M1032" s="247">
        <f t="shared" si="65"/>
        <v>1520</v>
      </c>
      <c r="N1032" s="257"/>
      <c r="O1032" s="432">
        <f>AVERAGE(M1032:M1033)</f>
        <v>6940</v>
      </c>
      <c r="P1032" s="438" t="e">
        <f>AVERAGE(#REF!)</f>
        <v>#REF!</v>
      </c>
      <c r="Q1032" s="432">
        <f>STDEV(M1032:M1033)</f>
        <v>7665.0375080621752</v>
      </c>
      <c r="R1032" s="438" t="e">
        <f>STDEV(#REF!)</f>
        <v>#REF!</v>
      </c>
      <c r="S1032" s="114" t="s">
        <v>4266</v>
      </c>
      <c r="T1032" s="21">
        <v>7</v>
      </c>
    </row>
    <row r="1033" spans="1:20" ht="15.75">
      <c r="A1033" s="440"/>
      <c r="B1033" s="1" t="s">
        <v>29</v>
      </c>
      <c r="C1033" s="384"/>
      <c r="D1033" s="431"/>
      <c r="E1033" s="1" t="s">
        <v>5301</v>
      </c>
      <c r="F1033" s="409"/>
      <c r="G1033" s="109">
        <v>10</v>
      </c>
      <c r="H1033" s="110">
        <v>29.3993</v>
      </c>
      <c r="I1033" s="110">
        <v>25.2393</v>
      </c>
      <c r="J1033" s="111" t="s">
        <v>5302</v>
      </c>
      <c r="K1033" s="112">
        <f t="shared" si="66"/>
        <v>50</v>
      </c>
      <c r="L1033" s="52">
        <v>309</v>
      </c>
      <c r="M1033" s="247">
        <f t="shared" si="65"/>
        <v>12360</v>
      </c>
      <c r="N1033" s="258"/>
      <c r="O1033" s="438">
        <f>AVERAGE(O1032:O1032)</f>
        <v>6940</v>
      </c>
      <c r="P1033" s="438" t="e">
        <f>AVERAGE(P1032:P1032)</f>
        <v>#REF!</v>
      </c>
      <c r="Q1033" s="438" t="e">
        <f>STDEV(#REF!)</f>
        <v>#REF!</v>
      </c>
      <c r="R1033" s="438" t="e">
        <f>STDEV(#REF!)</f>
        <v>#REF!</v>
      </c>
      <c r="S1033" s="114" t="s">
        <v>4266</v>
      </c>
      <c r="T1033" s="21">
        <v>7</v>
      </c>
    </row>
    <row r="1034" spans="1:20" ht="15.75">
      <c r="A1034" s="440"/>
      <c r="B1034" s="1" t="s">
        <v>30</v>
      </c>
      <c r="C1034" s="383">
        <v>4</v>
      </c>
      <c r="D1034" s="430" t="s">
        <v>4</v>
      </c>
      <c r="E1034" s="1" t="s">
        <v>5303</v>
      </c>
      <c r="F1034" s="409"/>
      <c r="G1034" s="109">
        <v>10</v>
      </c>
      <c r="H1034" s="110">
        <v>34.1</v>
      </c>
      <c r="I1034" s="110">
        <v>26.533000000000001</v>
      </c>
      <c r="J1034" s="111" t="s">
        <v>5304</v>
      </c>
      <c r="K1034" s="112">
        <f t="shared" si="66"/>
        <v>50</v>
      </c>
      <c r="L1034" s="52">
        <v>12</v>
      </c>
      <c r="M1034" s="247">
        <f t="shared" si="65"/>
        <v>480</v>
      </c>
      <c r="N1034" s="257"/>
      <c r="O1034" s="432">
        <f>AVERAGE(M1034:M1035)</f>
        <v>480</v>
      </c>
      <c r="P1034" s="432">
        <f>AVERAGE(M1034:M1037)</f>
        <v>1586.6666666666667</v>
      </c>
      <c r="Q1034" s="432" t="s">
        <v>354</v>
      </c>
      <c r="R1034" s="432">
        <f>STDEV(M1034:M1037)</f>
        <v>1004.2576030746959</v>
      </c>
      <c r="S1034" s="114" t="s">
        <v>4266</v>
      </c>
      <c r="T1034" s="21">
        <v>7</v>
      </c>
    </row>
    <row r="1035" spans="1:20" ht="15.75">
      <c r="A1035" s="440"/>
      <c r="B1035" s="1" t="s">
        <v>31</v>
      </c>
      <c r="C1035" s="384"/>
      <c r="D1035" s="431"/>
      <c r="E1035" s="1" t="s">
        <v>5305</v>
      </c>
      <c r="F1035" s="409"/>
      <c r="G1035" s="109">
        <v>10</v>
      </c>
      <c r="H1035" s="110">
        <v>34.594999999999999</v>
      </c>
      <c r="I1035" s="110">
        <v>27.566700000000001</v>
      </c>
      <c r="J1035" s="111" t="s">
        <v>5306</v>
      </c>
      <c r="K1035" s="112">
        <f t="shared" si="66"/>
        <v>50</v>
      </c>
      <c r="L1035" s="52" t="s">
        <v>355</v>
      </c>
      <c r="M1035" s="248" t="s">
        <v>355</v>
      </c>
      <c r="N1035" s="261"/>
      <c r="O1035" s="438"/>
      <c r="P1035" s="438"/>
      <c r="Q1035" s="433"/>
      <c r="R1035" s="438"/>
      <c r="S1035" s="114" t="s">
        <v>4266</v>
      </c>
      <c r="T1035" s="21">
        <v>7</v>
      </c>
    </row>
    <row r="1036" spans="1:20" ht="15.75">
      <c r="A1036" s="440"/>
      <c r="B1036" s="1" t="s">
        <v>32</v>
      </c>
      <c r="C1036" s="384"/>
      <c r="D1036" s="430" t="s">
        <v>3</v>
      </c>
      <c r="E1036" s="1" t="s">
        <v>5307</v>
      </c>
      <c r="F1036" s="409"/>
      <c r="G1036" s="109">
        <v>10</v>
      </c>
      <c r="H1036" s="110">
        <v>32.189</v>
      </c>
      <c r="I1036" s="110">
        <v>26.293700000000001</v>
      </c>
      <c r="J1036" s="111" t="s">
        <v>5308</v>
      </c>
      <c r="K1036" s="112">
        <f t="shared" si="66"/>
        <v>50</v>
      </c>
      <c r="L1036" s="52">
        <v>46</v>
      </c>
      <c r="M1036" s="247">
        <f t="shared" si="65"/>
        <v>1840</v>
      </c>
      <c r="N1036" s="257"/>
      <c r="O1036" s="432">
        <f>AVERAGE(M1036:M1037)</f>
        <v>2140</v>
      </c>
      <c r="P1036" s="438" t="e">
        <f>AVERAGE(#REF!)</f>
        <v>#REF!</v>
      </c>
      <c r="Q1036" s="432">
        <f>STDEV(M1036:M1037)</f>
        <v>424.26406871192853</v>
      </c>
      <c r="R1036" s="438" t="e">
        <f>STDEV(#REF!)</f>
        <v>#REF!</v>
      </c>
      <c r="S1036" s="114" t="s">
        <v>4266</v>
      </c>
      <c r="T1036" s="21">
        <v>7</v>
      </c>
    </row>
    <row r="1037" spans="1:20" ht="15.75">
      <c r="A1037" s="440"/>
      <c r="B1037" s="1" t="s">
        <v>33</v>
      </c>
      <c r="C1037" s="384"/>
      <c r="D1037" s="431"/>
      <c r="E1037" s="1" t="s">
        <v>5309</v>
      </c>
      <c r="F1037" s="409"/>
      <c r="G1037" s="109">
        <v>10</v>
      </c>
      <c r="H1037" s="110">
        <v>31.774699999999999</v>
      </c>
      <c r="I1037" s="110">
        <v>25.967700000000001</v>
      </c>
      <c r="J1037" s="111" t="s">
        <v>5310</v>
      </c>
      <c r="K1037" s="112">
        <f t="shared" si="66"/>
        <v>50</v>
      </c>
      <c r="L1037" s="52">
        <v>61</v>
      </c>
      <c r="M1037" s="247">
        <f t="shared" si="65"/>
        <v>2440</v>
      </c>
      <c r="N1037" s="258"/>
      <c r="O1037" s="438">
        <f>AVERAGE(O1036:O1036)</f>
        <v>2140</v>
      </c>
      <c r="P1037" s="438" t="e">
        <f>AVERAGE(P1036:P1036)</f>
        <v>#REF!</v>
      </c>
      <c r="Q1037" s="438" t="e">
        <f>STDEV(#REF!)</f>
        <v>#REF!</v>
      </c>
      <c r="R1037" s="438" t="e">
        <f>STDEV(#REF!)</f>
        <v>#REF!</v>
      </c>
      <c r="S1037" s="114" t="s">
        <v>4266</v>
      </c>
      <c r="T1037" s="21">
        <v>7</v>
      </c>
    </row>
    <row r="1038" spans="1:20" ht="15.75">
      <c r="A1038" s="440"/>
      <c r="B1038" s="1" t="s">
        <v>34</v>
      </c>
      <c r="C1038" s="383">
        <v>5</v>
      </c>
      <c r="D1038" s="430" t="s">
        <v>4</v>
      </c>
      <c r="E1038" s="1" t="s">
        <v>5311</v>
      </c>
      <c r="F1038" s="409"/>
      <c r="G1038" s="109">
        <v>10</v>
      </c>
      <c r="H1038" s="110">
        <v>30.8947</v>
      </c>
      <c r="I1038" s="110">
        <v>26.005299999999998</v>
      </c>
      <c r="J1038" s="111" t="s">
        <v>5312</v>
      </c>
      <c r="K1038" s="112">
        <f t="shared" si="66"/>
        <v>50</v>
      </c>
      <c r="L1038" s="52">
        <v>110</v>
      </c>
      <c r="M1038" s="247">
        <f t="shared" si="65"/>
        <v>4400</v>
      </c>
      <c r="N1038" s="257"/>
      <c r="O1038" s="432">
        <f>AVERAGE(M1038:M1039)</f>
        <v>4720</v>
      </c>
      <c r="P1038" s="432">
        <f>AVERAGE(M1038:M1041)</f>
        <v>4173.333333333333</v>
      </c>
      <c r="Q1038" s="432">
        <f>STDEV(M1038:M1039)</f>
        <v>452.54833995939043</v>
      </c>
      <c r="R1038" s="432">
        <f>STDEV(M1038:M1041)</f>
        <v>999.4665243685414</v>
      </c>
      <c r="S1038" s="114" t="s">
        <v>4266</v>
      </c>
      <c r="T1038" s="21">
        <v>7</v>
      </c>
    </row>
    <row r="1039" spans="1:20" ht="15.75">
      <c r="A1039" s="440"/>
      <c r="B1039" s="1" t="s">
        <v>35</v>
      </c>
      <c r="C1039" s="384"/>
      <c r="D1039" s="431"/>
      <c r="E1039" s="1" t="s">
        <v>5313</v>
      </c>
      <c r="F1039" s="409"/>
      <c r="G1039" s="109">
        <v>10</v>
      </c>
      <c r="H1039" s="110">
        <v>30.704699999999999</v>
      </c>
      <c r="I1039" s="110">
        <v>26.469000000000001</v>
      </c>
      <c r="J1039" s="111" t="s">
        <v>5314</v>
      </c>
      <c r="K1039" s="112">
        <f t="shared" si="66"/>
        <v>50</v>
      </c>
      <c r="L1039" s="52">
        <v>126</v>
      </c>
      <c r="M1039" s="247">
        <f t="shared" si="65"/>
        <v>5040</v>
      </c>
      <c r="N1039" s="258"/>
      <c r="O1039" s="438"/>
      <c r="P1039" s="438"/>
      <c r="Q1039" s="438"/>
      <c r="R1039" s="438"/>
      <c r="S1039" s="114" t="s">
        <v>4266</v>
      </c>
      <c r="T1039" s="21">
        <v>7</v>
      </c>
    </row>
    <row r="1040" spans="1:20" ht="15.75">
      <c r="A1040" s="440"/>
      <c r="B1040" s="1" t="s">
        <v>36</v>
      </c>
      <c r="C1040" s="384"/>
      <c r="D1040" s="430" t="s">
        <v>3</v>
      </c>
      <c r="E1040" s="1" t="s">
        <v>5315</v>
      </c>
      <c r="F1040" s="409"/>
      <c r="G1040" s="109">
        <v>10</v>
      </c>
      <c r="H1040" s="110">
        <v>35.070700000000002</v>
      </c>
      <c r="I1040" s="110">
        <v>26.215699999999998</v>
      </c>
      <c r="J1040" s="111" t="s">
        <v>5316</v>
      </c>
      <c r="K1040" s="112">
        <f t="shared" si="66"/>
        <v>50</v>
      </c>
      <c r="L1040" s="52" t="s">
        <v>355</v>
      </c>
      <c r="M1040" s="248" t="s">
        <v>355</v>
      </c>
      <c r="N1040" s="260"/>
      <c r="O1040" s="432">
        <f>AVERAGE(M1040:M1041)</f>
        <v>3080</v>
      </c>
      <c r="P1040" s="438" t="e">
        <f>AVERAGE(#REF!)</f>
        <v>#REF!</v>
      </c>
      <c r="Q1040" s="432" t="s">
        <v>354</v>
      </c>
      <c r="R1040" s="438" t="e">
        <f>STDEV(#REF!)</f>
        <v>#REF!</v>
      </c>
      <c r="S1040" s="114" t="s">
        <v>4266</v>
      </c>
      <c r="T1040" s="21">
        <v>7</v>
      </c>
    </row>
    <row r="1041" spans="1:20" ht="15.75">
      <c r="A1041" s="440"/>
      <c r="B1041" s="1" t="s">
        <v>37</v>
      </c>
      <c r="C1041" s="384"/>
      <c r="D1041" s="431"/>
      <c r="E1041" s="1" t="s">
        <v>5317</v>
      </c>
      <c r="F1041" s="409"/>
      <c r="G1041" s="109">
        <v>10</v>
      </c>
      <c r="H1041" s="110">
        <v>31.427299999999999</v>
      </c>
      <c r="I1041" s="110">
        <v>25.6617</v>
      </c>
      <c r="J1041" s="111" t="s">
        <v>5318</v>
      </c>
      <c r="K1041" s="112">
        <f t="shared" si="66"/>
        <v>50</v>
      </c>
      <c r="L1041" s="52">
        <v>77</v>
      </c>
      <c r="M1041" s="247">
        <f t="shared" si="65"/>
        <v>3080</v>
      </c>
      <c r="N1041" s="258"/>
      <c r="O1041" s="438" t="e">
        <f>AVERAGE(#REF!)</f>
        <v>#REF!</v>
      </c>
      <c r="P1041" s="438" t="e">
        <f>AVERAGE(#REF!)</f>
        <v>#REF!</v>
      </c>
      <c r="Q1041" s="433"/>
      <c r="R1041" s="438" t="e">
        <f>STDEV(R1040:R1040)</f>
        <v>#REF!</v>
      </c>
      <c r="S1041" s="114" t="s">
        <v>4266</v>
      </c>
      <c r="T1041" s="21">
        <v>7</v>
      </c>
    </row>
    <row r="1042" spans="1:20" ht="15.75">
      <c r="A1042" s="440"/>
      <c r="B1042" s="1" t="s">
        <v>38</v>
      </c>
      <c r="C1042" s="383">
        <v>6</v>
      </c>
      <c r="D1042" s="115" t="s">
        <v>4</v>
      </c>
      <c r="E1042" s="1" t="s">
        <v>5319</v>
      </c>
      <c r="F1042" s="409"/>
      <c r="G1042" s="109">
        <v>10</v>
      </c>
      <c r="H1042" s="110">
        <v>38.276499999999999</v>
      </c>
      <c r="I1042" s="110">
        <v>25.767700000000001</v>
      </c>
      <c r="J1042" s="111" t="s">
        <v>5320</v>
      </c>
      <c r="K1042" s="112">
        <f t="shared" si="66"/>
        <v>50</v>
      </c>
      <c r="L1042" s="52" t="s">
        <v>355</v>
      </c>
      <c r="M1042" s="248" t="s">
        <v>355</v>
      </c>
      <c r="N1042" s="248"/>
      <c r="O1042" s="52" t="s">
        <v>355</v>
      </c>
      <c r="P1042" s="432">
        <f>AVERAGE(M1042:M1045)</f>
        <v>18706.666666666668</v>
      </c>
      <c r="Q1042" s="116" t="s">
        <v>354</v>
      </c>
      <c r="R1042" s="432">
        <f>STDEV(M1042:M1045)</f>
        <v>8605.3316806113471</v>
      </c>
      <c r="S1042" s="114" t="s">
        <v>4266</v>
      </c>
      <c r="T1042" s="21">
        <v>7</v>
      </c>
    </row>
    <row r="1043" spans="1:20" ht="15.75">
      <c r="A1043" s="440"/>
      <c r="B1043" s="1" t="s">
        <v>39</v>
      </c>
      <c r="C1043" s="384"/>
      <c r="D1043" s="430" t="s">
        <v>3</v>
      </c>
      <c r="E1043" s="1" t="s">
        <v>5321</v>
      </c>
      <c r="F1043" s="409"/>
      <c r="G1043" s="109">
        <v>10</v>
      </c>
      <c r="H1043" s="110">
        <v>29.028300000000002</v>
      </c>
      <c r="I1043" s="110">
        <v>25.892299999999999</v>
      </c>
      <c r="J1043" s="111" t="s">
        <v>5322</v>
      </c>
      <c r="K1043" s="112">
        <f t="shared" si="66"/>
        <v>50</v>
      </c>
      <c r="L1043" s="52">
        <v>398</v>
      </c>
      <c r="M1043" s="247">
        <f t="shared" si="65"/>
        <v>15920</v>
      </c>
      <c r="N1043" s="257"/>
      <c r="O1043" s="432">
        <f>AVERAGE(M1043:M1045)</f>
        <v>18706.666666666668</v>
      </c>
      <c r="P1043" s="438" t="e">
        <f>AVERAGE(#REF!)</f>
        <v>#REF!</v>
      </c>
      <c r="Q1043" s="432">
        <f>STDEV(M1043:M1045)</f>
        <v>8605.3316806113471</v>
      </c>
      <c r="R1043" s="438" t="e">
        <f>STDEV(#REF!)</f>
        <v>#REF!</v>
      </c>
      <c r="S1043" s="114" t="s">
        <v>4266</v>
      </c>
      <c r="T1043" s="21">
        <v>7</v>
      </c>
    </row>
    <row r="1044" spans="1:20" ht="15.75">
      <c r="A1044" s="440"/>
      <c r="B1044" s="1" t="s">
        <v>40</v>
      </c>
      <c r="C1044" s="384"/>
      <c r="D1044" s="431"/>
      <c r="E1044" s="1" t="s">
        <v>5323</v>
      </c>
      <c r="F1044" s="409"/>
      <c r="G1044" s="109">
        <v>10</v>
      </c>
      <c r="H1044" s="110">
        <v>29.4573</v>
      </c>
      <c r="I1044" s="110">
        <v>25.14</v>
      </c>
      <c r="J1044" s="111" t="s">
        <v>5324</v>
      </c>
      <c r="K1044" s="112">
        <f t="shared" si="66"/>
        <v>50</v>
      </c>
      <c r="L1044" s="52">
        <v>296</v>
      </c>
      <c r="M1044" s="247">
        <f t="shared" si="65"/>
        <v>11840</v>
      </c>
      <c r="N1044" s="258"/>
      <c r="O1044" s="438">
        <f>AVERAGE(O1043:O1043)</f>
        <v>18706.666666666668</v>
      </c>
      <c r="P1044" s="438" t="e">
        <f>AVERAGE(P1043:P1043)</f>
        <v>#REF!</v>
      </c>
      <c r="Q1044" s="438" t="e">
        <f>STDEV(#REF!)</f>
        <v>#REF!</v>
      </c>
      <c r="R1044" s="438" t="e">
        <f>STDEV(#REF!)</f>
        <v>#REF!</v>
      </c>
      <c r="S1044" s="114" t="s">
        <v>4266</v>
      </c>
      <c r="T1044" s="21">
        <v>7</v>
      </c>
    </row>
    <row r="1045" spans="1:20" ht="15.75">
      <c r="A1045" s="440"/>
      <c r="B1045" s="1" t="s">
        <v>41</v>
      </c>
      <c r="C1045" s="384"/>
      <c r="D1045" s="431"/>
      <c r="E1045" s="1" t="s">
        <v>5325</v>
      </c>
      <c r="F1045" s="410"/>
      <c r="G1045" s="109">
        <v>10</v>
      </c>
      <c r="H1045" s="110">
        <v>28.192299999999999</v>
      </c>
      <c r="I1045" s="110">
        <v>25.087</v>
      </c>
      <c r="J1045" s="111" t="s">
        <v>5326</v>
      </c>
      <c r="K1045" s="112">
        <f t="shared" si="66"/>
        <v>50</v>
      </c>
      <c r="L1045" s="52">
        <v>709</v>
      </c>
      <c r="M1045" s="247">
        <f t="shared" si="65"/>
        <v>28360</v>
      </c>
      <c r="N1045" s="258"/>
      <c r="O1045" s="438">
        <f>AVERAGE(O1044:O1044)</f>
        <v>18706.666666666668</v>
      </c>
      <c r="P1045" s="438" t="e">
        <f>AVERAGE(P1044:P1044)</f>
        <v>#REF!</v>
      </c>
      <c r="Q1045" s="438" t="e">
        <f>STDEV(Q1043:Q1044)</f>
        <v>#REF!</v>
      </c>
      <c r="R1045" s="438" t="e">
        <f>STDEV(R1043:R1044)</f>
        <v>#REF!</v>
      </c>
      <c r="S1045" s="114" t="s">
        <v>4266</v>
      </c>
      <c r="T1045" s="21">
        <v>7</v>
      </c>
    </row>
    <row r="1046" spans="1:20" ht="15.75">
      <c r="A1046" s="440"/>
      <c r="B1046" s="1" t="s">
        <v>49</v>
      </c>
      <c r="C1046" s="383">
        <v>3</v>
      </c>
      <c r="D1046" s="430" t="s">
        <v>4</v>
      </c>
      <c r="E1046" s="1" t="s">
        <v>5327</v>
      </c>
      <c r="F1046" s="408" t="s">
        <v>1846</v>
      </c>
      <c r="G1046" s="109">
        <v>10</v>
      </c>
      <c r="H1046" s="110">
        <v>29.35</v>
      </c>
      <c r="I1046" s="110">
        <v>25.247699999999998</v>
      </c>
      <c r="J1046" s="111" t="s">
        <v>5328</v>
      </c>
      <c r="K1046" s="112">
        <f t="shared" si="66"/>
        <v>50</v>
      </c>
      <c r="L1046" s="52">
        <v>319</v>
      </c>
      <c r="M1046" s="247">
        <f t="shared" si="65"/>
        <v>12760</v>
      </c>
      <c r="N1046" s="257"/>
      <c r="O1046" s="432">
        <f>AVERAGE(M1046:M1047)</f>
        <v>16340</v>
      </c>
      <c r="P1046" s="432">
        <f>AVERAGE(M1046:M1049)</f>
        <v>14110</v>
      </c>
      <c r="Q1046" s="432">
        <f>STDEV(M1046:M1047)</f>
        <v>5062.8845532956802</v>
      </c>
      <c r="R1046" s="432">
        <f>STDEV(M1046:M1049)</f>
        <v>4276.1197363965384</v>
      </c>
      <c r="S1046" s="114" t="s">
        <v>4266</v>
      </c>
      <c r="T1046" s="21">
        <v>8</v>
      </c>
    </row>
    <row r="1047" spans="1:20" ht="15.75">
      <c r="A1047" s="440"/>
      <c r="B1047" s="1" t="s">
        <v>50</v>
      </c>
      <c r="C1047" s="384"/>
      <c r="D1047" s="431"/>
      <c r="E1047" s="1" t="s">
        <v>5329</v>
      </c>
      <c r="F1047" s="409"/>
      <c r="G1047" s="109">
        <v>10</v>
      </c>
      <c r="H1047" s="110">
        <v>28.7057</v>
      </c>
      <c r="I1047" s="110">
        <v>24.8827</v>
      </c>
      <c r="J1047" s="111" t="s">
        <v>5330</v>
      </c>
      <c r="K1047" s="112">
        <f t="shared" si="66"/>
        <v>50</v>
      </c>
      <c r="L1047" s="52">
        <v>498</v>
      </c>
      <c r="M1047" s="247">
        <f t="shared" si="65"/>
        <v>19920</v>
      </c>
      <c r="N1047" s="258"/>
      <c r="O1047" s="438"/>
      <c r="P1047" s="438"/>
      <c r="Q1047" s="438"/>
      <c r="R1047" s="438"/>
      <c r="S1047" s="114" t="s">
        <v>4266</v>
      </c>
      <c r="T1047" s="21">
        <v>8</v>
      </c>
    </row>
    <row r="1048" spans="1:20" ht="15.75">
      <c r="A1048" s="440"/>
      <c r="B1048" s="1" t="s">
        <v>51</v>
      </c>
      <c r="C1048" s="384"/>
      <c r="D1048" s="430" t="s">
        <v>3</v>
      </c>
      <c r="E1048" s="1" t="s">
        <v>5331</v>
      </c>
      <c r="F1048" s="409"/>
      <c r="G1048" s="109">
        <v>10</v>
      </c>
      <c r="H1048" s="110">
        <v>29.745000000000001</v>
      </c>
      <c r="I1048" s="110">
        <v>24.887</v>
      </c>
      <c r="J1048" s="111" t="s">
        <v>5332</v>
      </c>
      <c r="K1048" s="112">
        <f t="shared" si="66"/>
        <v>50</v>
      </c>
      <c r="L1048" s="52">
        <v>243</v>
      </c>
      <c r="M1048" s="247">
        <f t="shared" si="65"/>
        <v>9720</v>
      </c>
      <c r="N1048" s="257"/>
      <c r="O1048" s="432">
        <f>AVERAGE(M1048:M1049)</f>
        <v>11880</v>
      </c>
      <c r="P1048" s="438" t="e">
        <f>AVERAGE(#REF!)</f>
        <v>#REF!</v>
      </c>
      <c r="Q1048" s="432">
        <f>STDEV(M1048:M1049)</f>
        <v>3054.7012947258854</v>
      </c>
      <c r="R1048" s="438" t="e">
        <f>STDEV(#REF!)</f>
        <v>#REF!</v>
      </c>
      <c r="S1048" s="114" t="s">
        <v>4266</v>
      </c>
      <c r="T1048" s="21">
        <v>8</v>
      </c>
    </row>
    <row r="1049" spans="1:20" ht="15.75">
      <c r="A1049" s="440"/>
      <c r="B1049" s="1" t="s">
        <v>52</v>
      </c>
      <c r="C1049" s="384"/>
      <c r="D1049" s="431"/>
      <c r="E1049" s="1" t="s">
        <v>5333</v>
      </c>
      <c r="F1049" s="409"/>
      <c r="G1049" s="109">
        <v>10</v>
      </c>
      <c r="H1049" s="110">
        <v>29.213699999999999</v>
      </c>
      <c r="I1049" s="110">
        <v>25.491</v>
      </c>
      <c r="J1049" s="111" t="s">
        <v>5334</v>
      </c>
      <c r="K1049" s="112">
        <f t="shared" si="66"/>
        <v>50</v>
      </c>
      <c r="L1049" s="52">
        <v>351</v>
      </c>
      <c r="M1049" s="247">
        <f t="shared" si="65"/>
        <v>14040</v>
      </c>
      <c r="N1049" s="258"/>
      <c r="O1049" s="438">
        <f>AVERAGE(O1048:O1048)</f>
        <v>11880</v>
      </c>
      <c r="P1049" s="438" t="e">
        <f>AVERAGE(P1048:P1048)</f>
        <v>#REF!</v>
      </c>
      <c r="Q1049" s="438" t="e">
        <f>STDEV(#REF!)</f>
        <v>#REF!</v>
      </c>
      <c r="R1049" s="438" t="e">
        <f>STDEV(#REF!)</f>
        <v>#REF!</v>
      </c>
      <c r="S1049" s="114" t="s">
        <v>4266</v>
      </c>
      <c r="T1049" s="21">
        <v>8</v>
      </c>
    </row>
    <row r="1050" spans="1:20" ht="15.75">
      <c r="A1050" s="440"/>
      <c r="B1050" s="1" t="s">
        <v>53</v>
      </c>
      <c r="C1050" s="383">
        <v>4</v>
      </c>
      <c r="D1050" s="430" t="s">
        <v>4</v>
      </c>
      <c r="E1050" s="1" t="s">
        <v>5335</v>
      </c>
      <c r="F1050" s="409"/>
      <c r="G1050" s="109">
        <v>10</v>
      </c>
      <c r="H1050" s="110" t="s">
        <v>16</v>
      </c>
      <c r="I1050" s="110">
        <v>27.2043</v>
      </c>
      <c r="J1050" s="111" t="s">
        <v>5336</v>
      </c>
      <c r="K1050" s="112">
        <f t="shared" si="66"/>
        <v>50</v>
      </c>
      <c r="L1050" s="52" t="s">
        <v>355</v>
      </c>
      <c r="M1050" s="248" t="s">
        <v>355</v>
      </c>
      <c r="N1050" s="260"/>
      <c r="O1050" s="432">
        <f>AVERAGE(M1050:M1051)</f>
        <v>23200</v>
      </c>
      <c r="P1050" s="432">
        <f>AVERAGE(M1050:M1053)</f>
        <v>8373.3333333333339</v>
      </c>
      <c r="Q1050" s="432" t="s">
        <v>354</v>
      </c>
      <c r="R1050" s="432">
        <f>STDEV(M1050:M1053)</f>
        <v>12845.315618284096</v>
      </c>
      <c r="S1050" s="114" t="s">
        <v>4266</v>
      </c>
      <c r="T1050" s="21">
        <v>8</v>
      </c>
    </row>
    <row r="1051" spans="1:20" ht="15.75">
      <c r="A1051" s="440"/>
      <c r="B1051" s="1" t="s">
        <v>54</v>
      </c>
      <c r="C1051" s="384"/>
      <c r="D1051" s="431"/>
      <c r="E1051" s="1" t="s">
        <v>5337</v>
      </c>
      <c r="F1051" s="409"/>
      <c r="G1051" s="109">
        <v>10</v>
      </c>
      <c r="H1051" s="110">
        <v>28.485299999999999</v>
      </c>
      <c r="I1051" s="110">
        <v>25.7057</v>
      </c>
      <c r="J1051" s="111" t="s">
        <v>5338</v>
      </c>
      <c r="K1051" s="112">
        <f t="shared" si="66"/>
        <v>50</v>
      </c>
      <c r="L1051" s="52">
        <v>580</v>
      </c>
      <c r="M1051" s="247">
        <f t="shared" si="65"/>
        <v>23200</v>
      </c>
      <c r="N1051" s="258"/>
      <c r="O1051" s="438"/>
      <c r="P1051" s="438"/>
      <c r="Q1051" s="433"/>
      <c r="R1051" s="438"/>
      <c r="S1051" s="114" t="s">
        <v>4266</v>
      </c>
      <c r="T1051" s="21">
        <v>8</v>
      </c>
    </row>
    <row r="1052" spans="1:20" ht="15.75">
      <c r="A1052" s="440"/>
      <c r="B1052" s="1" t="s">
        <v>55</v>
      </c>
      <c r="C1052" s="384"/>
      <c r="D1052" s="430" t="s">
        <v>3</v>
      </c>
      <c r="E1052" s="1" t="s">
        <v>5339</v>
      </c>
      <c r="F1052" s="409"/>
      <c r="G1052" s="109">
        <v>10</v>
      </c>
      <c r="H1052" s="110">
        <v>32.652999999999999</v>
      </c>
      <c r="I1052" s="110">
        <v>26.38</v>
      </c>
      <c r="J1052" s="111" t="s">
        <v>4608</v>
      </c>
      <c r="K1052" s="112">
        <f t="shared" si="66"/>
        <v>50</v>
      </c>
      <c r="L1052" s="52">
        <v>33</v>
      </c>
      <c r="M1052" s="247">
        <f t="shared" si="65"/>
        <v>1320</v>
      </c>
      <c r="N1052" s="257"/>
      <c r="O1052" s="432">
        <f>AVERAGE(M1052:M1053)</f>
        <v>960</v>
      </c>
      <c r="P1052" s="438" t="e">
        <f>AVERAGE(#REF!)</f>
        <v>#REF!</v>
      </c>
      <c r="Q1052" s="432">
        <f>STDEV(M1052:M1053)</f>
        <v>509.11688245431424</v>
      </c>
      <c r="R1052" s="438" t="e">
        <f>STDEV(#REF!)</f>
        <v>#REF!</v>
      </c>
      <c r="S1052" s="114" t="s">
        <v>4266</v>
      </c>
      <c r="T1052" s="21">
        <v>8</v>
      </c>
    </row>
    <row r="1053" spans="1:20" ht="15.75">
      <c r="A1053" s="440"/>
      <c r="B1053" s="1" t="s">
        <v>56</v>
      </c>
      <c r="C1053" s="384"/>
      <c r="D1053" s="431"/>
      <c r="E1053" s="1" t="s">
        <v>5340</v>
      </c>
      <c r="F1053" s="409"/>
      <c r="G1053" s="109">
        <v>10</v>
      </c>
      <c r="H1053" s="110">
        <v>33.8367</v>
      </c>
      <c r="I1053" s="110">
        <v>26.611999999999998</v>
      </c>
      <c r="J1053" s="111" t="s">
        <v>5341</v>
      </c>
      <c r="K1053" s="112">
        <f t="shared" si="66"/>
        <v>50</v>
      </c>
      <c r="L1053" s="52">
        <v>15</v>
      </c>
      <c r="M1053" s="247">
        <f t="shared" si="65"/>
        <v>600</v>
      </c>
      <c r="N1053" s="258"/>
      <c r="O1053" s="438" t="e">
        <f>AVERAGE(#REF!)</f>
        <v>#REF!</v>
      </c>
      <c r="P1053" s="438" t="e">
        <f>AVERAGE(#REF!)</f>
        <v>#REF!</v>
      </c>
      <c r="Q1053" s="438" t="e">
        <f>STDEV(Q1052:Q1052)</f>
        <v>#DIV/0!</v>
      </c>
      <c r="R1053" s="438" t="e">
        <f>STDEV(R1052:R1052)</f>
        <v>#REF!</v>
      </c>
      <c r="S1053" s="114" t="s">
        <v>4266</v>
      </c>
      <c r="T1053" s="21">
        <v>8</v>
      </c>
    </row>
    <row r="1054" spans="1:20" ht="15.75">
      <c r="A1054" s="440"/>
      <c r="B1054" s="1" t="s">
        <v>57</v>
      </c>
      <c r="C1054" s="383">
        <v>5</v>
      </c>
      <c r="D1054" s="430" t="s">
        <v>4</v>
      </c>
      <c r="E1054" s="1" t="s">
        <v>5342</v>
      </c>
      <c r="F1054" s="409"/>
      <c r="G1054" s="109">
        <v>10</v>
      </c>
      <c r="H1054" s="110">
        <v>32.709699999999998</v>
      </c>
      <c r="I1054" s="110">
        <v>25.956700000000001</v>
      </c>
      <c r="J1054" s="111" t="s">
        <v>5343</v>
      </c>
      <c r="K1054" s="112">
        <f t="shared" si="66"/>
        <v>50</v>
      </c>
      <c r="L1054" s="52">
        <v>32</v>
      </c>
      <c r="M1054" s="247">
        <f t="shared" si="65"/>
        <v>1280</v>
      </c>
      <c r="N1054" s="257"/>
      <c r="O1054" s="432">
        <f>AVERAGE(M1054:M1055)</f>
        <v>2480</v>
      </c>
      <c r="P1054" s="432">
        <f>AVERAGE(M1054:M1057)</f>
        <v>3630</v>
      </c>
      <c r="Q1054" s="432">
        <f>STDEV(M1054:M1055)</f>
        <v>1697.0562748477141</v>
      </c>
      <c r="R1054" s="432">
        <f>STDEV(M1054:M1057)</f>
        <v>3938.6461294883211</v>
      </c>
      <c r="S1054" s="114" t="s">
        <v>4266</v>
      </c>
      <c r="T1054" s="21">
        <v>8</v>
      </c>
    </row>
    <row r="1055" spans="1:20" ht="15.75">
      <c r="A1055" s="440"/>
      <c r="B1055" s="1" t="s">
        <v>58</v>
      </c>
      <c r="C1055" s="384"/>
      <c r="D1055" s="431"/>
      <c r="E1055" s="1" t="s">
        <v>5344</v>
      </c>
      <c r="F1055" s="409"/>
      <c r="G1055" s="109">
        <v>10</v>
      </c>
      <c r="H1055" s="110">
        <v>31.169</v>
      </c>
      <c r="I1055" s="110">
        <v>26.282699999999998</v>
      </c>
      <c r="J1055" s="111" t="s">
        <v>5345</v>
      </c>
      <c r="K1055" s="112">
        <f t="shared" si="66"/>
        <v>50</v>
      </c>
      <c r="L1055" s="52">
        <v>92</v>
      </c>
      <c r="M1055" s="247">
        <f>(L1055*2*1000)/K1055</f>
        <v>3680</v>
      </c>
      <c r="N1055" s="258"/>
      <c r="O1055" s="438"/>
      <c r="P1055" s="438"/>
      <c r="Q1055" s="438"/>
      <c r="R1055" s="438"/>
      <c r="S1055" s="114" t="s">
        <v>4266</v>
      </c>
      <c r="T1055" s="21">
        <v>8</v>
      </c>
    </row>
    <row r="1056" spans="1:20" ht="15.75">
      <c r="A1056" s="440"/>
      <c r="B1056" s="1" t="s">
        <v>59</v>
      </c>
      <c r="C1056" s="384"/>
      <c r="D1056" s="430" t="s">
        <v>3</v>
      </c>
      <c r="E1056" s="1" t="s">
        <v>5346</v>
      </c>
      <c r="F1056" s="409"/>
      <c r="G1056" s="109">
        <v>10</v>
      </c>
      <c r="H1056" s="110">
        <v>29.837299999999999</v>
      </c>
      <c r="I1056" s="110">
        <v>26.353000000000002</v>
      </c>
      <c r="J1056" s="111" t="s">
        <v>5347</v>
      </c>
      <c r="K1056" s="112">
        <f t="shared" si="66"/>
        <v>50</v>
      </c>
      <c r="L1056" s="52">
        <v>229</v>
      </c>
      <c r="M1056" s="247">
        <f t="shared" si="65"/>
        <v>9160</v>
      </c>
      <c r="N1056" s="257"/>
      <c r="O1056" s="432">
        <f>AVERAGE(M1056:M1057)</f>
        <v>4780</v>
      </c>
      <c r="P1056" s="438" t="e">
        <f>AVERAGE(#REF!)</f>
        <v>#REF!</v>
      </c>
      <c r="Q1056" s="432">
        <f>STDEV(M1056:M1057)</f>
        <v>6194.2554031941563</v>
      </c>
      <c r="R1056" s="438" t="e">
        <f>STDEV(#REF!)</f>
        <v>#REF!</v>
      </c>
      <c r="S1056" s="114" t="s">
        <v>4266</v>
      </c>
      <c r="T1056" s="21">
        <v>8</v>
      </c>
    </row>
    <row r="1057" spans="1:20" ht="15.75">
      <c r="A1057" s="440"/>
      <c r="B1057" s="1" t="s">
        <v>60</v>
      </c>
      <c r="C1057" s="384"/>
      <c r="D1057" s="431"/>
      <c r="E1057" s="1" t="s">
        <v>5348</v>
      </c>
      <c r="F1057" s="409"/>
      <c r="G1057" s="109">
        <v>10</v>
      </c>
      <c r="H1057" s="110">
        <v>34.336500000000001</v>
      </c>
      <c r="I1057" s="110">
        <v>25.986999999999998</v>
      </c>
      <c r="J1057" s="111" t="s">
        <v>5349</v>
      </c>
      <c r="K1057" s="112">
        <f t="shared" si="66"/>
        <v>50</v>
      </c>
      <c r="L1057" s="52">
        <v>10</v>
      </c>
      <c r="M1057" s="247">
        <f t="shared" si="65"/>
        <v>400</v>
      </c>
      <c r="N1057" s="258"/>
      <c r="O1057" s="438" t="e">
        <f>AVERAGE(#REF!)</f>
        <v>#REF!</v>
      </c>
      <c r="P1057" s="438" t="e">
        <f>AVERAGE(#REF!)</f>
        <v>#REF!</v>
      </c>
      <c r="Q1057" s="438" t="e">
        <f>STDEV(Q1056:Q1056)</f>
        <v>#DIV/0!</v>
      </c>
      <c r="R1057" s="438" t="e">
        <f>STDEV(R1056:R1056)</f>
        <v>#REF!</v>
      </c>
      <c r="S1057" s="114" t="s">
        <v>4266</v>
      </c>
      <c r="T1057" s="21">
        <v>8</v>
      </c>
    </row>
    <row r="1058" spans="1:20" ht="15.75">
      <c r="A1058" s="440"/>
      <c r="B1058" s="1" t="s">
        <v>61</v>
      </c>
      <c r="C1058" s="383">
        <v>6</v>
      </c>
      <c r="D1058" s="430" t="s">
        <v>4</v>
      </c>
      <c r="E1058" s="1" t="s">
        <v>5350</v>
      </c>
      <c r="F1058" s="409"/>
      <c r="G1058" s="109">
        <v>10</v>
      </c>
      <c r="H1058" s="110">
        <v>32.616700000000002</v>
      </c>
      <c r="I1058" s="110">
        <v>26.379300000000001</v>
      </c>
      <c r="J1058" s="111" t="s">
        <v>5351</v>
      </c>
      <c r="K1058" s="112">
        <f t="shared" si="66"/>
        <v>50</v>
      </c>
      <c r="L1058" s="52">
        <v>34</v>
      </c>
      <c r="M1058" s="247">
        <f t="shared" si="65"/>
        <v>1360</v>
      </c>
      <c r="N1058" s="257"/>
      <c r="O1058" s="432">
        <f>AVERAGE(M1058:M1059)</f>
        <v>6760</v>
      </c>
      <c r="P1058" s="432">
        <f>AVERAGE(M1058:M1061)</f>
        <v>6380</v>
      </c>
      <c r="Q1058" s="432">
        <f>STDEV(M1058:M1059)</f>
        <v>7636.7532368147131</v>
      </c>
      <c r="R1058" s="432">
        <f>STDEV(M1058:M1061)</f>
        <v>4638.3330338962651</v>
      </c>
      <c r="S1058" s="114" t="s">
        <v>4266</v>
      </c>
      <c r="T1058" s="21">
        <v>8</v>
      </c>
    </row>
    <row r="1059" spans="1:20" ht="15.75">
      <c r="A1059" s="440"/>
      <c r="B1059" s="1" t="s">
        <v>62</v>
      </c>
      <c r="C1059" s="384"/>
      <c r="D1059" s="437"/>
      <c r="E1059" s="1" t="s">
        <v>5352</v>
      </c>
      <c r="F1059" s="409"/>
      <c r="G1059" s="109">
        <v>10</v>
      </c>
      <c r="H1059" s="110">
        <v>29.42</v>
      </c>
      <c r="I1059" s="110">
        <v>25.609000000000002</v>
      </c>
      <c r="J1059" s="111" t="s">
        <v>5353</v>
      </c>
      <c r="K1059" s="112">
        <f t="shared" si="66"/>
        <v>50</v>
      </c>
      <c r="L1059" s="52">
        <v>304</v>
      </c>
      <c r="M1059" s="247">
        <f t="shared" si="65"/>
        <v>12160</v>
      </c>
      <c r="N1059" s="259"/>
      <c r="O1059" s="433"/>
      <c r="P1059" s="438"/>
      <c r="Q1059" s="433"/>
      <c r="R1059" s="438"/>
      <c r="S1059" s="114" t="s">
        <v>4266</v>
      </c>
      <c r="T1059" s="21">
        <v>8</v>
      </c>
    </row>
    <row r="1060" spans="1:20" ht="15.75">
      <c r="A1060" s="440"/>
      <c r="B1060" s="1" t="s">
        <v>63</v>
      </c>
      <c r="C1060" s="384"/>
      <c r="D1060" s="430" t="s">
        <v>3</v>
      </c>
      <c r="E1060" s="1" t="s">
        <v>5354</v>
      </c>
      <c r="F1060" s="409"/>
      <c r="G1060" s="109">
        <v>10</v>
      </c>
      <c r="H1060" s="110">
        <v>30.938700000000001</v>
      </c>
      <c r="I1060" s="110">
        <v>25.361000000000001</v>
      </c>
      <c r="J1060" s="111" t="s">
        <v>5355</v>
      </c>
      <c r="K1060" s="112">
        <f t="shared" si="66"/>
        <v>50</v>
      </c>
      <c r="L1060" s="52">
        <v>108</v>
      </c>
      <c r="M1060" s="247">
        <f t="shared" si="65"/>
        <v>4320</v>
      </c>
      <c r="N1060" s="257"/>
      <c r="O1060" s="432">
        <f>AVERAGE(M1060:M1061)</f>
        <v>6000</v>
      </c>
      <c r="P1060" s="438" t="e">
        <f>AVERAGE(#REF!)</f>
        <v>#REF!</v>
      </c>
      <c r="Q1060" s="432">
        <f>STDEV(M1060:M1061)</f>
        <v>2375.8787847867998</v>
      </c>
      <c r="R1060" s="438" t="e">
        <f>STDEV(#REF!)</f>
        <v>#REF!</v>
      </c>
      <c r="S1060" s="114" t="s">
        <v>4266</v>
      </c>
      <c r="T1060" s="21">
        <v>8</v>
      </c>
    </row>
    <row r="1061" spans="1:20" ht="15.75">
      <c r="A1061" s="441"/>
      <c r="B1061" s="1" t="s">
        <v>64</v>
      </c>
      <c r="C1061" s="385"/>
      <c r="D1061" s="437"/>
      <c r="E1061" s="1" t="s">
        <v>5356</v>
      </c>
      <c r="F1061" s="410"/>
      <c r="G1061" s="109">
        <v>10</v>
      </c>
      <c r="H1061" s="110">
        <v>30.096699999999998</v>
      </c>
      <c r="I1061" s="110">
        <v>25.356000000000002</v>
      </c>
      <c r="J1061" s="111" t="s">
        <v>5357</v>
      </c>
      <c r="K1061" s="112">
        <f t="shared" si="66"/>
        <v>50</v>
      </c>
      <c r="L1061" s="52">
        <v>192</v>
      </c>
      <c r="M1061" s="247">
        <f t="shared" si="65"/>
        <v>7680</v>
      </c>
      <c r="N1061" s="259"/>
      <c r="O1061" s="433" t="e">
        <f>AVERAGE(#REF!)</f>
        <v>#REF!</v>
      </c>
      <c r="P1061" s="433" t="e">
        <f>AVERAGE(#REF!)</f>
        <v>#REF!</v>
      </c>
      <c r="Q1061" s="433" t="e">
        <f>STDEV(Q1060:Q1060)</f>
        <v>#DIV/0!</v>
      </c>
      <c r="R1061" s="433" t="e">
        <f>STDEV(R1060:R1060)</f>
        <v>#REF!</v>
      </c>
      <c r="S1061" s="114" t="s">
        <v>4266</v>
      </c>
      <c r="T1061" s="21">
        <v>8</v>
      </c>
    </row>
    <row r="1062" spans="1:20" ht="15.75">
      <c r="A1062" s="19" t="s">
        <v>5358</v>
      </c>
      <c r="B1062" s="21"/>
      <c r="C1062" s="21"/>
      <c r="D1062" s="21"/>
      <c r="E1062" s="21"/>
      <c r="F1062" s="21"/>
      <c r="G1062" s="109"/>
      <c r="H1062" s="124"/>
      <c r="I1062" s="21"/>
      <c r="J1062" s="21"/>
      <c r="K1062" s="21"/>
      <c r="L1062" s="21"/>
      <c r="M1062" s="250"/>
      <c r="N1062" s="250"/>
      <c r="O1062" s="21"/>
      <c r="P1062" s="21"/>
      <c r="Q1062" s="21"/>
      <c r="R1062" s="21"/>
      <c r="S1062" s="21"/>
      <c r="T1062" s="21"/>
    </row>
    <row r="1063" spans="1:20" ht="15.75">
      <c r="A1063" s="19" t="s">
        <v>5359</v>
      </c>
      <c r="B1063" s="21"/>
      <c r="C1063" s="21"/>
      <c r="D1063" s="21"/>
      <c r="E1063" s="21"/>
      <c r="F1063" s="21"/>
      <c r="G1063" s="21"/>
      <c r="H1063" s="21"/>
      <c r="I1063" s="21"/>
      <c r="J1063" s="21"/>
      <c r="K1063" s="21"/>
      <c r="L1063" s="21"/>
      <c r="M1063" s="250"/>
      <c r="N1063" s="250"/>
      <c r="O1063" s="21"/>
      <c r="P1063" s="21"/>
      <c r="Q1063" s="21"/>
      <c r="R1063" s="21"/>
      <c r="S1063" s="21"/>
      <c r="T1063" s="21"/>
    </row>
    <row r="1064" spans="1:20" ht="15.75">
      <c r="A1064" s="125" t="s">
        <v>5360</v>
      </c>
      <c r="B1064" s="21"/>
      <c r="C1064" s="21"/>
      <c r="D1064" s="21"/>
      <c r="E1064" s="21"/>
      <c r="F1064" s="21"/>
      <c r="G1064" s="21"/>
      <c r="H1064" s="21"/>
      <c r="I1064" s="21"/>
      <c r="J1064" s="21"/>
      <c r="K1064" s="21"/>
      <c r="L1064" s="21"/>
      <c r="M1064" s="250"/>
      <c r="N1064" s="250"/>
      <c r="O1064" s="21"/>
      <c r="P1064" s="21"/>
      <c r="Q1064" s="21"/>
      <c r="R1064" s="21"/>
      <c r="S1064" s="21"/>
      <c r="T1064" s="21"/>
    </row>
    <row r="1065" spans="1:20" ht="15.75">
      <c r="A1065" s="19" t="s">
        <v>5361</v>
      </c>
      <c r="B1065" s="21"/>
      <c r="C1065" s="21"/>
      <c r="D1065" s="21"/>
      <c r="E1065" s="21"/>
      <c r="F1065" s="21"/>
      <c r="G1065" s="21"/>
      <c r="H1065" s="21"/>
      <c r="I1065" s="21"/>
      <c r="J1065" s="21"/>
      <c r="K1065" s="21"/>
      <c r="L1065" s="21"/>
      <c r="M1065" s="250"/>
      <c r="N1065" s="250"/>
      <c r="O1065" s="21"/>
      <c r="P1065" s="21"/>
      <c r="Q1065" s="21"/>
      <c r="R1065" s="21"/>
      <c r="S1065" s="21"/>
      <c r="T1065" s="21"/>
    </row>
    <row r="1066" spans="1:20" ht="15.75">
      <c r="A1066" s="19" t="s">
        <v>9</v>
      </c>
      <c r="B1066" s="21"/>
      <c r="C1066" s="21"/>
      <c r="D1066" s="21"/>
      <c r="E1066" s="21"/>
      <c r="F1066" s="21"/>
      <c r="G1066" s="21"/>
      <c r="H1066" s="21"/>
      <c r="I1066" s="21"/>
      <c r="J1066" s="21"/>
      <c r="K1066" s="21"/>
      <c r="L1066" s="21"/>
      <c r="M1066" s="250"/>
      <c r="N1066" s="250"/>
      <c r="O1066" s="21"/>
      <c r="P1066" s="21"/>
      <c r="Q1066" s="21"/>
      <c r="R1066" s="21"/>
      <c r="S1066" s="21"/>
      <c r="T1066" s="21"/>
    </row>
  </sheetData>
  <mergeCells count="2390">
    <mergeCell ref="Q6:Q7"/>
    <mergeCell ref="R6:R9"/>
    <mergeCell ref="D8:D9"/>
    <mergeCell ref="O8:O9"/>
    <mergeCell ref="Q8:Q9"/>
    <mergeCell ref="C10:C13"/>
    <mergeCell ref="D10:D11"/>
    <mergeCell ref="O10:O11"/>
    <mergeCell ref="P10:P13"/>
    <mergeCell ref="Q10:Q11"/>
    <mergeCell ref="A6:A37"/>
    <mergeCell ref="C6:C9"/>
    <mergeCell ref="D6:D7"/>
    <mergeCell ref="F6:F21"/>
    <mergeCell ref="O6:O7"/>
    <mergeCell ref="P6:P9"/>
    <mergeCell ref="D16:D17"/>
    <mergeCell ref="O16:O17"/>
    <mergeCell ref="C22:C25"/>
    <mergeCell ref="D22:D23"/>
    <mergeCell ref="Q16:Q17"/>
    <mergeCell ref="C18:C21"/>
    <mergeCell ref="P18:P21"/>
    <mergeCell ref="R18:R21"/>
    <mergeCell ref="D19:D21"/>
    <mergeCell ref="O19:O21"/>
    <mergeCell ref="Q19:Q21"/>
    <mergeCell ref="R10:R13"/>
    <mergeCell ref="D12:D13"/>
    <mergeCell ref="O12:O13"/>
    <mergeCell ref="Q12:Q13"/>
    <mergeCell ref="C14:C17"/>
    <mergeCell ref="D14:D15"/>
    <mergeCell ref="O14:O15"/>
    <mergeCell ref="P14:P17"/>
    <mergeCell ref="Q14:Q15"/>
    <mergeCell ref="R14:R17"/>
    <mergeCell ref="C26:C29"/>
    <mergeCell ref="D26:D27"/>
    <mergeCell ref="O26:O27"/>
    <mergeCell ref="P26:P29"/>
    <mergeCell ref="Q26:Q27"/>
    <mergeCell ref="R26:R29"/>
    <mergeCell ref="D28:D29"/>
    <mergeCell ref="O28:O29"/>
    <mergeCell ref="Q28:Q29"/>
    <mergeCell ref="F22:F37"/>
    <mergeCell ref="O22:O23"/>
    <mergeCell ref="P22:P25"/>
    <mergeCell ref="Q22:Q23"/>
    <mergeCell ref="R22:R25"/>
    <mergeCell ref="D24:D25"/>
    <mergeCell ref="O24:O25"/>
    <mergeCell ref="Q24:Q25"/>
    <mergeCell ref="C34:C37"/>
    <mergeCell ref="D34:D35"/>
    <mergeCell ref="O34:O35"/>
    <mergeCell ref="P34:P37"/>
    <mergeCell ref="Q34:Q35"/>
    <mergeCell ref="R34:R37"/>
    <mergeCell ref="D36:D37"/>
    <mergeCell ref="O36:O37"/>
    <mergeCell ref="Q36:Q37"/>
    <mergeCell ref="C30:C33"/>
    <mergeCell ref="D30:D31"/>
    <mergeCell ref="O30:O31"/>
    <mergeCell ref="P30:P33"/>
    <mergeCell ref="Q30:Q31"/>
    <mergeCell ref="R30:R33"/>
    <mergeCell ref="D32:D33"/>
    <mergeCell ref="O32:O33"/>
    <mergeCell ref="Q32:Q33"/>
    <mergeCell ref="Q38:Q39"/>
    <mergeCell ref="R38:R41"/>
    <mergeCell ref="D40:D41"/>
    <mergeCell ref="O40:O41"/>
    <mergeCell ref="Q40:Q41"/>
    <mergeCell ref="C42:C45"/>
    <mergeCell ref="D42:D43"/>
    <mergeCell ref="O42:O43"/>
    <mergeCell ref="P42:P45"/>
    <mergeCell ref="Q42:Q43"/>
    <mergeCell ref="A38:A69"/>
    <mergeCell ref="C38:C41"/>
    <mergeCell ref="D38:D39"/>
    <mergeCell ref="F38:F53"/>
    <mergeCell ref="O38:O39"/>
    <mergeCell ref="P38:P41"/>
    <mergeCell ref="D48:D49"/>
    <mergeCell ref="O48:O49"/>
    <mergeCell ref="C54:C57"/>
    <mergeCell ref="D54:D55"/>
    <mergeCell ref="Q48:Q49"/>
    <mergeCell ref="C50:C53"/>
    <mergeCell ref="P50:P53"/>
    <mergeCell ref="R50:R53"/>
    <mergeCell ref="D51:D53"/>
    <mergeCell ref="O51:O53"/>
    <mergeCell ref="Q51:Q53"/>
    <mergeCell ref="R42:R45"/>
    <mergeCell ref="D44:D45"/>
    <mergeCell ref="O44:O45"/>
    <mergeCell ref="Q44:Q45"/>
    <mergeCell ref="C46:C49"/>
    <mergeCell ref="D46:D47"/>
    <mergeCell ref="O46:O47"/>
    <mergeCell ref="P46:P49"/>
    <mergeCell ref="Q46:Q47"/>
    <mergeCell ref="R46:R49"/>
    <mergeCell ref="C58:C61"/>
    <mergeCell ref="D58:D59"/>
    <mergeCell ref="O58:O59"/>
    <mergeCell ref="P58:P61"/>
    <mergeCell ref="Q58:Q59"/>
    <mergeCell ref="R58:R61"/>
    <mergeCell ref="D60:D61"/>
    <mergeCell ref="O60:O61"/>
    <mergeCell ref="Q60:Q61"/>
    <mergeCell ref="F54:F69"/>
    <mergeCell ref="O54:O55"/>
    <mergeCell ref="P54:P57"/>
    <mergeCell ref="Q54:Q55"/>
    <mergeCell ref="R54:R57"/>
    <mergeCell ref="D56:D57"/>
    <mergeCell ref="O56:O57"/>
    <mergeCell ref="Q56:Q57"/>
    <mergeCell ref="C66:C69"/>
    <mergeCell ref="D66:D67"/>
    <mergeCell ref="O66:O67"/>
    <mergeCell ref="P66:P69"/>
    <mergeCell ref="Q66:Q67"/>
    <mergeCell ref="R66:R69"/>
    <mergeCell ref="D68:D69"/>
    <mergeCell ref="O68:O69"/>
    <mergeCell ref="Q68:Q69"/>
    <mergeCell ref="C62:C65"/>
    <mergeCell ref="D62:D63"/>
    <mergeCell ref="O62:O63"/>
    <mergeCell ref="P62:P65"/>
    <mergeCell ref="Q62:Q63"/>
    <mergeCell ref="R62:R65"/>
    <mergeCell ref="D64:D65"/>
    <mergeCell ref="O64:O65"/>
    <mergeCell ref="Q64:Q65"/>
    <mergeCell ref="Q70:Q71"/>
    <mergeCell ref="R70:R73"/>
    <mergeCell ref="D72:D73"/>
    <mergeCell ref="O72:O73"/>
    <mergeCell ref="Q72:Q73"/>
    <mergeCell ref="C74:C77"/>
    <mergeCell ref="D74:D75"/>
    <mergeCell ref="O74:O75"/>
    <mergeCell ref="P74:P77"/>
    <mergeCell ref="Q74:Q75"/>
    <mergeCell ref="A70:A101"/>
    <mergeCell ref="C70:C73"/>
    <mergeCell ref="D70:D71"/>
    <mergeCell ref="F70:F85"/>
    <mergeCell ref="O70:O71"/>
    <mergeCell ref="P70:P73"/>
    <mergeCell ref="D80:D81"/>
    <mergeCell ref="O80:O81"/>
    <mergeCell ref="C86:C89"/>
    <mergeCell ref="D86:D87"/>
    <mergeCell ref="Q80:Q81"/>
    <mergeCell ref="C82:C85"/>
    <mergeCell ref="P82:P85"/>
    <mergeCell ref="R82:R85"/>
    <mergeCell ref="D83:D85"/>
    <mergeCell ref="O83:O85"/>
    <mergeCell ref="Q83:Q85"/>
    <mergeCell ref="R74:R77"/>
    <mergeCell ref="D76:D77"/>
    <mergeCell ref="O76:O77"/>
    <mergeCell ref="Q76:Q77"/>
    <mergeCell ref="C78:C81"/>
    <mergeCell ref="D78:D79"/>
    <mergeCell ref="O78:O79"/>
    <mergeCell ref="P78:P81"/>
    <mergeCell ref="Q78:Q79"/>
    <mergeCell ref="R78:R81"/>
    <mergeCell ref="C90:C93"/>
    <mergeCell ref="D90:D91"/>
    <mergeCell ref="O90:O91"/>
    <mergeCell ref="P90:P93"/>
    <mergeCell ref="Q90:Q91"/>
    <mergeCell ref="R90:R93"/>
    <mergeCell ref="D92:D93"/>
    <mergeCell ref="O92:O93"/>
    <mergeCell ref="Q92:Q93"/>
    <mergeCell ref="F86:F101"/>
    <mergeCell ref="O86:O87"/>
    <mergeCell ref="P86:P89"/>
    <mergeCell ref="Q86:Q87"/>
    <mergeCell ref="R86:R89"/>
    <mergeCell ref="D88:D89"/>
    <mergeCell ref="O88:O89"/>
    <mergeCell ref="Q88:Q89"/>
    <mergeCell ref="C98:C101"/>
    <mergeCell ref="D98:D99"/>
    <mergeCell ref="O98:O99"/>
    <mergeCell ref="P98:P101"/>
    <mergeCell ref="Q98:Q99"/>
    <mergeCell ref="R98:R101"/>
    <mergeCell ref="D100:D101"/>
    <mergeCell ref="O100:O101"/>
    <mergeCell ref="Q100:Q101"/>
    <mergeCell ref="C94:C97"/>
    <mergeCell ref="D94:D95"/>
    <mergeCell ref="O94:O95"/>
    <mergeCell ref="P94:P97"/>
    <mergeCell ref="Q94:Q95"/>
    <mergeCell ref="R94:R97"/>
    <mergeCell ref="D96:D97"/>
    <mergeCell ref="O96:O97"/>
    <mergeCell ref="Q96:Q97"/>
    <mergeCell ref="Q102:Q103"/>
    <mergeCell ref="R102:R105"/>
    <mergeCell ref="D104:D105"/>
    <mergeCell ref="O104:O105"/>
    <mergeCell ref="Q104:Q105"/>
    <mergeCell ref="C106:C109"/>
    <mergeCell ref="D106:D107"/>
    <mergeCell ref="O106:O107"/>
    <mergeCell ref="P106:P109"/>
    <mergeCell ref="Q106:Q107"/>
    <mergeCell ref="A102:A133"/>
    <mergeCell ref="C102:C105"/>
    <mergeCell ref="D102:D103"/>
    <mergeCell ref="F102:F117"/>
    <mergeCell ref="O102:O103"/>
    <mergeCell ref="P102:P105"/>
    <mergeCell ref="D112:D113"/>
    <mergeCell ref="O112:O113"/>
    <mergeCell ref="C118:C121"/>
    <mergeCell ref="D118:D119"/>
    <mergeCell ref="Q112:Q113"/>
    <mergeCell ref="C114:C117"/>
    <mergeCell ref="P114:P117"/>
    <mergeCell ref="R114:R117"/>
    <mergeCell ref="D115:D117"/>
    <mergeCell ref="O115:O117"/>
    <mergeCell ref="Q115:Q117"/>
    <mergeCell ref="R106:R109"/>
    <mergeCell ref="D108:D109"/>
    <mergeCell ref="O108:O109"/>
    <mergeCell ref="Q108:Q109"/>
    <mergeCell ref="C110:C113"/>
    <mergeCell ref="D110:D111"/>
    <mergeCell ref="O110:O111"/>
    <mergeCell ref="P110:P113"/>
    <mergeCell ref="Q110:Q111"/>
    <mergeCell ref="R110:R113"/>
    <mergeCell ref="C122:C125"/>
    <mergeCell ref="D122:D123"/>
    <mergeCell ref="O122:O123"/>
    <mergeCell ref="P122:P125"/>
    <mergeCell ref="Q122:Q123"/>
    <mergeCell ref="R122:R125"/>
    <mergeCell ref="D124:D125"/>
    <mergeCell ref="O124:O125"/>
    <mergeCell ref="Q124:Q125"/>
    <mergeCell ref="F118:F133"/>
    <mergeCell ref="O118:O119"/>
    <mergeCell ref="P118:P121"/>
    <mergeCell ref="Q118:Q119"/>
    <mergeCell ref="R118:R121"/>
    <mergeCell ref="D120:D121"/>
    <mergeCell ref="O120:O121"/>
    <mergeCell ref="Q120:Q121"/>
    <mergeCell ref="C130:C133"/>
    <mergeCell ref="D130:D131"/>
    <mergeCell ref="O130:O131"/>
    <mergeCell ref="P130:P133"/>
    <mergeCell ref="Q130:Q131"/>
    <mergeCell ref="R130:R133"/>
    <mergeCell ref="D132:D133"/>
    <mergeCell ref="O132:O133"/>
    <mergeCell ref="Q132:Q133"/>
    <mergeCell ref="C126:C129"/>
    <mergeCell ref="D126:D127"/>
    <mergeCell ref="O126:O127"/>
    <mergeCell ref="P126:P129"/>
    <mergeCell ref="Q126:Q127"/>
    <mergeCell ref="R126:R129"/>
    <mergeCell ref="D128:D129"/>
    <mergeCell ref="O128:O129"/>
    <mergeCell ref="Q128:Q129"/>
    <mergeCell ref="Q134:Q135"/>
    <mergeCell ref="R134:R137"/>
    <mergeCell ref="D136:D137"/>
    <mergeCell ref="O136:O137"/>
    <mergeCell ref="Q136:Q137"/>
    <mergeCell ref="C138:C141"/>
    <mergeCell ref="D138:D139"/>
    <mergeCell ref="O138:O139"/>
    <mergeCell ref="P138:P141"/>
    <mergeCell ref="Q138:Q139"/>
    <mergeCell ref="A134:A165"/>
    <mergeCell ref="C134:C137"/>
    <mergeCell ref="D134:D135"/>
    <mergeCell ref="F134:F149"/>
    <mergeCell ref="O134:O135"/>
    <mergeCell ref="P134:P137"/>
    <mergeCell ref="D144:D145"/>
    <mergeCell ref="O144:O145"/>
    <mergeCell ref="C150:C153"/>
    <mergeCell ref="D150:D151"/>
    <mergeCell ref="Q144:Q145"/>
    <mergeCell ref="C146:C149"/>
    <mergeCell ref="P146:P149"/>
    <mergeCell ref="R146:R149"/>
    <mergeCell ref="D147:D149"/>
    <mergeCell ref="O147:O149"/>
    <mergeCell ref="Q147:Q149"/>
    <mergeCell ref="R138:R141"/>
    <mergeCell ref="D140:D141"/>
    <mergeCell ref="O140:O141"/>
    <mergeCell ref="Q140:Q141"/>
    <mergeCell ref="C142:C145"/>
    <mergeCell ref="D142:D143"/>
    <mergeCell ref="O142:O143"/>
    <mergeCell ref="P142:P145"/>
    <mergeCell ref="Q142:Q143"/>
    <mergeCell ref="R142:R145"/>
    <mergeCell ref="C154:C157"/>
    <mergeCell ref="D154:D155"/>
    <mergeCell ref="O154:O155"/>
    <mergeCell ref="P154:P157"/>
    <mergeCell ref="Q154:Q155"/>
    <mergeCell ref="R154:R157"/>
    <mergeCell ref="D156:D157"/>
    <mergeCell ref="O156:O157"/>
    <mergeCell ref="Q156:Q157"/>
    <mergeCell ref="F150:F165"/>
    <mergeCell ref="O150:O151"/>
    <mergeCell ref="P150:P153"/>
    <mergeCell ref="Q150:Q151"/>
    <mergeCell ref="R150:R153"/>
    <mergeCell ref="D152:D153"/>
    <mergeCell ref="O152:O153"/>
    <mergeCell ref="Q152:Q153"/>
    <mergeCell ref="C162:C165"/>
    <mergeCell ref="D162:D163"/>
    <mergeCell ref="O162:O163"/>
    <mergeCell ref="P162:P165"/>
    <mergeCell ref="Q162:Q163"/>
    <mergeCell ref="R162:R165"/>
    <mergeCell ref="D164:D165"/>
    <mergeCell ref="O164:O165"/>
    <mergeCell ref="Q164:Q165"/>
    <mergeCell ref="C158:C161"/>
    <mergeCell ref="D158:D159"/>
    <mergeCell ref="O158:O159"/>
    <mergeCell ref="P158:P161"/>
    <mergeCell ref="Q158:Q159"/>
    <mergeCell ref="R158:R161"/>
    <mergeCell ref="D160:D161"/>
    <mergeCell ref="O160:O161"/>
    <mergeCell ref="Q160:Q161"/>
    <mergeCell ref="Q166:Q167"/>
    <mergeCell ref="R166:R169"/>
    <mergeCell ref="D168:D169"/>
    <mergeCell ref="O168:O169"/>
    <mergeCell ref="Q168:Q169"/>
    <mergeCell ref="C170:C173"/>
    <mergeCell ref="D170:D171"/>
    <mergeCell ref="O170:O171"/>
    <mergeCell ref="P170:P173"/>
    <mergeCell ref="Q170:Q171"/>
    <mergeCell ref="A166:A197"/>
    <mergeCell ref="C166:C169"/>
    <mergeCell ref="D166:D167"/>
    <mergeCell ref="F166:F181"/>
    <mergeCell ref="O166:O167"/>
    <mergeCell ref="P166:P169"/>
    <mergeCell ref="D176:D177"/>
    <mergeCell ref="O176:O177"/>
    <mergeCell ref="C182:C185"/>
    <mergeCell ref="D182:D183"/>
    <mergeCell ref="Q176:Q177"/>
    <mergeCell ref="C178:C181"/>
    <mergeCell ref="P178:P181"/>
    <mergeCell ref="R178:R181"/>
    <mergeCell ref="D179:D181"/>
    <mergeCell ref="O179:O181"/>
    <mergeCell ref="Q179:Q181"/>
    <mergeCell ref="R170:R173"/>
    <mergeCell ref="D172:D173"/>
    <mergeCell ref="O172:O173"/>
    <mergeCell ref="Q172:Q173"/>
    <mergeCell ref="C174:C177"/>
    <mergeCell ref="D174:D175"/>
    <mergeCell ref="O174:O175"/>
    <mergeCell ref="P174:P177"/>
    <mergeCell ref="Q174:Q175"/>
    <mergeCell ref="R174:R177"/>
    <mergeCell ref="C186:C189"/>
    <mergeCell ref="D186:D187"/>
    <mergeCell ref="O186:O187"/>
    <mergeCell ref="P186:P189"/>
    <mergeCell ref="Q186:Q187"/>
    <mergeCell ref="R186:R189"/>
    <mergeCell ref="D188:D189"/>
    <mergeCell ref="O188:O189"/>
    <mergeCell ref="Q188:Q189"/>
    <mergeCell ref="F182:F197"/>
    <mergeCell ref="O182:O183"/>
    <mergeCell ref="P182:P185"/>
    <mergeCell ref="Q182:Q183"/>
    <mergeCell ref="R182:R185"/>
    <mergeCell ref="D184:D185"/>
    <mergeCell ref="O184:O185"/>
    <mergeCell ref="Q184:Q185"/>
    <mergeCell ref="C194:C197"/>
    <mergeCell ref="D194:D195"/>
    <mergeCell ref="O194:O195"/>
    <mergeCell ref="P194:P197"/>
    <mergeCell ref="Q194:Q195"/>
    <mergeCell ref="R194:R197"/>
    <mergeCell ref="D196:D197"/>
    <mergeCell ref="O196:O197"/>
    <mergeCell ref="Q196:Q197"/>
    <mergeCell ref="C190:C193"/>
    <mergeCell ref="D190:D191"/>
    <mergeCell ref="O190:O191"/>
    <mergeCell ref="P190:P193"/>
    <mergeCell ref="Q190:Q191"/>
    <mergeCell ref="R190:R193"/>
    <mergeCell ref="D192:D193"/>
    <mergeCell ref="O192:O193"/>
    <mergeCell ref="Q192:Q193"/>
    <mergeCell ref="Q198:Q199"/>
    <mergeCell ref="R198:R201"/>
    <mergeCell ref="D200:D201"/>
    <mergeCell ref="O200:O201"/>
    <mergeCell ref="Q200:Q201"/>
    <mergeCell ref="C202:C205"/>
    <mergeCell ref="D202:D203"/>
    <mergeCell ref="O202:O203"/>
    <mergeCell ref="P202:P205"/>
    <mergeCell ref="Q202:Q203"/>
    <mergeCell ref="A198:A229"/>
    <mergeCell ref="C198:C201"/>
    <mergeCell ref="D198:D199"/>
    <mergeCell ref="F198:F213"/>
    <mergeCell ref="O198:O199"/>
    <mergeCell ref="P198:P201"/>
    <mergeCell ref="D208:D209"/>
    <mergeCell ref="O208:O209"/>
    <mergeCell ref="C214:C217"/>
    <mergeCell ref="D214:D215"/>
    <mergeCell ref="Q208:Q209"/>
    <mergeCell ref="C210:C213"/>
    <mergeCell ref="P210:P213"/>
    <mergeCell ref="R210:R213"/>
    <mergeCell ref="D211:D213"/>
    <mergeCell ref="O211:O213"/>
    <mergeCell ref="Q211:Q213"/>
    <mergeCell ref="R202:R205"/>
    <mergeCell ref="D204:D205"/>
    <mergeCell ref="O204:O205"/>
    <mergeCell ref="Q204:Q205"/>
    <mergeCell ref="C206:C209"/>
    <mergeCell ref="D206:D207"/>
    <mergeCell ref="O206:O207"/>
    <mergeCell ref="P206:P209"/>
    <mergeCell ref="Q206:Q207"/>
    <mergeCell ref="R206:R209"/>
    <mergeCell ref="C218:C221"/>
    <mergeCell ref="D218:D219"/>
    <mergeCell ref="O218:O219"/>
    <mergeCell ref="P218:P221"/>
    <mergeCell ref="Q218:Q219"/>
    <mergeCell ref="R218:R221"/>
    <mergeCell ref="D220:D221"/>
    <mergeCell ref="O220:O221"/>
    <mergeCell ref="Q220:Q221"/>
    <mergeCell ref="F214:F229"/>
    <mergeCell ref="O214:O215"/>
    <mergeCell ref="P214:P217"/>
    <mergeCell ref="Q214:Q215"/>
    <mergeCell ref="R214:R217"/>
    <mergeCell ref="D216:D217"/>
    <mergeCell ref="O216:O217"/>
    <mergeCell ref="Q216:Q217"/>
    <mergeCell ref="C226:C229"/>
    <mergeCell ref="D226:D227"/>
    <mergeCell ref="O226:O227"/>
    <mergeCell ref="P226:P229"/>
    <mergeCell ref="Q226:Q227"/>
    <mergeCell ref="R226:R229"/>
    <mergeCell ref="D228:D229"/>
    <mergeCell ref="O228:O229"/>
    <mergeCell ref="Q228:Q229"/>
    <mergeCell ref="C222:C225"/>
    <mergeCell ref="D222:D223"/>
    <mergeCell ref="O222:O223"/>
    <mergeCell ref="P222:P225"/>
    <mergeCell ref="Q222:Q223"/>
    <mergeCell ref="R222:R225"/>
    <mergeCell ref="D224:D225"/>
    <mergeCell ref="O224:O225"/>
    <mergeCell ref="Q224:Q225"/>
    <mergeCell ref="Q230:Q231"/>
    <mergeCell ref="R230:R233"/>
    <mergeCell ref="D232:D233"/>
    <mergeCell ref="O232:O233"/>
    <mergeCell ref="Q232:Q233"/>
    <mergeCell ref="C234:C237"/>
    <mergeCell ref="D234:D235"/>
    <mergeCell ref="O234:O235"/>
    <mergeCell ref="P234:P237"/>
    <mergeCell ref="Q234:Q235"/>
    <mergeCell ref="A230:A261"/>
    <mergeCell ref="C230:C233"/>
    <mergeCell ref="D230:D231"/>
    <mergeCell ref="F230:F245"/>
    <mergeCell ref="O230:O231"/>
    <mergeCell ref="P230:P233"/>
    <mergeCell ref="D240:D241"/>
    <mergeCell ref="O240:O241"/>
    <mergeCell ref="C246:C249"/>
    <mergeCell ref="D246:D247"/>
    <mergeCell ref="Q240:Q241"/>
    <mergeCell ref="C242:C245"/>
    <mergeCell ref="P242:P245"/>
    <mergeCell ref="R242:R245"/>
    <mergeCell ref="D243:D245"/>
    <mergeCell ref="O243:O245"/>
    <mergeCell ref="Q243:Q245"/>
    <mergeCell ref="R234:R237"/>
    <mergeCell ref="D236:D237"/>
    <mergeCell ref="O236:O237"/>
    <mergeCell ref="Q236:Q237"/>
    <mergeCell ref="C238:C241"/>
    <mergeCell ref="D238:D239"/>
    <mergeCell ref="O238:O239"/>
    <mergeCell ref="P238:P241"/>
    <mergeCell ref="Q238:Q239"/>
    <mergeCell ref="R238:R241"/>
    <mergeCell ref="C250:C253"/>
    <mergeCell ref="D250:D251"/>
    <mergeCell ref="O250:O251"/>
    <mergeCell ref="P250:P253"/>
    <mergeCell ref="Q250:Q251"/>
    <mergeCell ref="R250:R253"/>
    <mergeCell ref="D252:D253"/>
    <mergeCell ref="O252:O253"/>
    <mergeCell ref="Q252:Q253"/>
    <mergeCell ref="F246:F261"/>
    <mergeCell ref="O246:O247"/>
    <mergeCell ref="P246:P249"/>
    <mergeCell ref="Q246:Q247"/>
    <mergeCell ref="R246:R249"/>
    <mergeCell ref="D248:D249"/>
    <mergeCell ref="O248:O249"/>
    <mergeCell ref="Q248:Q249"/>
    <mergeCell ref="C258:C261"/>
    <mergeCell ref="D258:D259"/>
    <mergeCell ref="O258:O259"/>
    <mergeCell ref="P258:P261"/>
    <mergeCell ref="Q258:Q259"/>
    <mergeCell ref="R258:R261"/>
    <mergeCell ref="D260:D261"/>
    <mergeCell ref="O260:O261"/>
    <mergeCell ref="Q260:Q261"/>
    <mergeCell ref="C254:C257"/>
    <mergeCell ref="D254:D255"/>
    <mergeCell ref="O254:O255"/>
    <mergeCell ref="P254:P257"/>
    <mergeCell ref="Q254:Q255"/>
    <mergeCell ref="R254:R257"/>
    <mergeCell ref="D256:D257"/>
    <mergeCell ref="O256:O257"/>
    <mergeCell ref="Q256:Q257"/>
    <mergeCell ref="Q262:Q263"/>
    <mergeCell ref="R262:R265"/>
    <mergeCell ref="D264:D265"/>
    <mergeCell ref="O264:O265"/>
    <mergeCell ref="Q264:Q265"/>
    <mergeCell ref="C266:C269"/>
    <mergeCell ref="D266:D267"/>
    <mergeCell ref="O266:O267"/>
    <mergeCell ref="P266:P269"/>
    <mergeCell ref="Q266:Q267"/>
    <mergeCell ref="A262:A293"/>
    <mergeCell ref="C262:C265"/>
    <mergeCell ref="D262:D263"/>
    <mergeCell ref="F262:F277"/>
    <mergeCell ref="O262:O263"/>
    <mergeCell ref="P262:P265"/>
    <mergeCell ref="D272:D273"/>
    <mergeCell ref="O272:O273"/>
    <mergeCell ref="C278:C281"/>
    <mergeCell ref="D278:D279"/>
    <mergeCell ref="Q272:Q273"/>
    <mergeCell ref="C274:C277"/>
    <mergeCell ref="P274:P277"/>
    <mergeCell ref="R274:R277"/>
    <mergeCell ref="D275:D277"/>
    <mergeCell ref="O275:O277"/>
    <mergeCell ref="Q275:Q277"/>
    <mergeCell ref="R266:R269"/>
    <mergeCell ref="D268:D269"/>
    <mergeCell ref="O268:O269"/>
    <mergeCell ref="Q268:Q269"/>
    <mergeCell ref="C270:C273"/>
    <mergeCell ref="D270:D271"/>
    <mergeCell ref="O270:O271"/>
    <mergeCell ref="P270:P273"/>
    <mergeCell ref="Q270:Q271"/>
    <mergeCell ref="R270:R273"/>
    <mergeCell ref="C282:C285"/>
    <mergeCell ref="D282:D283"/>
    <mergeCell ref="O282:O283"/>
    <mergeCell ref="P282:P285"/>
    <mergeCell ref="Q282:Q283"/>
    <mergeCell ref="R282:R285"/>
    <mergeCell ref="D284:D285"/>
    <mergeCell ref="O284:O285"/>
    <mergeCell ref="Q284:Q285"/>
    <mergeCell ref="F278:F293"/>
    <mergeCell ref="O278:O279"/>
    <mergeCell ref="P278:P281"/>
    <mergeCell ref="Q278:Q279"/>
    <mergeCell ref="R278:R281"/>
    <mergeCell ref="D280:D281"/>
    <mergeCell ref="O280:O281"/>
    <mergeCell ref="Q280:Q281"/>
    <mergeCell ref="C290:C293"/>
    <mergeCell ref="D290:D291"/>
    <mergeCell ref="O290:O291"/>
    <mergeCell ref="P290:P293"/>
    <mergeCell ref="Q290:Q291"/>
    <mergeCell ref="R290:R293"/>
    <mergeCell ref="D292:D293"/>
    <mergeCell ref="O292:O293"/>
    <mergeCell ref="Q292:Q293"/>
    <mergeCell ref="C286:C289"/>
    <mergeCell ref="D286:D287"/>
    <mergeCell ref="O286:O287"/>
    <mergeCell ref="P286:P289"/>
    <mergeCell ref="Q286:Q287"/>
    <mergeCell ref="R286:R289"/>
    <mergeCell ref="D288:D289"/>
    <mergeCell ref="O288:O289"/>
    <mergeCell ref="Q288:Q289"/>
    <mergeCell ref="Q294:Q295"/>
    <mergeCell ref="R294:R297"/>
    <mergeCell ref="D296:D297"/>
    <mergeCell ref="O296:O297"/>
    <mergeCell ref="Q296:Q297"/>
    <mergeCell ref="C298:C301"/>
    <mergeCell ref="D298:D299"/>
    <mergeCell ref="O298:O299"/>
    <mergeCell ref="P298:P301"/>
    <mergeCell ref="Q298:Q299"/>
    <mergeCell ref="A294:A325"/>
    <mergeCell ref="C294:C297"/>
    <mergeCell ref="D294:D295"/>
    <mergeCell ref="F294:F309"/>
    <mergeCell ref="O294:O295"/>
    <mergeCell ref="P294:P297"/>
    <mergeCell ref="D304:D305"/>
    <mergeCell ref="O304:O305"/>
    <mergeCell ref="C310:C313"/>
    <mergeCell ref="D310:D311"/>
    <mergeCell ref="Q304:Q305"/>
    <mergeCell ref="C306:C309"/>
    <mergeCell ref="P306:P309"/>
    <mergeCell ref="R306:R309"/>
    <mergeCell ref="D307:D309"/>
    <mergeCell ref="O307:O309"/>
    <mergeCell ref="Q307:Q309"/>
    <mergeCell ref="R298:R301"/>
    <mergeCell ref="D300:D301"/>
    <mergeCell ref="O300:O301"/>
    <mergeCell ref="Q300:Q301"/>
    <mergeCell ref="C302:C305"/>
    <mergeCell ref="D302:D303"/>
    <mergeCell ref="O302:O303"/>
    <mergeCell ref="P302:P305"/>
    <mergeCell ref="Q302:Q303"/>
    <mergeCell ref="R302:R305"/>
    <mergeCell ref="C314:C317"/>
    <mergeCell ref="D314:D315"/>
    <mergeCell ref="O314:O315"/>
    <mergeCell ref="P314:P317"/>
    <mergeCell ref="Q314:Q315"/>
    <mergeCell ref="R314:R317"/>
    <mergeCell ref="D316:D317"/>
    <mergeCell ref="O316:O317"/>
    <mergeCell ref="Q316:Q317"/>
    <mergeCell ref="F310:F325"/>
    <mergeCell ref="O310:O311"/>
    <mergeCell ref="P310:P313"/>
    <mergeCell ref="Q310:Q311"/>
    <mergeCell ref="R310:R313"/>
    <mergeCell ref="D312:D313"/>
    <mergeCell ref="O312:O313"/>
    <mergeCell ref="Q312:Q313"/>
    <mergeCell ref="C322:C325"/>
    <mergeCell ref="D322:D323"/>
    <mergeCell ref="O322:O323"/>
    <mergeCell ref="P322:P325"/>
    <mergeCell ref="Q322:Q323"/>
    <mergeCell ref="R322:R325"/>
    <mergeCell ref="D324:D325"/>
    <mergeCell ref="O324:O325"/>
    <mergeCell ref="Q324:Q325"/>
    <mergeCell ref="C318:C321"/>
    <mergeCell ref="D318:D319"/>
    <mergeCell ref="O318:O319"/>
    <mergeCell ref="P318:P321"/>
    <mergeCell ref="Q318:Q319"/>
    <mergeCell ref="R318:R321"/>
    <mergeCell ref="D320:D321"/>
    <mergeCell ref="O320:O321"/>
    <mergeCell ref="Q320:Q321"/>
    <mergeCell ref="Q326:Q327"/>
    <mergeCell ref="R326:R329"/>
    <mergeCell ref="D328:D329"/>
    <mergeCell ref="O328:O329"/>
    <mergeCell ref="Q328:Q329"/>
    <mergeCell ref="C330:C333"/>
    <mergeCell ref="D330:D331"/>
    <mergeCell ref="O330:O331"/>
    <mergeCell ref="P330:P333"/>
    <mergeCell ref="Q330:Q331"/>
    <mergeCell ref="A326:A357"/>
    <mergeCell ref="C326:C329"/>
    <mergeCell ref="D326:D327"/>
    <mergeCell ref="F326:F341"/>
    <mergeCell ref="O326:O327"/>
    <mergeCell ref="P326:P329"/>
    <mergeCell ref="D336:D337"/>
    <mergeCell ref="O336:O337"/>
    <mergeCell ref="C342:C345"/>
    <mergeCell ref="D342:D343"/>
    <mergeCell ref="Q336:Q337"/>
    <mergeCell ref="C338:C341"/>
    <mergeCell ref="P338:P341"/>
    <mergeCell ref="R338:R341"/>
    <mergeCell ref="D339:D341"/>
    <mergeCell ref="O339:O341"/>
    <mergeCell ref="Q339:Q341"/>
    <mergeCell ref="R330:R333"/>
    <mergeCell ref="D332:D333"/>
    <mergeCell ref="O332:O333"/>
    <mergeCell ref="Q332:Q333"/>
    <mergeCell ref="C334:C337"/>
    <mergeCell ref="D334:D335"/>
    <mergeCell ref="O334:O335"/>
    <mergeCell ref="P334:P337"/>
    <mergeCell ref="Q334:Q335"/>
    <mergeCell ref="R334:R337"/>
    <mergeCell ref="C346:C349"/>
    <mergeCell ref="D346:D347"/>
    <mergeCell ref="O346:O347"/>
    <mergeCell ref="P346:P349"/>
    <mergeCell ref="Q346:Q347"/>
    <mergeCell ref="R346:R349"/>
    <mergeCell ref="D348:D349"/>
    <mergeCell ref="O348:O349"/>
    <mergeCell ref="Q348:Q349"/>
    <mergeCell ref="F342:F357"/>
    <mergeCell ref="O342:O343"/>
    <mergeCell ref="P342:P345"/>
    <mergeCell ref="Q342:Q343"/>
    <mergeCell ref="R342:R345"/>
    <mergeCell ref="D344:D345"/>
    <mergeCell ref="O344:O345"/>
    <mergeCell ref="Q344:Q345"/>
    <mergeCell ref="C354:C357"/>
    <mergeCell ref="D354:D355"/>
    <mergeCell ref="O354:O355"/>
    <mergeCell ref="P354:P357"/>
    <mergeCell ref="Q354:Q355"/>
    <mergeCell ref="R354:R357"/>
    <mergeCell ref="D356:D357"/>
    <mergeCell ref="O356:O357"/>
    <mergeCell ref="Q356:Q357"/>
    <mergeCell ref="C350:C353"/>
    <mergeCell ref="D350:D351"/>
    <mergeCell ref="O350:O351"/>
    <mergeCell ref="P350:P353"/>
    <mergeCell ref="Q350:Q351"/>
    <mergeCell ref="R350:R353"/>
    <mergeCell ref="D352:D353"/>
    <mergeCell ref="O352:O353"/>
    <mergeCell ref="Q352:Q353"/>
    <mergeCell ref="Q358:Q359"/>
    <mergeCell ref="R358:R361"/>
    <mergeCell ref="D360:D361"/>
    <mergeCell ref="O360:O361"/>
    <mergeCell ref="Q360:Q361"/>
    <mergeCell ref="C362:C365"/>
    <mergeCell ref="D362:D363"/>
    <mergeCell ref="O362:O363"/>
    <mergeCell ref="P362:P365"/>
    <mergeCell ref="Q362:Q363"/>
    <mergeCell ref="A358:A389"/>
    <mergeCell ref="C358:C361"/>
    <mergeCell ref="D358:D359"/>
    <mergeCell ref="F358:F373"/>
    <mergeCell ref="O358:O359"/>
    <mergeCell ref="P358:P361"/>
    <mergeCell ref="D368:D369"/>
    <mergeCell ref="O368:O369"/>
    <mergeCell ref="C374:C377"/>
    <mergeCell ref="D374:D375"/>
    <mergeCell ref="Q368:Q369"/>
    <mergeCell ref="C370:C373"/>
    <mergeCell ref="P370:P373"/>
    <mergeCell ref="R370:R373"/>
    <mergeCell ref="D371:D373"/>
    <mergeCell ref="O371:O373"/>
    <mergeCell ref="Q371:Q373"/>
    <mergeCell ref="R362:R365"/>
    <mergeCell ref="D364:D365"/>
    <mergeCell ref="O364:O365"/>
    <mergeCell ref="Q364:Q365"/>
    <mergeCell ref="C366:C369"/>
    <mergeCell ref="D366:D367"/>
    <mergeCell ref="O366:O367"/>
    <mergeCell ref="P366:P369"/>
    <mergeCell ref="Q366:Q367"/>
    <mergeCell ref="R366:R369"/>
    <mergeCell ref="C378:C381"/>
    <mergeCell ref="D378:D379"/>
    <mergeCell ref="O378:O379"/>
    <mergeCell ref="P378:P381"/>
    <mergeCell ref="Q378:Q379"/>
    <mergeCell ref="R378:R381"/>
    <mergeCell ref="D380:D381"/>
    <mergeCell ref="O380:O381"/>
    <mergeCell ref="Q380:Q381"/>
    <mergeCell ref="F374:F389"/>
    <mergeCell ref="O374:O375"/>
    <mergeCell ref="P374:P377"/>
    <mergeCell ref="Q374:Q375"/>
    <mergeCell ref="R374:R377"/>
    <mergeCell ref="D376:D377"/>
    <mergeCell ref="O376:O377"/>
    <mergeCell ref="Q376:Q377"/>
    <mergeCell ref="C386:C389"/>
    <mergeCell ref="D386:D387"/>
    <mergeCell ref="O386:O387"/>
    <mergeCell ref="P386:P389"/>
    <mergeCell ref="Q386:Q387"/>
    <mergeCell ref="R386:R389"/>
    <mergeCell ref="D388:D389"/>
    <mergeCell ref="O388:O389"/>
    <mergeCell ref="Q388:Q389"/>
    <mergeCell ref="C382:C385"/>
    <mergeCell ref="D382:D383"/>
    <mergeCell ref="O382:O383"/>
    <mergeCell ref="P382:P385"/>
    <mergeCell ref="Q382:Q383"/>
    <mergeCell ref="R382:R385"/>
    <mergeCell ref="D384:D385"/>
    <mergeCell ref="O384:O385"/>
    <mergeCell ref="Q384:Q385"/>
    <mergeCell ref="Q390:Q391"/>
    <mergeCell ref="R390:R393"/>
    <mergeCell ref="D392:D393"/>
    <mergeCell ref="O392:O393"/>
    <mergeCell ref="Q392:Q393"/>
    <mergeCell ref="C394:C397"/>
    <mergeCell ref="D394:D395"/>
    <mergeCell ref="O394:O395"/>
    <mergeCell ref="P394:P397"/>
    <mergeCell ref="Q394:Q395"/>
    <mergeCell ref="A390:A421"/>
    <mergeCell ref="C390:C393"/>
    <mergeCell ref="D390:D391"/>
    <mergeCell ref="F390:F405"/>
    <mergeCell ref="O390:O391"/>
    <mergeCell ref="P390:P393"/>
    <mergeCell ref="D400:D401"/>
    <mergeCell ref="O400:O401"/>
    <mergeCell ref="C406:C409"/>
    <mergeCell ref="D406:D407"/>
    <mergeCell ref="Q400:Q401"/>
    <mergeCell ref="C402:C405"/>
    <mergeCell ref="P402:P405"/>
    <mergeCell ref="R402:R405"/>
    <mergeCell ref="D403:D405"/>
    <mergeCell ref="O403:O405"/>
    <mergeCell ref="Q403:Q405"/>
    <mergeCell ref="R394:R397"/>
    <mergeCell ref="D396:D397"/>
    <mergeCell ref="O396:O397"/>
    <mergeCell ref="Q396:Q397"/>
    <mergeCell ref="C398:C401"/>
    <mergeCell ref="D398:D399"/>
    <mergeCell ref="O398:O399"/>
    <mergeCell ref="P398:P401"/>
    <mergeCell ref="Q398:Q399"/>
    <mergeCell ref="R398:R401"/>
    <mergeCell ref="C410:C413"/>
    <mergeCell ref="D410:D411"/>
    <mergeCell ref="O410:O411"/>
    <mergeCell ref="P410:P413"/>
    <mergeCell ref="Q410:Q411"/>
    <mergeCell ref="R410:R413"/>
    <mergeCell ref="D412:D413"/>
    <mergeCell ref="O412:O413"/>
    <mergeCell ref="Q412:Q413"/>
    <mergeCell ref="F406:F421"/>
    <mergeCell ref="O406:O407"/>
    <mergeCell ref="P406:P409"/>
    <mergeCell ref="Q406:Q407"/>
    <mergeCell ref="R406:R409"/>
    <mergeCell ref="D408:D409"/>
    <mergeCell ref="O408:O409"/>
    <mergeCell ref="Q408:Q409"/>
    <mergeCell ref="C418:C421"/>
    <mergeCell ref="D418:D419"/>
    <mergeCell ref="O418:O419"/>
    <mergeCell ref="P418:P421"/>
    <mergeCell ref="Q418:Q419"/>
    <mergeCell ref="R418:R421"/>
    <mergeCell ref="D420:D421"/>
    <mergeCell ref="O420:O421"/>
    <mergeCell ref="Q420:Q421"/>
    <mergeCell ref="C414:C417"/>
    <mergeCell ref="D414:D415"/>
    <mergeCell ref="O414:O415"/>
    <mergeCell ref="P414:P417"/>
    <mergeCell ref="Q414:Q415"/>
    <mergeCell ref="R414:R417"/>
    <mergeCell ref="D416:D417"/>
    <mergeCell ref="O416:O417"/>
    <mergeCell ref="Q416:Q417"/>
    <mergeCell ref="Q422:Q423"/>
    <mergeCell ref="R422:R425"/>
    <mergeCell ref="D424:D425"/>
    <mergeCell ref="O424:O425"/>
    <mergeCell ref="Q424:Q425"/>
    <mergeCell ref="C426:C429"/>
    <mergeCell ref="D426:D427"/>
    <mergeCell ref="O426:O427"/>
    <mergeCell ref="P426:P429"/>
    <mergeCell ref="Q426:Q427"/>
    <mergeCell ref="A422:A453"/>
    <mergeCell ref="C422:C425"/>
    <mergeCell ref="D422:D423"/>
    <mergeCell ref="F422:F437"/>
    <mergeCell ref="O422:O423"/>
    <mergeCell ref="P422:P425"/>
    <mergeCell ref="D432:D433"/>
    <mergeCell ref="O432:O433"/>
    <mergeCell ref="C438:C441"/>
    <mergeCell ref="D438:D439"/>
    <mergeCell ref="Q432:Q433"/>
    <mergeCell ref="C434:C437"/>
    <mergeCell ref="P434:P437"/>
    <mergeCell ref="R434:R437"/>
    <mergeCell ref="D435:D437"/>
    <mergeCell ref="O435:O437"/>
    <mergeCell ref="Q435:Q437"/>
    <mergeCell ref="R426:R429"/>
    <mergeCell ref="D428:D429"/>
    <mergeCell ref="O428:O429"/>
    <mergeCell ref="Q428:Q429"/>
    <mergeCell ref="C430:C433"/>
    <mergeCell ref="D430:D431"/>
    <mergeCell ref="O430:O431"/>
    <mergeCell ref="P430:P433"/>
    <mergeCell ref="Q430:Q431"/>
    <mergeCell ref="R430:R433"/>
    <mergeCell ref="C442:C445"/>
    <mergeCell ref="D442:D443"/>
    <mergeCell ref="O442:O443"/>
    <mergeCell ref="P442:P445"/>
    <mergeCell ref="Q442:Q443"/>
    <mergeCell ref="R442:R445"/>
    <mergeCell ref="D444:D445"/>
    <mergeCell ref="O444:O445"/>
    <mergeCell ref="Q444:Q445"/>
    <mergeCell ref="F438:F453"/>
    <mergeCell ref="O438:O439"/>
    <mergeCell ref="P438:P441"/>
    <mergeCell ref="Q438:Q439"/>
    <mergeCell ref="R438:R441"/>
    <mergeCell ref="D440:D441"/>
    <mergeCell ref="O440:O441"/>
    <mergeCell ref="Q440:Q441"/>
    <mergeCell ref="C450:C453"/>
    <mergeCell ref="D450:D451"/>
    <mergeCell ref="O450:O451"/>
    <mergeCell ref="P450:P453"/>
    <mergeCell ref="Q450:Q451"/>
    <mergeCell ref="R450:R453"/>
    <mergeCell ref="D452:D453"/>
    <mergeCell ref="O452:O453"/>
    <mergeCell ref="Q452:Q453"/>
    <mergeCell ref="C446:C449"/>
    <mergeCell ref="D446:D447"/>
    <mergeCell ref="O446:O447"/>
    <mergeCell ref="P446:P449"/>
    <mergeCell ref="Q446:Q447"/>
    <mergeCell ref="R446:R449"/>
    <mergeCell ref="D448:D449"/>
    <mergeCell ref="O448:O449"/>
    <mergeCell ref="Q448:Q449"/>
    <mergeCell ref="Q454:Q455"/>
    <mergeCell ref="R454:R457"/>
    <mergeCell ref="D456:D457"/>
    <mergeCell ref="O456:O457"/>
    <mergeCell ref="Q456:Q457"/>
    <mergeCell ref="C458:C461"/>
    <mergeCell ref="D458:D459"/>
    <mergeCell ref="O458:O459"/>
    <mergeCell ref="P458:P461"/>
    <mergeCell ref="Q458:Q459"/>
    <mergeCell ref="A454:A485"/>
    <mergeCell ref="C454:C457"/>
    <mergeCell ref="D454:D455"/>
    <mergeCell ref="F454:F469"/>
    <mergeCell ref="O454:O455"/>
    <mergeCell ref="P454:P457"/>
    <mergeCell ref="D464:D465"/>
    <mergeCell ref="O464:O465"/>
    <mergeCell ref="C470:C473"/>
    <mergeCell ref="D470:D471"/>
    <mergeCell ref="Q464:Q465"/>
    <mergeCell ref="C466:C469"/>
    <mergeCell ref="P466:P469"/>
    <mergeCell ref="R466:R469"/>
    <mergeCell ref="D467:D469"/>
    <mergeCell ref="O467:O469"/>
    <mergeCell ref="Q467:Q469"/>
    <mergeCell ref="R458:R461"/>
    <mergeCell ref="D460:D461"/>
    <mergeCell ref="O460:O461"/>
    <mergeCell ref="Q460:Q461"/>
    <mergeCell ref="C462:C465"/>
    <mergeCell ref="D462:D463"/>
    <mergeCell ref="O462:O463"/>
    <mergeCell ref="P462:P465"/>
    <mergeCell ref="Q462:Q463"/>
    <mergeCell ref="R462:R465"/>
    <mergeCell ref="C474:C477"/>
    <mergeCell ref="D474:D475"/>
    <mergeCell ref="O474:O475"/>
    <mergeCell ref="P474:P477"/>
    <mergeCell ref="Q474:Q475"/>
    <mergeCell ref="R474:R477"/>
    <mergeCell ref="D476:D477"/>
    <mergeCell ref="O476:O477"/>
    <mergeCell ref="Q476:Q477"/>
    <mergeCell ref="F470:F485"/>
    <mergeCell ref="O470:O471"/>
    <mergeCell ref="P470:P473"/>
    <mergeCell ref="Q470:Q471"/>
    <mergeCell ref="R470:R473"/>
    <mergeCell ref="D472:D473"/>
    <mergeCell ref="O472:O473"/>
    <mergeCell ref="Q472:Q473"/>
    <mergeCell ref="C482:C485"/>
    <mergeCell ref="D482:D483"/>
    <mergeCell ref="O482:O483"/>
    <mergeCell ref="P482:P485"/>
    <mergeCell ref="Q482:Q483"/>
    <mergeCell ref="R482:R485"/>
    <mergeCell ref="D484:D485"/>
    <mergeCell ref="O484:O485"/>
    <mergeCell ref="Q484:Q485"/>
    <mergeCell ref="C478:C481"/>
    <mergeCell ref="D478:D479"/>
    <mergeCell ref="O478:O479"/>
    <mergeCell ref="P478:P481"/>
    <mergeCell ref="Q478:Q479"/>
    <mergeCell ref="R478:R481"/>
    <mergeCell ref="D480:D481"/>
    <mergeCell ref="O480:O481"/>
    <mergeCell ref="Q480:Q481"/>
    <mergeCell ref="Q486:Q487"/>
    <mergeCell ref="R486:R489"/>
    <mergeCell ref="D488:D489"/>
    <mergeCell ref="O488:O489"/>
    <mergeCell ref="Q488:Q489"/>
    <mergeCell ref="C490:C493"/>
    <mergeCell ref="D490:D491"/>
    <mergeCell ref="O490:O491"/>
    <mergeCell ref="P490:P493"/>
    <mergeCell ref="Q490:Q491"/>
    <mergeCell ref="A486:A517"/>
    <mergeCell ref="C486:C489"/>
    <mergeCell ref="D486:D487"/>
    <mergeCell ref="F486:F501"/>
    <mergeCell ref="O486:O487"/>
    <mergeCell ref="P486:P489"/>
    <mergeCell ref="D496:D497"/>
    <mergeCell ref="O496:O497"/>
    <mergeCell ref="C502:C505"/>
    <mergeCell ref="D502:D503"/>
    <mergeCell ref="Q496:Q497"/>
    <mergeCell ref="C498:C501"/>
    <mergeCell ref="P498:P501"/>
    <mergeCell ref="R498:R501"/>
    <mergeCell ref="D499:D501"/>
    <mergeCell ref="O499:O501"/>
    <mergeCell ref="Q499:Q501"/>
    <mergeCell ref="R490:R493"/>
    <mergeCell ref="D492:D493"/>
    <mergeCell ref="O492:O493"/>
    <mergeCell ref="Q492:Q493"/>
    <mergeCell ref="C494:C497"/>
    <mergeCell ref="D494:D495"/>
    <mergeCell ref="O494:O495"/>
    <mergeCell ref="P494:P497"/>
    <mergeCell ref="Q494:Q495"/>
    <mergeCell ref="R494:R497"/>
    <mergeCell ref="C506:C509"/>
    <mergeCell ref="D506:D507"/>
    <mergeCell ref="O506:O507"/>
    <mergeCell ref="P506:P509"/>
    <mergeCell ref="Q506:Q507"/>
    <mergeCell ref="R506:R509"/>
    <mergeCell ref="D508:D509"/>
    <mergeCell ref="O508:O509"/>
    <mergeCell ref="Q508:Q509"/>
    <mergeCell ref="F502:F517"/>
    <mergeCell ref="O502:O503"/>
    <mergeCell ref="P502:P505"/>
    <mergeCell ref="Q502:Q503"/>
    <mergeCell ref="R502:R505"/>
    <mergeCell ref="D504:D505"/>
    <mergeCell ref="O504:O505"/>
    <mergeCell ref="Q504:Q505"/>
    <mergeCell ref="C514:C517"/>
    <mergeCell ref="D514:D515"/>
    <mergeCell ref="O514:O515"/>
    <mergeCell ref="P514:P517"/>
    <mergeCell ref="Q514:Q515"/>
    <mergeCell ref="R514:R517"/>
    <mergeCell ref="D516:D517"/>
    <mergeCell ref="O516:O517"/>
    <mergeCell ref="Q516:Q517"/>
    <mergeCell ref="C510:C513"/>
    <mergeCell ref="D510:D511"/>
    <mergeCell ref="O510:O511"/>
    <mergeCell ref="P510:P513"/>
    <mergeCell ref="Q510:Q511"/>
    <mergeCell ref="R510:R513"/>
    <mergeCell ref="D512:D513"/>
    <mergeCell ref="O512:O513"/>
    <mergeCell ref="Q512:Q513"/>
    <mergeCell ref="Q518:Q519"/>
    <mergeCell ref="R518:R521"/>
    <mergeCell ref="D520:D521"/>
    <mergeCell ref="O520:O521"/>
    <mergeCell ref="Q520:Q521"/>
    <mergeCell ref="C522:C525"/>
    <mergeCell ref="D522:D523"/>
    <mergeCell ref="O522:O523"/>
    <mergeCell ref="P522:P525"/>
    <mergeCell ref="Q522:Q523"/>
    <mergeCell ref="A518:A549"/>
    <mergeCell ref="C518:C521"/>
    <mergeCell ref="D518:D519"/>
    <mergeCell ref="F518:F533"/>
    <mergeCell ref="O518:O519"/>
    <mergeCell ref="P518:P521"/>
    <mergeCell ref="D528:D529"/>
    <mergeCell ref="O528:O529"/>
    <mergeCell ref="C534:C537"/>
    <mergeCell ref="D534:D535"/>
    <mergeCell ref="Q528:Q529"/>
    <mergeCell ref="C530:C533"/>
    <mergeCell ref="P530:P533"/>
    <mergeCell ref="R530:R533"/>
    <mergeCell ref="D531:D533"/>
    <mergeCell ref="O531:O533"/>
    <mergeCell ref="Q531:Q533"/>
    <mergeCell ref="R522:R525"/>
    <mergeCell ref="D524:D525"/>
    <mergeCell ref="O524:O525"/>
    <mergeCell ref="Q524:Q525"/>
    <mergeCell ref="C526:C529"/>
    <mergeCell ref="D526:D527"/>
    <mergeCell ref="O526:O527"/>
    <mergeCell ref="P526:P529"/>
    <mergeCell ref="Q526:Q527"/>
    <mergeCell ref="R526:R529"/>
    <mergeCell ref="C538:C541"/>
    <mergeCell ref="D538:D539"/>
    <mergeCell ref="O538:O539"/>
    <mergeCell ref="P538:P541"/>
    <mergeCell ref="Q538:Q539"/>
    <mergeCell ref="R538:R541"/>
    <mergeCell ref="D540:D541"/>
    <mergeCell ref="O540:O541"/>
    <mergeCell ref="Q540:Q541"/>
    <mergeCell ref="F534:F549"/>
    <mergeCell ref="O534:O535"/>
    <mergeCell ref="P534:P537"/>
    <mergeCell ref="Q534:Q535"/>
    <mergeCell ref="R534:R537"/>
    <mergeCell ref="D536:D537"/>
    <mergeCell ref="O536:O537"/>
    <mergeCell ref="Q536:Q537"/>
    <mergeCell ref="C546:C549"/>
    <mergeCell ref="D546:D547"/>
    <mergeCell ref="O546:O547"/>
    <mergeCell ref="P546:P549"/>
    <mergeCell ref="Q546:Q547"/>
    <mergeCell ref="R546:R549"/>
    <mergeCell ref="D548:D549"/>
    <mergeCell ref="O548:O549"/>
    <mergeCell ref="Q548:Q549"/>
    <mergeCell ref="C542:C545"/>
    <mergeCell ref="D542:D543"/>
    <mergeCell ref="O542:O543"/>
    <mergeCell ref="P542:P545"/>
    <mergeCell ref="Q542:Q543"/>
    <mergeCell ref="R542:R545"/>
    <mergeCell ref="D544:D545"/>
    <mergeCell ref="O544:O545"/>
    <mergeCell ref="Q544:Q545"/>
    <mergeCell ref="Q550:Q551"/>
    <mergeCell ref="R550:R553"/>
    <mergeCell ref="D552:D553"/>
    <mergeCell ref="O552:O553"/>
    <mergeCell ref="Q552:Q553"/>
    <mergeCell ref="C554:C557"/>
    <mergeCell ref="D554:D555"/>
    <mergeCell ref="O554:O555"/>
    <mergeCell ref="P554:P557"/>
    <mergeCell ref="Q554:Q555"/>
    <mergeCell ref="A550:A581"/>
    <mergeCell ref="C550:C553"/>
    <mergeCell ref="D550:D551"/>
    <mergeCell ref="F550:F565"/>
    <mergeCell ref="O550:O551"/>
    <mergeCell ref="P550:P553"/>
    <mergeCell ref="D560:D561"/>
    <mergeCell ref="O560:O561"/>
    <mergeCell ref="C566:C569"/>
    <mergeCell ref="D566:D567"/>
    <mergeCell ref="Q560:Q561"/>
    <mergeCell ref="C562:C565"/>
    <mergeCell ref="P562:P565"/>
    <mergeCell ref="R562:R565"/>
    <mergeCell ref="D563:D565"/>
    <mergeCell ref="O563:O565"/>
    <mergeCell ref="Q563:Q565"/>
    <mergeCell ref="R554:R557"/>
    <mergeCell ref="D556:D557"/>
    <mergeCell ref="O556:O557"/>
    <mergeCell ref="Q556:Q557"/>
    <mergeCell ref="C558:C561"/>
    <mergeCell ref="D558:D559"/>
    <mergeCell ref="O558:O559"/>
    <mergeCell ref="P558:P561"/>
    <mergeCell ref="Q558:Q559"/>
    <mergeCell ref="R558:R561"/>
    <mergeCell ref="C570:C573"/>
    <mergeCell ref="D570:D571"/>
    <mergeCell ref="O570:O571"/>
    <mergeCell ref="P570:P573"/>
    <mergeCell ref="Q570:Q571"/>
    <mergeCell ref="R570:R573"/>
    <mergeCell ref="D572:D573"/>
    <mergeCell ref="O572:O573"/>
    <mergeCell ref="Q572:Q573"/>
    <mergeCell ref="F566:F581"/>
    <mergeCell ref="O566:O567"/>
    <mergeCell ref="P566:P569"/>
    <mergeCell ref="Q566:Q567"/>
    <mergeCell ref="R566:R569"/>
    <mergeCell ref="D568:D569"/>
    <mergeCell ref="O568:O569"/>
    <mergeCell ref="Q568:Q569"/>
    <mergeCell ref="C578:C581"/>
    <mergeCell ref="D578:D579"/>
    <mergeCell ref="O578:O579"/>
    <mergeCell ref="P578:P581"/>
    <mergeCell ref="Q578:Q579"/>
    <mergeCell ref="R578:R581"/>
    <mergeCell ref="D580:D581"/>
    <mergeCell ref="O580:O581"/>
    <mergeCell ref="Q580:Q581"/>
    <mergeCell ref="C574:C577"/>
    <mergeCell ref="D574:D575"/>
    <mergeCell ref="O574:O575"/>
    <mergeCell ref="P574:P577"/>
    <mergeCell ref="Q574:Q575"/>
    <mergeCell ref="R574:R577"/>
    <mergeCell ref="D576:D577"/>
    <mergeCell ref="O576:O577"/>
    <mergeCell ref="Q576:Q577"/>
    <mergeCell ref="Q582:Q583"/>
    <mergeCell ref="R582:R585"/>
    <mergeCell ref="D584:D585"/>
    <mergeCell ref="O584:O585"/>
    <mergeCell ref="Q584:Q585"/>
    <mergeCell ref="C586:C589"/>
    <mergeCell ref="D586:D587"/>
    <mergeCell ref="O586:O587"/>
    <mergeCell ref="P586:P589"/>
    <mergeCell ref="Q586:Q587"/>
    <mergeCell ref="A582:A613"/>
    <mergeCell ref="C582:C585"/>
    <mergeCell ref="D582:D583"/>
    <mergeCell ref="F582:F597"/>
    <mergeCell ref="O582:O583"/>
    <mergeCell ref="P582:P585"/>
    <mergeCell ref="D592:D593"/>
    <mergeCell ref="O592:O593"/>
    <mergeCell ref="C598:C601"/>
    <mergeCell ref="D598:D599"/>
    <mergeCell ref="Q592:Q593"/>
    <mergeCell ref="C594:C597"/>
    <mergeCell ref="P594:P597"/>
    <mergeCell ref="R594:R597"/>
    <mergeCell ref="D595:D597"/>
    <mergeCell ref="O595:O597"/>
    <mergeCell ref="Q595:Q597"/>
    <mergeCell ref="R586:R589"/>
    <mergeCell ref="D588:D589"/>
    <mergeCell ref="O588:O589"/>
    <mergeCell ref="Q588:Q589"/>
    <mergeCell ref="C590:C593"/>
    <mergeCell ref="D590:D591"/>
    <mergeCell ref="O590:O591"/>
    <mergeCell ref="P590:P593"/>
    <mergeCell ref="Q590:Q591"/>
    <mergeCell ref="R590:R593"/>
    <mergeCell ref="C602:C605"/>
    <mergeCell ref="D602:D603"/>
    <mergeCell ref="O602:O603"/>
    <mergeCell ref="P602:P605"/>
    <mergeCell ref="Q602:Q603"/>
    <mergeCell ref="R602:R605"/>
    <mergeCell ref="D604:D605"/>
    <mergeCell ref="O604:O605"/>
    <mergeCell ref="Q604:Q605"/>
    <mergeCell ref="F598:F613"/>
    <mergeCell ref="O598:O599"/>
    <mergeCell ref="P598:P601"/>
    <mergeCell ref="Q598:Q599"/>
    <mergeCell ref="R598:R601"/>
    <mergeCell ref="D600:D601"/>
    <mergeCell ref="O600:O601"/>
    <mergeCell ref="Q600:Q601"/>
    <mergeCell ref="C610:C613"/>
    <mergeCell ref="D610:D611"/>
    <mergeCell ref="O610:O611"/>
    <mergeCell ref="P610:P613"/>
    <mergeCell ref="Q610:Q611"/>
    <mergeCell ref="R610:R613"/>
    <mergeCell ref="D612:D613"/>
    <mergeCell ref="O612:O613"/>
    <mergeCell ref="Q612:Q613"/>
    <mergeCell ref="C606:C609"/>
    <mergeCell ref="D606:D607"/>
    <mergeCell ref="O606:O607"/>
    <mergeCell ref="P606:P609"/>
    <mergeCell ref="Q606:Q607"/>
    <mergeCell ref="R606:R609"/>
    <mergeCell ref="D608:D609"/>
    <mergeCell ref="O608:O609"/>
    <mergeCell ref="Q608:Q609"/>
    <mergeCell ref="Q614:Q615"/>
    <mergeCell ref="R614:R617"/>
    <mergeCell ref="D616:D617"/>
    <mergeCell ref="O616:O617"/>
    <mergeCell ref="Q616:Q617"/>
    <mergeCell ref="C618:C621"/>
    <mergeCell ref="D618:D619"/>
    <mergeCell ref="O618:O619"/>
    <mergeCell ref="P618:P621"/>
    <mergeCell ref="Q618:Q619"/>
    <mergeCell ref="A614:A645"/>
    <mergeCell ref="C614:C617"/>
    <mergeCell ref="D614:D615"/>
    <mergeCell ref="F614:F629"/>
    <mergeCell ref="O614:O615"/>
    <mergeCell ref="P614:P617"/>
    <mergeCell ref="D624:D625"/>
    <mergeCell ref="O624:O625"/>
    <mergeCell ref="C630:C633"/>
    <mergeCell ref="D630:D631"/>
    <mergeCell ref="Q624:Q625"/>
    <mergeCell ref="C626:C629"/>
    <mergeCell ref="P626:P629"/>
    <mergeCell ref="R626:R629"/>
    <mergeCell ref="D627:D629"/>
    <mergeCell ref="O627:O629"/>
    <mergeCell ref="Q627:Q629"/>
    <mergeCell ref="R618:R621"/>
    <mergeCell ref="D620:D621"/>
    <mergeCell ref="O620:O621"/>
    <mergeCell ref="Q620:Q621"/>
    <mergeCell ref="C622:C625"/>
    <mergeCell ref="D622:D623"/>
    <mergeCell ref="O622:O623"/>
    <mergeCell ref="P622:P625"/>
    <mergeCell ref="Q622:Q623"/>
    <mergeCell ref="R622:R625"/>
    <mergeCell ref="C634:C637"/>
    <mergeCell ref="D634:D635"/>
    <mergeCell ref="O634:O635"/>
    <mergeCell ref="P634:P637"/>
    <mergeCell ref="Q634:Q635"/>
    <mergeCell ref="R634:R637"/>
    <mergeCell ref="D636:D637"/>
    <mergeCell ref="O636:O637"/>
    <mergeCell ref="Q636:Q637"/>
    <mergeCell ref="F630:F645"/>
    <mergeCell ref="O630:O631"/>
    <mergeCell ref="P630:P633"/>
    <mergeCell ref="Q630:Q631"/>
    <mergeCell ref="R630:R633"/>
    <mergeCell ref="D632:D633"/>
    <mergeCell ref="O632:O633"/>
    <mergeCell ref="Q632:Q633"/>
    <mergeCell ref="C642:C645"/>
    <mergeCell ref="D642:D643"/>
    <mergeCell ref="O642:O643"/>
    <mergeCell ref="P642:P645"/>
    <mergeCell ref="Q642:Q643"/>
    <mergeCell ref="R642:R645"/>
    <mergeCell ref="D644:D645"/>
    <mergeCell ref="O644:O645"/>
    <mergeCell ref="Q644:Q645"/>
    <mergeCell ref="C638:C641"/>
    <mergeCell ref="D638:D639"/>
    <mergeCell ref="O638:O639"/>
    <mergeCell ref="P638:P641"/>
    <mergeCell ref="Q638:Q639"/>
    <mergeCell ref="R638:R641"/>
    <mergeCell ref="D640:D641"/>
    <mergeCell ref="O640:O641"/>
    <mergeCell ref="Q640:Q641"/>
    <mergeCell ref="Q646:Q647"/>
    <mergeCell ref="R646:R649"/>
    <mergeCell ref="D648:D649"/>
    <mergeCell ref="O648:O649"/>
    <mergeCell ref="Q648:Q649"/>
    <mergeCell ref="C650:C653"/>
    <mergeCell ref="D650:D651"/>
    <mergeCell ref="O650:O651"/>
    <mergeCell ref="P650:P653"/>
    <mergeCell ref="Q650:Q651"/>
    <mergeCell ref="A646:A677"/>
    <mergeCell ref="C646:C649"/>
    <mergeCell ref="D646:D647"/>
    <mergeCell ref="F646:F661"/>
    <mergeCell ref="O646:O647"/>
    <mergeCell ref="P646:P649"/>
    <mergeCell ref="D656:D657"/>
    <mergeCell ref="O656:O657"/>
    <mergeCell ref="C662:C665"/>
    <mergeCell ref="D662:D663"/>
    <mergeCell ref="Q656:Q657"/>
    <mergeCell ref="C658:C661"/>
    <mergeCell ref="P658:P661"/>
    <mergeCell ref="R658:R661"/>
    <mergeCell ref="D659:D661"/>
    <mergeCell ref="O659:O661"/>
    <mergeCell ref="Q659:Q661"/>
    <mergeCell ref="R650:R653"/>
    <mergeCell ref="D652:D653"/>
    <mergeCell ref="O652:O653"/>
    <mergeCell ref="Q652:Q653"/>
    <mergeCell ref="C654:C657"/>
    <mergeCell ref="D654:D655"/>
    <mergeCell ref="O654:O655"/>
    <mergeCell ref="P654:P657"/>
    <mergeCell ref="Q654:Q655"/>
    <mergeCell ref="R654:R657"/>
    <mergeCell ref="C666:C669"/>
    <mergeCell ref="D666:D667"/>
    <mergeCell ref="O666:O667"/>
    <mergeCell ref="P666:P669"/>
    <mergeCell ref="Q666:Q667"/>
    <mergeCell ref="R666:R669"/>
    <mergeCell ref="D668:D669"/>
    <mergeCell ref="O668:O669"/>
    <mergeCell ref="Q668:Q669"/>
    <mergeCell ref="F662:F677"/>
    <mergeCell ref="O662:O663"/>
    <mergeCell ref="P662:P665"/>
    <mergeCell ref="Q662:Q663"/>
    <mergeCell ref="R662:R665"/>
    <mergeCell ref="D664:D665"/>
    <mergeCell ref="O664:O665"/>
    <mergeCell ref="Q664:Q665"/>
    <mergeCell ref="C674:C677"/>
    <mergeCell ref="D674:D675"/>
    <mergeCell ref="O674:O675"/>
    <mergeCell ref="P674:P677"/>
    <mergeCell ref="Q674:Q675"/>
    <mergeCell ref="R674:R677"/>
    <mergeCell ref="D676:D677"/>
    <mergeCell ref="O676:O677"/>
    <mergeCell ref="Q676:Q677"/>
    <mergeCell ref="C670:C673"/>
    <mergeCell ref="D670:D671"/>
    <mergeCell ref="O670:O671"/>
    <mergeCell ref="P670:P673"/>
    <mergeCell ref="Q670:Q671"/>
    <mergeCell ref="R670:R673"/>
    <mergeCell ref="D672:D673"/>
    <mergeCell ref="O672:O673"/>
    <mergeCell ref="Q672:Q673"/>
    <mergeCell ref="Q678:Q679"/>
    <mergeCell ref="R678:R681"/>
    <mergeCell ref="D680:D681"/>
    <mergeCell ref="O680:O681"/>
    <mergeCell ref="Q680:Q681"/>
    <mergeCell ref="C682:C685"/>
    <mergeCell ref="D682:D683"/>
    <mergeCell ref="O682:O683"/>
    <mergeCell ref="P682:P685"/>
    <mergeCell ref="Q682:Q683"/>
    <mergeCell ref="A678:A709"/>
    <mergeCell ref="C678:C681"/>
    <mergeCell ref="D678:D679"/>
    <mergeCell ref="F678:F693"/>
    <mergeCell ref="O678:O679"/>
    <mergeCell ref="P678:P681"/>
    <mergeCell ref="D688:D689"/>
    <mergeCell ref="O688:O689"/>
    <mergeCell ref="C694:C697"/>
    <mergeCell ref="D694:D695"/>
    <mergeCell ref="Q688:Q689"/>
    <mergeCell ref="C690:C693"/>
    <mergeCell ref="P690:P693"/>
    <mergeCell ref="R690:R693"/>
    <mergeCell ref="D691:D693"/>
    <mergeCell ref="O691:O693"/>
    <mergeCell ref="Q691:Q693"/>
    <mergeCell ref="R682:R685"/>
    <mergeCell ref="D684:D685"/>
    <mergeCell ref="O684:O685"/>
    <mergeCell ref="Q684:Q685"/>
    <mergeCell ref="C686:C689"/>
    <mergeCell ref="D686:D687"/>
    <mergeCell ref="O686:O687"/>
    <mergeCell ref="P686:P689"/>
    <mergeCell ref="Q686:Q687"/>
    <mergeCell ref="R686:R689"/>
    <mergeCell ref="C698:C701"/>
    <mergeCell ref="D698:D699"/>
    <mergeCell ref="O698:O699"/>
    <mergeCell ref="P698:P701"/>
    <mergeCell ref="Q698:Q699"/>
    <mergeCell ref="R698:R701"/>
    <mergeCell ref="D700:D701"/>
    <mergeCell ref="O700:O701"/>
    <mergeCell ref="Q700:Q701"/>
    <mergeCell ref="F694:F709"/>
    <mergeCell ref="O694:O695"/>
    <mergeCell ref="P694:P697"/>
    <mergeCell ref="Q694:Q695"/>
    <mergeCell ref="R694:R697"/>
    <mergeCell ref="D696:D697"/>
    <mergeCell ref="O696:O697"/>
    <mergeCell ref="Q696:Q697"/>
    <mergeCell ref="C706:C709"/>
    <mergeCell ref="D706:D707"/>
    <mergeCell ref="O706:O707"/>
    <mergeCell ref="P706:P709"/>
    <mergeCell ref="Q706:Q707"/>
    <mergeCell ref="R706:R709"/>
    <mergeCell ref="D708:D709"/>
    <mergeCell ref="O708:O709"/>
    <mergeCell ref="Q708:Q709"/>
    <mergeCell ref="C702:C705"/>
    <mergeCell ref="D702:D703"/>
    <mergeCell ref="O702:O703"/>
    <mergeCell ref="P702:P705"/>
    <mergeCell ref="Q702:Q703"/>
    <mergeCell ref="R702:R705"/>
    <mergeCell ref="D704:D705"/>
    <mergeCell ref="O704:O705"/>
    <mergeCell ref="Q704:Q705"/>
    <mergeCell ref="Q710:Q711"/>
    <mergeCell ref="R710:R713"/>
    <mergeCell ref="D712:D713"/>
    <mergeCell ref="O712:O713"/>
    <mergeCell ref="Q712:Q713"/>
    <mergeCell ref="C714:C717"/>
    <mergeCell ref="D714:D715"/>
    <mergeCell ref="O714:O715"/>
    <mergeCell ref="P714:P717"/>
    <mergeCell ref="Q714:Q715"/>
    <mergeCell ref="A710:A741"/>
    <mergeCell ref="C710:C713"/>
    <mergeCell ref="D710:D711"/>
    <mergeCell ref="F710:F725"/>
    <mergeCell ref="O710:O711"/>
    <mergeCell ref="P710:P713"/>
    <mergeCell ref="D720:D721"/>
    <mergeCell ref="O720:O721"/>
    <mergeCell ref="C726:C729"/>
    <mergeCell ref="D726:D727"/>
    <mergeCell ref="Q720:Q721"/>
    <mergeCell ref="C722:C725"/>
    <mergeCell ref="P722:P725"/>
    <mergeCell ref="R722:R725"/>
    <mergeCell ref="D723:D725"/>
    <mergeCell ref="O723:O725"/>
    <mergeCell ref="Q723:Q725"/>
    <mergeCell ref="R714:R717"/>
    <mergeCell ref="D716:D717"/>
    <mergeCell ref="O716:O717"/>
    <mergeCell ref="Q716:Q717"/>
    <mergeCell ref="C718:C721"/>
    <mergeCell ref="D718:D719"/>
    <mergeCell ref="O718:O719"/>
    <mergeCell ref="P718:P721"/>
    <mergeCell ref="Q718:Q719"/>
    <mergeCell ref="R718:R721"/>
    <mergeCell ref="C730:C733"/>
    <mergeCell ref="D730:D731"/>
    <mergeCell ref="O730:O731"/>
    <mergeCell ref="P730:P733"/>
    <mergeCell ref="Q730:Q731"/>
    <mergeCell ref="R730:R733"/>
    <mergeCell ref="D732:D733"/>
    <mergeCell ref="O732:O733"/>
    <mergeCell ref="Q732:Q733"/>
    <mergeCell ref="F726:F741"/>
    <mergeCell ref="O726:O727"/>
    <mergeCell ref="P726:P729"/>
    <mergeCell ref="Q726:Q727"/>
    <mergeCell ref="R726:R729"/>
    <mergeCell ref="D728:D729"/>
    <mergeCell ref="O728:O729"/>
    <mergeCell ref="Q728:Q729"/>
    <mergeCell ref="C738:C741"/>
    <mergeCell ref="D738:D739"/>
    <mergeCell ref="O738:O739"/>
    <mergeCell ref="P738:P741"/>
    <mergeCell ref="Q738:Q739"/>
    <mergeCell ref="R738:R741"/>
    <mergeCell ref="D740:D741"/>
    <mergeCell ref="O740:O741"/>
    <mergeCell ref="Q740:Q741"/>
    <mergeCell ref="C734:C737"/>
    <mergeCell ref="D734:D735"/>
    <mergeCell ref="O734:O735"/>
    <mergeCell ref="P734:P737"/>
    <mergeCell ref="Q734:Q735"/>
    <mergeCell ref="R734:R737"/>
    <mergeCell ref="D736:D737"/>
    <mergeCell ref="O736:O737"/>
    <mergeCell ref="Q736:Q737"/>
    <mergeCell ref="Q742:Q743"/>
    <mergeCell ref="R742:R745"/>
    <mergeCell ref="D744:D745"/>
    <mergeCell ref="O744:O745"/>
    <mergeCell ref="Q744:Q745"/>
    <mergeCell ref="C746:C749"/>
    <mergeCell ref="D746:D747"/>
    <mergeCell ref="O746:O747"/>
    <mergeCell ref="P746:P749"/>
    <mergeCell ref="Q746:Q747"/>
    <mergeCell ref="A742:A773"/>
    <mergeCell ref="C742:C745"/>
    <mergeCell ref="D742:D743"/>
    <mergeCell ref="F742:F757"/>
    <mergeCell ref="O742:O743"/>
    <mergeCell ref="P742:P745"/>
    <mergeCell ref="D752:D753"/>
    <mergeCell ref="O752:O753"/>
    <mergeCell ref="C758:C761"/>
    <mergeCell ref="D758:D759"/>
    <mergeCell ref="Q752:Q753"/>
    <mergeCell ref="C754:C757"/>
    <mergeCell ref="P754:P757"/>
    <mergeCell ref="R754:R757"/>
    <mergeCell ref="D755:D757"/>
    <mergeCell ref="O755:O757"/>
    <mergeCell ref="Q755:Q757"/>
    <mergeCell ref="R746:R749"/>
    <mergeCell ref="D748:D749"/>
    <mergeCell ref="O748:O749"/>
    <mergeCell ref="Q748:Q749"/>
    <mergeCell ref="C750:C753"/>
    <mergeCell ref="D750:D751"/>
    <mergeCell ref="O750:O751"/>
    <mergeCell ref="P750:P753"/>
    <mergeCell ref="Q750:Q751"/>
    <mergeCell ref="R750:R753"/>
    <mergeCell ref="C762:C765"/>
    <mergeCell ref="D762:D763"/>
    <mergeCell ref="O762:O763"/>
    <mergeCell ref="P762:P765"/>
    <mergeCell ref="Q762:Q763"/>
    <mergeCell ref="R762:R765"/>
    <mergeCell ref="D764:D765"/>
    <mergeCell ref="O764:O765"/>
    <mergeCell ref="Q764:Q765"/>
    <mergeCell ref="F758:F773"/>
    <mergeCell ref="O758:O759"/>
    <mergeCell ref="P758:P761"/>
    <mergeCell ref="Q758:Q759"/>
    <mergeCell ref="R758:R761"/>
    <mergeCell ref="D760:D761"/>
    <mergeCell ref="O760:O761"/>
    <mergeCell ref="Q760:Q761"/>
    <mergeCell ref="C770:C773"/>
    <mergeCell ref="D770:D771"/>
    <mergeCell ref="O770:O771"/>
    <mergeCell ref="P770:P773"/>
    <mergeCell ref="Q770:Q771"/>
    <mergeCell ref="R770:R773"/>
    <mergeCell ref="D772:D773"/>
    <mergeCell ref="O772:O773"/>
    <mergeCell ref="Q772:Q773"/>
    <mergeCell ref="C766:C769"/>
    <mergeCell ref="D766:D767"/>
    <mergeCell ref="O766:O767"/>
    <mergeCell ref="P766:P769"/>
    <mergeCell ref="Q766:Q767"/>
    <mergeCell ref="R766:R769"/>
    <mergeCell ref="D768:D769"/>
    <mergeCell ref="O768:O769"/>
    <mergeCell ref="Q768:Q769"/>
    <mergeCell ref="Q774:Q775"/>
    <mergeCell ref="R774:R777"/>
    <mergeCell ref="D776:D777"/>
    <mergeCell ref="O776:O777"/>
    <mergeCell ref="Q776:Q777"/>
    <mergeCell ref="C778:C781"/>
    <mergeCell ref="D778:D779"/>
    <mergeCell ref="O778:O779"/>
    <mergeCell ref="P778:P781"/>
    <mergeCell ref="Q778:Q779"/>
    <mergeCell ref="A774:A805"/>
    <mergeCell ref="C774:C777"/>
    <mergeCell ref="D774:D775"/>
    <mergeCell ref="F774:F789"/>
    <mergeCell ref="O774:O775"/>
    <mergeCell ref="P774:P777"/>
    <mergeCell ref="D784:D785"/>
    <mergeCell ref="O784:O785"/>
    <mergeCell ref="C790:C793"/>
    <mergeCell ref="D790:D791"/>
    <mergeCell ref="Q784:Q785"/>
    <mergeCell ref="C786:C789"/>
    <mergeCell ref="P786:P789"/>
    <mergeCell ref="R786:R789"/>
    <mergeCell ref="D787:D789"/>
    <mergeCell ref="O787:O789"/>
    <mergeCell ref="Q787:Q789"/>
    <mergeCell ref="R778:R781"/>
    <mergeCell ref="D780:D781"/>
    <mergeCell ref="O780:O781"/>
    <mergeCell ref="Q780:Q781"/>
    <mergeCell ref="C782:C785"/>
    <mergeCell ref="D782:D783"/>
    <mergeCell ref="O782:O783"/>
    <mergeCell ref="P782:P785"/>
    <mergeCell ref="Q782:Q783"/>
    <mergeCell ref="R782:R785"/>
    <mergeCell ref="C794:C797"/>
    <mergeCell ref="D794:D795"/>
    <mergeCell ref="O794:O795"/>
    <mergeCell ref="P794:P797"/>
    <mergeCell ref="Q794:Q795"/>
    <mergeCell ref="R794:R797"/>
    <mergeCell ref="D796:D797"/>
    <mergeCell ref="O796:O797"/>
    <mergeCell ref="Q796:Q797"/>
    <mergeCell ref="F790:F805"/>
    <mergeCell ref="O790:O791"/>
    <mergeCell ref="P790:P793"/>
    <mergeCell ref="Q790:Q791"/>
    <mergeCell ref="R790:R793"/>
    <mergeCell ref="D792:D793"/>
    <mergeCell ref="O792:O793"/>
    <mergeCell ref="Q792:Q793"/>
    <mergeCell ref="C802:C805"/>
    <mergeCell ref="D802:D803"/>
    <mergeCell ref="O802:O803"/>
    <mergeCell ref="P802:P805"/>
    <mergeCell ref="Q802:Q803"/>
    <mergeCell ref="R802:R805"/>
    <mergeCell ref="D804:D805"/>
    <mergeCell ref="O804:O805"/>
    <mergeCell ref="Q804:Q805"/>
    <mergeCell ref="C798:C801"/>
    <mergeCell ref="D798:D799"/>
    <mergeCell ref="O798:O799"/>
    <mergeCell ref="P798:P801"/>
    <mergeCell ref="Q798:Q799"/>
    <mergeCell ref="R798:R801"/>
    <mergeCell ref="D800:D801"/>
    <mergeCell ref="O800:O801"/>
    <mergeCell ref="Q800:Q801"/>
    <mergeCell ref="Q810:Q811"/>
    <mergeCell ref="R810:R811"/>
    <mergeCell ref="C812:C814"/>
    <mergeCell ref="O812:O814"/>
    <mergeCell ref="P812:P814"/>
    <mergeCell ref="Q812:Q814"/>
    <mergeCell ref="R812:R814"/>
    <mergeCell ref="Q806:Q807"/>
    <mergeCell ref="R806:R807"/>
    <mergeCell ref="C808:C809"/>
    <mergeCell ref="O808:O809"/>
    <mergeCell ref="P808:P809"/>
    <mergeCell ref="Q808:Q809"/>
    <mergeCell ref="R808:R809"/>
    <mergeCell ref="A806:A822"/>
    <mergeCell ref="C806:C807"/>
    <mergeCell ref="D806:D822"/>
    <mergeCell ref="F806:F814"/>
    <mergeCell ref="O806:O807"/>
    <mergeCell ref="P806:P807"/>
    <mergeCell ref="C810:C811"/>
    <mergeCell ref="O810:O811"/>
    <mergeCell ref="P810:P811"/>
    <mergeCell ref="C815:C816"/>
    <mergeCell ref="C819:C820"/>
    <mergeCell ref="O819:O820"/>
    <mergeCell ref="P819:P820"/>
    <mergeCell ref="Q819:Q820"/>
    <mergeCell ref="R819:R820"/>
    <mergeCell ref="C821:C822"/>
    <mergeCell ref="O821:O822"/>
    <mergeCell ref="P821:P822"/>
    <mergeCell ref="Q821:Q822"/>
    <mergeCell ref="R821:R822"/>
    <mergeCell ref="F815:F822"/>
    <mergeCell ref="O815:O816"/>
    <mergeCell ref="P815:P816"/>
    <mergeCell ref="Q815:Q816"/>
    <mergeCell ref="R815:R816"/>
    <mergeCell ref="C817:C818"/>
    <mergeCell ref="O817:O818"/>
    <mergeCell ref="P817:P818"/>
    <mergeCell ref="Q817:Q818"/>
    <mergeCell ref="R817:R818"/>
    <mergeCell ref="Q823:Q824"/>
    <mergeCell ref="R823:R826"/>
    <mergeCell ref="D825:D826"/>
    <mergeCell ref="O825:O826"/>
    <mergeCell ref="Q825:Q826"/>
    <mergeCell ref="C827:C830"/>
    <mergeCell ref="D827:D828"/>
    <mergeCell ref="O827:O828"/>
    <mergeCell ref="P827:P830"/>
    <mergeCell ref="Q827:Q828"/>
    <mergeCell ref="A823:A854"/>
    <mergeCell ref="C823:C826"/>
    <mergeCell ref="D823:D824"/>
    <mergeCell ref="F823:F838"/>
    <mergeCell ref="O823:O824"/>
    <mergeCell ref="P823:P826"/>
    <mergeCell ref="D833:D834"/>
    <mergeCell ref="O833:O834"/>
    <mergeCell ref="C839:C842"/>
    <mergeCell ref="D839:D840"/>
    <mergeCell ref="Q833:Q834"/>
    <mergeCell ref="C835:C838"/>
    <mergeCell ref="P835:P838"/>
    <mergeCell ref="R835:R838"/>
    <mergeCell ref="D836:D838"/>
    <mergeCell ref="O836:O838"/>
    <mergeCell ref="Q836:Q838"/>
    <mergeCell ref="R827:R830"/>
    <mergeCell ref="D829:D830"/>
    <mergeCell ref="O829:O830"/>
    <mergeCell ref="Q829:Q830"/>
    <mergeCell ref="C831:C834"/>
    <mergeCell ref="D831:D832"/>
    <mergeCell ref="O831:O832"/>
    <mergeCell ref="P831:P834"/>
    <mergeCell ref="Q831:Q832"/>
    <mergeCell ref="R831:R834"/>
    <mergeCell ref="C843:C846"/>
    <mergeCell ref="D843:D844"/>
    <mergeCell ref="O843:O844"/>
    <mergeCell ref="P843:P846"/>
    <mergeCell ref="Q843:Q844"/>
    <mergeCell ref="R843:R846"/>
    <mergeCell ref="D845:D846"/>
    <mergeCell ref="O845:O846"/>
    <mergeCell ref="Q845:Q846"/>
    <mergeCell ref="F839:F854"/>
    <mergeCell ref="O839:O840"/>
    <mergeCell ref="P839:P842"/>
    <mergeCell ref="Q839:Q840"/>
    <mergeCell ref="R839:R842"/>
    <mergeCell ref="D841:D842"/>
    <mergeCell ref="O841:O842"/>
    <mergeCell ref="Q841:Q842"/>
    <mergeCell ref="C851:C854"/>
    <mergeCell ref="D851:D852"/>
    <mergeCell ref="O851:O852"/>
    <mergeCell ref="P851:P854"/>
    <mergeCell ref="Q851:Q852"/>
    <mergeCell ref="R851:R854"/>
    <mergeCell ref="D853:D854"/>
    <mergeCell ref="O853:O854"/>
    <mergeCell ref="Q853:Q854"/>
    <mergeCell ref="C847:C850"/>
    <mergeCell ref="D847:D848"/>
    <mergeCell ref="O847:O848"/>
    <mergeCell ref="P847:P850"/>
    <mergeCell ref="Q847:Q848"/>
    <mergeCell ref="R847:R850"/>
    <mergeCell ref="D849:D850"/>
    <mergeCell ref="O849:O850"/>
    <mergeCell ref="Q849:Q850"/>
    <mergeCell ref="Q855:Q856"/>
    <mergeCell ref="R855:R858"/>
    <mergeCell ref="D857:D858"/>
    <mergeCell ref="O857:O858"/>
    <mergeCell ref="Q857:Q858"/>
    <mergeCell ref="C859:C862"/>
    <mergeCell ref="D859:D860"/>
    <mergeCell ref="O859:O860"/>
    <mergeCell ref="P859:P862"/>
    <mergeCell ref="Q859:Q860"/>
    <mergeCell ref="A855:A886"/>
    <mergeCell ref="C855:C858"/>
    <mergeCell ref="D855:D856"/>
    <mergeCell ref="F855:F870"/>
    <mergeCell ref="O855:O856"/>
    <mergeCell ref="P855:P858"/>
    <mergeCell ref="D865:D866"/>
    <mergeCell ref="O865:O866"/>
    <mergeCell ref="C871:C874"/>
    <mergeCell ref="D871:D872"/>
    <mergeCell ref="Q865:Q866"/>
    <mergeCell ref="C867:C870"/>
    <mergeCell ref="P867:P870"/>
    <mergeCell ref="R867:R870"/>
    <mergeCell ref="D868:D870"/>
    <mergeCell ref="O868:O870"/>
    <mergeCell ref="Q868:Q870"/>
    <mergeCell ref="R859:R862"/>
    <mergeCell ref="D861:D862"/>
    <mergeCell ref="O861:O862"/>
    <mergeCell ref="Q861:Q862"/>
    <mergeCell ref="C863:C866"/>
    <mergeCell ref="D863:D864"/>
    <mergeCell ref="O863:O864"/>
    <mergeCell ref="P863:P866"/>
    <mergeCell ref="Q863:Q864"/>
    <mergeCell ref="R863:R866"/>
    <mergeCell ref="C875:C878"/>
    <mergeCell ref="D875:D876"/>
    <mergeCell ref="O875:O876"/>
    <mergeCell ref="P875:P878"/>
    <mergeCell ref="Q875:Q876"/>
    <mergeCell ref="R875:R878"/>
    <mergeCell ref="D877:D878"/>
    <mergeCell ref="O877:O878"/>
    <mergeCell ref="Q877:Q878"/>
    <mergeCell ref="F871:F886"/>
    <mergeCell ref="O871:O872"/>
    <mergeCell ref="P871:P874"/>
    <mergeCell ref="Q871:Q872"/>
    <mergeCell ref="R871:R874"/>
    <mergeCell ref="D873:D874"/>
    <mergeCell ref="O873:O874"/>
    <mergeCell ref="Q873:Q874"/>
    <mergeCell ref="C883:C886"/>
    <mergeCell ref="D883:D884"/>
    <mergeCell ref="O883:O884"/>
    <mergeCell ref="P883:P886"/>
    <mergeCell ref="Q883:Q884"/>
    <mergeCell ref="R883:R886"/>
    <mergeCell ref="D885:D886"/>
    <mergeCell ref="O885:O886"/>
    <mergeCell ref="Q885:Q886"/>
    <mergeCell ref="C879:C882"/>
    <mergeCell ref="D879:D880"/>
    <mergeCell ref="O879:O880"/>
    <mergeCell ref="P879:P882"/>
    <mergeCell ref="Q879:Q880"/>
    <mergeCell ref="R879:R882"/>
    <mergeCell ref="D881:D882"/>
    <mergeCell ref="O881:O882"/>
    <mergeCell ref="Q881:Q882"/>
    <mergeCell ref="Q887:Q888"/>
    <mergeCell ref="R887:R890"/>
    <mergeCell ref="D889:D890"/>
    <mergeCell ref="O889:O890"/>
    <mergeCell ref="Q889:Q890"/>
    <mergeCell ref="C891:C894"/>
    <mergeCell ref="D891:D892"/>
    <mergeCell ref="O891:O892"/>
    <mergeCell ref="P891:P894"/>
    <mergeCell ref="Q891:Q892"/>
    <mergeCell ref="A887:A918"/>
    <mergeCell ref="C887:C890"/>
    <mergeCell ref="D887:D888"/>
    <mergeCell ref="F887:F902"/>
    <mergeCell ref="O887:O888"/>
    <mergeCell ref="P887:P890"/>
    <mergeCell ref="D897:D898"/>
    <mergeCell ref="O897:O898"/>
    <mergeCell ref="C903:C906"/>
    <mergeCell ref="D903:D904"/>
    <mergeCell ref="Q897:Q898"/>
    <mergeCell ref="C899:C902"/>
    <mergeCell ref="P899:P902"/>
    <mergeCell ref="R899:R902"/>
    <mergeCell ref="D900:D902"/>
    <mergeCell ref="O900:O902"/>
    <mergeCell ref="Q900:Q902"/>
    <mergeCell ref="R891:R894"/>
    <mergeCell ref="D893:D894"/>
    <mergeCell ref="O893:O894"/>
    <mergeCell ref="Q893:Q894"/>
    <mergeCell ref="C895:C898"/>
    <mergeCell ref="D895:D896"/>
    <mergeCell ref="O895:O896"/>
    <mergeCell ref="P895:P898"/>
    <mergeCell ref="Q895:Q896"/>
    <mergeCell ref="R895:R898"/>
    <mergeCell ref="C907:C910"/>
    <mergeCell ref="D907:D908"/>
    <mergeCell ref="O907:O908"/>
    <mergeCell ref="P907:P910"/>
    <mergeCell ref="Q907:Q908"/>
    <mergeCell ref="R907:R910"/>
    <mergeCell ref="D909:D910"/>
    <mergeCell ref="O909:O910"/>
    <mergeCell ref="Q909:Q910"/>
    <mergeCell ref="F903:F918"/>
    <mergeCell ref="O903:O904"/>
    <mergeCell ref="P903:P906"/>
    <mergeCell ref="Q903:Q904"/>
    <mergeCell ref="R903:R906"/>
    <mergeCell ref="D905:D906"/>
    <mergeCell ref="O905:O906"/>
    <mergeCell ref="Q905:Q906"/>
    <mergeCell ref="C915:C918"/>
    <mergeCell ref="D915:D916"/>
    <mergeCell ref="O915:O916"/>
    <mergeCell ref="P915:P918"/>
    <mergeCell ref="Q915:Q916"/>
    <mergeCell ref="R915:R918"/>
    <mergeCell ref="D917:D918"/>
    <mergeCell ref="O917:O918"/>
    <mergeCell ref="Q917:Q918"/>
    <mergeCell ref="C911:C914"/>
    <mergeCell ref="D911:D912"/>
    <mergeCell ref="O911:O912"/>
    <mergeCell ref="P911:P914"/>
    <mergeCell ref="Q911:Q912"/>
    <mergeCell ref="R911:R914"/>
    <mergeCell ref="D913:D914"/>
    <mergeCell ref="O913:O914"/>
    <mergeCell ref="Q913:Q914"/>
    <mergeCell ref="Q919:Q920"/>
    <mergeCell ref="R919:R922"/>
    <mergeCell ref="D921:D922"/>
    <mergeCell ref="O921:O922"/>
    <mergeCell ref="Q921:Q922"/>
    <mergeCell ref="C923:C926"/>
    <mergeCell ref="D923:D924"/>
    <mergeCell ref="O923:O924"/>
    <mergeCell ref="P923:P926"/>
    <mergeCell ref="Q923:Q924"/>
    <mergeCell ref="A919:A950"/>
    <mergeCell ref="C919:C922"/>
    <mergeCell ref="D919:D920"/>
    <mergeCell ref="F919:F934"/>
    <mergeCell ref="O919:O920"/>
    <mergeCell ref="P919:P922"/>
    <mergeCell ref="D929:D930"/>
    <mergeCell ref="O929:O930"/>
    <mergeCell ref="C935:C938"/>
    <mergeCell ref="D935:D936"/>
    <mergeCell ref="Q929:Q930"/>
    <mergeCell ref="C931:C934"/>
    <mergeCell ref="P931:P934"/>
    <mergeCell ref="R931:R934"/>
    <mergeCell ref="D932:D934"/>
    <mergeCell ref="O932:O934"/>
    <mergeCell ref="Q932:Q934"/>
    <mergeCell ref="R923:R926"/>
    <mergeCell ref="D925:D926"/>
    <mergeCell ref="O925:O926"/>
    <mergeCell ref="Q925:Q926"/>
    <mergeCell ref="C927:C930"/>
    <mergeCell ref="D927:D928"/>
    <mergeCell ref="O927:O928"/>
    <mergeCell ref="P927:P930"/>
    <mergeCell ref="Q927:Q928"/>
    <mergeCell ref="R927:R930"/>
    <mergeCell ref="C939:C942"/>
    <mergeCell ref="D939:D940"/>
    <mergeCell ref="O939:O940"/>
    <mergeCell ref="P939:P942"/>
    <mergeCell ref="Q939:Q940"/>
    <mergeCell ref="R939:R942"/>
    <mergeCell ref="D941:D942"/>
    <mergeCell ref="O941:O942"/>
    <mergeCell ref="Q941:Q942"/>
    <mergeCell ref="F935:F950"/>
    <mergeCell ref="O935:O936"/>
    <mergeCell ref="P935:P938"/>
    <mergeCell ref="Q935:Q936"/>
    <mergeCell ref="R935:R938"/>
    <mergeCell ref="D937:D938"/>
    <mergeCell ref="O937:O938"/>
    <mergeCell ref="Q937:Q938"/>
    <mergeCell ref="C947:C950"/>
    <mergeCell ref="D947:D948"/>
    <mergeCell ref="O947:O948"/>
    <mergeCell ref="P947:P950"/>
    <mergeCell ref="Q947:Q948"/>
    <mergeCell ref="R947:R950"/>
    <mergeCell ref="D949:D950"/>
    <mergeCell ref="O949:O950"/>
    <mergeCell ref="Q949:Q950"/>
    <mergeCell ref="C943:C946"/>
    <mergeCell ref="D943:D944"/>
    <mergeCell ref="O943:O944"/>
    <mergeCell ref="P943:P946"/>
    <mergeCell ref="Q943:Q944"/>
    <mergeCell ref="R943:R946"/>
    <mergeCell ref="D945:D946"/>
    <mergeCell ref="O945:O946"/>
    <mergeCell ref="Q945:Q946"/>
    <mergeCell ref="Q951:Q952"/>
    <mergeCell ref="R951:R954"/>
    <mergeCell ref="D953:D954"/>
    <mergeCell ref="O953:O954"/>
    <mergeCell ref="Q953:Q954"/>
    <mergeCell ref="C955:C958"/>
    <mergeCell ref="D955:D956"/>
    <mergeCell ref="O955:O956"/>
    <mergeCell ref="P955:P958"/>
    <mergeCell ref="Q955:Q956"/>
    <mergeCell ref="A951:A982"/>
    <mergeCell ref="C951:C954"/>
    <mergeCell ref="D951:D952"/>
    <mergeCell ref="F951:F966"/>
    <mergeCell ref="O951:O952"/>
    <mergeCell ref="P951:P954"/>
    <mergeCell ref="D961:D962"/>
    <mergeCell ref="O961:O962"/>
    <mergeCell ref="C967:C970"/>
    <mergeCell ref="D967:D968"/>
    <mergeCell ref="Q961:Q962"/>
    <mergeCell ref="C963:C966"/>
    <mergeCell ref="P963:P966"/>
    <mergeCell ref="R963:R966"/>
    <mergeCell ref="D964:D966"/>
    <mergeCell ref="O964:O966"/>
    <mergeCell ref="Q964:Q966"/>
    <mergeCell ref="R955:R958"/>
    <mergeCell ref="D957:D958"/>
    <mergeCell ref="O957:O958"/>
    <mergeCell ref="Q957:Q958"/>
    <mergeCell ref="C959:C962"/>
    <mergeCell ref="D959:D960"/>
    <mergeCell ref="O959:O960"/>
    <mergeCell ref="P959:P962"/>
    <mergeCell ref="Q959:Q960"/>
    <mergeCell ref="R959:R962"/>
    <mergeCell ref="C971:C974"/>
    <mergeCell ref="D971:D972"/>
    <mergeCell ref="O971:O972"/>
    <mergeCell ref="P971:P974"/>
    <mergeCell ref="Q971:Q972"/>
    <mergeCell ref="R971:R974"/>
    <mergeCell ref="D973:D974"/>
    <mergeCell ref="O973:O974"/>
    <mergeCell ref="Q973:Q974"/>
    <mergeCell ref="F967:F982"/>
    <mergeCell ref="O967:O968"/>
    <mergeCell ref="P967:P970"/>
    <mergeCell ref="Q967:Q968"/>
    <mergeCell ref="R967:R970"/>
    <mergeCell ref="D969:D970"/>
    <mergeCell ref="O969:O970"/>
    <mergeCell ref="Q969:Q970"/>
    <mergeCell ref="C979:C982"/>
    <mergeCell ref="D979:D980"/>
    <mergeCell ref="O979:O980"/>
    <mergeCell ref="P979:P982"/>
    <mergeCell ref="Q979:Q980"/>
    <mergeCell ref="R979:R982"/>
    <mergeCell ref="D981:D982"/>
    <mergeCell ref="O981:O982"/>
    <mergeCell ref="Q981:Q982"/>
    <mergeCell ref="C975:C978"/>
    <mergeCell ref="D975:D976"/>
    <mergeCell ref="O975:O976"/>
    <mergeCell ref="P975:P978"/>
    <mergeCell ref="Q975:Q976"/>
    <mergeCell ref="R975:R978"/>
    <mergeCell ref="D977:D978"/>
    <mergeCell ref="O977:O978"/>
    <mergeCell ref="Q977:Q978"/>
    <mergeCell ref="Q983:Q984"/>
    <mergeCell ref="R983:R986"/>
    <mergeCell ref="D985:D986"/>
    <mergeCell ref="O985:O986"/>
    <mergeCell ref="Q985:Q986"/>
    <mergeCell ref="C987:C990"/>
    <mergeCell ref="D987:D988"/>
    <mergeCell ref="O987:O988"/>
    <mergeCell ref="P987:P990"/>
    <mergeCell ref="Q987:Q988"/>
    <mergeCell ref="A983:A1014"/>
    <mergeCell ref="C983:C986"/>
    <mergeCell ref="D983:D984"/>
    <mergeCell ref="F983:F998"/>
    <mergeCell ref="O983:O984"/>
    <mergeCell ref="P983:P986"/>
    <mergeCell ref="D993:D994"/>
    <mergeCell ref="O993:O994"/>
    <mergeCell ref="C999:C1002"/>
    <mergeCell ref="D999:D1000"/>
    <mergeCell ref="Q993:Q994"/>
    <mergeCell ref="C995:C998"/>
    <mergeCell ref="P995:P998"/>
    <mergeCell ref="R995:R998"/>
    <mergeCell ref="D996:D998"/>
    <mergeCell ref="O996:O998"/>
    <mergeCell ref="Q996:Q998"/>
    <mergeCell ref="R987:R990"/>
    <mergeCell ref="D989:D990"/>
    <mergeCell ref="O989:O990"/>
    <mergeCell ref="Q989:Q990"/>
    <mergeCell ref="C991:C994"/>
    <mergeCell ref="D991:D992"/>
    <mergeCell ref="O991:O992"/>
    <mergeCell ref="P991:P994"/>
    <mergeCell ref="Q991:Q992"/>
    <mergeCell ref="R991:R994"/>
    <mergeCell ref="C1003:C1006"/>
    <mergeCell ref="D1003:D1004"/>
    <mergeCell ref="O1003:O1004"/>
    <mergeCell ref="P1003:P1006"/>
    <mergeCell ref="Q1003:Q1004"/>
    <mergeCell ref="R1003:R1006"/>
    <mergeCell ref="D1005:D1006"/>
    <mergeCell ref="O1005:O1006"/>
    <mergeCell ref="Q1005:Q1006"/>
    <mergeCell ref="F999:F1014"/>
    <mergeCell ref="O999:O1000"/>
    <mergeCell ref="P999:P1002"/>
    <mergeCell ref="Q999:Q1000"/>
    <mergeCell ref="R999:R1002"/>
    <mergeCell ref="D1001:D1002"/>
    <mergeCell ref="O1001:O1002"/>
    <mergeCell ref="Q1001:Q1002"/>
    <mergeCell ref="C1011:C1014"/>
    <mergeCell ref="D1011:D1012"/>
    <mergeCell ref="O1011:O1012"/>
    <mergeCell ref="P1011:P1014"/>
    <mergeCell ref="Q1011:Q1012"/>
    <mergeCell ref="R1011:R1014"/>
    <mergeCell ref="D1013:D1014"/>
    <mergeCell ref="O1013:O1014"/>
    <mergeCell ref="Q1013:Q1014"/>
    <mergeCell ref="C1007:C1010"/>
    <mergeCell ref="D1007:D1008"/>
    <mergeCell ref="O1007:O1008"/>
    <mergeCell ref="P1007:P1010"/>
    <mergeCell ref="Q1007:Q1008"/>
    <mergeCell ref="R1007:R1010"/>
    <mergeCell ref="D1009:D1010"/>
    <mergeCell ref="O1009:O1010"/>
    <mergeCell ref="Q1009:Q1010"/>
    <mergeCell ref="P1030:P1033"/>
    <mergeCell ref="Q1015:Q1016"/>
    <mergeCell ref="R1015:R1016"/>
    <mergeCell ref="C1017:C1018"/>
    <mergeCell ref="O1017:O1018"/>
    <mergeCell ref="P1017:P1018"/>
    <mergeCell ref="Q1017:Q1018"/>
    <mergeCell ref="R1017:R1018"/>
    <mergeCell ref="A1015:A1029"/>
    <mergeCell ref="C1015:C1016"/>
    <mergeCell ref="D1015:D1029"/>
    <mergeCell ref="F1015:F1021"/>
    <mergeCell ref="O1015:O1016"/>
    <mergeCell ref="P1015:P1016"/>
    <mergeCell ref="C1019:C1020"/>
    <mergeCell ref="O1019:O1020"/>
    <mergeCell ref="P1019:P1020"/>
    <mergeCell ref="P1024:P1025"/>
    <mergeCell ref="O1040:O1041"/>
    <mergeCell ref="A1030:A1061"/>
    <mergeCell ref="C1030:C1033"/>
    <mergeCell ref="D1030:D1031"/>
    <mergeCell ref="F1030:F1045"/>
    <mergeCell ref="O1030:O1031"/>
    <mergeCell ref="Q1024:Q1025"/>
    <mergeCell ref="R1024:R1025"/>
    <mergeCell ref="C1026:C1027"/>
    <mergeCell ref="O1026:O1027"/>
    <mergeCell ref="P1026:P1027"/>
    <mergeCell ref="Q1026:Q1027"/>
    <mergeCell ref="R1026:R1027"/>
    <mergeCell ref="Q1019:Q1020"/>
    <mergeCell ref="R1019:R1020"/>
    <mergeCell ref="C1022:C1023"/>
    <mergeCell ref="F1022:F1029"/>
    <mergeCell ref="O1022:O1023"/>
    <mergeCell ref="P1022:P1023"/>
    <mergeCell ref="Q1022:Q1023"/>
    <mergeCell ref="R1022:R1023"/>
    <mergeCell ref="C1024:C1025"/>
    <mergeCell ref="O1024:O1025"/>
    <mergeCell ref="C1034:C1037"/>
    <mergeCell ref="D1034:D1035"/>
    <mergeCell ref="O1034:O1035"/>
    <mergeCell ref="P1034:P1037"/>
    <mergeCell ref="Q1034:Q1035"/>
    <mergeCell ref="R1034:R1037"/>
    <mergeCell ref="D1036:D1037"/>
    <mergeCell ref="O1036:O1037"/>
    <mergeCell ref="Q1036:Q1037"/>
    <mergeCell ref="C1046:C1049"/>
    <mergeCell ref="Q1030:Q1031"/>
    <mergeCell ref="R1030:R1033"/>
    <mergeCell ref="D1032:D1033"/>
    <mergeCell ref="O1032:O1033"/>
    <mergeCell ref="Q1032:Q1033"/>
    <mergeCell ref="C1028:C1029"/>
    <mergeCell ref="O1028:O1029"/>
    <mergeCell ref="P1028:P1029"/>
    <mergeCell ref="Q1028:Q1029"/>
    <mergeCell ref="R1028:R1029"/>
    <mergeCell ref="F1046:F1061"/>
    <mergeCell ref="O1046:O1047"/>
    <mergeCell ref="P1046:P1049"/>
    <mergeCell ref="Q1046:Q1047"/>
    <mergeCell ref="D1052:D1053"/>
    <mergeCell ref="O1052:O1053"/>
    <mergeCell ref="Q1052:Q1053"/>
    <mergeCell ref="C1054:C1057"/>
    <mergeCell ref="C1042:C1045"/>
    <mergeCell ref="P1042:P1045"/>
    <mergeCell ref="R1042:R1045"/>
    <mergeCell ref="D1043:D1045"/>
    <mergeCell ref="O1043:O1045"/>
    <mergeCell ref="Q1043:Q1045"/>
    <mergeCell ref="C1038:C1041"/>
    <mergeCell ref="D1038:D1039"/>
    <mergeCell ref="O1038:O1039"/>
    <mergeCell ref="P1038:P1041"/>
    <mergeCell ref="Q1038:Q1039"/>
    <mergeCell ref="R1038:R1041"/>
    <mergeCell ref="D1040:D1041"/>
    <mergeCell ref="D1046:D1047"/>
    <mergeCell ref="Q1040:Q1041"/>
    <mergeCell ref="M2:Q2"/>
    <mergeCell ref="R2:V2"/>
    <mergeCell ref="A1:G1"/>
    <mergeCell ref="C1058:C1061"/>
    <mergeCell ref="D1058:D1059"/>
    <mergeCell ref="O1058:O1059"/>
    <mergeCell ref="P1058:P1061"/>
    <mergeCell ref="Q1058:Q1059"/>
    <mergeCell ref="R1058:R1061"/>
    <mergeCell ref="D1060:D1061"/>
    <mergeCell ref="O1060:O1061"/>
    <mergeCell ref="Q1060:Q1061"/>
    <mergeCell ref="D1054:D1055"/>
    <mergeCell ref="O1054:O1055"/>
    <mergeCell ref="P1054:P1057"/>
    <mergeCell ref="Q1054:Q1055"/>
    <mergeCell ref="R1054:R1057"/>
    <mergeCell ref="D1056:D1057"/>
    <mergeCell ref="O1056:O1057"/>
    <mergeCell ref="Q1056:Q1057"/>
    <mergeCell ref="R1046:R1049"/>
    <mergeCell ref="D1048:D1049"/>
    <mergeCell ref="O1048:O1049"/>
    <mergeCell ref="Q1048:Q1049"/>
    <mergeCell ref="C1050:C1053"/>
    <mergeCell ref="D1050:D1051"/>
    <mergeCell ref="O1050:O1051"/>
    <mergeCell ref="P1050:P1053"/>
    <mergeCell ref="Q1050:Q1051"/>
    <mergeCell ref="R1050:R10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9AB7E-6568-496E-9A7D-C0D97C42058B}">
  <dimension ref="A1:AJ614"/>
  <sheetViews>
    <sheetView workbookViewId="0">
      <pane ySplit="4" topLeftCell="A5" activePane="bottomLeft" state="frozen"/>
      <selection pane="bottomLeft" activeCell="E7" sqref="E7"/>
    </sheetView>
  </sheetViews>
  <sheetFormatPr defaultRowHeight="12.75"/>
  <cols>
    <col min="1" max="1" width="14.5703125" customWidth="1"/>
    <col min="5" max="5" width="25.140625" bestFit="1" customWidth="1"/>
    <col min="6" max="6" width="25.140625" style="268" bestFit="1" customWidth="1"/>
    <col min="10" max="10" width="18.85546875" style="268" bestFit="1" customWidth="1"/>
    <col min="13" max="13" width="13.5703125" bestFit="1" customWidth="1"/>
    <col min="16" max="16" width="32.28515625" bestFit="1" customWidth="1"/>
    <col min="22" max="22" width="8.42578125" bestFit="1" customWidth="1"/>
    <col min="23" max="23" width="79.28515625" style="268" bestFit="1" customWidth="1"/>
    <col min="25" max="36" width="9.140625" style="324"/>
  </cols>
  <sheetData>
    <row r="1" spans="1:36" s="324" customFormat="1" ht="15.75">
      <c r="A1" s="350" t="s">
        <v>5585</v>
      </c>
      <c r="B1" s="351"/>
      <c r="C1" s="351"/>
      <c r="D1" s="351"/>
      <c r="E1" s="351"/>
      <c r="F1" s="352"/>
      <c r="J1" s="353"/>
      <c r="W1" s="353"/>
    </row>
    <row r="2" spans="1:36" s="324" customFormat="1" ht="15.75">
      <c r="B2" s="354"/>
      <c r="C2" s="354"/>
      <c r="D2" s="354"/>
      <c r="E2" s="354"/>
      <c r="F2" s="355"/>
      <c r="G2" s="356"/>
      <c r="H2" s="356"/>
      <c r="J2" s="353"/>
      <c r="W2" s="353"/>
    </row>
    <row r="3" spans="1:36" s="324" customFormat="1" ht="15">
      <c r="A3" s="351"/>
      <c r="B3" s="351"/>
      <c r="C3" s="351"/>
      <c r="D3" s="351"/>
      <c r="E3" s="351"/>
      <c r="F3" s="352"/>
      <c r="J3" s="353"/>
      <c r="W3" s="353"/>
    </row>
    <row r="4" spans="1:36" s="324" customFormat="1" ht="16.5" thickBot="1">
      <c r="A4" s="357" t="s">
        <v>5783</v>
      </c>
      <c r="B4" s="351"/>
      <c r="C4" s="351"/>
      <c r="D4" s="351"/>
      <c r="E4" s="351"/>
      <c r="F4" s="352"/>
      <c r="J4" s="353"/>
      <c r="W4" s="353"/>
    </row>
    <row r="5" spans="1:36" s="267" customFormat="1" ht="60.75" thickBot="1">
      <c r="A5" s="97" t="s">
        <v>5582</v>
      </c>
      <c r="B5" s="97" t="s">
        <v>1860</v>
      </c>
      <c r="C5" s="98" t="s">
        <v>3169</v>
      </c>
      <c r="D5" s="98" t="s">
        <v>1863</v>
      </c>
      <c r="E5" s="99" t="s">
        <v>1</v>
      </c>
      <c r="F5" s="270" t="s">
        <v>5674</v>
      </c>
      <c r="G5" s="266" t="s">
        <v>5609</v>
      </c>
      <c r="H5" s="98" t="s">
        <v>3217</v>
      </c>
      <c r="I5" s="97" t="s">
        <v>1861</v>
      </c>
      <c r="J5" s="269" t="s">
        <v>5608</v>
      </c>
      <c r="K5" s="97" t="s">
        <v>1273</v>
      </c>
      <c r="L5" s="98" t="s">
        <v>3167</v>
      </c>
      <c r="M5" s="100" t="s">
        <v>1862</v>
      </c>
      <c r="N5" s="101" t="s">
        <v>1864</v>
      </c>
      <c r="O5" s="102" t="s">
        <v>1865</v>
      </c>
      <c r="P5" s="102" t="s">
        <v>1866</v>
      </c>
      <c r="Q5" s="102" t="s">
        <v>1867</v>
      </c>
      <c r="R5" s="99" t="s">
        <v>3170</v>
      </c>
      <c r="S5" s="103" t="s">
        <v>1868</v>
      </c>
      <c r="T5" s="102" t="s">
        <v>1869</v>
      </c>
      <c r="U5" s="102" t="s">
        <v>1870</v>
      </c>
      <c r="V5" s="103" t="s">
        <v>1871</v>
      </c>
      <c r="W5" s="270" t="s">
        <v>3216</v>
      </c>
      <c r="X5" s="104"/>
      <c r="Y5" s="358"/>
      <c r="Z5" s="358"/>
      <c r="AA5" s="358"/>
      <c r="AB5" s="359"/>
      <c r="AC5" s="359"/>
      <c r="AD5" s="359"/>
      <c r="AE5" s="359"/>
      <c r="AF5" s="359"/>
      <c r="AG5" s="359"/>
      <c r="AH5" s="359"/>
      <c r="AI5" s="359"/>
      <c r="AJ5" s="359"/>
    </row>
    <row r="6" spans="1:36" ht="15.75" thickBot="1">
      <c r="A6" s="283" t="s">
        <v>3171</v>
      </c>
      <c r="B6" s="284">
        <v>1001</v>
      </c>
      <c r="C6" s="285" t="s">
        <v>3166</v>
      </c>
      <c r="D6" s="285" t="s">
        <v>1875</v>
      </c>
      <c r="E6" s="253" t="s">
        <v>5776</v>
      </c>
      <c r="F6" s="271" t="s">
        <v>66</v>
      </c>
      <c r="G6" s="234"/>
      <c r="H6" s="234" t="s">
        <v>3200</v>
      </c>
      <c r="I6" s="283">
        <v>1</v>
      </c>
      <c r="J6" s="286" t="s">
        <v>1874</v>
      </c>
      <c r="K6" s="234" t="s">
        <v>5600</v>
      </c>
      <c r="L6" s="285" t="s">
        <v>5610</v>
      </c>
      <c r="M6" s="284">
        <v>437880017544</v>
      </c>
      <c r="N6" s="287">
        <v>70.94</v>
      </c>
      <c r="O6" s="288">
        <f t="shared" ref="O6:O69" si="0">N6*10/1000</f>
        <v>0.70940000000000003</v>
      </c>
      <c r="P6" s="264" t="s">
        <v>1876</v>
      </c>
      <c r="Q6" s="264">
        <v>1</v>
      </c>
      <c r="R6" s="289" t="s">
        <v>1873</v>
      </c>
      <c r="S6" s="290">
        <v>12.156000000000001</v>
      </c>
      <c r="T6" s="291">
        <f t="shared" ref="T6:T69" si="1">S6*O6</f>
        <v>8.6234664000000016</v>
      </c>
      <c r="U6" s="291">
        <f t="shared" ref="U6:U69" si="2">T6/N6</f>
        <v>0.12156000000000003</v>
      </c>
      <c r="V6" s="292" t="s">
        <v>1877</v>
      </c>
      <c r="W6" s="293" t="s">
        <v>1872</v>
      </c>
      <c r="Y6" s="360" t="s">
        <v>1878</v>
      </c>
      <c r="Z6" s="361"/>
      <c r="AA6" s="361"/>
    </row>
    <row r="7" spans="1:36" ht="15.75" thickBot="1">
      <c r="A7" s="283">
        <v>20424913</v>
      </c>
      <c r="B7" s="284">
        <v>1001</v>
      </c>
      <c r="C7" s="285" t="s">
        <v>3166</v>
      </c>
      <c r="D7" s="285" t="s">
        <v>1875</v>
      </c>
      <c r="E7" s="253" t="s">
        <v>5686</v>
      </c>
      <c r="F7" s="271" t="s">
        <v>3191</v>
      </c>
      <c r="G7" s="234" t="s">
        <v>3168</v>
      </c>
      <c r="H7" s="234" t="s">
        <v>3190</v>
      </c>
      <c r="I7" s="283">
        <v>1</v>
      </c>
      <c r="J7" s="286" t="s">
        <v>1880</v>
      </c>
      <c r="K7" s="234" t="s">
        <v>5601</v>
      </c>
      <c r="L7" s="285" t="s">
        <v>5610</v>
      </c>
      <c r="M7" s="284">
        <v>437880017530</v>
      </c>
      <c r="N7" s="287">
        <v>74.510000000000005</v>
      </c>
      <c r="O7" s="288">
        <f t="shared" si="0"/>
        <v>0.74509999999999998</v>
      </c>
      <c r="P7" s="264" t="s">
        <v>1881</v>
      </c>
      <c r="Q7" s="264">
        <v>1</v>
      </c>
      <c r="R7" s="289" t="s">
        <v>1873</v>
      </c>
      <c r="S7" s="290">
        <v>12.551</v>
      </c>
      <c r="T7" s="291">
        <f t="shared" si="1"/>
        <v>9.3517501000000003</v>
      </c>
      <c r="U7" s="291">
        <f t="shared" si="2"/>
        <v>0.12550999999999998</v>
      </c>
      <c r="V7" s="292" t="s">
        <v>1877</v>
      </c>
      <c r="W7" s="293" t="s">
        <v>1879</v>
      </c>
      <c r="Y7" s="361" t="s">
        <v>1882</v>
      </c>
      <c r="Z7" s="361"/>
      <c r="AA7" s="361"/>
    </row>
    <row r="8" spans="1:36" ht="15.75" thickBot="1">
      <c r="A8" s="283">
        <v>20424913</v>
      </c>
      <c r="B8" s="284">
        <v>1001</v>
      </c>
      <c r="C8" s="285" t="s">
        <v>3166</v>
      </c>
      <c r="D8" s="285" t="s">
        <v>1875</v>
      </c>
      <c r="E8" s="253" t="s">
        <v>5777</v>
      </c>
      <c r="F8" s="271" t="s">
        <v>5599</v>
      </c>
      <c r="G8" s="234"/>
      <c r="H8" s="234" t="s">
        <v>3183</v>
      </c>
      <c r="I8" s="283">
        <v>1</v>
      </c>
      <c r="J8" s="286" t="s">
        <v>1884</v>
      </c>
      <c r="K8" s="234" t="s">
        <v>5600</v>
      </c>
      <c r="L8" s="285" t="s">
        <v>5610</v>
      </c>
      <c r="M8" s="284">
        <v>437880017520</v>
      </c>
      <c r="N8" s="287">
        <v>91.31</v>
      </c>
      <c r="O8" s="288">
        <f t="shared" si="0"/>
        <v>0.91310000000000002</v>
      </c>
      <c r="P8" s="264" t="s">
        <v>1885</v>
      </c>
      <c r="Q8" s="264">
        <v>1</v>
      </c>
      <c r="R8" s="289" t="s">
        <v>1873</v>
      </c>
      <c r="S8" s="290">
        <v>10.968999999999999</v>
      </c>
      <c r="T8" s="291">
        <f t="shared" si="1"/>
        <v>10.0157939</v>
      </c>
      <c r="U8" s="291">
        <f t="shared" si="2"/>
        <v>0.10969</v>
      </c>
      <c r="V8" s="292" t="s">
        <v>1877</v>
      </c>
      <c r="W8" s="293" t="s">
        <v>1883</v>
      </c>
      <c r="Y8" s="361" t="s">
        <v>1886</v>
      </c>
      <c r="Z8" s="361"/>
      <c r="AA8" s="361"/>
    </row>
    <row r="9" spans="1:36" ht="15.75" thickBot="1">
      <c r="A9" s="283">
        <v>20424913</v>
      </c>
      <c r="B9" s="284">
        <v>1001</v>
      </c>
      <c r="C9" s="285" t="s">
        <v>3166</v>
      </c>
      <c r="D9" s="285" t="s">
        <v>1875</v>
      </c>
      <c r="E9" s="234" t="s">
        <v>5689</v>
      </c>
      <c r="F9" s="271" t="s">
        <v>3198</v>
      </c>
      <c r="G9" s="234" t="s">
        <v>3168</v>
      </c>
      <c r="H9" s="234" t="s">
        <v>3197</v>
      </c>
      <c r="I9" s="283">
        <v>1</v>
      </c>
      <c r="J9" s="286" t="s">
        <v>1888</v>
      </c>
      <c r="K9" s="234" t="s">
        <v>5601</v>
      </c>
      <c r="L9" s="285" t="s">
        <v>5610</v>
      </c>
      <c r="M9" s="284">
        <v>437880017538</v>
      </c>
      <c r="N9" s="287">
        <v>57</v>
      </c>
      <c r="O9" s="288">
        <f t="shared" si="0"/>
        <v>0.56999999999999995</v>
      </c>
      <c r="P9" s="264" t="s">
        <v>1889</v>
      </c>
      <c r="Q9" s="264">
        <v>1</v>
      </c>
      <c r="R9" s="289" t="s">
        <v>1873</v>
      </c>
      <c r="S9" s="290">
        <v>9.8360000000000003</v>
      </c>
      <c r="T9" s="291">
        <f t="shared" si="1"/>
        <v>5.6065199999999997</v>
      </c>
      <c r="U9" s="291">
        <f t="shared" si="2"/>
        <v>9.8359999999999989E-2</v>
      </c>
      <c r="V9" s="292" t="s">
        <v>1877</v>
      </c>
      <c r="W9" s="293" t="s">
        <v>1887</v>
      </c>
      <c r="Y9" s="361"/>
      <c r="Z9" s="361"/>
      <c r="AA9" s="361"/>
    </row>
    <row r="10" spans="1:36" ht="15.75" thickBot="1">
      <c r="A10" s="283">
        <v>20424913</v>
      </c>
      <c r="B10" s="284">
        <v>1001</v>
      </c>
      <c r="C10" s="285" t="s">
        <v>3166</v>
      </c>
      <c r="D10" s="285" t="s">
        <v>1875</v>
      </c>
      <c r="E10" s="234" t="s">
        <v>5678</v>
      </c>
      <c r="F10" s="271" t="s">
        <v>65</v>
      </c>
      <c r="G10" s="234"/>
      <c r="H10" s="234" t="s">
        <v>3179</v>
      </c>
      <c r="I10" s="283">
        <v>1</v>
      </c>
      <c r="J10" s="286" t="s">
        <v>1891</v>
      </c>
      <c r="K10" s="234" t="s">
        <v>5600</v>
      </c>
      <c r="L10" s="285" t="s">
        <v>5610</v>
      </c>
      <c r="M10" s="284">
        <v>437880017514</v>
      </c>
      <c r="N10" s="287">
        <v>74.739999999999995</v>
      </c>
      <c r="O10" s="288">
        <f t="shared" si="0"/>
        <v>0.74739999999999995</v>
      </c>
      <c r="P10" s="264" t="s">
        <v>1892</v>
      </c>
      <c r="Q10" s="264">
        <v>1</v>
      </c>
      <c r="R10" s="289" t="s">
        <v>1873</v>
      </c>
      <c r="S10" s="290">
        <v>8.6890000000000001</v>
      </c>
      <c r="T10" s="291">
        <f t="shared" si="1"/>
        <v>6.4941585999999996</v>
      </c>
      <c r="U10" s="291">
        <f t="shared" si="2"/>
        <v>8.6889999999999995E-2</v>
      </c>
      <c r="V10" s="292" t="s">
        <v>1877</v>
      </c>
      <c r="W10" s="293" t="s">
        <v>1890</v>
      </c>
      <c r="Y10" s="361" t="s">
        <v>5782</v>
      </c>
      <c r="Z10" s="361"/>
      <c r="AA10" s="361"/>
    </row>
    <row r="11" spans="1:36" ht="15.75" thickBot="1">
      <c r="A11" s="283">
        <v>20424913</v>
      </c>
      <c r="B11" s="284">
        <v>1001</v>
      </c>
      <c r="C11" s="285" t="s">
        <v>3166</v>
      </c>
      <c r="D11" s="285" t="s">
        <v>1875</v>
      </c>
      <c r="E11" s="234" t="s">
        <v>5679</v>
      </c>
      <c r="F11" s="271" t="s">
        <v>70</v>
      </c>
      <c r="G11" s="234"/>
      <c r="H11" s="234" t="s">
        <v>3181</v>
      </c>
      <c r="I11" s="283">
        <v>1</v>
      </c>
      <c r="J11" s="286" t="s">
        <v>1894</v>
      </c>
      <c r="K11" s="234" t="s">
        <v>5600</v>
      </c>
      <c r="L11" s="285" t="s">
        <v>5610</v>
      </c>
      <c r="M11" s="284">
        <v>437880017516</v>
      </c>
      <c r="N11" s="265">
        <v>80.900000000000006</v>
      </c>
      <c r="O11" s="288">
        <f t="shared" si="0"/>
        <v>0.80900000000000005</v>
      </c>
      <c r="P11" s="264" t="s">
        <v>1895</v>
      </c>
      <c r="Q11" s="264">
        <v>1</v>
      </c>
      <c r="R11" s="289" t="s">
        <v>1873</v>
      </c>
      <c r="S11" s="290">
        <v>11.625999999999999</v>
      </c>
      <c r="T11" s="291">
        <f t="shared" si="1"/>
        <v>9.4054339999999996</v>
      </c>
      <c r="U11" s="291">
        <f t="shared" si="2"/>
        <v>0.11625999999999999</v>
      </c>
      <c r="V11" s="292" t="s">
        <v>1877</v>
      </c>
      <c r="W11" s="293" t="s">
        <v>1893</v>
      </c>
      <c r="Y11" s="362" t="s">
        <v>1896</v>
      </c>
      <c r="Z11" s="361"/>
      <c r="AA11" s="361"/>
    </row>
    <row r="12" spans="1:36" ht="15.75" thickBot="1">
      <c r="A12" s="265">
        <v>20424913</v>
      </c>
      <c r="B12" s="265">
        <v>1001</v>
      </c>
      <c r="C12" s="285" t="s">
        <v>3166</v>
      </c>
      <c r="D12" s="285" t="s">
        <v>1875</v>
      </c>
      <c r="E12" s="234" t="s">
        <v>5684</v>
      </c>
      <c r="F12" s="271" t="s">
        <v>5595</v>
      </c>
      <c r="G12" s="234" t="s">
        <v>3168</v>
      </c>
      <c r="H12" s="234" t="s">
        <v>3186</v>
      </c>
      <c r="I12" s="265">
        <v>1</v>
      </c>
      <c r="J12" s="294" t="s">
        <v>1898</v>
      </c>
      <c r="K12" s="234" t="s">
        <v>5601</v>
      </c>
      <c r="L12" s="285" t="s">
        <v>5610</v>
      </c>
      <c r="M12" s="284">
        <v>437880017522</v>
      </c>
      <c r="N12" s="265">
        <v>80.400000000000006</v>
      </c>
      <c r="O12" s="288">
        <f t="shared" si="0"/>
        <v>0.80400000000000005</v>
      </c>
      <c r="P12" s="264" t="s">
        <v>1899</v>
      </c>
      <c r="Q12" s="264">
        <v>1</v>
      </c>
      <c r="R12" s="265" t="s">
        <v>1873</v>
      </c>
      <c r="S12" s="290">
        <v>7.9390000000000001</v>
      </c>
      <c r="T12" s="291">
        <f t="shared" si="1"/>
        <v>6.3829560000000001</v>
      </c>
      <c r="U12" s="291">
        <f t="shared" si="2"/>
        <v>7.9390000000000002E-2</v>
      </c>
      <c r="V12" s="292" t="s">
        <v>1877</v>
      </c>
      <c r="W12" s="294" t="s">
        <v>1897</v>
      </c>
      <c r="Y12" s="362" t="s">
        <v>1900</v>
      </c>
      <c r="Z12" s="361"/>
      <c r="AA12" s="361"/>
    </row>
    <row r="13" spans="1:36" ht="15.75" thickBot="1">
      <c r="A13" s="265">
        <v>20424913</v>
      </c>
      <c r="B13" s="265">
        <v>1001</v>
      </c>
      <c r="C13" s="285" t="s">
        <v>3166</v>
      </c>
      <c r="D13" s="285" t="s">
        <v>1875</v>
      </c>
      <c r="E13" s="234" t="s">
        <v>5685</v>
      </c>
      <c r="F13" s="271" t="s">
        <v>5598</v>
      </c>
      <c r="G13" s="234" t="s">
        <v>3168</v>
      </c>
      <c r="H13" s="234" t="s">
        <v>3173</v>
      </c>
      <c r="I13" s="265">
        <v>1</v>
      </c>
      <c r="J13" s="294" t="s">
        <v>1902</v>
      </c>
      <c r="K13" s="234" t="s">
        <v>5601</v>
      </c>
      <c r="L13" s="285" t="s">
        <v>5610</v>
      </c>
      <c r="M13" s="284">
        <v>437880017504</v>
      </c>
      <c r="N13" s="265">
        <v>31.716000000000001</v>
      </c>
      <c r="O13" s="288">
        <f t="shared" si="0"/>
        <v>0.31716</v>
      </c>
      <c r="P13" s="264" t="s">
        <v>1903</v>
      </c>
      <c r="Q13" s="264">
        <v>1</v>
      </c>
      <c r="R13" s="265" t="s">
        <v>1873</v>
      </c>
      <c r="S13" s="290">
        <v>3.9430000000000001</v>
      </c>
      <c r="T13" s="291">
        <f t="shared" si="1"/>
        <v>1.25056188</v>
      </c>
      <c r="U13" s="291">
        <f t="shared" si="2"/>
        <v>3.943E-2</v>
      </c>
      <c r="V13" s="292" t="s">
        <v>1877</v>
      </c>
      <c r="W13" s="294" t="s">
        <v>1901</v>
      </c>
      <c r="Y13" s="361"/>
      <c r="Z13" s="361"/>
      <c r="AA13" s="361"/>
    </row>
    <row r="14" spans="1:36" ht="15.75" thickBot="1">
      <c r="A14" s="265">
        <v>20424913</v>
      </c>
      <c r="B14" s="265">
        <v>1001</v>
      </c>
      <c r="C14" s="285" t="s">
        <v>3166</v>
      </c>
      <c r="D14" s="285" t="s">
        <v>1875</v>
      </c>
      <c r="E14" s="234" t="s">
        <v>5684</v>
      </c>
      <c r="F14" s="271" t="s">
        <v>5595</v>
      </c>
      <c r="G14" s="234" t="s">
        <v>3168</v>
      </c>
      <c r="H14" s="234" t="s">
        <v>3188</v>
      </c>
      <c r="I14" s="265">
        <v>3</v>
      </c>
      <c r="J14" s="294" t="s">
        <v>1905</v>
      </c>
      <c r="K14" s="234" t="s">
        <v>5601</v>
      </c>
      <c r="L14" s="285" t="s">
        <v>5610</v>
      </c>
      <c r="M14" s="284">
        <v>437880017526</v>
      </c>
      <c r="N14" s="265">
        <v>74.39</v>
      </c>
      <c r="O14" s="288">
        <f t="shared" si="0"/>
        <v>0.74390000000000001</v>
      </c>
      <c r="P14" s="264" t="s">
        <v>1906</v>
      </c>
      <c r="Q14" s="264">
        <v>1</v>
      </c>
      <c r="R14" s="265" t="s">
        <v>1873</v>
      </c>
      <c r="S14" s="290">
        <v>16.864999999999998</v>
      </c>
      <c r="T14" s="291">
        <f t="shared" si="1"/>
        <v>12.545873499999999</v>
      </c>
      <c r="U14" s="291">
        <f t="shared" si="2"/>
        <v>0.16864999999999999</v>
      </c>
      <c r="V14" s="292" t="s">
        <v>1877</v>
      </c>
      <c r="W14" s="294" t="s">
        <v>1904</v>
      </c>
      <c r="Y14" s="361"/>
      <c r="Z14" s="361"/>
      <c r="AA14" s="361"/>
    </row>
    <row r="15" spans="1:36" ht="15.75" thickBot="1">
      <c r="A15" s="265">
        <v>20424913</v>
      </c>
      <c r="B15" s="265">
        <v>1001</v>
      </c>
      <c r="C15" s="285" t="s">
        <v>3166</v>
      </c>
      <c r="D15" s="285" t="s">
        <v>1875</v>
      </c>
      <c r="E15" s="234" t="s">
        <v>5688</v>
      </c>
      <c r="F15" s="271" t="s">
        <v>3195</v>
      </c>
      <c r="G15" s="234" t="s">
        <v>3168</v>
      </c>
      <c r="H15" s="234" t="s">
        <v>3193</v>
      </c>
      <c r="I15" s="265">
        <v>1</v>
      </c>
      <c r="J15" s="294" t="s">
        <v>1908</v>
      </c>
      <c r="K15" s="234" t="s">
        <v>5601</v>
      </c>
      <c r="L15" s="285" t="s">
        <v>5610</v>
      </c>
      <c r="M15" s="284">
        <v>437880017534</v>
      </c>
      <c r="N15" s="265">
        <v>80.040000000000006</v>
      </c>
      <c r="O15" s="288">
        <f t="shared" si="0"/>
        <v>0.80040000000000011</v>
      </c>
      <c r="P15" s="264" t="s">
        <v>1909</v>
      </c>
      <c r="Q15" s="264">
        <v>1</v>
      </c>
      <c r="R15" s="265" t="s">
        <v>1873</v>
      </c>
      <c r="S15" s="290">
        <v>6.883</v>
      </c>
      <c r="T15" s="291">
        <f t="shared" si="1"/>
        <v>5.509153200000001</v>
      </c>
      <c r="U15" s="291">
        <f t="shared" si="2"/>
        <v>6.8830000000000002E-2</v>
      </c>
      <c r="V15" s="292" t="s">
        <v>1877</v>
      </c>
      <c r="W15" s="294" t="s">
        <v>1907</v>
      </c>
      <c r="Y15" s="361"/>
      <c r="Z15" s="361"/>
      <c r="AA15" s="361"/>
    </row>
    <row r="16" spans="1:36" ht="15.75" thickBot="1">
      <c r="A16" s="265">
        <v>20424913</v>
      </c>
      <c r="B16" s="265">
        <v>1001</v>
      </c>
      <c r="C16" s="285" t="s">
        <v>3166</v>
      </c>
      <c r="D16" s="285" t="s">
        <v>1875</v>
      </c>
      <c r="E16" s="234" t="s">
        <v>5677</v>
      </c>
      <c r="F16" s="271" t="s">
        <v>650</v>
      </c>
      <c r="G16" s="234"/>
      <c r="H16" s="234" t="s">
        <v>3177</v>
      </c>
      <c r="I16" s="265">
        <v>1</v>
      </c>
      <c r="J16" s="294" t="s">
        <v>1911</v>
      </c>
      <c r="K16" s="234" t="s">
        <v>5600</v>
      </c>
      <c r="L16" s="285" t="s">
        <v>5610</v>
      </c>
      <c r="M16" s="284">
        <v>437880017512</v>
      </c>
      <c r="N16" s="265">
        <v>59.23</v>
      </c>
      <c r="O16" s="288">
        <f t="shared" si="0"/>
        <v>0.59229999999999994</v>
      </c>
      <c r="P16" s="264" t="s">
        <v>1912</v>
      </c>
      <c r="Q16" s="264">
        <v>1</v>
      </c>
      <c r="R16" s="265" t="s">
        <v>1873</v>
      </c>
      <c r="S16" s="290">
        <v>7.5739999999999998</v>
      </c>
      <c r="T16" s="291">
        <f t="shared" si="1"/>
        <v>4.4860801999999991</v>
      </c>
      <c r="U16" s="291">
        <f t="shared" si="2"/>
        <v>7.5739999999999988E-2</v>
      </c>
      <c r="V16" s="292" t="s">
        <v>1877</v>
      </c>
      <c r="W16" s="294" t="s">
        <v>1910</v>
      </c>
      <c r="Y16" s="361"/>
      <c r="Z16" s="361"/>
      <c r="AA16" s="361"/>
    </row>
    <row r="17" spans="1:27" ht="15.75" thickBot="1">
      <c r="A17" s="265">
        <v>20424913</v>
      </c>
      <c r="B17" s="265">
        <v>1001</v>
      </c>
      <c r="C17" s="285" t="s">
        <v>3166</v>
      </c>
      <c r="D17" s="285" t="s">
        <v>1875</v>
      </c>
      <c r="E17" s="234" t="s">
        <v>5691</v>
      </c>
      <c r="F17" s="271" t="s">
        <v>597</v>
      </c>
      <c r="G17" s="234"/>
      <c r="H17" s="234" t="s">
        <v>3202</v>
      </c>
      <c r="I17" s="265">
        <v>1</v>
      </c>
      <c r="J17" s="294" t="s">
        <v>1914</v>
      </c>
      <c r="K17" s="234" t="s">
        <v>5600</v>
      </c>
      <c r="L17" s="285" t="s">
        <v>5610</v>
      </c>
      <c r="M17" s="284">
        <v>437880017546</v>
      </c>
      <c r="N17" s="265">
        <v>76</v>
      </c>
      <c r="O17" s="288">
        <f t="shared" si="0"/>
        <v>0.76</v>
      </c>
      <c r="P17" s="264" t="s">
        <v>1915</v>
      </c>
      <c r="Q17" s="264">
        <v>1</v>
      </c>
      <c r="R17" s="265" t="s">
        <v>1873</v>
      </c>
      <c r="S17" s="290">
        <v>10.962999999999999</v>
      </c>
      <c r="T17" s="291">
        <f t="shared" si="1"/>
        <v>8.33188</v>
      </c>
      <c r="U17" s="291">
        <f t="shared" si="2"/>
        <v>0.10963000000000001</v>
      </c>
      <c r="V17" s="292" t="s">
        <v>1877</v>
      </c>
      <c r="W17" s="294" t="s">
        <v>1913</v>
      </c>
      <c r="Y17" s="361"/>
      <c r="Z17" s="361"/>
      <c r="AA17" s="361"/>
    </row>
    <row r="18" spans="1:27" ht="15.75" thickBot="1">
      <c r="A18" s="265">
        <v>20424913</v>
      </c>
      <c r="B18" s="265">
        <v>1001</v>
      </c>
      <c r="C18" s="285" t="s">
        <v>3166</v>
      </c>
      <c r="D18" s="285" t="s">
        <v>1875</v>
      </c>
      <c r="E18" s="234" t="s">
        <v>5676</v>
      </c>
      <c r="F18" s="271" t="s">
        <v>1918</v>
      </c>
      <c r="G18" s="234" t="s">
        <v>3168</v>
      </c>
      <c r="H18" s="234" t="s">
        <v>3175</v>
      </c>
      <c r="I18" s="265">
        <v>1</v>
      </c>
      <c r="J18" s="294" t="s">
        <v>1917</v>
      </c>
      <c r="K18" s="234" t="s">
        <v>5601</v>
      </c>
      <c r="L18" s="285" t="s">
        <v>5610</v>
      </c>
      <c r="M18" s="284">
        <v>437880017508</v>
      </c>
      <c r="N18" s="265">
        <v>77.459999999999994</v>
      </c>
      <c r="O18" s="288">
        <f t="shared" si="0"/>
        <v>0.77459999999999996</v>
      </c>
      <c r="P18" s="264" t="s">
        <v>1919</v>
      </c>
      <c r="Q18" s="264">
        <v>1</v>
      </c>
      <c r="R18" s="265" t="s">
        <v>1873</v>
      </c>
      <c r="S18" s="290">
        <v>8.0190000000000001</v>
      </c>
      <c r="T18" s="291">
        <f t="shared" si="1"/>
        <v>6.2115174</v>
      </c>
      <c r="U18" s="291">
        <f t="shared" si="2"/>
        <v>8.0190000000000011E-2</v>
      </c>
      <c r="V18" s="292" t="s">
        <v>1877</v>
      </c>
      <c r="W18" s="294" t="s">
        <v>1916</v>
      </c>
      <c r="Y18" s="361"/>
      <c r="Z18" s="361"/>
      <c r="AA18" s="361"/>
    </row>
    <row r="19" spans="1:27" ht="15.75" thickBot="1">
      <c r="A19" s="283">
        <v>20424913</v>
      </c>
      <c r="B19" s="284">
        <v>1002</v>
      </c>
      <c r="C19" s="285" t="s">
        <v>3166</v>
      </c>
      <c r="D19" s="285" t="s">
        <v>1875</v>
      </c>
      <c r="E19" s="234" t="s">
        <v>5678</v>
      </c>
      <c r="F19" s="271" t="s">
        <v>65</v>
      </c>
      <c r="G19" s="234"/>
      <c r="H19" s="234" t="s">
        <v>3179</v>
      </c>
      <c r="I19" s="283">
        <v>1</v>
      </c>
      <c r="J19" s="286" t="s">
        <v>1891</v>
      </c>
      <c r="K19" s="234" t="s">
        <v>5600</v>
      </c>
      <c r="L19" s="285" t="s">
        <v>5610</v>
      </c>
      <c r="M19" s="284">
        <v>437880017630</v>
      </c>
      <c r="N19" s="287">
        <v>84.44</v>
      </c>
      <c r="O19" s="288">
        <f t="shared" si="0"/>
        <v>0.84439999999999993</v>
      </c>
      <c r="P19" s="264" t="s">
        <v>1921</v>
      </c>
      <c r="Q19" s="264">
        <v>1</v>
      </c>
      <c r="R19" s="289" t="s">
        <v>1873</v>
      </c>
      <c r="S19" s="290">
        <v>5.0149999999999997</v>
      </c>
      <c r="T19" s="291">
        <f t="shared" si="1"/>
        <v>4.2346659999999989</v>
      </c>
      <c r="U19" s="291">
        <f t="shared" si="2"/>
        <v>5.0149999999999986E-2</v>
      </c>
      <c r="V19" s="292" t="s">
        <v>1877</v>
      </c>
      <c r="W19" s="293" t="s">
        <v>1920</v>
      </c>
      <c r="Y19" s="361"/>
      <c r="Z19" s="361"/>
      <c r="AA19" s="361"/>
    </row>
    <row r="20" spans="1:27" ht="15.75" thickBot="1">
      <c r="A20" s="283">
        <v>20424913</v>
      </c>
      <c r="B20" s="283">
        <v>1002</v>
      </c>
      <c r="C20" s="285" t="s">
        <v>3166</v>
      </c>
      <c r="D20" s="285" t="s">
        <v>1875</v>
      </c>
      <c r="E20" s="234" t="s">
        <v>5679</v>
      </c>
      <c r="F20" s="271" t="s">
        <v>70</v>
      </c>
      <c r="G20" s="234"/>
      <c r="H20" s="234" t="s">
        <v>3181</v>
      </c>
      <c r="I20" s="283">
        <v>1</v>
      </c>
      <c r="J20" s="286" t="s">
        <v>1894</v>
      </c>
      <c r="K20" s="234" t="s">
        <v>5600</v>
      </c>
      <c r="L20" s="285" t="s">
        <v>5610</v>
      </c>
      <c r="M20" s="284">
        <v>437880017632</v>
      </c>
      <c r="N20" s="287">
        <v>62.75</v>
      </c>
      <c r="O20" s="288">
        <f t="shared" si="0"/>
        <v>0.62749999999999995</v>
      </c>
      <c r="P20" s="264" t="s">
        <v>1923</v>
      </c>
      <c r="Q20" s="264">
        <v>1</v>
      </c>
      <c r="R20" s="289" t="s">
        <v>1873</v>
      </c>
      <c r="S20" s="290">
        <v>6.367</v>
      </c>
      <c r="T20" s="291">
        <f t="shared" si="1"/>
        <v>3.9952924999999997</v>
      </c>
      <c r="U20" s="291">
        <f t="shared" si="2"/>
        <v>6.366999999999999E-2</v>
      </c>
      <c r="V20" s="292" t="s">
        <v>1877</v>
      </c>
      <c r="W20" s="293" t="s">
        <v>1922</v>
      </c>
      <c r="Y20" s="361"/>
      <c r="Z20" s="361"/>
      <c r="AA20" s="361"/>
    </row>
    <row r="21" spans="1:27" ht="15.75" thickBot="1">
      <c r="A21" s="283">
        <v>20424913</v>
      </c>
      <c r="B21" s="283">
        <v>1002</v>
      </c>
      <c r="C21" s="285" t="s">
        <v>3166</v>
      </c>
      <c r="D21" s="285" t="s">
        <v>1875</v>
      </c>
      <c r="E21" s="234" t="s">
        <v>5686</v>
      </c>
      <c r="F21" s="271" t="s">
        <v>3191</v>
      </c>
      <c r="G21" s="234" t="s">
        <v>3168</v>
      </c>
      <c r="H21" s="234" t="s">
        <v>3190</v>
      </c>
      <c r="I21" s="283">
        <v>1</v>
      </c>
      <c r="J21" s="286" t="s">
        <v>1880</v>
      </c>
      <c r="K21" s="234" t="s">
        <v>5601</v>
      </c>
      <c r="L21" s="285" t="s">
        <v>5610</v>
      </c>
      <c r="M21" s="284">
        <v>437880017646</v>
      </c>
      <c r="N21" s="287">
        <v>72.8</v>
      </c>
      <c r="O21" s="288">
        <f t="shared" si="0"/>
        <v>0.72799999999999998</v>
      </c>
      <c r="P21" s="264" t="s">
        <v>1925</v>
      </c>
      <c r="Q21" s="264">
        <v>1</v>
      </c>
      <c r="R21" s="289" t="s">
        <v>1873</v>
      </c>
      <c r="S21" s="290">
        <v>5.117</v>
      </c>
      <c r="T21" s="291">
        <f t="shared" si="1"/>
        <v>3.7251759999999998</v>
      </c>
      <c r="U21" s="291">
        <f t="shared" si="2"/>
        <v>5.117E-2</v>
      </c>
      <c r="V21" s="292" t="s">
        <v>1877</v>
      </c>
      <c r="W21" s="293" t="s">
        <v>1924</v>
      </c>
      <c r="Y21" s="361"/>
      <c r="Z21" s="361"/>
      <c r="AA21" s="361"/>
    </row>
    <row r="22" spans="1:27" ht="15.75" thickBot="1">
      <c r="A22" s="283">
        <v>20424913</v>
      </c>
      <c r="B22" s="284">
        <v>1002</v>
      </c>
      <c r="C22" s="285" t="s">
        <v>3166</v>
      </c>
      <c r="D22" s="285" t="s">
        <v>1875</v>
      </c>
      <c r="E22" s="234" t="s">
        <v>5689</v>
      </c>
      <c r="F22" s="271" t="s">
        <v>3198</v>
      </c>
      <c r="G22" s="234" t="s">
        <v>3168</v>
      </c>
      <c r="H22" s="234" t="s">
        <v>3197</v>
      </c>
      <c r="I22" s="283">
        <v>1</v>
      </c>
      <c r="J22" s="286" t="s">
        <v>1888</v>
      </c>
      <c r="K22" s="234" t="s">
        <v>5601</v>
      </c>
      <c r="L22" s="285" t="s">
        <v>5610</v>
      </c>
      <c r="M22" s="284">
        <v>437880017654</v>
      </c>
      <c r="N22" s="287">
        <v>47.04</v>
      </c>
      <c r="O22" s="288">
        <f t="shared" si="0"/>
        <v>0.47039999999999998</v>
      </c>
      <c r="P22" s="264" t="s">
        <v>1927</v>
      </c>
      <c r="Q22" s="264">
        <v>1</v>
      </c>
      <c r="R22" s="289" t="s">
        <v>1873</v>
      </c>
      <c r="S22" s="290">
        <v>5.2229999999999999</v>
      </c>
      <c r="T22" s="291">
        <f t="shared" si="1"/>
        <v>2.4568992000000001</v>
      </c>
      <c r="U22" s="291">
        <f t="shared" si="2"/>
        <v>5.2230000000000006E-2</v>
      </c>
      <c r="V22" s="292" t="s">
        <v>1877</v>
      </c>
      <c r="W22" s="293" t="s">
        <v>1926</v>
      </c>
      <c r="Y22" s="361"/>
      <c r="Z22" s="361"/>
      <c r="AA22" s="361"/>
    </row>
    <row r="23" spans="1:27" ht="15.75" thickBot="1">
      <c r="A23" s="283">
        <v>20424913</v>
      </c>
      <c r="B23" s="284">
        <v>1002</v>
      </c>
      <c r="C23" s="285" t="s">
        <v>3166</v>
      </c>
      <c r="D23" s="285" t="s">
        <v>1875</v>
      </c>
      <c r="E23" s="253" t="s">
        <v>5777</v>
      </c>
      <c r="F23" s="271" t="s">
        <v>5599</v>
      </c>
      <c r="G23" s="234"/>
      <c r="H23" s="234" t="s">
        <v>3183</v>
      </c>
      <c r="I23" s="283">
        <v>1</v>
      </c>
      <c r="J23" s="286" t="s">
        <v>1884</v>
      </c>
      <c r="K23" s="234" t="s">
        <v>5600</v>
      </c>
      <c r="L23" s="285" t="s">
        <v>5610</v>
      </c>
      <c r="M23" s="284">
        <v>437880017636</v>
      </c>
      <c r="N23" s="287">
        <v>79.47</v>
      </c>
      <c r="O23" s="288">
        <f t="shared" si="0"/>
        <v>0.79470000000000007</v>
      </c>
      <c r="P23" s="264" t="s">
        <v>1929</v>
      </c>
      <c r="Q23" s="264">
        <v>1</v>
      </c>
      <c r="R23" s="289" t="s">
        <v>1873</v>
      </c>
      <c r="S23" s="290">
        <v>6.2709999999999999</v>
      </c>
      <c r="T23" s="291">
        <f t="shared" si="1"/>
        <v>4.9835637000000004</v>
      </c>
      <c r="U23" s="291">
        <f t="shared" si="2"/>
        <v>6.2710000000000002E-2</v>
      </c>
      <c r="V23" s="292" t="s">
        <v>1877</v>
      </c>
      <c r="W23" s="293" t="s">
        <v>1928</v>
      </c>
      <c r="Y23" s="361"/>
      <c r="Z23" s="361"/>
      <c r="AA23" s="361"/>
    </row>
    <row r="24" spans="1:27" ht="15.75" thickBot="1">
      <c r="A24" s="283">
        <v>20424913</v>
      </c>
      <c r="B24" s="284">
        <v>1002</v>
      </c>
      <c r="C24" s="285" t="s">
        <v>3166</v>
      </c>
      <c r="D24" s="285" t="s">
        <v>1875</v>
      </c>
      <c r="E24" s="253" t="s">
        <v>5776</v>
      </c>
      <c r="F24" s="271" t="s">
        <v>66</v>
      </c>
      <c r="G24" s="234"/>
      <c r="H24" s="234" t="s">
        <v>3200</v>
      </c>
      <c r="I24" s="283">
        <v>1</v>
      </c>
      <c r="J24" s="286" t="s">
        <v>1874</v>
      </c>
      <c r="K24" s="234" t="s">
        <v>5600</v>
      </c>
      <c r="L24" s="285" t="s">
        <v>5610</v>
      </c>
      <c r="M24" s="284">
        <v>437880017660</v>
      </c>
      <c r="N24" s="295">
        <v>78.81</v>
      </c>
      <c r="O24" s="288">
        <f t="shared" si="0"/>
        <v>0.78810000000000002</v>
      </c>
      <c r="P24" s="264" t="s">
        <v>1931</v>
      </c>
      <c r="Q24" s="264">
        <v>1</v>
      </c>
      <c r="R24" s="289" t="s">
        <v>1873</v>
      </c>
      <c r="S24" s="290">
        <v>5.024</v>
      </c>
      <c r="T24" s="291">
        <f t="shared" si="1"/>
        <v>3.9594144</v>
      </c>
      <c r="U24" s="291">
        <f t="shared" si="2"/>
        <v>5.024E-2</v>
      </c>
      <c r="V24" s="292" t="s">
        <v>1877</v>
      </c>
      <c r="W24" s="293" t="s">
        <v>1930</v>
      </c>
      <c r="Y24" s="361"/>
      <c r="Z24" s="361"/>
      <c r="AA24" s="361"/>
    </row>
    <row r="25" spans="1:27" ht="15.75" thickBot="1">
      <c r="A25" s="265">
        <v>20424913</v>
      </c>
      <c r="B25" s="265">
        <v>1002</v>
      </c>
      <c r="C25" s="285" t="s">
        <v>3166</v>
      </c>
      <c r="D25" s="285" t="s">
        <v>1875</v>
      </c>
      <c r="E25" s="234" t="s">
        <v>5684</v>
      </c>
      <c r="F25" s="271" t="s">
        <v>5595</v>
      </c>
      <c r="G25" s="234" t="s">
        <v>3168</v>
      </c>
      <c r="H25" s="234" t="s">
        <v>3188</v>
      </c>
      <c r="I25" s="265">
        <v>3</v>
      </c>
      <c r="J25" s="294" t="s">
        <v>1905</v>
      </c>
      <c r="K25" s="234" t="s">
        <v>5601</v>
      </c>
      <c r="L25" s="285" t="s">
        <v>5610</v>
      </c>
      <c r="M25" s="284">
        <v>437880017642</v>
      </c>
      <c r="N25" s="265">
        <v>76.8</v>
      </c>
      <c r="O25" s="288">
        <f t="shared" si="0"/>
        <v>0.76800000000000002</v>
      </c>
      <c r="P25" s="264" t="s">
        <v>1933</v>
      </c>
      <c r="Q25" s="264">
        <v>1</v>
      </c>
      <c r="R25" s="265" t="s">
        <v>1873</v>
      </c>
      <c r="S25" s="290">
        <v>7.827</v>
      </c>
      <c r="T25" s="291">
        <f t="shared" si="1"/>
        <v>6.0111360000000005</v>
      </c>
      <c r="U25" s="291">
        <f t="shared" si="2"/>
        <v>7.8270000000000006E-2</v>
      </c>
      <c r="V25" s="292" t="s">
        <v>1877</v>
      </c>
      <c r="W25" s="294" t="s">
        <v>1932</v>
      </c>
      <c r="Y25" s="361"/>
      <c r="Z25" s="361"/>
      <c r="AA25" s="361"/>
    </row>
    <row r="26" spans="1:27" ht="15.75" thickBot="1">
      <c r="A26" s="265">
        <v>20424913</v>
      </c>
      <c r="B26" s="265">
        <v>1002</v>
      </c>
      <c r="C26" s="285" t="s">
        <v>3166</v>
      </c>
      <c r="D26" s="285" t="s">
        <v>1875</v>
      </c>
      <c r="E26" s="234" t="s">
        <v>5688</v>
      </c>
      <c r="F26" s="271" t="s">
        <v>3195</v>
      </c>
      <c r="G26" s="234" t="s">
        <v>3168</v>
      </c>
      <c r="H26" s="234" t="s">
        <v>3193</v>
      </c>
      <c r="I26" s="265">
        <v>1</v>
      </c>
      <c r="J26" s="294" t="s">
        <v>1908</v>
      </c>
      <c r="K26" s="234" t="s">
        <v>5601</v>
      </c>
      <c r="L26" s="285" t="s">
        <v>5610</v>
      </c>
      <c r="M26" s="284">
        <v>437880017650</v>
      </c>
      <c r="N26" s="265">
        <v>50.99</v>
      </c>
      <c r="O26" s="288">
        <f t="shared" si="0"/>
        <v>0.50990000000000002</v>
      </c>
      <c r="P26" s="264" t="s">
        <v>1935</v>
      </c>
      <c r="Q26" s="264">
        <v>1</v>
      </c>
      <c r="R26" s="265" t="s">
        <v>1873</v>
      </c>
      <c r="S26" s="290">
        <v>5.0579999999999998</v>
      </c>
      <c r="T26" s="291">
        <f t="shared" si="1"/>
        <v>2.5790742</v>
      </c>
      <c r="U26" s="291">
        <f t="shared" si="2"/>
        <v>5.058E-2</v>
      </c>
      <c r="V26" s="292" t="s">
        <v>1877</v>
      </c>
      <c r="W26" s="294" t="s">
        <v>1934</v>
      </c>
      <c r="Y26" s="361"/>
      <c r="Z26" s="361"/>
      <c r="AA26" s="361"/>
    </row>
    <row r="27" spans="1:27" ht="15.75" thickBot="1">
      <c r="A27" s="265">
        <v>20424913</v>
      </c>
      <c r="B27" s="265">
        <v>1002</v>
      </c>
      <c r="C27" s="285" t="s">
        <v>3166</v>
      </c>
      <c r="D27" s="285" t="s">
        <v>1875</v>
      </c>
      <c r="E27" s="234" t="s">
        <v>5677</v>
      </c>
      <c r="F27" s="271" t="s">
        <v>650</v>
      </c>
      <c r="G27" s="234"/>
      <c r="H27" s="234" t="s">
        <v>3177</v>
      </c>
      <c r="I27" s="265">
        <v>1</v>
      </c>
      <c r="J27" s="294" t="s">
        <v>1911</v>
      </c>
      <c r="K27" s="234" t="s">
        <v>5600</v>
      </c>
      <c r="L27" s="285" t="s">
        <v>5610</v>
      </c>
      <c r="M27" s="284">
        <v>437880017628</v>
      </c>
      <c r="N27" s="265">
        <v>67.7</v>
      </c>
      <c r="O27" s="288">
        <f t="shared" si="0"/>
        <v>0.67700000000000005</v>
      </c>
      <c r="P27" s="264" t="s">
        <v>1937</v>
      </c>
      <c r="Q27" s="264">
        <v>1</v>
      </c>
      <c r="R27" s="265" t="s">
        <v>1873</v>
      </c>
      <c r="S27" s="290">
        <v>4.1340000000000003</v>
      </c>
      <c r="T27" s="291">
        <f t="shared" si="1"/>
        <v>2.7987180000000005</v>
      </c>
      <c r="U27" s="291">
        <f t="shared" si="2"/>
        <v>4.1340000000000009E-2</v>
      </c>
      <c r="V27" s="292" t="s">
        <v>1877</v>
      </c>
      <c r="W27" s="294" t="s">
        <v>1936</v>
      </c>
      <c r="Y27" s="361"/>
      <c r="Z27" s="361"/>
      <c r="AA27" s="361"/>
    </row>
    <row r="28" spans="1:27" ht="15.75" thickBot="1">
      <c r="A28" s="265">
        <v>20424913</v>
      </c>
      <c r="B28" s="265">
        <v>1002</v>
      </c>
      <c r="C28" s="285" t="s">
        <v>3166</v>
      </c>
      <c r="D28" s="285" t="s">
        <v>1875</v>
      </c>
      <c r="E28" s="234" t="s">
        <v>5685</v>
      </c>
      <c r="F28" s="271" t="s">
        <v>5598</v>
      </c>
      <c r="G28" s="234" t="s">
        <v>3168</v>
      </c>
      <c r="H28" s="234" t="s">
        <v>3173</v>
      </c>
      <c r="I28" s="265">
        <v>1</v>
      </c>
      <c r="J28" s="294" t="s">
        <v>1902</v>
      </c>
      <c r="K28" s="234" t="s">
        <v>5601</v>
      </c>
      <c r="L28" s="285" t="s">
        <v>5610</v>
      </c>
      <c r="M28" s="284">
        <v>437880017620</v>
      </c>
      <c r="N28" s="265">
        <v>70.540000000000006</v>
      </c>
      <c r="O28" s="288">
        <f t="shared" si="0"/>
        <v>0.70540000000000014</v>
      </c>
      <c r="P28" s="264" t="s">
        <v>1939</v>
      </c>
      <c r="Q28" s="264">
        <v>1</v>
      </c>
      <c r="R28" s="265" t="s">
        <v>1873</v>
      </c>
      <c r="S28" s="290">
        <v>6.0490000000000004</v>
      </c>
      <c r="T28" s="291">
        <f t="shared" si="1"/>
        <v>4.2669646000000014</v>
      </c>
      <c r="U28" s="291">
        <f t="shared" si="2"/>
        <v>6.0490000000000016E-2</v>
      </c>
      <c r="V28" s="292" t="s">
        <v>1877</v>
      </c>
      <c r="W28" s="294" t="s">
        <v>1938</v>
      </c>
      <c r="Y28" s="361"/>
      <c r="Z28" s="361"/>
      <c r="AA28" s="361"/>
    </row>
    <row r="29" spans="1:27" ht="15.75" thickBot="1">
      <c r="A29" s="265">
        <v>20424913</v>
      </c>
      <c r="B29" s="265">
        <v>1002</v>
      </c>
      <c r="C29" s="285" t="s">
        <v>3166</v>
      </c>
      <c r="D29" s="285" t="s">
        <v>1875</v>
      </c>
      <c r="E29" s="234" t="s">
        <v>5684</v>
      </c>
      <c r="F29" s="271" t="s">
        <v>5595</v>
      </c>
      <c r="G29" s="234" t="s">
        <v>3168</v>
      </c>
      <c r="H29" s="234" t="s">
        <v>3186</v>
      </c>
      <c r="I29" s="265">
        <v>1</v>
      </c>
      <c r="J29" s="294" t="s">
        <v>1898</v>
      </c>
      <c r="K29" s="234" t="s">
        <v>5601</v>
      </c>
      <c r="L29" s="285" t="s">
        <v>5610</v>
      </c>
      <c r="M29" s="284">
        <v>437880017638</v>
      </c>
      <c r="N29" s="265">
        <v>66.099999999999994</v>
      </c>
      <c r="O29" s="288">
        <f t="shared" si="0"/>
        <v>0.66100000000000003</v>
      </c>
      <c r="P29" s="264" t="s">
        <v>1941</v>
      </c>
      <c r="Q29" s="264">
        <v>1</v>
      </c>
      <c r="R29" s="265" t="s">
        <v>1873</v>
      </c>
      <c r="S29" s="290">
        <v>3.1230000000000002</v>
      </c>
      <c r="T29" s="291">
        <f t="shared" si="1"/>
        <v>2.0643030000000002</v>
      </c>
      <c r="U29" s="291">
        <f t="shared" si="2"/>
        <v>3.1230000000000008E-2</v>
      </c>
      <c r="V29" s="292" t="s">
        <v>1877</v>
      </c>
      <c r="W29" s="294" t="s">
        <v>1940</v>
      </c>
      <c r="Y29" s="361"/>
      <c r="Z29" s="361"/>
      <c r="AA29" s="361"/>
    </row>
    <row r="30" spans="1:27" ht="15.75" thickBot="1">
      <c r="A30" s="265">
        <v>20424913</v>
      </c>
      <c r="B30" s="265">
        <v>1002</v>
      </c>
      <c r="C30" s="285" t="s">
        <v>3166</v>
      </c>
      <c r="D30" s="285" t="s">
        <v>1875</v>
      </c>
      <c r="E30" s="234" t="s">
        <v>5676</v>
      </c>
      <c r="F30" s="271" t="s">
        <v>1918</v>
      </c>
      <c r="G30" s="234" t="s">
        <v>3168</v>
      </c>
      <c r="H30" s="234" t="s">
        <v>3175</v>
      </c>
      <c r="I30" s="265">
        <v>1</v>
      </c>
      <c r="J30" s="294" t="s">
        <v>1917</v>
      </c>
      <c r="K30" s="234" t="s">
        <v>5601</v>
      </c>
      <c r="L30" s="285" t="s">
        <v>5610</v>
      </c>
      <c r="M30" s="284">
        <v>437880017624</v>
      </c>
      <c r="N30" s="265">
        <v>91.58</v>
      </c>
      <c r="O30" s="288">
        <f t="shared" si="0"/>
        <v>0.91579999999999995</v>
      </c>
      <c r="P30" s="264" t="s">
        <v>1943</v>
      </c>
      <c r="Q30" s="264">
        <v>1</v>
      </c>
      <c r="R30" s="265" t="s">
        <v>1873</v>
      </c>
      <c r="S30" s="290">
        <v>3.5670000000000002</v>
      </c>
      <c r="T30" s="291">
        <f t="shared" si="1"/>
        <v>3.2666586</v>
      </c>
      <c r="U30" s="291">
        <f t="shared" si="2"/>
        <v>3.567E-2</v>
      </c>
      <c r="V30" s="292" t="s">
        <v>1877</v>
      </c>
      <c r="W30" s="294" t="s">
        <v>1942</v>
      </c>
      <c r="Y30" s="361"/>
      <c r="Z30" s="361"/>
      <c r="AA30" s="361"/>
    </row>
    <row r="31" spans="1:27" ht="15.75" thickBot="1">
      <c r="A31" s="265">
        <v>20424913</v>
      </c>
      <c r="B31" s="265">
        <v>1002</v>
      </c>
      <c r="C31" s="285" t="s">
        <v>3166</v>
      </c>
      <c r="D31" s="285" t="s">
        <v>1875</v>
      </c>
      <c r="E31" s="234" t="s">
        <v>5691</v>
      </c>
      <c r="F31" s="271" t="s">
        <v>597</v>
      </c>
      <c r="G31" s="234"/>
      <c r="H31" s="234" t="s">
        <v>3202</v>
      </c>
      <c r="I31" s="265">
        <v>1</v>
      </c>
      <c r="J31" s="294" t="s">
        <v>1914</v>
      </c>
      <c r="K31" s="234" t="s">
        <v>5600</v>
      </c>
      <c r="L31" s="285" t="s">
        <v>5610</v>
      </c>
      <c r="M31" s="284">
        <v>437880017662</v>
      </c>
      <c r="N31" s="265">
        <v>37.409999999999997</v>
      </c>
      <c r="O31" s="288">
        <f t="shared" si="0"/>
        <v>0.37409999999999999</v>
      </c>
      <c r="P31" s="264" t="s">
        <v>1945</v>
      </c>
      <c r="Q31" s="264">
        <v>1</v>
      </c>
      <c r="R31" s="265" t="s">
        <v>1873</v>
      </c>
      <c r="S31" s="290">
        <v>5.0789999999999997</v>
      </c>
      <c r="T31" s="291">
        <f t="shared" si="1"/>
        <v>1.9000538999999999</v>
      </c>
      <c r="U31" s="291">
        <f t="shared" si="2"/>
        <v>5.0790000000000002E-2</v>
      </c>
      <c r="V31" s="292" t="s">
        <v>1877</v>
      </c>
      <c r="W31" s="294" t="s">
        <v>1944</v>
      </c>
      <c r="Y31" s="361"/>
      <c r="Z31" s="361"/>
      <c r="AA31" s="361"/>
    </row>
    <row r="32" spans="1:27" ht="15.75" thickBot="1">
      <c r="A32" s="283">
        <v>20424913</v>
      </c>
      <c r="B32" s="284">
        <v>1003</v>
      </c>
      <c r="C32" s="285" t="s">
        <v>3166</v>
      </c>
      <c r="D32" s="285" t="s">
        <v>1875</v>
      </c>
      <c r="E32" s="234" t="s">
        <v>5689</v>
      </c>
      <c r="F32" s="271" t="s">
        <v>3198</v>
      </c>
      <c r="G32" s="234" t="s">
        <v>3168</v>
      </c>
      <c r="H32" s="234" t="s">
        <v>3197</v>
      </c>
      <c r="I32" s="283">
        <v>1</v>
      </c>
      <c r="J32" s="286" t="s">
        <v>1947</v>
      </c>
      <c r="K32" s="234" t="s">
        <v>5602</v>
      </c>
      <c r="L32" s="285" t="s">
        <v>5611</v>
      </c>
      <c r="M32" s="284">
        <v>437880017771</v>
      </c>
      <c r="N32" s="287">
        <v>64.81</v>
      </c>
      <c r="O32" s="288">
        <f t="shared" si="0"/>
        <v>0.64810000000000001</v>
      </c>
      <c r="P32" s="264" t="s">
        <v>1948</v>
      </c>
      <c r="Q32" s="264">
        <v>1</v>
      </c>
      <c r="R32" s="289" t="s">
        <v>1873</v>
      </c>
      <c r="S32" s="290">
        <v>8.4179999999999993</v>
      </c>
      <c r="T32" s="291">
        <f t="shared" si="1"/>
        <v>5.4557057999999996</v>
      </c>
      <c r="U32" s="291">
        <f t="shared" si="2"/>
        <v>8.4179999999999991E-2</v>
      </c>
      <c r="V32" s="292" t="s">
        <v>1877</v>
      </c>
      <c r="W32" s="293" t="s">
        <v>1946</v>
      </c>
      <c r="Y32" s="361"/>
      <c r="Z32" s="361"/>
      <c r="AA32" s="361"/>
    </row>
    <row r="33" spans="1:27" ht="15.75" thickBot="1">
      <c r="A33" s="283">
        <v>20424913</v>
      </c>
      <c r="B33" s="284">
        <v>1003</v>
      </c>
      <c r="C33" s="285" t="s">
        <v>3166</v>
      </c>
      <c r="D33" s="285" t="s">
        <v>1875</v>
      </c>
      <c r="E33" s="253" t="s">
        <v>5776</v>
      </c>
      <c r="F33" s="271" t="s">
        <v>66</v>
      </c>
      <c r="G33" s="234"/>
      <c r="H33" s="234" t="s">
        <v>3200</v>
      </c>
      <c r="I33" s="283">
        <v>1</v>
      </c>
      <c r="J33" s="286" t="s">
        <v>1950</v>
      </c>
      <c r="K33" s="234" t="s">
        <v>5603</v>
      </c>
      <c r="L33" s="285" t="s">
        <v>5611</v>
      </c>
      <c r="M33" s="284">
        <v>437880017777</v>
      </c>
      <c r="N33" s="287">
        <v>59.8</v>
      </c>
      <c r="O33" s="288">
        <f t="shared" si="0"/>
        <v>0.59799999999999998</v>
      </c>
      <c r="P33" s="264" t="s">
        <v>1951</v>
      </c>
      <c r="Q33" s="264">
        <v>1</v>
      </c>
      <c r="R33" s="289" t="s">
        <v>1873</v>
      </c>
      <c r="S33" s="290">
        <v>10.208</v>
      </c>
      <c r="T33" s="291">
        <f t="shared" si="1"/>
        <v>6.1043839999999996</v>
      </c>
      <c r="U33" s="291">
        <f t="shared" si="2"/>
        <v>0.10208</v>
      </c>
      <c r="V33" s="292" t="s">
        <v>1877</v>
      </c>
      <c r="W33" s="293" t="s">
        <v>1949</v>
      </c>
      <c r="Y33" s="361"/>
      <c r="Z33" s="361"/>
      <c r="AA33" s="361"/>
    </row>
    <row r="34" spans="1:27" ht="15.75" thickBot="1">
      <c r="A34" s="283">
        <v>20424913</v>
      </c>
      <c r="B34" s="284">
        <v>1003</v>
      </c>
      <c r="C34" s="285" t="s">
        <v>3166</v>
      </c>
      <c r="D34" s="285" t="s">
        <v>1875</v>
      </c>
      <c r="E34" s="234" t="s">
        <v>5678</v>
      </c>
      <c r="F34" s="271" t="s">
        <v>65</v>
      </c>
      <c r="G34" s="234"/>
      <c r="H34" s="234" t="s">
        <v>3179</v>
      </c>
      <c r="I34" s="283">
        <v>1</v>
      </c>
      <c r="J34" s="286" t="s">
        <v>1953</v>
      </c>
      <c r="K34" s="234" t="s">
        <v>5603</v>
      </c>
      <c r="L34" s="285" t="s">
        <v>5611</v>
      </c>
      <c r="M34" s="284">
        <v>437880017747</v>
      </c>
      <c r="N34" s="287">
        <v>69.87</v>
      </c>
      <c r="O34" s="288">
        <f t="shared" si="0"/>
        <v>0.6987000000000001</v>
      </c>
      <c r="P34" s="264" t="s">
        <v>1954</v>
      </c>
      <c r="Q34" s="264">
        <v>1</v>
      </c>
      <c r="R34" s="289" t="s">
        <v>1873</v>
      </c>
      <c r="S34" s="290">
        <v>9.2910000000000004</v>
      </c>
      <c r="T34" s="291">
        <f t="shared" si="1"/>
        <v>6.4916217000000014</v>
      </c>
      <c r="U34" s="291">
        <f t="shared" si="2"/>
        <v>9.291000000000002E-2</v>
      </c>
      <c r="V34" s="292" t="s">
        <v>1877</v>
      </c>
      <c r="W34" s="293" t="s">
        <v>1952</v>
      </c>
      <c r="Y34" s="361"/>
      <c r="Z34" s="361"/>
      <c r="AA34" s="361"/>
    </row>
    <row r="35" spans="1:27" ht="15.75" thickBot="1">
      <c r="A35" s="283">
        <v>20424913</v>
      </c>
      <c r="B35" s="284">
        <v>1003</v>
      </c>
      <c r="C35" s="285" t="s">
        <v>3166</v>
      </c>
      <c r="D35" s="285" t="s">
        <v>1875</v>
      </c>
      <c r="E35" s="253" t="s">
        <v>5777</v>
      </c>
      <c r="F35" s="271" t="s">
        <v>5599</v>
      </c>
      <c r="G35" s="234"/>
      <c r="H35" s="234" t="s">
        <v>3183</v>
      </c>
      <c r="I35" s="283">
        <v>1</v>
      </c>
      <c r="J35" s="286" t="s">
        <v>1956</v>
      </c>
      <c r="K35" s="234" t="s">
        <v>5603</v>
      </c>
      <c r="L35" s="285" t="s">
        <v>5611</v>
      </c>
      <c r="M35" s="284">
        <v>437880017753</v>
      </c>
      <c r="N35" s="287">
        <v>75.930000000000007</v>
      </c>
      <c r="O35" s="288">
        <f t="shared" si="0"/>
        <v>0.75930000000000009</v>
      </c>
      <c r="P35" s="264" t="s">
        <v>1957</v>
      </c>
      <c r="Q35" s="264">
        <v>1</v>
      </c>
      <c r="R35" s="289" t="s">
        <v>1873</v>
      </c>
      <c r="S35" s="290">
        <v>9.8010000000000002</v>
      </c>
      <c r="T35" s="291">
        <f t="shared" si="1"/>
        <v>7.4418993000000011</v>
      </c>
      <c r="U35" s="291">
        <f t="shared" si="2"/>
        <v>9.801E-2</v>
      </c>
      <c r="V35" s="292" t="s">
        <v>1877</v>
      </c>
      <c r="W35" s="293" t="s">
        <v>1955</v>
      </c>
      <c r="Y35" s="361"/>
      <c r="Z35" s="361"/>
      <c r="AA35" s="361"/>
    </row>
    <row r="36" spans="1:27" ht="15.75" thickBot="1">
      <c r="A36" s="283">
        <v>20424913</v>
      </c>
      <c r="B36" s="284">
        <v>1003</v>
      </c>
      <c r="C36" s="285" t="s">
        <v>3166</v>
      </c>
      <c r="D36" s="285" t="s">
        <v>1875</v>
      </c>
      <c r="E36" s="234" t="s">
        <v>5686</v>
      </c>
      <c r="F36" s="271" t="s">
        <v>3191</v>
      </c>
      <c r="G36" s="234" t="s">
        <v>3168</v>
      </c>
      <c r="H36" s="234" t="s">
        <v>3190</v>
      </c>
      <c r="I36" s="283">
        <v>1</v>
      </c>
      <c r="J36" s="286" t="s">
        <v>1959</v>
      </c>
      <c r="K36" s="234" t="s">
        <v>5602</v>
      </c>
      <c r="L36" s="285" t="s">
        <v>5611</v>
      </c>
      <c r="M36" s="284">
        <v>437880017763</v>
      </c>
      <c r="N36" s="265">
        <v>72.010000000000005</v>
      </c>
      <c r="O36" s="288">
        <f t="shared" si="0"/>
        <v>0.72010000000000007</v>
      </c>
      <c r="P36" s="264" t="s">
        <v>1960</v>
      </c>
      <c r="Q36" s="264">
        <v>1</v>
      </c>
      <c r="R36" s="289" t="s">
        <v>1873</v>
      </c>
      <c r="S36" s="290">
        <v>10.939</v>
      </c>
      <c r="T36" s="291">
        <f t="shared" si="1"/>
        <v>7.8771739000000007</v>
      </c>
      <c r="U36" s="291">
        <f t="shared" si="2"/>
        <v>0.10939</v>
      </c>
      <c r="V36" s="292" t="s">
        <v>1877</v>
      </c>
      <c r="W36" s="293" t="s">
        <v>1958</v>
      </c>
      <c r="Y36" s="361"/>
      <c r="Z36" s="361"/>
      <c r="AA36" s="361"/>
    </row>
    <row r="37" spans="1:27" ht="15.75" thickBot="1">
      <c r="A37" s="265">
        <v>20424913</v>
      </c>
      <c r="B37" s="265">
        <v>1003</v>
      </c>
      <c r="C37" s="285" t="s">
        <v>3166</v>
      </c>
      <c r="D37" s="285" t="s">
        <v>1875</v>
      </c>
      <c r="E37" s="234" t="s">
        <v>5684</v>
      </c>
      <c r="F37" s="271" t="s">
        <v>5595</v>
      </c>
      <c r="G37" s="234" t="s">
        <v>3168</v>
      </c>
      <c r="H37" s="234" t="s">
        <v>3188</v>
      </c>
      <c r="I37" s="265">
        <v>3</v>
      </c>
      <c r="J37" s="294" t="s">
        <v>1962</v>
      </c>
      <c r="K37" s="234" t="s">
        <v>5602</v>
      </c>
      <c r="L37" s="285" t="s">
        <v>5611</v>
      </c>
      <c r="M37" s="284">
        <v>437880017759</v>
      </c>
      <c r="N37" s="265">
        <v>85.01</v>
      </c>
      <c r="O37" s="288">
        <f t="shared" si="0"/>
        <v>0.85010000000000008</v>
      </c>
      <c r="P37" s="264" t="s">
        <v>1963</v>
      </c>
      <c r="Q37" s="264">
        <v>1</v>
      </c>
      <c r="R37" s="265" t="s">
        <v>1873</v>
      </c>
      <c r="S37" s="290">
        <v>11.454000000000001</v>
      </c>
      <c r="T37" s="291">
        <f t="shared" si="1"/>
        <v>9.7370454000000013</v>
      </c>
      <c r="U37" s="291">
        <f t="shared" si="2"/>
        <v>0.11454</v>
      </c>
      <c r="V37" s="292" t="s">
        <v>1877</v>
      </c>
      <c r="W37" s="294" t="s">
        <v>1961</v>
      </c>
      <c r="Y37" s="361"/>
      <c r="Z37" s="361"/>
      <c r="AA37" s="361"/>
    </row>
    <row r="38" spans="1:27" ht="15.75" thickBot="1">
      <c r="A38" s="265">
        <v>20424913</v>
      </c>
      <c r="B38" s="265">
        <v>1003</v>
      </c>
      <c r="C38" s="285" t="s">
        <v>3166</v>
      </c>
      <c r="D38" s="285" t="s">
        <v>1875</v>
      </c>
      <c r="E38" s="234" t="s">
        <v>5676</v>
      </c>
      <c r="F38" s="271" t="s">
        <v>1918</v>
      </c>
      <c r="G38" s="234" t="s">
        <v>3168</v>
      </c>
      <c r="H38" s="234" t="s">
        <v>3175</v>
      </c>
      <c r="I38" s="265">
        <v>1</v>
      </c>
      <c r="J38" s="294" t="s">
        <v>1965</v>
      </c>
      <c r="K38" s="234" t="s">
        <v>5602</v>
      </c>
      <c r="L38" s="285" t="s">
        <v>5611</v>
      </c>
      <c r="M38" s="284">
        <v>437880017741</v>
      </c>
      <c r="N38" s="287">
        <v>63.68</v>
      </c>
      <c r="O38" s="288">
        <f t="shared" si="0"/>
        <v>0.63679999999999992</v>
      </c>
      <c r="P38" s="264" t="s">
        <v>1966</v>
      </c>
      <c r="Q38" s="264">
        <v>1</v>
      </c>
      <c r="R38" s="265" t="s">
        <v>1873</v>
      </c>
      <c r="S38" s="290">
        <v>6.673</v>
      </c>
      <c r="T38" s="291">
        <f t="shared" si="1"/>
        <v>4.2493663999999995</v>
      </c>
      <c r="U38" s="291">
        <f t="shared" si="2"/>
        <v>6.6729999999999998E-2</v>
      </c>
      <c r="V38" s="296">
        <v>2.3730000000000002</v>
      </c>
      <c r="W38" s="294" t="s">
        <v>1964</v>
      </c>
      <c r="Y38" s="361"/>
      <c r="Z38" s="361"/>
      <c r="AA38" s="361"/>
    </row>
    <row r="39" spans="1:27" ht="15.75" thickBot="1">
      <c r="A39" s="265">
        <v>20424913</v>
      </c>
      <c r="B39" s="265">
        <v>1003</v>
      </c>
      <c r="C39" s="285" t="s">
        <v>3166</v>
      </c>
      <c r="D39" s="285" t="s">
        <v>1875</v>
      </c>
      <c r="E39" s="234" t="s">
        <v>5677</v>
      </c>
      <c r="F39" s="271" t="s">
        <v>650</v>
      </c>
      <c r="G39" s="234"/>
      <c r="H39" s="234" t="s">
        <v>3177</v>
      </c>
      <c r="I39" s="265">
        <v>1</v>
      </c>
      <c r="J39" s="294" t="s">
        <v>1968</v>
      </c>
      <c r="K39" s="234" t="s">
        <v>5603</v>
      </c>
      <c r="L39" s="285" t="s">
        <v>5611</v>
      </c>
      <c r="M39" s="284">
        <v>437880017745</v>
      </c>
      <c r="N39" s="287">
        <v>71</v>
      </c>
      <c r="O39" s="288">
        <f t="shared" si="0"/>
        <v>0.71</v>
      </c>
      <c r="P39" s="264" t="s">
        <v>1969</v>
      </c>
      <c r="Q39" s="264">
        <v>1</v>
      </c>
      <c r="R39" s="265" t="s">
        <v>1873</v>
      </c>
      <c r="S39" s="290">
        <v>9.3460000000000001</v>
      </c>
      <c r="T39" s="291">
        <f t="shared" si="1"/>
        <v>6.6356599999999997</v>
      </c>
      <c r="U39" s="291">
        <f t="shared" si="2"/>
        <v>9.3460000000000001E-2</v>
      </c>
      <c r="V39" s="292" t="s">
        <v>1877</v>
      </c>
      <c r="W39" s="294" t="s">
        <v>1967</v>
      </c>
      <c r="Y39" s="361"/>
      <c r="Z39" s="361"/>
      <c r="AA39" s="361"/>
    </row>
    <row r="40" spans="1:27" ht="15.75" thickBot="1">
      <c r="A40" s="265">
        <v>20424913</v>
      </c>
      <c r="B40" s="265">
        <v>1003</v>
      </c>
      <c r="C40" s="285" t="s">
        <v>3166</v>
      </c>
      <c r="D40" s="285" t="s">
        <v>1875</v>
      </c>
      <c r="E40" s="234" t="s">
        <v>5685</v>
      </c>
      <c r="F40" s="271" t="s">
        <v>5598</v>
      </c>
      <c r="G40" s="234" t="s">
        <v>3168</v>
      </c>
      <c r="H40" s="234" t="s">
        <v>3173</v>
      </c>
      <c r="I40" s="265">
        <v>1</v>
      </c>
      <c r="J40" s="294" t="s">
        <v>1971</v>
      </c>
      <c r="K40" s="234" t="s">
        <v>5602</v>
      </c>
      <c r="L40" s="285" t="s">
        <v>5611</v>
      </c>
      <c r="M40" s="284">
        <v>437880017737</v>
      </c>
      <c r="N40" s="287">
        <v>76</v>
      </c>
      <c r="O40" s="288">
        <f t="shared" si="0"/>
        <v>0.76</v>
      </c>
      <c r="P40" s="264" t="s">
        <v>1972</v>
      </c>
      <c r="Q40" s="264">
        <v>1</v>
      </c>
      <c r="R40" s="265" t="s">
        <v>1873</v>
      </c>
      <c r="S40" s="290">
        <v>10.946</v>
      </c>
      <c r="T40" s="291">
        <f t="shared" si="1"/>
        <v>8.3189600000000006</v>
      </c>
      <c r="U40" s="291">
        <f t="shared" si="2"/>
        <v>0.10946</v>
      </c>
      <c r="V40" s="292" t="s">
        <v>1877</v>
      </c>
      <c r="W40" s="294" t="s">
        <v>1970</v>
      </c>
      <c r="Y40" s="361"/>
      <c r="Z40" s="361"/>
      <c r="AA40" s="361"/>
    </row>
    <row r="41" spans="1:27" ht="15.75" thickBot="1">
      <c r="A41" s="265">
        <v>20424913</v>
      </c>
      <c r="B41" s="265">
        <v>1003</v>
      </c>
      <c r="C41" s="285" t="s">
        <v>3166</v>
      </c>
      <c r="D41" s="285" t="s">
        <v>1875</v>
      </c>
      <c r="E41" s="234" t="s">
        <v>5684</v>
      </c>
      <c r="F41" s="271" t="s">
        <v>5595</v>
      </c>
      <c r="G41" s="234" t="s">
        <v>3168</v>
      </c>
      <c r="H41" s="234" t="s">
        <v>3186</v>
      </c>
      <c r="I41" s="265">
        <v>1</v>
      </c>
      <c r="J41" s="294" t="s">
        <v>1974</v>
      </c>
      <c r="K41" s="234" t="s">
        <v>5602</v>
      </c>
      <c r="L41" s="285" t="s">
        <v>5611</v>
      </c>
      <c r="M41" s="284">
        <v>437880017755</v>
      </c>
      <c r="N41" s="265">
        <v>92.09</v>
      </c>
      <c r="O41" s="288">
        <f t="shared" si="0"/>
        <v>0.92090000000000005</v>
      </c>
      <c r="P41" s="264" t="s">
        <v>1975</v>
      </c>
      <c r="Q41" s="264">
        <v>1</v>
      </c>
      <c r="R41" s="265" t="s">
        <v>1873</v>
      </c>
      <c r="S41" s="290">
        <v>10.474</v>
      </c>
      <c r="T41" s="291">
        <f t="shared" si="1"/>
        <v>9.6455066000000009</v>
      </c>
      <c r="U41" s="291">
        <f t="shared" si="2"/>
        <v>0.10474</v>
      </c>
      <c r="V41" s="292" t="s">
        <v>1877</v>
      </c>
      <c r="W41" s="294" t="s">
        <v>1973</v>
      </c>
      <c r="Y41" s="361"/>
      <c r="Z41" s="361"/>
      <c r="AA41" s="361"/>
    </row>
    <row r="42" spans="1:27" ht="15.75" thickBot="1">
      <c r="A42" s="265">
        <v>20424913</v>
      </c>
      <c r="B42" s="265">
        <v>1003</v>
      </c>
      <c r="C42" s="285" t="s">
        <v>3166</v>
      </c>
      <c r="D42" s="285" t="s">
        <v>1875</v>
      </c>
      <c r="E42" s="234" t="s">
        <v>5688</v>
      </c>
      <c r="F42" s="271" t="s">
        <v>3195</v>
      </c>
      <c r="G42" s="234" t="s">
        <v>3168</v>
      </c>
      <c r="H42" s="234" t="s">
        <v>3193</v>
      </c>
      <c r="I42" s="265">
        <v>1</v>
      </c>
      <c r="J42" s="294" t="s">
        <v>1977</v>
      </c>
      <c r="K42" s="234" t="s">
        <v>5602</v>
      </c>
      <c r="L42" s="285" t="s">
        <v>5611</v>
      </c>
      <c r="M42" s="284">
        <v>437880017767</v>
      </c>
      <c r="N42" s="265">
        <v>74.349999999999994</v>
      </c>
      <c r="O42" s="288">
        <f t="shared" si="0"/>
        <v>0.74350000000000005</v>
      </c>
      <c r="P42" s="264" t="s">
        <v>1978</v>
      </c>
      <c r="Q42" s="264">
        <v>1</v>
      </c>
      <c r="R42" s="265" t="s">
        <v>1873</v>
      </c>
      <c r="S42" s="290">
        <v>10.627000000000001</v>
      </c>
      <c r="T42" s="291">
        <f t="shared" si="1"/>
        <v>7.9011745000000007</v>
      </c>
      <c r="U42" s="291">
        <f t="shared" si="2"/>
        <v>0.10627000000000002</v>
      </c>
      <c r="V42" s="292" t="s">
        <v>1877</v>
      </c>
      <c r="W42" s="294" t="s">
        <v>1976</v>
      </c>
      <c r="Y42" s="361"/>
      <c r="Z42" s="361"/>
      <c r="AA42" s="361"/>
    </row>
    <row r="43" spans="1:27" ht="15.75" thickBot="1">
      <c r="A43" s="265">
        <v>20424913</v>
      </c>
      <c r="B43" s="265">
        <v>1003</v>
      </c>
      <c r="C43" s="285" t="s">
        <v>3166</v>
      </c>
      <c r="D43" s="285" t="s">
        <v>1875</v>
      </c>
      <c r="E43" s="234" t="s">
        <v>5691</v>
      </c>
      <c r="F43" s="271" t="s">
        <v>597</v>
      </c>
      <c r="G43" s="234"/>
      <c r="H43" s="234" t="s">
        <v>3202</v>
      </c>
      <c r="I43" s="265">
        <v>1</v>
      </c>
      <c r="J43" s="294" t="s">
        <v>1980</v>
      </c>
      <c r="K43" s="234" t="s">
        <v>5603</v>
      </c>
      <c r="L43" s="285" t="s">
        <v>5611</v>
      </c>
      <c r="M43" s="284">
        <v>437880017779</v>
      </c>
      <c r="N43" s="265">
        <v>91.08</v>
      </c>
      <c r="O43" s="288">
        <f t="shared" si="0"/>
        <v>0.91079999999999994</v>
      </c>
      <c r="P43" s="264" t="s">
        <v>1981</v>
      </c>
      <c r="Q43" s="264">
        <v>1</v>
      </c>
      <c r="R43" s="265" t="s">
        <v>1873</v>
      </c>
      <c r="S43" s="290">
        <v>13.802</v>
      </c>
      <c r="T43" s="291">
        <f t="shared" si="1"/>
        <v>12.570861599999999</v>
      </c>
      <c r="U43" s="291">
        <f t="shared" si="2"/>
        <v>0.13802</v>
      </c>
      <c r="V43" s="292" t="s">
        <v>1877</v>
      </c>
      <c r="W43" s="294" t="s">
        <v>1979</v>
      </c>
      <c r="Y43" s="361"/>
      <c r="Z43" s="361"/>
      <c r="AA43" s="361"/>
    </row>
    <row r="44" spans="1:27" ht="15.75" thickBot="1">
      <c r="A44" s="283">
        <v>20424913</v>
      </c>
      <c r="B44" s="284">
        <v>1501</v>
      </c>
      <c r="C44" s="285" t="s">
        <v>3166</v>
      </c>
      <c r="D44" s="285" t="s">
        <v>1875</v>
      </c>
      <c r="E44" s="234" t="s">
        <v>5678</v>
      </c>
      <c r="F44" s="271" t="s">
        <v>65</v>
      </c>
      <c r="G44" s="234"/>
      <c r="H44" s="234" t="s">
        <v>3179</v>
      </c>
      <c r="I44" s="283">
        <v>1</v>
      </c>
      <c r="J44" s="286" t="s">
        <v>1891</v>
      </c>
      <c r="K44" s="234" t="s">
        <v>5600</v>
      </c>
      <c r="L44" s="285" t="s">
        <v>5610</v>
      </c>
      <c r="M44" s="284">
        <v>437880017978</v>
      </c>
      <c r="N44" s="287">
        <v>88.47</v>
      </c>
      <c r="O44" s="288">
        <f t="shared" si="0"/>
        <v>0.88470000000000004</v>
      </c>
      <c r="P44" s="264" t="s">
        <v>1983</v>
      </c>
      <c r="Q44" s="264">
        <v>1</v>
      </c>
      <c r="R44" s="289" t="s">
        <v>1873</v>
      </c>
      <c r="S44" s="290">
        <v>8.827</v>
      </c>
      <c r="T44" s="291">
        <f t="shared" si="1"/>
        <v>7.8092469000000007</v>
      </c>
      <c r="U44" s="291">
        <f t="shared" si="2"/>
        <v>8.8270000000000015E-2</v>
      </c>
      <c r="V44" s="292" t="s">
        <v>1877</v>
      </c>
      <c r="W44" s="293" t="s">
        <v>1982</v>
      </c>
      <c r="Y44" s="361"/>
      <c r="Z44" s="361"/>
      <c r="AA44" s="361"/>
    </row>
    <row r="45" spans="1:27" ht="15.75" thickBot="1">
      <c r="A45" s="283">
        <v>20424913</v>
      </c>
      <c r="B45" s="284">
        <v>1501</v>
      </c>
      <c r="C45" s="285" t="s">
        <v>3166</v>
      </c>
      <c r="D45" s="285" t="s">
        <v>1875</v>
      </c>
      <c r="E45" s="234" t="s">
        <v>5689</v>
      </c>
      <c r="F45" s="271" t="s">
        <v>3198</v>
      </c>
      <c r="G45" s="234" t="s">
        <v>3168</v>
      </c>
      <c r="H45" s="234" t="s">
        <v>3197</v>
      </c>
      <c r="I45" s="283">
        <v>1</v>
      </c>
      <c r="J45" s="286" t="s">
        <v>1888</v>
      </c>
      <c r="K45" s="234" t="s">
        <v>5601</v>
      </c>
      <c r="L45" s="285" t="s">
        <v>5610</v>
      </c>
      <c r="M45" s="284">
        <v>437880018002</v>
      </c>
      <c r="N45" s="287">
        <v>67.349999999999994</v>
      </c>
      <c r="O45" s="288">
        <f t="shared" si="0"/>
        <v>0.67349999999999999</v>
      </c>
      <c r="P45" s="264" t="s">
        <v>1985</v>
      </c>
      <c r="Q45" s="264">
        <v>1</v>
      </c>
      <c r="R45" s="289" t="s">
        <v>1873</v>
      </c>
      <c r="S45" s="290">
        <v>8.0190000000000001</v>
      </c>
      <c r="T45" s="291">
        <f t="shared" si="1"/>
        <v>5.4007965000000002</v>
      </c>
      <c r="U45" s="291">
        <f t="shared" si="2"/>
        <v>8.0190000000000011E-2</v>
      </c>
      <c r="V45" s="292" t="s">
        <v>1877</v>
      </c>
      <c r="W45" s="293" t="s">
        <v>1984</v>
      </c>
      <c r="Y45" s="361"/>
      <c r="Z45" s="361"/>
      <c r="AA45" s="361"/>
    </row>
    <row r="46" spans="1:27" ht="15.75" thickBot="1">
      <c r="A46" s="283">
        <v>20424913</v>
      </c>
      <c r="B46" s="284">
        <v>1501</v>
      </c>
      <c r="C46" s="285" t="s">
        <v>3166</v>
      </c>
      <c r="D46" s="285" t="s">
        <v>1875</v>
      </c>
      <c r="E46" s="253" t="s">
        <v>5776</v>
      </c>
      <c r="F46" s="271" t="s">
        <v>66</v>
      </c>
      <c r="G46" s="234"/>
      <c r="H46" s="234" t="s">
        <v>3200</v>
      </c>
      <c r="I46" s="283">
        <v>1</v>
      </c>
      <c r="J46" s="286" t="s">
        <v>1874</v>
      </c>
      <c r="K46" s="234" t="s">
        <v>5600</v>
      </c>
      <c r="L46" s="285" t="s">
        <v>5610</v>
      </c>
      <c r="M46" s="284">
        <v>437880018008</v>
      </c>
      <c r="N46" s="287">
        <v>86.14</v>
      </c>
      <c r="O46" s="288">
        <f t="shared" si="0"/>
        <v>0.86139999999999994</v>
      </c>
      <c r="P46" s="264" t="s">
        <v>1987</v>
      </c>
      <c r="Q46" s="264">
        <v>1</v>
      </c>
      <c r="R46" s="289" t="s">
        <v>1873</v>
      </c>
      <c r="S46" s="290">
        <v>8.3740000000000006</v>
      </c>
      <c r="T46" s="291">
        <f t="shared" si="1"/>
        <v>7.2133636000000001</v>
      </c>
      <c r="U46" s="291">
        <f t="shared" si="2"/>
        <v>8.3739999999999995E-2</v>
      </c>
      <c r="V46" s="292" t="s">
        <v>1877</v>
      </c>
      <c r="W46" s="293" t="s">
        <v>1986</v>
      </c>
      <c r="Y46" s="361"/>
      <c r="Z46" s="361"/>
      <c r="AA46" s="361"/>
    </row>
    <row r="47" spans="1:27" ht="15.75" thickBot="1">
      <c r="A47" s="283">
        <v>20424913</v>
      </c>
      <c r="B47" s="284">
        <v>1501</v>
      </c>
      <c r="C47" s="285" t="s">
        <v>3166</v>
      </c>
      <c r="D47" s="285" t="s">
        <v>1875</v>
      </c>
      <c r="E47" s="253" t="s">
        <v>5777</v>
      </c>
      <c r="F47" s="271" t="s">
        <v>5599</v>
      </c>
      <c r="G47" s="234"/>
      <c r="H47" s="234" t="s">
        <v>3183</v>
      </c>
      <c r="I47" s="283">
        <v>1</v>
      </c>
      <c r="J47" s="286" t="s">
        <v>1884</v>
      </c>
      <c r="K47" s="234" t="s">
        <v>5600</v>
      </c>
      <c r="L47" s="285" t="s">
        <v>5610</v>
      </c>
      <c r="M47" s="284">
        <v>437880017984</v>
      </c>
      <c r="N47" s="287">
        <v>52.29</v>
      </c>
      <c r="O47" s="288">
        <f t="shared" si="0"/>
        <v>0.52290000000000003</v>
      </c>
      <c r="P47" s="264" t="s">
        <v>1989</v>
      </c>
      <c r="Q47" s="264">
        <v>1</v>
      </c>
      <c r="R47" s="289" t="s">
        <v>1873</v>
      </c>
      <c r="S47" s="290">
        <v>10.763999999999999</v>
      </c>
      <c r="T47" s="291">
        <f t="shared" si="1"/>
        <v>5.6284955999999999</v>
      </c>
      <c r="U47" s="291">
        <f t="shared" si="2"/>
        <v>0.10764</v>
      </c>
      <c r="V47" s="292" t="s">
        <v>1877</v>
      </c>
      <c r="W47" s="293" t="s">
        <v>1988</v>
      </c>
      <c r="Y47" s="361"/>
      <c r="Z47" s="361"/>
      <c r="AA47" s="361"/>
    </row>
    <row r="48" spans="1:27" ht="15.75" thickBot="1">
      <c r="A48" s="283">
        <v>20424913</v>
      </c>
      <c r="B48" s="284">
        <v>1501</v>
      </c>
      <c r="C48" s="285" t="s">
        <v>3166</v>
      </c>
      <c r="D48" s="285" t="s">
        <v>1875</v>
      </c>
      <c r="E48" s="234" t="s">
        <v>5686</v>
      </c>
      <c r="F48" s="271" t="s">
        <v>3191</v>
      </c>
      <c r="G48" s="234" t="s">
        <v>3168</v>
      </c>
      <c r="H48" s="234" t="s">
        <v>3190</v>
      </c>
      <c r="I48" s="283">
        <v>1</v>
      </c>
      <c r="J48" s="286" t="s">
        <v>1880</v>
      </c>
      <c r="K48" s="234" t="s">
        <v>5601</v>
      </c>
      <c r="L48" s="285" t="s">
        <v>5610</v>
      </c>
      <c r="M48" s="284">
        <v>437880017994</v>
      </c>
      <c r="N48" s="265">
        <v>82.83</v>
      </c>
      <c r="O48" s="288">
        <f t="shared" si="0"/>
        <v>0.82829999999999993</v>
      </c>
      <c r="P48" s="264" t="s">
        <v>1991</v>
      </c>
      <c r="Q48" s="264">
        <v>1</v>
      </c>
      <c r="R48" s="289" t="s">
        <v>1873</v>
      </c>
      <c r="S48" s="290">
        <v>12.792999999999999</v>
      </c>
      <c r="T48" s="291">
        <f t="shared" si="1"/>
        <v>10.596441899999999</v>
      </c>
      <c r="U48" s="291">
        <f t="shared" si="2"/>
        <v>0.12792999999999999</v>
      </c>
      <c r="V48" s="292" t="s">
        <v>1877</v>
      </c>
      <c r="W48" s="293" t="s">
        <v>1990</v>
      </c>
      <c r="Y48" s="361"/>
      <c r="Z48" s="361"/>
      <c r="AA48" s="361"/>
    </row>
    <row r="49" spans="1:27" ht="15.75" thickBot="1">
      <c r="A49" s="283">
        <v>20424913</v>
      </c>
      <c r="B49" s="284">
        <v>1501</v>
      </c>
      <c r="C49" s="285" t="s">
        <v>3166</v>
      </c>
      <c r="D49" s="285" t="s">
        <v>1875</v>
      </c>
      <c r="E49" s="234" t="s">
        <v>5679</v>
      </c>
      <c r="F49" s="271" t="s">
        <v>70</v>
      </c>
      <c r="G49" s="234"/>
      <c r="H49" s="234" t="s">
        <v>3181</v>
      </c>
      <c r="I49" s="283">
        <v>1</v>
      </c>
      <c r="J49" s="286" t="s">
        <v>1894</v>
      </c>
      <c r="K49" s="234" t="s">
        <v>5600</v>
      </c>
      <c r="L49" s="285" t="s">
        <v>5610</v>
      </c>
      <c r="M49" s="284">
        <v>437880017980</v>
      </c>
      <c r="N49" s="265">
        <v>95.86</v>
      </c>
      <c r="O49" s="288">
        <f t="shared" si="0"/>
        <v>0.95860000000000001</v>
      </c>
      <c r="P49" s="264" t="s">
        <v>1993</v>
      </c>
      <c r="Q49" s="264">
        <v>1</v>
      </c>
      <c r="R49" s="289" t="s">
        <v>1873</v>
      </c>
      <c r="S49" s="290">
        <v>10.593999999999999</v>
      </c>
      <c r="T49" s="291">
        <f t="shared" si="1"/>
        <v>10.155408399999999</v>
      </c>
      <c r="U49" s="291">
        <f t="shared" si="2"/>
        <v>0.10593999999999999</v>
      </c>
      <c r="V49" s="292" t="s">
        <v>1877</v>
      </c>
      <c r="W49" s="293" t="s">
        <v>1992</v>
      </c>
      <c r="Y49" s="361"/>
      <c r="Z49" s="361"/>
      <c r="AA49" s="361"/>
    </row>
    <row r="50" spans="1:27" ht="15.75" thickBot="1">
      <c r="A50" s="265">
        <v>20424913</v>
      </c>
      <c r="B50" s="265">
        <v>1501</v>
      </c>
      <c r="C50" s="285" t="s">
        <v>3166</v>
      </c>
      <c r="D50" s="285" t="s">
        <v>1875</v>
      </c>
      <c r="E50" s="234" t="s">
        <v>5688</v>
      </c>
      <c r="F50" s="271" t="s">
        <v>3195</v>
      </c>
      <c r="G50" s="234" t="s">
        <v>3168</v>
      </c>
      <c r="H50" s="234" t="s">
        <v>3193</v>
      </c>
      <c r="I50" s="265">
        <v>1</v>
      </c>
      <c r="J50" s="294" t="s">
        <v>1908</v>
      </c>
      <c r="K50" s="234" t="s">
        <v>5601</v>
      </c>
      <c r="L50" s="285" t="s">
        <v>5610</v>
      </c>
      <c r="M50" s="284">
        <v>437880017998</v>
      </c>
      <c r="N50" s="287">
        <v>78.34</v>
      </c>
      <c r="O50" s="288">
        <f t="shared" si="0"/>
        <v>0.7834000000000001</v>
      </c>
      <c r="P50" s="264" t="s">
        <v>1995</v>
      </c>
      <c r="Q50" s="264">
        <v>1</v>
      </c>
      <c r="R50" s="265" t="s">
        <v>1873</v>
      </c>
      <c r="S50" s="290">
        <v>16.905000000000001</v>
      </c>
      <c r="T50" s="291">
        <f t="shared" si="1"/>
        <v>13.243377000000002</v>
      </c>
      <c r="U50" s="291">
        <f t="shared" si="2"/>
        <v>0.16905000000000003</v>
      </c>
      <c r="V50" s="292" t="s">
        <v>1877</v>
      </c>
      <c r="W50" s="294" t="s">
        <v>1994</v>
      </c>
      <c r="Y50" s="361"/>
      <c r="Z50" s="361"/>
      <c r="AA50" s="361"/>
    </row>
    <row r="51" spans="1:27" ht="15.75" thickBot="1">
      <c r="A51" s="265">
        <v>20424913</v>
      </c>
      <c r="B51" s="265">
        <v>1501</v>
      </c>
      <c r="C51" s="285" t="s">
        <v>3166</v>
      </c>
      <c r="D51" s="285" t="s">
        <v>1875</v>
      </c>
      <c r="E51" s="234" t="s">
        <v>5691</v>
      </c>
      <c r="F51" s="271" t="s">
        <v>597</v>
      </c>
      <c r="G51" s="234"/>
      <c r="H51" s="234" t="s">
        <v>3202</v>
      </c>
      <c r="I51" s="265">
        <v>1</v>
      </c>
      <c r="J51" s="294" t="s">
        <v>1914</v>
      </c>
      <c r="K51" s="234" t="s">
        <v>5600</v>
      </c>
      <c r="L51" s="285" t="s">
        <v>5610</v>
      </c>
      <c r="M51" s="284">
        <v>437880018010</v>
      </c>
      <c r="N51" s="287">
        <v>89.9</v>
      </c>
      <c r="O51" s="288">
        <f t="shared" si="0"/>
        <v>0.89900000000000002</v>
      </c>
      <c r="P51" s="264" t="s">
        <v>1997</v>
      </c>
      <c r="Q51" s="264">
        <v>1</v>
      </c>
      <c r="R51" s="265" t="s">
        <v>1873</v>
      </c>
      <c r="S51" s="290">
        <v>12.013</v>
      </c>
      <c r="T51" s="291">
        <f t="shared" si="1"/>
        <v>10.799687</v>
      </c>
      <c r="U51" s="291">
        <f t="shared" si="2"/>
        <v>0.12013</v>
      </c>
      <c r="V51" s="292" t="s">
        <v>1877</v>
      </c>
      <c r="W51" s="294" t="s">
        <v>1996</v>
      </c>
      <c r="Y51" s="361"/>
      <c r="Z51" s="361"/>
      <c r="AA51" s="361"/>
    </row>
    <row r="52" spans="1:27" ht="15.75" thickBot="1">
      <c r="A52" s="265">
        <v>20424913</v>
      </c>
      <c r="B52" s="265">
        <v>1501</v>
      </c>
      <c r="C52" s="285" t="s">
        <v>3166</v>
      </c>
      <c r="D52" s="285" t="s">
        <v>1875</v>
      </c>
      <c r="E52" s="234" t="s">
        <v>5685</v>
      </c>
      <c r="F52" s="271" t="s">
        <v>5598</v>
      </c>
      <c r="G52" s="234" t="s">
        <v>3168</v>
      </c>
      <c r="H52" s="234" t="s">
        <v>3173</v>
      </c>
      <c r="I52" s="265">
        <v>1</v>
      </c>
      <c r="J52" s="294" t="s">
        <v>1902</v>
      </c>
      <c r="K52" s="234" t="s">
        <v>5601</v>
      </c>
      <c r="L52" s="285" t="s">
        <v>5610</v>
      </c>
      <c r="M52" s="284">
        <v>437880017968</v>
      </c>
      <c r="N52" s="287">
        <v>89.4</v>
      </c>
      <c r="O52" s="288">
        <f t="shared" si="0"/>
        <v>0.89400000000000002</v>
      </c>
      <c r="P52" s="264" t="s">
        <v>1999</v>
      </c>
      <c r="Q52" s="264">
        <v>1</v>
      </c>
      <c r="R52" s="265" t="s">
        <v>1873</v>
      </c>
      <c r="S52" s="290">
        <v>15.433</v>
      </c>
      <c r="T52" s="291">
        <f t="shared" si="1"/>
        <v>13.797102000000001</v>
      </c>
      <c r="U52" s="291">
        <f t="shared" si="2"/>
        <v>0.15432999999999999</v>
      </c>
      <c r="V52" s="296">
        <v>2.1709999999999998</v>
      </c>
      <c r="W52" s="294" t="s">
        <v>1998</v>
      </c>
      <c r="Y52" s="361"/>
      <c r="Z52" s="361"/>
      <c r="AA52" s="361"/>
    </row>
    <row r="53" spans="1:27" ht="15.75" thickBot="1">
      <c r="A53" s="265">
        <v>20424913</v>
      </c>
      <c r="B53" s="265">
        <v>1501</v>
      </c>
      <c r="C53" s="285" t="s">
        <v>3166</v>
      </c>
      <c r="D53" s="285" t="s">
        <v>1875</v>
      </c>
      <c r="E53" s="234" t="s">
        <v>5677</v>
      </c>
      <c r="F53" s="271" t="s">
        <v>650</v>
      </c>
      <c r="G53" s="234"/>
      <c r="H53" s="234" t="s">
        <v>3177</v>
      </c>
      <c r="I53" s="265">
        <v>1</v>
      </c>
      <c r="J53" s="294" t="s">
        <v>1911</v>
      </c>
      <c r="K53" s="234" t="s">
        <v>5600</v>
      </c>
      <c r="L53" s="285" t="s">
        <v>5610</v>
      </c>
      <c r="M53" s="284">
        <v>437880017976</v>
      </c>
      <c r="N53" s="287">
        <v>94.53</v>
      </c>
      <c r="O53" s="288">
        <f t="shared" si="0"/>
        <v>0.94529999999999992</v>
      </c>
      <c r="P53" s="264" t="s">
        <v>2001</v>
      </c>
      <c r="Q53" s="264">
        <v>1</v>
      </c>
      <c r="R53" s="265" t="s">
        <v>1873</v>
      </c>
      <c r="S53" s="290">
        <v>10.894</v>
      </c>
      <c r="T53" s="291">
        <f t="shared" si="1"/>
        <v>10.2980982</v>
      </c>
      <c r="U53" s="291">
        <f t="shared" si="2"/>
        <v>0.10894</v>
      </c>
      <c r="V53" s="292" t="s">
        <v>1877</v>
      </c>
      <c r="W53" s="294" t="s">
        <v>2000</v>
      </c>
      <c r="Y53" s="361"/>
      <c r="Z53" s="361"/>
      <c r="AA53" s="361"/>
    </row>
    <row r="54" spans="1:27" ht="15.75" thickBot="1">
      <c r="A54" s="265">
        <v>20424913</v>
      </c>
      <c r="B54" s="265">
        <v>1501</v>
      </c>
      <c r="C54" s="285" t="s">
        <v>3166</v>
      </c>
      <c r="D54" s="285" t="s">
        <v>1875</v>
      </c>
      <c r="E54" s="234" t="s">
        <v>5676</v>
      </c>
      <c r="F54" s="271" t="s">
        <v>1918</v>
      </c>
      <c r="G54" s="234" t="s">
        <v>3168</v>
      </c>
      <c r="H54" s="234" t="s">
        <v>3175</v>
      </c>
      <c r="I54" s="265">
        <v>1</v>
      </c>
      <c r="J54" s="294" t="s">
        <v>1917</v>
      </c>
      <c r="K54" s="234" t="s">
        <v>5601</v>
      </c>
      <c r="L54" s="285" t="s">
        <v>5610</v>
      </c>
      <c r="M54" s="284">
        <v>437880017972</v>
      </c>
      <c r="N54" s="287">
        <v>88.45</v>
      </c>
      <c r="O54" s="288">
        <f t="shared" si="0"/>
        <v>0.88449999999999995</v>
      </c>
      <c r="P54" s="264" t="s">
        <v>2003</v>
      </c>
      <c r="Q54" s="264">
        <v>1</v>
      </c>
      <c r="R54" s="265" t="s">
        <v>1873</v>
      </c>
      <c r="S54" s="290">
        <v>6.6989999999999998</v>
      </c>
      <c r="T54" s="291">
        <f t="shared" si="1"/>
        <v>5.9252654999999992</v>
      </c>
      <c r="U54" s="291">
        <f t="shared" si="2"/>
        <v>6.6989999999999994E-2</v>
      </c>
      <c r="V54" s="292" t="s">
        <v>1877</v>
      </c>
      <c r="W54" s="294" t="s">
        <v>2002</v>
      </c>
      <c r="Y54" s="361"/>
      <c r="Z54" s="361"/>
      <c r="AA54" s="361"/>
    </row>
    <row r="55" spans="1:27" ht="15.75" thickBot="1">
      <c r="A55" s="265">
        <v>20424913</v>
      </c>
      <c r="B55" s="265">
        <v>1501</v>
      </c>
      <c r="C55" s="285" t="s">
        <v>3166</v>
      </c>
      <c r="D55" s="285" t="s">
        <v>1875</v>
      </c>
      <c r="E55" s="234" t="s">
        <v>5684</v>
      </c>
      <c r="F55" s="271" t="s">
        <v>5595</v>
      </c>
      <c r="G55" s="234" t="s">
        <v>3168</v>
      </c>
      <c r="H55" s="234" t="s">
        <v>3186</v>
      </c>
      <c r="I55" s="265">
        <v>1</v>
      </c>
      <c r="J55" s="294" t="s">
        <v>1898</v>
      </c>
      <c r="K55" s="234" t="s">
        <v>5601</v>
      </c>
      <c r="L55" s="285" t="s">
        <v>5610</v>
      </c>
      <c r="M55" s="284">
        <v>437880017986</v>
      </c>
      <c r="N55" s="287">
        <v>75.38</v>
      </c>
      <c r="O55" s="288">
        <f t="shared" si="0"/>
        <v>0.75379999999999991</v>
      </c>
      <c r="P55" s="264" t="s">
        <v>2005</v>
      </c>
      <c r="Q55" s="264">
        <v>1</v>
      </c>
      <c r="R55" s="265" t="s">
        <v>1873</v>
      </c>
      <c r="S55" s="290">
        <v>10.547000000000001</v>
      </c>
      <c r="T55" s="291">
        <f t="shared" si="1"/>
        <v>7.9503285999999997</v>
      </c>
      <c r="U55" s="291">
        <f t="shared" si="2"/>
        <v>0.10547000000000001</v>
      </c>
      <c r="V55" s="292" t="s">
        <v>1877</v>
      </c>
      <c r="W55" s="294" t="s">
        <v>2004</v>
      </c>
      <c r="Y55" s="361"/>
      <c r="Z55" s="361"/>
      <c r="AA55" s="361"/>
    </row>
    <row r="56" spans="1:27" ht="15.75" thickBot="1">
      <c r="A56" s="265">
        <v>20424913</v>
      </c>
      <c r="B56" s="265">
        <v>1501</v>
      </c>
      <c r="C56" s="285" t="s">
        <v>3166</v>
      </c>
      <c r="D56" s="285" t="s">
        <v>1875</v>
      </c>
      <c r="E56" s="234" t="s">
        <v>5684</v>
      </c>
      <c r="F56" s="271" t="s">
        <v>5595</v>
      </c>
      <c r="G56" s="234" t="s">
        <v>3168</v>
      </c>
      <c r="H56" s="234" t="s">
        <v>3188</v>
      </c>
      <c r="I56" s="265">
        <v>3</v>
      </c>
      <c r="J56" s="294" t="s">
        <v>1905</v>
      </c>
      <c r="K56" s="234" t="s">
        <v>5601</v>
      </c>
      <c r="L56" s="285" t="s">
        <v>5610</v>
      </c>
      <c r="M56" s="284">
        <v>437880017990</v>
      </c>
      <c r="N56" s="265">
        <v>71.55</v>
      </c>
      <c r="O56" s="288">
        <f t="shared" si="0"/>
        <v>0.71550000000000002</v>
      </c>
      <c r="P56" s="264" t="s">
        <v>2007</v>
      </c>
      <c r="Q56" s="264">
        <v>1</v>
      </c>
      <c r="R56" s="265" t="s">
        <v>1873</v>
      </c>
      <c r="S56" s="290">
        <v>4.468</v>
      </c>
      <c r="T56" s="291">
        <f t="shared" si="1"/>
        <v>3.1968540000000001</v>
      </c>
      <c r="U56" s="291">
        <f t="shared" si="2"/>
        <v>4.4680000000000004E-2</v>
      </c>
      <c r="V56" s="292" t="s">
        <v>1877</v>
      </c>
      <c r="W56" s="294" t="s">
        <v>2006</v>
      </c>
      <c r="Y56" s="361"/>
      <c r="Z56" s="361"/>
      <c r="AA56" s="361"/>
    </row>
    <row r="57" spans="1:27" ht="15.75" thickBot="1">
      <c r="A57" s="283">
        <v>20424913</v>
      </c>
      <c r="B57" s="284">
        <v>1502</v>
      </c>
      <c r="C57" s="285" t="s">
        <v>3166</v>
      </c>
      <c r="D57" s="285" t="s">
        <v>1875</v>
      </c>
      <c r="E57" s="234" t="s">
        <v>5689</v>
      </c>
      <c r="F57" s="271" t="s">
        <v>3198</v>
      </c>
      <c r="G57" s="234" t="s">
        <v>3168</v>
      </c>
      <c r="H57" s="234" t="s">
        <v>3197</v>
      </c>
      <c r="I57" s="283">
        <v>1</v>
      </c>
      <c r="J57" s="286" t="s">
        <v>1888</v>
      </c>
      <c r="K57" s="234" t="s">
        <v>5601</v>
      </c>
      <c r="L57" s="285" t="s">
        <v>5610</v>
      </c>
      <c r="M57" s="284">
        <v>437880018118</v>
      </c>
      <c r="N57" s="287">
        <v>70.77</v>
      </c>
      <c r="O57" s="288">
        <f t="shared" si="0"/>
        <v>0.70769999999999988</v>
      </c>
      <c r="P57" s="264" t="s">
        <v>2009</v>
      </c>
      <c r="Q57" s="264">
        <v>1</v>
      </c>
      <c r="R57" s="289" t="s">
        <v>1873</v>
      </c>
      <c r="S57" s="290">
        <v>9.1969999999999992</v>
      </c>
      <c r="T57" s="291">
        <f t="shared" si="1"/>
        <v>6.5087168999999987</v>
      </c>
      <c r="U57" s="291">
        <f t="shared" si="2"/>
        <v>9.1969999999999982E-2</v>
      </c>
      <c r="V57" s="292" t="s">
        <v>1877</v>
      </c>
      <c r="W57" s="293" t="s">
        <v>2008</v>
      </c>
      <c r="Y57" s="361"/>
      <c r="Z57" s="361"/>
      <c r="AA57" s="361"/>
    </row>
    <row r="58" spans="1:27" ht="15.75" thickBot="1">
      <c r="A58" s="283">
        <v>20424913</v>
      </c>
      <c r="B58" s="284">
        <v>1502</v>
      </c>
      <c r="C58" s="285" t="s">
        <v>3166</v>
      </c>
      <c r="D58" s="285" t="s">
        <v>1875</v>
      </c>
      <c r="E58" s="234" t="s">
        <v>5679</v>
      </c>
      <c r="F58" s="271" t="s">
        <v>70</v>
      </c>
      <c r="G58" s="234"/>
      <c r="H58" s="234" t="s">
        <v>3181</v>
      </c>
      <c r="I58" s="283">
        <v>1</v>
      </c>
      <c r="J58" s="286" t="s">
        <v>1894</v>
      </c>
      <c r="K58" s="234" t="s">
        <v>5600</v>
      </c>
      <c r="L58" s="285" t="s">
        <v>5610</v>
      </c>
      <c r="M58" s="284">
        <v>437880018096</v>
      </c>
      <c r="N58" s="287">
        <v>64.31</v>
      </c>
      <c r="O58" s="288">
        <f t="shared" si="0"/>
        <v>0.6431</v>
      </c>
      <c r="P58" s="264" t="s">
        <v>2011</v>
      </c>
      <c r="Q58" s="264">
        <v>1</v>
      </c>
      <c r="R58" s="289" t="s">
        <v>1873</v>
      </c>
      <c r="S58" s="290">
        <v>15.057</v>
      </c>
      <c r="T58" s="291">
        <f t="shared" si="1"/>
        <v>9.6831566999999996</v>
      </c>
      <c r="U58" s="291">
        <f t="shared" si="2"/>
        <v>0.15056999999999998</v>
      </c>
      <c r="V58" s="292" t="s">
        <v>1877</v>
      </c>
      <c r="W58" s="293" t="s">
        <v>2010</v>
      </c>
      <c r="Y58" s="361"/>
      <c r="Z58" s="361"/>
      <c r="AA58" s="361"/>
    </row>
    <row r="59" spans="1:27" ht="15.75" thickBot="1">
      <c r="A59" s="283">
        <v>20424913</v>
      </c>
      <c r="B59" s="284">
        <v>1502</v>
      </c>
      <c r="C59" s="285" t="s">
        <v>3166</v>
      </c>
      <c r="D59" s="285" t="s">
        <v>1875</v>
      </c>
      <c r="E59" s="253" t="s">
        <v>5776</v>
      </c>
      <c r="F59" s="271" t="s">
        <v>66</v>
      </c>
      <c r="G59" s="234"/>
      <c r="H59" s="234" t="s">
        <v>3200</v>
      </c>
      <c r="I59" s="283">
        <v>1</v>
      </c>
      <c r="J59" s="286" t="s">
        <v>1874</v>
      </c>
      <c r="K59" s="234" t="s">
        <v>5600</v>
      </c>
      <c r="L59" s="285" t="s">
        <v>5610</v>
      </c>
      <c r="M59" s="284">
        <v>437880018124</v>
      </c>
      <c r="N59" s="287">
        <v>90.1</v>
      </c>
      <c r="O59" s="288">
        <f t="shared" si="0"/>
        <v>0.90100000000000002</v>
      </c>
      <c r="P59" s="264" t="s">
        <v>2013</v>
      </c>
      <c r="Q59" s="264">
        <v>1</v>
      </c>
      <c r="R59" s="289" t="s">
        <v>1873</v>
      </c>
      <c r="S59" s="290">
        <v>12.58</v>
      </c>
      <c r="T59" s="291">
        <f t="shared" si="1"/>
        <v>11.334580000000001</v>
      </c>
      <c r="U59" s="291">
        <f t="shared" si="2"/>
        <v>0.12580000000000002</v>
      </c>
      <c r="V59" s="292" t="s">
        <v>1877</v>
      </c>
      <c r="W59" s="293" t="s">
        <v>2012</v>
      </c>
      <c r="Y59" s="361"/>
      <c r="Z59" s="361"/>
      <c r="AA59" s="361"/>
    </row>
    <row r="60" spans="1:27" ht="15.75" thickBot="1">
      <c r="A60" s="283">
        <v>20424913</v>
      </c>
      <c r="B60" s="284">
        <v>1502</v>
      </c>
      <c r="C60" s="285" t="s">
        <v>3166</v>
      </c>
      <c r="D60" s="285" t="s">
        <v>1875</v>
      </c>
      <c r="E60" s="253" t="s">
        <v>5777</v>
      </c>
      <c r="F60" s="271" t="s">
        <v>5599</v>
      </c>
      <c r="G60" s="234"/>
      <c r="H60" s="234" t="s">
        <v>3183</v>
      </c>
      <c r="I60" s="283">
        <v>1</v>
      </c>
      <c r="J60" s="286" t="s">
        <v>1884</v>
      </c>
      <c r="K60" s="234" t="s">
        <v>5600</v>
      </c>
      <c r="L60" s="285" t="s">
        <v>5610</v>
      </c>
      <c r="M60" s="284">
        <v>437880018100</v>
      </c>
      <c r="N60" s="287">
        <v>69.2</v>
      </c>
      <c r="O60" s="288">
        <f t="shared" si="0"/>
        <v>0.69199999999999995</v>
      </c>
      <c r="P60" s="264" t="s">
        <v>2015</v>
      </c>
      <c r="Q60" s="264">
        <v>1</v>
      </c>
      <c r="R60" s="289" t="s">
        <v>1873</v>
      </c>
      <c r="S60" s="290">
        <v>14.651999999999999</v>
      </c>
      <c r="T60" s="291">
        <f t="shared" si="1"/>
        <v>10.139183999999998</v>
      </c>
      <c r="U60" s="291">
        <f t="shared" si="2"/>
        <v>0.14651999999999998</v>
      </c>
      <c r="V60" s="292" t="s">
        <v>1877</v>
      </c>
      <c r="W60" s="293" t="s">
        <v>2014</v>
      </c>
      <c r="Y60" s="361"/>
      <c r="Z60" s="361"/>
      <c r="AA60" s="361"/>
    </row>
    <row r="61" spans="1:27" ht="15.75" thickBot="1">
      <c r="A61" s="283">
        <v>20424913</v>
      </c>
      <c r="B61" s="284">
        <v>1502</v>
      </c>
      <c r="C61" s="285" t="s">
        <v>3166</v>
      </c>
      <c r="D61" s="285" t="s">
        <v>1875</v>
      </c>
      <c r="E61" s="234" t="s">
        <v>5686</v>
      </c>
      <c r="F61" s="271" t="s">
        <v>3191</v>
      </c>
      <c r="G61" s="234" t="s">
        <v>3168</v>
      </c>
      <c r="H61" s="234" t="s">
        <v>3190</v>
      </c>
      <c r="I61" s="283">
        <v>1</v>
      </c>
      <c r="J61" s="286" t="s">
        <v>1880</v>
      </c>
      <c r="K61" s="234" t="s">
        <v>5601</v>
      </c>
      <c r="L61" s="285" t="s">
        <v>5610</v>
      </c>
      <c r="M61" s="284">
        <v>437880018110</v>
      </c>
      <c r="N61" s="287">
        <v>64.17</v>
      </c>
      <c r="O61" s="288">
        <f t="shared" si="0"/>
        <v>0.64170000000000005</v>
      </c>
      <c r="P61" s="264" t="s">
        <v>2017</v>
      </c>
      <c r="Q61" s="264">
        <v>1</v>
      </c>
      <c r="R61" s="289" t="s">
        <v>1873</v>
      </c>
      <c r="S61" s="290">
        <v>13.448</v>
      </c>
      <c r="T61" s="291">
        <f t="shared" si="1"/>
        <v>8.6295816000000016</v>
      </c>
      <c r="U61" s="291">
        <f t="shared" si="2"/>
        <v>0.13448000000000002</v>
      </c>
      <c r="V61" s="292" t="s">
        <v>1877</v>
      </c>
      <c r="W61" s="293" t="s">
        <v>2016</v>
      </c>
      <c r="Y61" s="361"/>
      <c r="Z61" s="361"/>
      <c r="AA61" s="361"/>
    </row>
    <row r="62" spans="1:27" ht="15.75" thickBot="1">
      <c r="A62" s="283">
        <v>20424913</v>
      </c>
      <c r="B62" s="284">
        <v>1502</v>
      </c>
      <c r="C62" s="285" t="s">
        <v>3166</v>
      </c>
      <c r="D62" s="285" t="s">
        <v>1875</v>
      </c>
      <c r="E62" s="234" t="s">
        <v>5678</v>
      </c>
      <c r="F62" s="271" t="s">
        <v>65</v>
      </c>
      <c r="G62" s="234"/>
      <c r="H62" s="234" t="s">
        <v>3179</v>
      </c>
      <c r="I62" s="283">
        <v>1</v>
      </c>
      <c r="J62" s="286" t="s">
        <v>1891</v>
      </c>
      <c r="K62" s="234" t="s">
        <v>5600</v>
      </c>
      <c r="L62" s="285" t="s">
        <v>5610</v>
      </c>
      <c r="M62" s="284">
        <v>437880018094</v>
      </c>
      <c r="N62" s="287">
        <v>71</v>
      </c>
      <c r="O62" s="288">
        <f t="shared" si="0"/>
        <v>0.71</v>
      </c>
      <c r="P62" s="264" t="s">
        <v>2019</v>
      </c>
      <c r="Q62" s="264">
        <v>1</v>
      </c>
      <c r="R62" s="289" t="s">
        <v>1873</v>
      </c>
      <c r="S62" s="290">
        <v>12.382999999999999</v>
      </c>
      <c r="T62" s="291">
        <f t="shared" si="1"/>
        <v>8.7919299999999989</v>
      </c>
      <c r="U62" s="291">
        <f t="shared" si="2"/>
        <v>0.12382999999999998</v>
      </c>
      <c r="V62" s="292" t="s">
        <v>1877</v>
      </c>
      <c r="W62" s="293" t="s">
        <v>2018</v>
      </c>
      <c r="Y62" s="361"/>
      <c r="Z62" s="361"/>
      <c r="AA62" s="361"/>
    </row>
    <row r="63" spans="1:27" ht="15.75" thickBot="1">
      <c r="A63" s="265">
        <v>20424913</v>
      </c>
      <c r="B63" s="265">
        <v>1502</v>
      </c>
      <c r="C63" s="285" t="s">
        <v>3166</v>
      </c>
      <c r="D63" s="285" t="s">
        <v>1875</v>
      </c>
      <c r="E63" s="234" t="s">
        <v>5691</v>
      </c>
      <c r="F63" s="271" t="s">
        <v>597</v>
      </c>
      <c r="G63" s="234"/>
      <c r="H63" s="234" t="s">
        <v>3202</v>
      </c>
      <c r="I63" s="265">
        <v>1</v>
      </c>
      <c r="J63" s="294" t="s">
        <v>1914</v>
      </c>
      <c r="K63" s="234" t="s">
        <v>5600</v>
      </c>
      <c r="L63" s="285" t="s">
        <v>5610</v>
      </c>
      <c r="M63" s="284">
        <v>437880018126</v>
      </c>
      <c r="N63" s="265">
        <v>96.31</v>
      </c>
      <c r="O63" s="288">
        <f t="shared" si="0"/>
        <v>0.96310000000000007</v>
      </c>
      <c r="P63" s="264" t="s">
        <v>2021</v>
      </c>
      <c r="Q63" s="264">
        <v>1</v>
      </c>
      <c r="R63" s="265" t="s">
        <v>1873</v>
      </c>
      <c r="S63" s="290">
        <v>8.3819999999999997</v>
      </c>
      <c r="T63" s="291">
        <f t="shared" si="1"/>
        <v>8.0727042000000004</v>
      </c>
      <c r="U63" s="291">
        <f t="shared" si="2"/>
        <v>8.3820000000000006E-2</v>
      </c>
      <c r="V63" s="292" t="s">
        <v>1877</v>
      </c>
      <c r="W63" s="294" t="s">
        <v>2020</v>
      </c>
      <c r="Y63" s="361"/>
      <c r="Z63" s="361"/>
      <c r="AA63" s="361"/>
    </row>
    <row r="64" spans="1:27" ht="15.75" thickBot="1">
      <c r="A64" s="265">
        <v>20424913</v>
      </c>
      <c r="B64" s="265">
        <v>1502</v>
      </c>
      <c r="C64" s="285" t="s">
        <v>3166</v>
      </c>
      <c r="D64" s="285" t="s">
        <v>1875</v>
      </c>
      <c r="E64" s="234" t="s">
        <v>5676</v>
      </c>
      <c r="F64" s="271" t="s">
        <v>1918</v>
      </c>
      <c r="G64" s="234" t="s">
        <v>3168</v>
      </c>
      <c r="H64" s="234" t="s">
        <v>3175</v>
      </c>
      <c r="I64" s="265">
        <v>1</v>
      </c>
      <c r="J64" s="294" t="s">
        <v>1917</v>
      </c>
      <c r="K64" s="234" t="s">
        <v>5601</v>
      </c>
      <c r="L64" s="285" t="s">
        <v>5610</v>
      </c>
      <c r="M64" s="284">
        <v>437880018088</v>
      </c>
      <c r="N64" s="265">
        <v>89.39</v>
      </c>
      <c r="O64" s="288">
        <f t="shared" si="0"/>
        <v>0.89390000000000003</v>
      </c>
      <c r="P64" s="264" t="s">
        <v>2023</v>
      </c>
      <c r="Q64" s="264">
        <v>1</v>
      </c>
      <c r="R64" s="265" t="s">
        <v>1873</v>
      </c>
      <c r="S64" s="290">
        <v>6.0960000000000001</v>
      </c>
      <c r="T64" s="291">
        <f t="shared" si="1"/>
        <v>5.4492144000000007</v>
      </c>
      <c r="U64" s="291">
        <f t="shared" si="2"/>
        <v>6.0960000000000007E-2</v>
      </c>
      <c r="V64" s="292" t="s">
        <v>1877</v>
      </c>
      <c r="W64" s="294" t="s">
        <v>2022</v>
      </c>
      <c r="Y64" s="361"/>
      <c r="Z64" s="361"/>
      <c r="AA64" s="361"/>
    </row>
    <row r="65" spans="1:27" ht="15.75" thickBot="1">
      <c r="A65" s="265">
        <v>20424913</v>
      </c>
      <c r="B65" s="265">
        <v>1502</v>
      </c>
      <c r="C65" s="285" t="s">
        <v>3166</v>
      </c>
      <c r="D65" s="285" t="s">
        <v>1875</v>
      </c>
      <c r="E65" s="234" t="s">
        <v>5685</v>
      </c>
      <c r="F65" s="271" t="s">
        <v>5598</v>
      </c>
      <c r="G65" s="234" t="s">
        <v>3168</v>
      </c>
      <c r="H65" s="234" t="s">
        <v>3173</v>
      </c>
      <c r="I65" s="265">
        <v>1</v>
      </c>
      <c r="J65" s="294" t="s">
        <v>1902</v>
      </c>
      <c r="K65" s="234" t="s">
        <v>5601</v>
      </c>
      <c r="L65" s="285" t="s">
        <v>5610</v>
      </c>
      <c r="M65" s="284">
        <v>437880018084</v>
      </c>
      <c r="N65" s="265">
        <v>98.86</v>
      </c>
      <c r="O65" s="288">
        <f t="shared" si="0"/>
        <v>0.98860000000000003</v>
      </c>
      <c r="P65" s="264" t="s">
        <v>2025</v>
      </c>
      <c r="Q65" s="264">
        <v>1</v>
      </c>
      <c r="R65" s="265" t="s">
        <v>1873</v>
      </c>
      <c r="S65" s="290">
        <v>10.346</v>
      </c>
      <c r="T65" s="291">
        <f t="shared" si="1"/>
        <v>10.228055600000001</v>
      </c>
      <c r="U65" s="291">
        <f t="shared" si="2"/>
        <v>0.10346000000000001</v>
      </c>
      <c r="V65" s="292" t="s">
        <v>1877</v>
      </c>
      <c r="W65" s="294" t="s">
        <v>2024</v>
      </c>
      <c r="Y65" s="361"/>
      <c r="Z65" s="361"/>
      <c r="AA65" s="361"/>
    </row>
    <row r="66" spans="1:27" ht="15.75" thickBot="1">
      <c r="A66" s="265">
        <v>20424913</v>
      </c>
      <c r="B66" s="265">
        <v>1502</v>
      </c>
      <c r="C66" s="285" t="s">
        <v>3166</v>
      </c>
      <c r="D66" s="285" t="s">
        <v>1875</v>
      </c>
      <c r="E66" s="234" t="s">
        <v>5688</v>
      </c>
      <c r="F66" s="271" t="s">
        <v>3195</v>
      </c>
      <c r="G66" s="234" t="s">
        <v>3168</v>
      </c>
      <c r="H66" s="234" t="s">
        <v>3193</v>
      </c>
      <c r="I66" s="265">
        <v>1</v>
      </c>
      <c r="J66" s="294" t="s">
        <v>1908</v>
      </c>
      <c r="K66" s="234" t="s">
        <v>5601</v>
      </c>
      <c r="L66" s="285" t="s">
        <v>5610</v>
      </c>
      <c r="M66" s="284">
        <v>437880018114</v>
      </c>
      <c r="N66" s="287">
        <v>96.29</v>
      </c>
      <c r="O66" s="288">
        <f t="shared" si="0"/>
        <v>0.96290000000000009</v>
      </c>
      <c r="P66" s="264" t="s">
        <v>2027</v>
      </c>
      <c r="Q66" s="264">
        <v>1</v>
      </c>
      <c r="R66" s="265" t="s">
        <v>1873</v>
      </c>
      <c r="S66" s="290">
        <v>13.185</v>
      </c>
      <c r="T66" s="291">
        <f t="shared" si="1"/>
        <v>12.695836500000002</v>
      </c>
      <c r="U66" s="291">
        <f t="shared" si="2"/>
        <v>0.13185000000000002</v>
      </c>
      <c r="V66" s="292" t="s">
        <v>1877</v>
      </c>
      <c r="W66" s="294" t="s">
        <v>2026</v>
      </c>
      <c r="Y66" s="361"/>
      <c r="Z66" s="361"/>
      <c r="AA66" s="361"/>
    </row>
    <row r="67" spans="1:27" ht="15.75" thickBot="1">
      <c r="A67" s="265">
        <v>20424913</v>
      </c>
      <c r="B67" s="265">
        <v>1502</v>
      </c>
      <c r="C67" s="285" t="s">
        <v>3166</v>
      </c>
      <c r="D67" s="285" t="s">
        <v>1875</v>
      </c>
      <c r="E67" s="234" t="s">
        <v>5684</v>
      </c>
      <c r="F67" s="271" t="s">
        <v>5595</v>
      </c>
      <c r="G67" s="234" t="s">
        <v>3168</v>
      </c>
      <c r="H67" s="234" t="s">
        <v>3186</v>
      </c>
      <c r="I67" s="265">
        <v>1</v>
      </c>
      <c r="J67" s="294" t="s">
        <v>1898</v>
      </c>
      <c r="K67" s="234" t="s">
        <v>5601</v>
      </c>
      <c r="L67" s="285" t="s">
        <v>5610</v>
      </c>
      <c r="M67" s="284">
        <v>437880018102</v>
      </c>
      <c r="N67" s="287">
        <v>75.5</v>
      </c>
      <c r="O67" s="288">
        <f t="shared" si="0"/>
        <v>0.755</v>
      </c>
      <c r="P67" s="264" t="s">
        <v>2029</v>
      </c>
      <c r="Q67" s="264">
        <v>1</v>
      </c>
      <c r="R67" s="265" t="s">
        <v>1873</v>
      </c>
      <c r="S67" s="290">
        <v>11.593999999999999</v>
      </c>
      <c r="T67" s="291">
        <f t="shared" si="1"/>
        <v>8.7534700000000001</v>
      </c>
      <c r="U67" s="291">
        <f t="shared" si="2"/>
        <v>0.11594</v>
      </c>
      <c r="V67" s="292" t="s">
        <v>1877</v>
      </c>
      <c r="W67" s="294" t="s">
        <v>2028</v>
      </c>
      <c r="Y67" s="361"/>
      <c r="Z67" s="361"/>
      <c r="AA67" s="361"/>
    </row>
    <row r="68" spans="1:27" ht="15.75" thickBot="1">
      <c r="A68" s="265">
        <v>20424913</v>
      </c>
      <c r="B68" s="265">
        <v>1502</v>
      </c>
      <c r="C68" s="285" t="s">
        <v>3166</v>
      </c>
      <c r="D68" s="285" t="s">
        <v>1875</v>
      </c>
      <c r="E68" s="234" t="s">
        <v>5684</v>
      </c>
      <c r="F68" s="271" t="s">
        <v>5595</v>
      </c>
      <c r="G68" s="234" t="s">
        <v>3168</v>
      </c>
      <c r="H68" s="234" t="s">
        <v>3188</v>
      </c>
      <c r="I68" s="265">
        <v>3</v>
      </c>
      <c r="J68" s="294" t="s">
        <v>1905</v>
      </c>
      <c r="K68" s="234" t="s">
        <v>5601</v>
      </c>
      <c r="L68" s="285" t="s">
        <v>5610</v>
      </c>
      <c r="M68" s="284">
        <v>437880018106</v>
      </c>
      <c r="N68" s="265">
        <v>75.150000000000006</v>
      </c>
      <c r="O68" s="288">
        <f t="shared" si="0"/>
        <v>0.75149999999999995</v>
      </c>
      <c r="P68" s="264" t="s">
        <v>2031</v>
      </c>
      <c r="Q68" s="264">
        <v>1</v>
      </c>
      <c r="R68" s="265" t="s">
        <v>1873</v>
      </c>
      <c r="S68" s="290">
        <v>8.2530000000000001</v>
      </c>
      <c r="T68" s="291">
        <f t="shared" si="1"/>
        <v>6.2021294999999999</v>
      </c>
      <c r="U68" s="291">
        <f t="shared" si="2"/>
        <v>8.2529999999999992E-2</v>
      </c>
      <c r="V68" s="292" t="s">
        <v>1877</v>
      </c>
      <c r="W68" s="294" t="s">
        <v>2030</v>
      </c>
      <c r="Y68" s="361"/>
      <c r="Z68" s="361"/>
      <c r="AA68" s="361"/>
    </row>
    <row r="69" spans="1:27" ht="15.75" thickBot="1">
      <c r="A69" s="265">
        <v>20424913</v>
      </c>
      <c r="B69" s="265">
        <v>1502</v>
      </c>
      <c r="C69" s="285" t="s">
        <v>3166</v>
      </c>
      <c r="D69" s="285" t="s">
        <v>1875</v>
      </c>
      <c r="E69" s="234" t="s">
        <v>5677</v>
      </c>
      <c r="F69" s="271" t="s">
        <v>650</v>
      </c>
      <c r="G69" s="234"/>
      <c r="H69" s="234" t="s">
        <v>3177</v>
      </c>
      <c r="I69" s="265">
        <v>1</v>
      </c>
      <c r="J69" s="294" t="s">
        <v>1911</v>
      </c>
      <c r="K69" s="234" t="s">
        <v>5600</v>
      </c>
      <c r="L69" s="285" t="s">
        <v>5610</v>
      </c>
      <c r="M69" s="284">
        <v>437880018092</v>
      </c>
      <c r="N69" s="265">
        <v>70.09</v>
      </c>
      <c r="O69" s="288">
        <f t="shared" si="0"/>
        <v>0.70090000000000008</v>
      </c>
      <c r="P69" s="264" t="s">
        <v>2033</v>
      </c>
      <c r="Q69" s="264">
        <v>1</v>
      </c>
      <c r="R69" s="265" t="s">
        <v>1873</v>
      </c>
      <c r="S69" s="290">
        <v>7.2779999999999996</v>
      </c>
      <c r="T69" s="291">
        <f t="shared" si="1"/>
        <v>5.1011502000000002</v>
      </c>
      <c r="U69" s="291">
        <f t="shared" si="2"/>
        <v>7.2779999999999997E-2</v>
      </c>
      <c r="V69" s="292" t="s">
        <v>1877</v>
      </c>
      <c r="W69" s="294" t="s">
        <v>2032</v>
      </c>
      <c r="Y69" s="361"/>
      <c r="Z69" s="361"/>
      <c r="AA69" s="361"/>
    </row>
    <row r="70" spans="1:27" ht="15.75" thickBot="1">
      <c r="A70" s="283">
        <v>20424913</v>
      </c>
      <c r="B70" s="284">
        <v>1503</v>
      </c>
      <c r="C70" s="285" t="s">
        <v>3166</v>
      </c>
      <c r="D70" s="285" t="s">
        <v>1875</v>
      </c>
      <c r="E70" s="234" t="s">
        <v>5678</v>
      </c>
      <c r="F70" s="271" t="s">
        <v>65</v>
      </c>
      <c r="G70" s="234"/>
      <c r="H70" s="234" t="s">
        <v>3179</v>
      </c>
      <c r="I70" s="283">
        <v>1</v>
      </c>
      <c r="J70" s="286" t="s">
        <v>1953</v>
      </c>
      <c r="K70" s="234" t="s">
        <v>5603</v>
      </c>
      <c r="L70" s="285" t="s">
        <v>5611</v>
      </c>
      <c r="M70" s="284">
        <v>437880018211</v>
      </c>
      <c r="N70" s="287">
        <v>77.08</v>
      </c>
      <c r="O70" s="288">
        <f t="shared" ref="O70:O133" si="3">N70*10/1000</f>
        <v>0.77079999999999993</v>
      </c>
      <c r="P70" s="264" t="s">
        <v>2035</v>
      </c>
      <c r="Q70" s="264">
        <v>1</v>
      </c>
      <c r="R70" s="289" t="s">
        <v>1873</v>
      </c>
      <c r="S70" s="290">
        <v>5.1449999999999996</v>
      </c>
      <c r="T70" s="291">
        <f t="shared" ref="T70:T95" si="4">S70*O70</f>
        <v>3.9657659999999995</v>
      </c>
      <c r="U70" s="291">
        <f t="shared" ref="U70:U95" si="5">T70/N70</f>
        <v>5.1449999999999996E-2</v>
      </c>
      <c r="V70" s="292" t="s">
        <v>1877</v>
      </c>
      <c r="W70" s="293" t="s">
        <v>2034</v>
      </c>
      <c r="Y70" s="361"/>
      <c r="Z70" s="361"/>
      <c r="AA70" s="361"/>
    </row>
    <row r="71" spans="1:27" ht="15.75" thickBot="1">
      <c r="A71" s="297">
        <v>20424913</v>
      </c>
      <c r="B71" s="265">
        <v>1503</v>
      </c>
      <c r="C71" s="285" t="s">
        <v>3166</v>
      </c>
      <c r="D71" s="285" t="s">
        <v>1875</v>
      </c>
      <c r="E71" s="234" t="s">
        <v>5689</v>
      </c>
      <c r="F71" s="271" t="s">
        <v>3198</v>
      </c>
      <c r="G71" s="234" t="s">
        <v>3168</v>
      </c>
      <c r="H71" s="234" t="s">
        <v>3197</v>
      </c>
      <c r="I71" s="265">
        <v>1</v>
      </c>
      <c r="J71" s="294" t="s">
        <v>1947</v>
      </c>
      <c r="K71" s="234" t="s">
        <v>5602</v>
      </c>
      <c r="L71" s="285" t="s">
        <v>5611</v>
      </c>
      <c r="M71" s="298">
        <v>437880018235</v>
      </c>
      <c r="N71" s="287">
        <v>49.54</v>
      </c>
      <c r="O71" s="288">
        <f t="shared" si="3"/>
        <v>0.49539999999999995</v>
      </c>
      <c r="P71" s="264" t="s">
        <v>2037</v>
      </c>
      <c r="Q71" s="264">
        <v>1</v>
      </c>
      <c r="R71" s="265" t="s">
        <v>1873</v>
      </c>
      <c r="S71" s="290">
        <v>3.3319999999999999</v>
      </c>
      <c r="T71" s="291">
        <f t="shared" si="4"/>
        <v>1.6506727999999997</v>
      </c>
      <c r="U71" s="291">
        <f t="shared" si="5"/>
        <v>3.3319999999999995E-2</v>
      </c>
      <c r="V71" s="292" t="s">
        <v>1877</v>
      </c>
      <c r="W71" s="299" t="s">
        <v>2036</v>
      </c>
      <c r="Y71" s="361"/>
      <c r="Z71" s="361"/>
      <c r="AA71" s="361"/>
    </row>
    <row r="72" spans="1:27" ht="15.75" thickBot="1">
      <c r="A72" s="297">
        <v>20424913</v>
      </c>
      <c r="B72" s="265">
        <v>1503</v>
      </c>
      <c r="C72" s="285" t="s">
        <v>3166</v>
      </c>
      <c r="D72" s="285" t="s">
        <v>1875</v>
      </c>
      <c r="E72" s="253" t="s">
        <v>5776</v>
      </c>
      <c r="F72" s="271" t="s">
        <v>66</v>
      </c>
      <c r="G72" s="234"/>
      <c r="H72" s="234" t="s">
        <v>3200</v>
      </c>
      <c r="I72" s="265">
        <v>1</v>
      </c>
      <c r="J72" s="294" t="s">
        <v>1950</v>
      </c>
      <c r="K72" s="234" t="s">
        <v>5603</v>
      </c>
      <c r="L72" s="285" t="s">
        <v>5611</v>
      </c>
      <c r="M72" s="298">
        <v>437880018241</v>
      </c>
      <c r="N72" s="287">
        <v>100.16</v>
      </c>
      <c r="O72" s="288">
        <f t="shared" si="3"/>
        <v>1.0015999999999998</v>
      </c>
      <c r="P72" s="264" t="s">
        <v>2039</v>
      </c>
      <c r="Q72" s="264">
        <v>1</v>
      </c>
      <c r="R72" s="265" t="s">
        <v>1873</v>
      </c>
      <c r="S72" s="290">
        <v>5.48</v>
      </c>
      <c r="T72" s="291">
        <f t="shared" si="4"/>
        <v>5.4887679999999994</v>
      </c>
      <c r="U72" s="291">
        <f t="shared" si="5"/>
        <v>5.4799999999999995E-2</v>
      </c>
      <c r="V72" s="292" t="s">
        <v>1877</v>
      </c>
      <c r="W72" s="299" t="s">
        <v>2038</v>
      </c>
      <c r="Y72" s="361"/>
      <c r="Z72" s="361"/>
      <c r="AA72" s="361"/>
    </row>
    <row r="73" spans="1:27" ht="15.75" thickBot="1">
      <c r="A73" s="297">
        <v>20424913</v>
      </c>
      <c r="B73" s="265">
        <v>1503</v>
      </c>
      <c r="C73" s="285" t="s">
        <v>3166</v>
      </c>
      <c r="D73" s="285" t="s">
        <v>1875</v>
      </c>
      <c r="E73" s="234" t="s">
        <v>5679</v>
      </c>
      <c r="F73" s="271" t="s">
        <v>70</v>
      </c>
      <c r="G73" s="234"/>
      <c r="H73" s="234" t="s">
        <v>3181</v>
      </c>
      <c r="I73" s="265">
        <v>1</v>
      </c>
      <c r="J73" s="294" t="s">
        <v>2041</v>
      </c>
      <c r="K73" s="234" t="s">
        <v>5603</v>
      </c>
      <c r="L73" s="285" t="s">
        <v>5611</v>
      </c>
      <c r="M73" s="298">
        <v>437880018213</v>
      </c>
      <c r="N73" s="287">
        <v>70.78</v>
      </c>
      <c r="O73" s="288">
        <f t="shared" si="3"/>
        <v>0.70779999999999998</v>
      </c>
      <c r="P73" s="264" t="s">
        <v>2042</v>
      </c>
      <c r="Q73" s="264">
        <v>1</v>
      </c>
      <c r="R73" s="265" t="s">
        <v>1873</v>
      </c>
      <c r="S73" s="290">
        <v>6.9889999999999999</v>
      </c>
      <c r="T73" s="291">
        <f t="shared" si="4"/>
        <v>4.9468141999999995</v>
      </c>
      <c r="U73" s="291">
        <f t="shared" si="5"/>
        <v>6.9889999999999994E-2</v>
      </c>
      <c r="V73" s="292" t="s">
        <v>1877</v>
      </c>
      <c r="W73" s="299" t="s">
        <v>2040</v>
      </c>
      <c r="Y73" s="361"/>
      <c r="Z73" s="361"/>
      <c r="AA73" s="361"/>
    </row>
    <row r="74" spans="1:27" ht="15.75" thickBot="1">
      <c r="A74" s="297">
        <v>20424913</v>
      </c>
      <c r="B74" s="265">
        <v>1503</v>
      </c>
      <c r="C74" s="285" t="s">
        <v>3166</v>
      </c>
      <c r="D74" s="285" t="s">
        <v>1875</v>
      </c>
      <c r="E74" s="234" t="s">
        <v>5686</v>
      </c>
      <c r="F74" s="271" t="s">
        <v>3191</v>
      </c>
      <c r="G74" s="234" t="s">
        <v>3168</v>
      </c>
      <c r="H74" s="234" t="s">
        <v>3190</v>
      </c>
      <c r="I74" s="265">
        <v>1</v>
      </c>
      <c r="J74" s="294" t="s">
        <v>1959</v>
      </c>
      <c r="K74" s="234" t="s">
        <v>5602</v>
      </c>
      <c r="L74" s="285" t="s">
        <v>5611</v>
      </c>
      <c r="M74" s="298">
        <v>437880018227</v>
      </c>
      <c r="N74" s="287">
        <v>69.91</v>
      </c>
      <c r="O74" s="288">
        <f t="shared" si="3"/>
        <v>0.69909999999999994</v>
      </c>
      <c r="P74" s="264" t="s">
        <v>2044</v>
      </c>
      <c r="Q74" s="264">
        <v>1</v>
      </c>
      <c r="R74" s="265" t="s">
        <v>1873</v>
      </c>
      <c r="S74" s="290">
        <v>5.742</v>
      </c>
      <c r="T74" s="291">
        <f t="shared" si="4"/>
        <v>4.0142321999999995</v>
      </c>
      <c r="U74" s="291">
        <f t="shared" si="5"/>
        <v>5.7419999999999992E-2</v>
      </c>
      <c r="V74" s="292" t="s">
        <v>1877</v>
      </c>
      <c r="W74" s="299" t="s">
        <v>2043</v>
      </c>
      <c r="Y74" s="361"/>
      <c r="Z74" s="361"/>
      <c r="AA74" s="361"/>
    </row>
    <row r="75" spans="1:27" ht="15.75" thickBot="1">
      <c r="A75" s="297">
        <v>20424913</v>
      </c>
      <c r="B75" s="265">
        <v>1503</v>
      </c>
      <c r="C75" s="285" t="s">
        <v>3166</v>
      </c>
      <c r="D75" s="285" t="s">
        <v>1875</v>
      </c>
      <c r="E75" s="253" t="s">
        <v>5777</v>
      </c>
      <c r="F75" s="271" t="s">
        <v>5599</v>
      </c>
      <c r="G75" s="234"/>
      <c r="H75" s="234" t="s">
        <v>3183</v>
      </c>
      <c r="I75" s="265">
        <v>1</v>
      </c>
      <c r="J75" s="294" t="s">
        <v>1956</v>
      </c>
      <c r="K75" s="234" t="s">
        <v>5603</v>
      </c>
      <c r="L75" s="285" t="s">
        <v>5611</v>
      </c>
      <c r="M75" s="298">
        <v>437880018217</v>
      </c>
      <c r="N75" s="287">
        <v>63.91</v>
      </c>
      <c r="O75" s="288">
        <f t="shared" si="3"/>
        <v>0.63909999999999989</v>
      </c>
      <c r="P75" s="264" t="s">
        <v>2046</v>
      </c>
      <c r="Q75" s="264">
        <v>1</v>
      </c>
      <c r="R75" s="265" t="s">
        <v>1873</v>
      </c>
      <c r="S75" s="290">
        <v>5.7329999999999997</v>
      </c>
      <c r="T75" s="291">
        <f t="shared" si="4"/>
        <v>3.6639602999999989</v>
      </c>
      <c r="U75" s="291">
        <f t="shared" si="5"/>
        <v>5.7329999999999985E-2</v>
      </c>
      <c r="V75" s="292" t="s">
        <v>1877</v>
      </c>
      <c r="W75" s="299" t="s">
        <v>2045</v>
      </c>
      <c r="Y75" s="361"/>
      <c r="Z75" s="361"/>
      <c r="AA75" s="361"/>
    </row>
    <row r="76" spans="1:27" ht="15.75" thickBot="1">
      <c r="A76" s="265">
        <v>20424913</v>
      </c>
      <c r="B76" s="265">
        <v>1503</v>
      </c>
      <c r="C76" s="285" t="s">
        <v>3166</v>
      </c>
      <c r="D76" s="285" t="s">
        <v>1875</v>
      </c>
      <c r="E76" s="234" t="s">
        <v>5685</v>
      </c>
      <c r="F76" s="271" t="s">
        <v>5598</v>
      </c>
      <c r="G76" s="234" t="s">
        <v>3168</v>
      </c>
      <c r="H76" s="234" t="s">
        <v>3173</v>
      </c>
      <c r="I76" s="265">
        <v>1</v>
      </c>
      <c r="J76" s="294" t="s">
        <v>1971</v>
      </c>
      <c r="K76" s="234" t="s">
        <v>5602</v>
      </c>
      <c r="L76" s="285" t="s">
        <v>5611</v>
      </c>
      <c r="M76" s="298">
        <v>437880018201</v>
      </c>
      <c r="N76" s="265">
        <v>80.5</v>
      </c>
      <c r="O76" s="288">
        <f t="shared" si="3"/>
        <v>0.80500000000000005</v>
      </c>
      <c r="P76" s="264" t="s">
        <v>2048</v>
      </c>
      <c r="Q76" s="264">
        <v>1</v>
      </c>
      <c r="R76" s="265" t="s">
        <v>1873</v>
      </c>
      <c r="S76" s="290">
        <v>4.6150000000000002</v>
      </c>
      <c r="T76" s="291">
        <f t="shared" si="4"/>
        <v>3.7150750000000006</v>
      </c>
      <c r="U76" s="291">
        <f t="shared" si="5"/>
        <v>4.615000000000001E-2</v>
      </c>
      <c r="V76" s="292" t="s">
        <v>1877</v>
      </c>
      <c r="W76" s="294" t="s">
        <v>2047</v>
      </c>
      <c r="Y76" s="361"/>
      <c r="Z76" s="361"/>
      <c r="AA76" s="361"/>
    </row>
    <row r="77" spans="1:27" ht="15.75" thickBot="1">
      <c r="A77" s="265">
        <v>20424913</v>
      </c>
      <c r="B77" s="265">
        <v>1503</v>
      </c>
      <c r="C77" s="285" t="s">
        <v>3166</v>
      </c>
      <c r="D77" s="285" t="s">
        <v>1875</v>
      </c>
      <c r="E77" s="234" t="s">
        <v>5677</v>
      </c>
      <c r="F77" s="271" t="s">
        <v>650</v>
      </c>
      <c r="G77" s="234"/>
      <c r="H77" s="234" t="s">
        <v>3177</v>
      </c>
      <c r="I77" s="265">
        <v>1</v>
      </c>
      <c r="J77" s="294" t="s">
        <v>1968</v>
      </c>
      <c r="K77" s="234" t="s">
        <v>5603</v>
      </c>
      <c r="L77" s="285" t="s">
        <v>5611</v>
      </c>
      <c r="M77" s="298">
        <v>437880018209</v>
      </c>
      <c r="N77" s="265">
        <v>57.05</v>
      </c>
      <c r="O77" s="288">
        <f t="shared" si="3"/>
        <v>0.57050000000000001</v>
      </c>
      <c r="P77" s="264" t="s">
        <v>2050</v>
      </c>
      <c r="Q77" s="264">
        <v>1</v>
      </c>
      <c r="R77" s="265" t="s">
        <v>1873</v>
      </c>
      <c r="S77" s="290">
        <v>3.702</v>
      </c>
      <c r="T77" s="291">
        <f t="shared" si="4"/>
        <v>2.1119910000000002</v>
      </c>
      <c r="U77" s="291">
        <f t="shared" si="5"/>
        <v>3.7020000000000004E-2</v>
      </c>
      <c r="V77" s="292" t="s">
        <v>1877</v>
      </c>
      <c r="W77" s="294" t="s">
        <v>2049</v>
      </c>
      <c r="Y77" s="361"/>
      <c r="Z77" s="361"/>
      <c r="AA77" s="361"/>
    </row>
    <row r="78" spans="1:27" ht="15.75" thickBot="1">
      <c r="A78" s="265">
        <v>20424913</v>
      </c>
      <c r="B78" s="265">
        <v>1503</v>
      </c>
      <c r="C78" s="285" t="s">
        <v>3166</v>
      </c>
      <c r="D78" s="285" t="s">
        <v>1875</v>
      </c>
      <c r="E78" s="234" t="s">
        <v>5688</v>
      </c>
      <c r="F78" s="271" t="s">
        <v>3195</v>
      </c>
      <c r="G78" s="234" t="s">
        <v>3168</v>
      </c>
      <c r="H78" s="234" t="s">
        <v>3193</v>
      </c>
      <c r="I78" s="265">
        <v>1</v>
      </c>
      <c r="J78" s="294" t="s">
        <v>1977</v>
      </c>
      <c r="K78" s="234" t="s">
        <v>5602</v>
      </c>
      <c r="L78" s="285" t="s">
        <v>5611</v>
      </c>
      <c r="M78" s="284">
        <v>437880018231</v>
      </c>
      <c r="N78" s="287">
        <v>93.05</v>
      </c>
      <c r="O78" s="288">
        <f t="shared" si="3"/>
        <v>0.93049999999999999</v>
      </c>
      <c r="P78" s="264" t="s">
        <v>2052</v>
      </c>
      <c r="Q78" s="264">
        <v>1</v>
      </c>
      <c r="R78" s="265" t="s">
        <v>1873</v>
      </c>
      <c r="S78" s="290">
        <v>3.919</v>
      </c>
      <c r="T78" s="291">
        <f t="shared" si="4"/>
        <v>3.6466295</v>
      </c>
      <c r="U78" s="291">
        <f t="shared" si="5"/>
        <v>3.9190000000000003E-2</v>
      </c>
      <c r="V78" s="292" t="s">
        <v>1877</v>
      </c>
      <c r="W78" s="294" t="s">
        <v>2051</v>
      </c>
      <c r="Y78" s="361"/>
      <c r="Z78" s="361"/>
      <c r="AA78" s="361"/>
    </row>
    <row r="79" spans="1:27" ht="15.75" thickBot="1">
      <c r="A79" s="265">
        <v>20424913</v>
      </c>
      <c r="B79" s="265">
        <v>1503</v>
      </c>
      <c r="C79" s="285" t="s">
        <v>3166</v>
      </c>
      <c r="D79" s="285" t="s">
        <v>1875</v>
      </c>
      <c r="E79" s="234" t="s">
        <v>5684</v>
      </c>
      <c r="F79" s="271" t="s">
        <v>5595</v>
      </c>
      <c r="G79" s="234" t="s">
        <v>3168</v>
      </c>
      <c r="H79" s="234" t="s">
        <v>3186</v>
      </c>
      <c r="I79" s="265">
        <v>1</v>
      </c>
      <c r="J79" s="294" t="s">
        <v>1974</v>
      </c>
      <c r="K79" s="234" t="s">
        <v>5602</v>
      </c>
      <c r="L79" s="285" t="s">
        <v>5611</v>
      </c>
      <c r="M79" s="284">
        <v>437880018219</v>
      </c>
      <c r="N79" s="265">
        <v>68.27</v>
      </c>
      <c r="O79" s="288">
        <f t="shared" si="3"/>
        <v>0.68269999999999997</v>
      </c>
      <c r="P79" s="264" t="s">
        <v>2054</v>
      </c>
      <c r="Q79" s="264">
        <v>1</v>
      </c>
      <c r="R79" s="265" t="s">
        <v>1873</v>
      </c>
      <c r="S79" s="290">
        <v>5.9669999999999996</v>
      </c>
      <c r="T79" s="291">
        <f t="shared" si="4"/>
        <v>4.0736708999999998</v>
      </c>
      <c r="U79" s="291">
        <f t="shared" si="5"/>
        <v>5.9670000000000001E-2</v>
      </c>
      <c r="V79" s="292" t="s">
        <v>1877</v>
      </c>
      <c r="W79" s="294" t="s">
        <v>2053</v>
      </c>
      <c r="Y79" s="361"/>
      <c r="Z79" s="361"/>
      <c r="AA79" s="361"/>
    </row>
    <row r="80" spans="1:27" ht="15.75" thickBot="1">
      <c r="A80" s="265">
        <v>20424913</v>
      </c>
      <c r="B80" s="265">
        <v>1503</v>
      </c>
      <c r="C80" s="285" t="s">
        <v>3166</v>
      </c>
      <c r="D80" s="285" t="s">
        <v>1875</v>
      </c>
      <c r="E80" s="234" t="s">
        <v>5684</v>
      </c>
      <c r="F80" s="271" t="s">
        <v>5595</v>
      </c>
      <c r="G80" s="234" t="s">
        <v>3168</v>
      </c>
      <c r="H80" s="234" t="s">
        <v>3188</v>
      </c>
      <c r="I80" s="265">
        <v>3</v>
      </c>
      <c r="J80" s="294" t="s">
        <v>1962</v>
      </c>
      <c r="K80" s="234" t="s">
        <v>5602</v>
      </c>
      <c r="L80" s="285" t="s">
        <v>5611</v>
      </c>
      <c r="M80" s="298">
        <v>437880018223</v>
      </c>
      <c r="N80" s="265">
        <v>77.64</v>
      </c>
      <c r="O80" s="288">
        <f t="shared" si="3"/>
        <v>0.77639999999999998</v>
      </c>
      <c r="P80" s="264" t="s">
        <v>2056</v>
      </c>
      <c r="Q80" s="264">
        <v>1</v>
      </c>
      <c r="R80" s="265" t="s">
        <v>1873</v>
      </c>
      <c r="S80" s="290">
        <v>2.4289999999999998</v>
      </c>
      <c r="T80" s="291">
        <f t="shared" si="4"/>
        <v>1.8858755999999999</v>
      </c>
      <c r="U80" s="291">
        <f t="shared" si="5"/>
        <v>2.4289999999999999E-2</v>
      </c>
      <c r="V80" s="292" t="s">
        <v>1877</v>
      </c>
      <c r="W80" s="294" t="s">
        <v>2055</v>
      </c>
      <c r="Y80" s="361"/>
      <c r="Z80" s="361"/>
      <c r="AA80" s="361"/>
    </row>
    <row r="81" spans="1:27" ht="15.75" thickBot="1">
      <c r="A81" s="265">
        <v>20424913</v>
      </c>
      <c r="B81" s="265">
        <v>1503</v>
      </c>
      <c r="C81" s="285" t="s">
        <v>3166</v>
      </c>
      <c r="D81" s="285" t="s">
        <v>1875</v>
      </c>
      <c r="E81" s="234" t="s">
        <v>5676</v>
      </c>
      <c r="F81" s="271" t="s">
        <v>1918</v>
      </c>
      <c r="G81" s="234" t="s">
        <v>3168</v>
      </c>
      <c r="H81" s="234" t="s">
        <v>3175</v>
      </c>
      <c r="I81" s="265">
        <v>1</v>
      </c>
      <c r="J81" s="294" t="s">
        <v>1965</v>
      </c>
      <c r="K81" s="234" t="s">
        <v>5602</v>
      </c>
      <c r="L81" s="285" t="s">
        <v>5611</v>
      </c>
      <c r="M81" s="298">
        <v>437880018205</v>
      </c>
      <c r="N81" s="265">
        <v>89.26</v>
      </c>
      <c r="O81" s="288">
        <f t="shared" si="3"/>
        <v>0.89260000000000006</v>
      </c>
      <c r="P81" s="264" t="s">
        <v>2058</v>
      </c>
      <c r="Q81" s="264">
        <v>1</v>
      </c>
      <c r="R81" s="265" t="s">
        <v>1873</v>
      </c>
      <c r="S81" s="290">
        <v>3.4289999999999998</v>
      </c>
      <c r="T81" s="291">
        <f t="shared" si="4"/>
        <v>3.0607253999999999</v>
      </c>
      <c r="U81" s="291">
        <f t="shared" si="5"/>
        <v>3.4289999999999994E-2</v>
      </c>
      <c r="V81" s="292" t="s">
        <v>1877</v>
      </c>
      <c r="W81" s="294" t="s">
        <v>2057</v>
      </c>
      <c r="Y81" s="361"/>
      <c r="Z81" s="361"/>
      <c r="AA81" s="361"/>
    </row>
    <row r="82" spans="1:27" ht="15.75" thickBot="1">
      <c r="A82" s="265">
        <v>20424913</v>
      </c>
      <c r="B82" s="265">
        <v>1503</v>
      </c>
      <c r="C82" s="285" t="s">
        <v>3166</v>
      </c>
      <c r="D82" s="285" t="s">
        <v>1875</v>
      </c>
      <c r="E82" s="234" t="s">
        <v>5691</v>
      </c>
      <c r="F82" s="271" t="s">
        <v>597</v>
      </c>
      <c r="G82" s="234"/>
      <c r="H82" s="234" t="s">
        <v>3202</v>
      </c>
      <c r="I82" s="265">
        <v>1</v>
      </c>
      <c r="J82" s="294" t="s">
        <v>1980</v>
      </c>
      <c r="K82" s="234" t="s">
        <v>5603</v>
      </c>
      <c r="L82" s="285" t="s">
        <v>5611</v>
      </c>
      <c r="M82" s="298">
        <v>437880018243</v>
      </c>
      <c r="N82" s="265">
        <v>74.989999999999995</v>
      </c>
      <c r="O82" s="288">
        <f t="shared" si="3"/>
        <v>0.74990000000000001</v>
      </c>
      <c r="P82" s="264" t="s">
        <v>2060</v>
      </c>
      <c r="Q82" s="264">
        <v>1</v>
      </c>
      <c r="R82" s="265" t="s">
        <v>1873</v>
      </c>
      <c r="S82" s="290">
        <v>6.32</v>
      </c>
      <c r="T82" s="291">
        <f t="shared" si="4"/>
        <v>4.7393680000000007</v>
      </c>
      <c r="U82" s="291">
        <f t="shared" si="5"/>
        <v>6.320000000000002E-2</v>
      </c>
      <c r="V82" s="292" t="s">
        <v>1877</v>
      </c>
      <c r="W82" s="294" t="s">
        <v>2059</v>
      </c>
      <c r="Y82" s="361"/>
      <c r="Z82" s="361"/>
      <c r="AA82" s="361"/>
    </row>
    <row r="83" spans="1:27" ht="15.75" thickBot="1">
      <c r="A83" s="297">
        <v>20424913</v>
      </c>
      <c r="B83" s="265">
        <v>1604</v>
      </c>
      <c r="C83" s="285" t="s">
        <v>3166</v>
      </c>
      <c r="D83" s="285" t="s">
        <v>1875</v>
      </c>
      <c r="E83" s="234" t="s">
        <v>5686</v>
      </c>
      <c r="F83" s="271" t="s">
        <v>3191</v>
      </c>
      <c r="G83" s="234" t="s">
        <v>3168</v>
      </c>
      <c r="H83" s="234" t="s">
        <v>3190</v>
      </c>
      <c r="I83" s="265">
        <v>1</v>
      </c>
      <c r="J83" s="294" t="s">
        <v>1959</v>
      </c>
      <c r="K83" s="234" t="s">
        <v>5602</v>
      </c>
      <c r="L83" s="285" t="s">
        <v>5611</v>
      </c>
      <c r="M83" s="298">
        <v>437880023215</v>
      </c>
      <c r="N83" s="287">
        <v>76.19</v>
      </c>
      <c r="O83" s="288">
        <f t="shared" si="3"/>
        <v>0.76190000000000002</v>
      </c>
      <c r="P83" s="264" t="s">
        <v>2062</v>
      </c>
      <c r="Q83" s="264">
        <v>1</v>
      </c>
      <c r="R83" s="265" t="s">
        <v>1873</v>
      </c>
      <c r="S83" s="290">
        <v>5.7489999999999997</v>
      </c>
      <c r="T83" s="291">
        <f t="shared" si="4"/>
        <v>4.3801630999999999</v>
      </c>
      <c r="U83" s="291">
        <f t="shared" si="5"/>
        <v>5.7489999999999999E-2</v>
      </c>
      <c r="V83" s="292" t="s">
        <v>1877</v>
      </c>
      <c r="W83" s="299" t="s">
        <v>2061</v>
      </c>
      <c r="Y83" s="361"/>
      <c r="Z83" s="361"/>
      <c r="AA83" s="361"/>
    </row>
    <row r="84" spans="1:27" ht="15.75" thickBot="1">
      <c r="A84" s="297">
        <v>20424913</v>
      </c>
      <c r="B84" s="265">
        <v>1604</v>
      </c>
      <c r="C84" s="285" t="s">
        <v>3166</v>
      </c>
      <c r="D84" s="285" t="s">
        <v>1875</v>
      </c>
      <c r="E84" s="234" t="s">
        <v>5679</v>
      </c>
      <c r="F84" s="271" t="s">
        <v>70</v>
      </c>
      <c r="G84" s="234"/>
      <c r="H84" s="234" t="s">
        <v>3181</v>
      </c>
      <c r="I84" s="265">
        <v>1</v>
      </c>
      <c r="J84" s="294" t="s">
        <v>2041</v>
      </c>
      <c r="K84" s="234" t="s">
        <v>5603</v>
      </c>
      <c r="L84" s="285" t="s">
        <v>5611</v>
      </c>
      <c r="M84" s="298">
        <v>437880023201</v>
      </c>
      <c r="N84" s="287">
        <v>86.42</v>
      </c>
      <c r="O84" s="288">
        <f t="shared" si="3"/>
        <v>0.86420000000000008</v>
      </c>
      <c r="P84" s="264" t="s">
        <v>2064</v>
      </c>
      <c r="Q84" s="264">
        <v>1</v>
      </c>
      <c r="R84" s="265" t="s">
        <v>1873</v>
      </c>
      <c r="S84" s="290">
        <v>5.5650000000000004</v>
      </c>
      <c r="T84" s="291">
        <f t="shared" si="4"/>
        <v>4.809273000000001</v>
      </c>
      <c r="U84" s="291">
        <f t="shared" si="5"/>
        <v>5.5650000000000012E-2</v>
      </c>
      <c r="V84" s="292" t="s">
        <v>1877</v>
      </c>
      <c r="W84" s="299" t="s">
        <v>2063</v>
      </c>
      <c r="Y84" s="361"/>
      <c r="Z84" s="361"/>
      <c r="AA84" s="361"/>
    </row>
    <row r="85" spans="1:27" ht="15.75" thickBot="1">
      <c r="A85" s="297">
        <v>20424913</v>
      </c>
      <c r="B85" s="265">
        <v>1604</v>
      </c>
      <c r="C85" s="285" t="s">
        <v>3166</v>
      </c>
      <c r="D85" s="285" t="s">
        <v>1875</v>
      </c>
      <c r="E85" s="234" t="s">
        <v>5689</v>
      </c>
      <c r="F85" s="271" t="s">
        <v>3198</v>
      </c>
      <c r="G85" s="234" t="s">
        <v>3168</v>
      </c>
      <c r="H85" s="234" t="s">
        <v>3197</v>
      </c>
      <c r="I85" s="265">
        <v>1</v>
      </c>
      <c r="J85" s="294" t="s">
        <v>1947</v>
      </c>
      <c r="K85" s="234" t="s">
        <v>5602</v>
      </c>
      <c r="L85" s="285" t="s">
        <v>5611</v>
      </c>
      <c r="M85" s="298">
        <v>437880023223</v>
      </c>
      <c r="N85" s="287">
        <v>77.89</v>
      </c>
      <c r="O85" s="288">
        <f t="shared" si="3"/>
        <v>0.77889999999999993</v>
      </c>
      <c r="P85" s="264" t="s">
        <v>2066</v>
      </c>
      <c r="Q85" s="264">
        <v>1</v>
      </c>
      <c r="R85" s="265" t="s">
        <v>1873</v>
      </c>
      <c r="S85" s="290">
        <v>3.5920000000000001</v>
      </c>
      <c r="T85" s="291">
        <f t="shared" si="4"/>
        <v>2.7978087999999999</v>
      </c>
      <c r="U85" s="291">
        <f t="shared" si="5"/>
        <v>3.5920000000000001E-2</v>
      </c>
      <c r="V85" s="292" t="s">
        <v>1877</v>
      </c>
      <c r="W85" s="299" t="s">
        <v>2065</v>
      </c>
      <c r="Y85" s="361"/>
      <c r="Z85" s="361"/>
      <c r="AA85" s="361"/>
    </row>
    <row r="86" spans="1:27" ht="15.75" thickBot="1">
      <c r="A86" s="297">
        <v>20424913</v>
      </c>
      <c r="B86" s="265">
        <v>1604</v>
      </c>
      <c r="C86" s="285" t="s">
        <v>3166</v>
      </c>
      <c r="D86" s="285" t="s">
        <v>1875</v>
      </c>
      <c r="E86" s="253" t="s">
        <v>5777</v>
      </c>
      <c r="F86" s="271" t="s">
        <v>5599</v>
      </c>
      <c r="G86" s="234"/>
      <c r="H86" s="234" t="s">
        <v>3183</v>
      </c>
      <c r="I86" s="265">
        <v>1</v>
      </c>
      <c r="J86" s="294" t="s">
        <v>1956</v>
      </c>
      <c r="K86" s="234" t="s">
        <v>5603</v>
      </c>
      <c r="L86" s="285" t="s">
        <v>5611</v>
      </c>
      <c r="M86" s="298">
        <v>437880023205</v>
      </c>
      <c r="N86" s="287">
        <v>58.78</v>
      </c>
      <c r="O86" s="288">
        <f t="shared" si="3"/>
        <v>0.58779999999999999</v>
      </c>
      <c r="P86" s="264" t="s">
        <v>2068</v>
      </c>
      <c r="Q86" s="264">
        <v>1</v>
      </c>
      <c r="R86" s="265" t="s">
        <v>1873</v>
      </c>
      <c r="S86" s="290">
        <v>4.3780000000000001</v>
      </c>
      <c r="T86" s="291">
        <f t="shared" si="4"/>
        <v>2.5733883999999998</v>
      </c>
      <c r="U86" s="291">
        <f t="shared" si="5"/>
        <v>4.3779999999999993E-2</v>
      </c>
      <c r="V86" s="292" t="s">
        <v>1877</v>
      </c>
      <c r="W86" s="299" t="s">
        <v>2067</v>
      </c>
      <c r="Y86" s="361"/>
      <c r="Z86" s="361"/>
      <c r="AA86" s="361"/>
    </row>
    <row r="87" spans="1:27" ht="15.75" thickBot="1">
      <c r="A87" s="297">
        <v>20424913</v>
      </c>
      <c r="B87" s="265">
        <v>1604</v>
      </c>
      <c r="C87" s="285" t="s">
        <v>3166</v>
      </c>
      <c r="D87" s="285" t="s">
        <v>1875</v>
      </c>
      <c r="E87" s="253" t="s">
        <v>5776</v>
      </c>
      <c r="F87" s="271" t="s">
        <v>66</v>
      </c>
      <c r="G87" s="234"/>
      <c r="H87" s="234" t="s">
        <v>3200</v>
      </c>
      <c r="I87" s="265">
        <v>1</v>
      </c>
      <c r="J87" s="294" t="s">
        <v>1950</v>
      </c>
      <c r="K87" s="234" t="s">
        <v>5603</v>
      </c>
      <c r="L87" s="285" t="s">
        <v>5611</v>
      </c>
      <c r="M87" s="298">
        <v>437880023229</v>
      </c>
      <c r="N87" s="287">
        <v>74.48</v>
      </c>
      <c r="O87" s="288">
        <f t="shared" si="3"/>
        <v>0.74480000000000002</v>
      </c>
      <c r="P87" s="264" t="s">
        <v>2070</v>
      </c>
      <c r="Q87" s="264">
        <v>1</v>
      </c>
      <c r="R87" s="265" t="s">
        <v>1873</v>
      </c>
      <c r="S87" s="290">
        <v>6.101</v>
      </c>
      <c r="T87" s="291">
        <f t="shared" si="4"/>
        <v>4.5440247999999999</v>
      </c>
      <c r="U87" s="291">
        <f t="shared" si="5"/>
        <v>6.1009999999999995E-2</v>
      </c>
      <c r="V87" s="292" t="s">
        <v>1877</v>
      </c>
      <c r="W87" s="299" t="s">
        <v>2069</v>
      </c>
      <c r="Y87" s="361"/>
      <c r="Z87" s="361"/>
      <c r="AA87" s="361"/>
    </row>
    <row r="88" spans="1:27" ht="15.75" thickBot="1">
      <c r="A88" s="297">
        <v>20424913</v>
      </c>
      <c r="B88" s="265">
        <v>1604</v>
      </c>
      <c r="C88" s="285" t="s">
        <v>3166</v>
      </c>
      <c r="D88" s="285" t="s">
        <v>1875</v>
      </c>
      <c r="E88" s="234" t="s">
        <v>5678</v>
      </c>
      <c r="F88" s="271" t="s">
        <v>65</v>
      </c>
      <c r="G88" s="234"/>
      <c r="H88" s="234" t="s">
        <v>3179</v>
      </c>
      <c r="I88" s="265">
        <v>1</v>
      </c>
      <c r="J88" s="294" t="s">
        <v>1953</v>
      </c>
      <c r="K88" s="234" t="s">
        <v>5603</v>
      </c>
      <c r="L88" s="285" t="s">
        <v>5611</v>
      </c>
      <c r="M88" s="298">
        <v>437880023199</v>
      </c>
      <c r="N88" s="287">
        <v>86.13</v>
      </c>
      <c r="O88" s="288">
        <f t="shared" si="3"/>
        <v>0.86129999999999995</v>
      </c>
      <c r="P88" s="264" t="s">
        <v>2072</v>
      </c>
      <c r="Q88" s="264">
        <v>1</v>
      </c>
      <c r="R88" s="265" t="s">
        <v>1873</v>
      </c>
      <c r="S88" s="290">
        <v>6.6760000000000002</v>
      </c>
      <c r="T88" s="291">
        <f t="shared" si="4"/>
        <v>5.7500387999999996</v>
      </c>
      <c r="U88" s="291">
        <f t="shared" si="5"/>
        <v>6.676E-2</v>
      </c>
      <c r="V88" s="292" t="s">
        <v>1877</v>
      </c>
      <c r="W88" s="299" t="s">
        <v>2071</v>
      </c>
      <c r="Y88" s="361"/>
      <c r="Z88" s="361"/>
      <c r="AA88" s="361"/>
    </row>
    <row r="89" spans="1:27" ht="15.75" thickBot="1">
      <c r="A89" s="265">
        <v>20424913</v>
      </c>
      <c r="B89" s="265">
        <v>1604</v>
      </c>
      <c r="C89" s="285" t="s">
        <v>3166</v>
      </c>
      <c r="D89" s="285" t="s">
        <v>1875</v>
      </c>
      <c r="E89" s="234" t="s">
        <v>5691</v>
      </c>
      <c r="F89" s="271" t="s">
        <v>597</v>
      </c>
      <c r="G89" s="234"/>
      <c r="H89" s="234" t="s">
        <v>3202</v>
      </c>
      <c r="I89" s="265">
        <v>1</v>
      </c>
      <c r="J89" s="294" t="s">
        <v>1980</v>
      </c>
      <c r="K89" s="234" t="s">
        <v>5603</v>
      </c>
      <c r="L89" s="285" t="s">
        <v>5611</v>
      </c>
      <c r="M89" s="284">
        <v>437880023231</v>
      </c>
      <c r="N89" s="287">
        <v>36.049999999999997</v>
      </c>
      <c r="O89" s="288">
        <f t="shared" si="3"/>
        <v>0.36049999999999999</v>
      </c>
      <c r="P89" s="264" t="s">
        <v>2074</v>
      </c>
      <c r="Q89" s="264">
        <v>1</v>
      </c>
      <c r="R89" s="265" t="s">
        <v>1873</v>
      </c>
      <c r="S89" s="290">
        <v>7.4779999999999998</v>
      </c>
      <c r="T89" s="291">
        <f t="shared" si="4"/>
        <v>2.6958189999999997</v>
      </c>
      <c r="U89" s="291">
        <f t="shared" si="5"/>
        <v>7.4779999999999999E-2</v>
      </c>
      <c r="V89" s="296">
        <v>2.7610000000000001</v>
      </c>
      <c r="W89" s="294" t="s">
        <v>2073</v>
      </c>
      <c r="Y89" s="361"/>
      <c r="Z89" s="361"/>
      <c r="AA89" s="361"/>
    </row>
    <row r="90" spans="1:27" ht="15.75" thickBot="1">
      <c r="A90" s="265">
        <v>20424913</v>
      </c>
      <c r="B90" s="265">
        <v>1604</v>
      </c>
      <c r="C90" s="285" t="s">
        <v>3166</v>
      </c>
      <c r="D90" s="285" t="s">
        <v>1875</v>
      </c>
      <c r="E90" s="234" t="s">
        <v>5684</v>
      </c>
      <c r="F90" s="271" t="s">
        <v>5595</v>
      </c>
      <c r="G90" s="234" t="s">
        <v>3168</v>
      </c>
      <c r="H90" s="234" t="s">
        <v>3186</v>
      </c>
      <c r="I90" s="265">
        <v>1</v>
      </c>
      <c r="J90" s="294" t="s">
        <v>1974</v>
      </c>
      <c r="K90" s="234" t="s">
        <v>5602</v>
      </c>
      <c r="L90" s="285" t="s">
        <v>5611</v>
      </c>
      <c r="M90" s="284">
        <v>437880023207</v>
      </c>
      <c r="N90" s="287">
        <v>88.3</v>
      </c>
      <c r="O90" s="288">
        <f t="shared" si="3"/>
        <v>0.88300000000000001</v>
      </c>
      <c r="P90" s="264" t="s">
        <v>2076</v>
      </c>
      <c r="Q90" s="264">
        <v>1</v>
      </c>
      <c r="R90" s="265" t="s">
        <v>1873</v>
      </c>
      <c r="S90" s="290">
        <v>5.3609999999999998</v>
      </c>
      <c r="T90" s="291">
        <f t="shared" si="4"/>
        <v>4.7337629999999997</v>
      </c>
      <c r="U90" s="291">
        <f t="shared" si="5"/>
        <v>5.3609999999999998E-2</v>
      </c>
      <c r="V90" s="292" t="s">
        <v>1877</v>
      </c>
      <c r="W90" s="294" t="s">
        <v>2075</v>
      </c>
      <c r="Y90" s="361"/>
      <c r="Z90" s="361"/>
      <c r="AA90" s="361"/>
    </row>
    <row r="91" spans="1:27" ht="15.75" thickBot="1">
      <c r="A91" s="265">
        <v>20424913</v>
      </c>
      <c r="B91" s="265">
        <v>1604</v>
      </c>
      <c r="C91" s="285" t="s">
        <v>3166</v>
      </c>
      <c r="D91" s="285" t="s">
        <v>1875</v>
      </c>
      <c r="E91" s="234" t="s">
        <v>5677</v>
      </c>
      <c r="F91" s="271" t="s">
        <v>650</v>
      </c>
      <c r="G91" s="234"/>
      <c r="H91" s="234" t="s">
        <v>3177</v>
      </c>
      <c r="I91" s="265">
        <v>1</v>
      </c>
      <c r="J91" s="294" t="s">
        <v>1968</v>
      </c>
      <c r="K91" s="234" t="s">
        <v>5603</v>
      </c>
      <c r="L91" s="285" t="s">
        <v>5611</v>
      </c>
      <c r="M91" s="298">
        <v>437880023197</v>
      </c>
      <c r="N91" s="265">
        <v>63.7</v>
      </c>
      <c r="O91" s="288">
        <f t="shared" si="3"/>
        <v>0.63700000000000001</v>
      </c>
      <c r="P91" s="264" t="s">
        <v>2078</v>
      </c>
      <c r="Q91" s="264">
        <v>1</v>
      </c>
      <c r="R91" s="265" t="s">
        <v>1873</v>
      </c>
      <c r="S91" s="290">
        <v>5.36</v>
      </c>
      <c r="T91" s="291">
        <f t="shared" si="4"/>
        <v>3.4143200000000005</v>
      </c>
      <c r="U91" s="291">
        <f t="shared" si="5"/>
        <v>5.3600000000000002E-2</v>
      </c>
      <c r="V91" s="292" t="s">
        <v>1877</v>
      </c>
      <c r="W91" s="294" t="s">
        <v>2077</v>
      </c>
      <c r="Y91" s="361"/>
      <c r="Z91" s="361"/>
      <c r="AA91" s="361"/>
    </row>
    <row r="92" spans="1:27" ht="15.75" thickBot="1">
      <c r="A92" s="265">
        <v>20424913</v>
      </c>
      <c r="B92" s="265">
        <v>1604</v>
      </c>
      <c r="C92" s="285" t="s">
        <v>3166</v>
      </c>
      <c r="D92" s="285" t="s">
        <v>1875</v>
      </c>
      <c r="E92" s="234" t="s">
        <v>5676</v>
      </c>
      <c r="F92" s="271" t="s">
        <v>1918</v>
      </c>
      <c r="G92" s="234" t="s">
        <v>3168</v>
      </c>
      <c r="H92" s="234" t="s">
        <v>3175</v>
      </c>
      <c r="I92" s="265">
        <v>1</v>
      </c>
      <c r="J92" s="294" t="s">
        <v>1965</v>
      </c>
      <c r="K92" s="234" t="s">
        <v>5602</v>
      </c>
      <c r="L92" s="285" t="s">
        <v>5611</v>
      </c>
      <c r="M92" s="298">
        <v>437880023193</v>
      </c>
      <c r="N92" s="265">
        <v>85.24</v>
      </c>
      <c r="O92" s="288">
        <f t="shared" si="3"/>
        <v>0.85239999999999994</v>
      </c>
      <c r="P92" s="264" t="s">
        <v>2080</v>
      </c>
      <c r="Q92" s="264">
        <v>1</v>
      </c>
      <c r="R92" s="265" t="s">
        <v>1873</v>
      </c>
      <c r="S92" s="290">
        <v>4.2720000000000002</v>
      </c>
      <c r="T92" s="291">
        <f t="shared" si="4"/>
        <v>3.6414527999999997</v>
      </c>
      <c r="U92" s="291">
        <f t="shared" si="5"/>
        <v>4.2720000000000001E-2</v>
      </c>
      <c r="V92" s="292" t="s">
        <v>1877</v>
      </c>
      <c r="W92" s="294" t="s">
        <v>2079</v>
      </c>
      <c r="Y92" s="361"/>
      <c r="Z92" s="361"/>
      <c r="AA92" s="361"/>
    </row>
    <row r="93" spans="1:27" ht="15.75" thickBot="1">
      <c r="A93" s="265">
        <v>20424913</v>
      </c>
      <c r="B93" s="265">
        <v>1604</v>
      </c>
      <c r="C93" s="285" t="s">
        <v>3166</v>
      </c>
      <c r="D93" s="285" t="s">
        <v>1875</v>
      </c>
      <c r="E93" s="234" t="s">
        <v>5688</v>
      </c>
      <c r="F93" s="271" t="s">
        <v>3195</v>
      </c>
      <c r="G93" s="234" t="s">
        <v>3168</v>
      </c>
      <c r="H93" s="234" t="s">
        <v>3193</v>
      </c>
      <c r="I93" s="265">
        <v>1</v>
      </c>
      <c r="J93" s="294" t="s">
        <v>1977</v>
      </c>
      <c r="K93" s="234" t="s">
        <v>5602</v>
      </c>
      <c r="L93" s="285" t="s">
        <v>5611</v>
      </c>
      <c r="M93" s="298">
        <v>437880023219</v>
      </c>
      <c r="N93" s="265">
        <v>82.16</v>
      </c>
      <c r="O93" s="288">
        <f t="shared" si="3"/>
        <v>0.82159999999999989</v>
      </c>
      <c r="P93" s="264" t="s">
        <v>2082</v>
      </c>
      <c r="Q93" s="264">
        <v>1</v>
      </c>
      <c r="R93" s="265" t="s">
        <v>1873</v>
      </c>
      <c r="S93" s="290">
        <v>5.5309999999999997</v>
      </c>
      <c r="T93" s="291">
        <f t="shared" si="4"/>
        <v>4.5442695999999989</v>
      </c>
      <c r="U93" s="291">
        <f t="shared" si="5"/>
        <v>5.5309999999999991E-2</v>
      </c>
      <c r="V93" s="292" t="s">
        <v>1877</v>
      </c>
      <c r="W93" s="294" t="s">
        <v>2081</v>
      </c>
      <c r="Y93" s="361"/>
      <c r="Z93" s="361"/>
      <c r="AA93" s="361"/>
    </row>
    <row r="94" spans="1:27" ht="15.75" thickBot="1">
      <c r="A94" s="265">
        <v>20424913</v>
      </c>
      <c r="B94" s="265">
        <v>1604</v>
      </c>
      <c r="C94" s="285" t="s">
        <v>3166</v>
      </c>
      <c r="D94" s="285" t="s">
        <v>1875</v>
      </c>
      <c r="E94" s="234" t="s">
        <v>5685</v>
      </c>
      <c r="F94" s="271" t="s">
        <v>5598</v>
      </c>
      <c r="G94" s="234" t="s">
        <v>3168</v>
      </c>
      <c r="H94" s="234" t="s">
        <v>3173</v>
      </c>
      <c r="I94" s="265">
        <v>1</v>
      </c>
      <c r="J94" s="294" t="s">
        <v>1971</v>
      </c>
      <c r="K94" s="234" t="s">
        <v>5602</v>
      </c>
      <c r="L94" s="285" t="s">
        <v>5611</v>
      </c>
      <c r="M94" s="298">
        <v>437880023189</v>
      </c>
      <c r="N94" s="265">
        <v>80.5</v>
      </c>
      <c r="O94" s="288">
        <f t="shared" si="3"/>
        <v>0.80500000000000005</v>
      </c>
      <c r="P94" s="264" t="s">
        <v>2084</v>
      </c>
      <c r="Q94" s="264">
        <v>1</v>
      </c>
      <c r="R94" s="265" t="s">
        <v>1873</v>
      </c>
      <c r="S94" s="290">
        <v>5.891</v>
      </c>
      <c r="T94" s="291">
        <f t="shared" si="4"/>
        <v>4.7422550000000001</v>
      </c>
      <c r="U94" s="291">
        <f t="shared" si="5"/>
        <v>5.8910000000000004E-2</v>
      </c>
      <c r="V94" s="292" t="s">
        <v>1877</v>
      </c>
      <c r="W94" s="294" t="s">
        <v>2083</v>
      </c>
      <c r="Y94" s="361"/>
      <c r="Z94" s="361"/>
      <c r="AA94" s="361"/>
    </row>
    <row r="95" spans="1:27" ht="15.75" thickBot="1">
      <c r="A95" s="265">
        <v>20424913</v>
      </c>
      <c r="B95" s="265">
        <v>1604</v>
      </c>
      <c r="C95" s="285" t="s">
        <v>3166</v>
      </c>
      <c r="D95" s="285" t="s">
        <v>1875</v>
      </c>
      <c r="E95" s="234" t="s">
        <v>5684</v>
      </c>
      <c r="F95" s="271" t="s">
        <v>5595</v>
      </c>
      <c r="G95" s="234" t="s">
        <v>3168</v>
      </c>
      <c r="H95" s="234" t="s">
        <v>3188</v>
      </c>
      <c r="I95" s="265">
        <v>3</v>
      </c>
      <c r="J95" s="294" t="s">
        <v>1962</v>
      </c>
      <c r="K95" s="234" t="s">
        <v>5602</v>
      </c>
      <c r="L95" s="285" t="s">
        <v>5611</v>
      </c>
      <c r="M95" s="298">
        <v>437880023211</v>
      </c>
      <c r="N95" s="265">
        <v>67.3</v>
      </c>
      <c r="O95" s="288">
        <f t="shared" si="3"/>
        <v>0.67300000000000004</v>
      </c>
      <c r="P95" s="264" t="s">
        <v>2086</v>
      </c>
      <c r="Q95" s="264">
        <v>1</v>
      </c>
      <c r="R95" s="265" t="s">
        <v>1873</v>
      </c>
      <c r="S95" s="290">
        <v>4.577</v>
      </c>
      <c r="T95" s="291">
        <f t="shared" si="4"/>
        <v>3.0803210000000001</v>
      </c>
      <c r="U95" s="291">
        <f t="shared" si="5"/>
        <v>4.5770000000000005E-2</v>
      </c>
      <c r="V95" s="292" t="s">
        <v>1877</v>
      </c>
      <c r="W95" s="294" t="s">
        <v>2085</v>
      </c>
      <c r="Y95" s="361"/>
      <c r="Z95" s="361"/>
      <c r="AA95" s="361"/>
    </row>
    <row r="96" spans="1:27" ht="15.75" thickBot="1">
      <c r="A96" s="297">
        <v>20424913</v>
      </c>
      <c r="B96" s="265">
        <v>2001</v>
      </c>
      <c r="C96" s="285" t="s">
        <v>3166</v>
      </c>
      <c r="D96" s="285" t="s">
        <v>1875</v>
      </c>
      <c r="E96" s="234" t="s">
        <v>5678</v>
      </c>
      <c r="F96" s="271" t="s">
        <v>65</v>
      </c>
      <c r="G96" s="234"/>
      <c r="H96" s="234" t="s">
        <v>3179</v>
      </c>
      <c r="I96" s="265">
        <v>1</v>
      </c>
      <c r="J96" s="294" t="s">
        <v>1891</v>
      </c>
      <c r="K96" s="234" t="s">
        <v>5600</v>
      </c>
      <c r="L96" s="285" t="s">
        <v>5610</v>
      </c>
      <c r="M96" s="298">
        <v>437880018442</v>
      </c>
      <c r="N96" s="287">
        <v>77.849999999999994</v>
      </c>
      <c r="O96" s="288">
        <f t="shared" si="3"/>
        <v>0.77849999999999997</v>
      </c>
      <c r="P96" s="264" t="s">
        <v>2088</v>
      </c>
      <c r="Q96" s="264">
        <v>1</v>
      </c>
      <c r="R96" s="265" t="s">
        <v>1873</v>
      </c>
      <c r="S96" s="300" t="s">
        <v>1877</v>
      </c>
      <c r="T96" s="291" t="s">
        <v>354</v>
      </c>
      <c r="U96" s="291" t="s">
        <v>354</v>
      </c>
      <c r="V96" s="292" t="s">
        <v>1877</v>
      </c>
      <c r="W96" s="299" t="s">
        <v>2087</v>
      </c>
      <c r="Y96" s="361"/>
      <c r="Z96" s="361"/>
      <c r="AA96" s="361"/>
    </row>
    <row r="97" spans="1:27" ht="15.75" thickBot="1">
      <c r="A97" s="297">
        <v>20424913</v>
      </c>
      <c r="B97" s="265">
        <v>2001</v>
      </c>
      <c r="C97" s="285" t="s">
        <v>3166</v>
      </c>
      <c r="D97" s="285" t="s">
        <v>1875</v>
      </c>
      <c r="E97" s="234" t="s">
        <v>5690</v>
      </c>
      <c r="F97" s="271" t="s">
        <v>66</v>
      </c>
      <c r="G97" s="234"/>
      <c r="H97" s="234" t="s">
        <v>3200</v>
      </c>
      <c r="I97" s="265">
        <v>1</v>
      </c>
      <c r="J97" s="294" t="s">
        <v>1874</v>
      </c>
      <c r="K97" s="234" t="s">
        <v>5600</v>
      </c>
      <c r="L97" s="285" t="s">
        <v>5610</v>
      </c>
      <c r="M97" s="298">
        <v>437880018472</v>
      </c>
      <c r="N97" s="287">
        <v>81.47</v>
      </c>
      <c r="O97" s="288">
        <f t="shared" si="3"/>
        <v>0.81470000000000009</v>
      </c>
      <c r="P97" s="264" t="s">
        <v>2090</v>
      </c>
      <c r="Q97" s="264">
        <v>1</v>
      </c>
      <c r="R97" s="265" t="s">
        <v>1873</v>
      </c>
      <c r="S97" s="300" t="s">
        <v>1877</v>
      </c>
      <c r="T97" s="98" t="s">
        <v>354</v>
      </c>
      <c r="U97" s="98" t="s">
        <v>354</v>
      </c>
      <c r="V97" s="292" t="s">
        <v>1877</v>
      </c>
      <c r="W97" s="299" t="s">
        <v>2089</v>
      </c>
      <c r="Y97" s="361"/>
      <c r="Z97" s="361"/>
      <c r="AA97" s="361"/>
    </row>
    <row r="98" spans="1:27" ht="15.75" thickBot="1">
      <c r="A98" s="297">
        <v>20424913</v>
      </c>
      <c r="B98" s="265">
        <v>2001</v>
      </c>
      <c r="C98" s="285" t="s">
        <v>3166</v>
      </c>
      <c r="D98" s="285" t="s">
        <v>1875</v>
      </c>
      <c r="E98" s="234" t="s">
        <v>5689</v>
      </c>
      <c r="F98" s="271" t="s">
        <v>3198</v>
      </c>
      <c r="G98" s="234" t="s">
        <v>3168</v>
      </c>
      <c r="H98" s="234" t="s">
        <v>3197</v>
      </c>
      <c r="I98" s="265">
        <v>1</v>
      </c>
      <c r="J98" s="294" t="s">
        <v>1888</v>
      </c>
      <c r="K98" s="234" t="s">
        <v>5601</v>
      </c>
      <c r="L98" s="285" t="s">
        <v>5610</v>
      </c>
      <c r="M98" s="298">
        <v>437880018466</v>
      </c>
      <c r="N98" s="287">
        <v>73.2</v>
      </c>
      <c r="O98" s="288">
        <f t="shared" si="3"/>
        <v>0.73199999999999998</v>
      </c>
      <c r="P98" s="264" t="s">
        <v>2092</v>
      </c>
      <c r="Q98" s="264">
        <v>1</v>
      </c>
      <c r="R98" s="265" t="s">
        <v>1873</v>
      </c>
      <c r="S98" s="300" t="s">
        <v>1877</v>
      </c>
      <c r="T98" s="291" t="s">
        <v>354</v>
      </c>
      <c r="U98" s="291" t="s">
        <v>354</v>
      </c>
      <c r="V98" s="292" t="s">
        <v>1877</v>
      </c>
      <c r="W98" s="299" t="s">
        <v>2091</v>
      </c>
      <c r="Y98" s="361"/>
      <c r="Z98" s="361"/>
      <c r="AA98" s="361"/>
    </row>
    <row r="99" spans="1:27" ht="15.75" thickBot="1">
      <c r="A99" s="297">
        <v>20424913</v>
      </c>
      <c r="B99" s="265">
        <v>2001</v>
      </c>
      <c r="C99" s="285" t="s">
        <v>3166</v>
      </c>
      <c r="D99" s="285" t="s">
        <v>1875</v>
      </c>
      <c r="E99" s="234" t="s">
        <v>5680</v>
      </c>
      <c r="F99" s="271" t="s">
        <v>5599</v>
      </c>
      <c r="G99" s="234"/>
      <c r="H99" s="234" t="s">
        <v>3183</v>
      </c>
      <c r="I99" s="265">
        <v>1</v>
      </c>
      <c r="J99" s="294" t="s">
        <v>1884</v>
      </c>
      <c r="K99" s="234" t="s">
        <v>5600</v>
      </c>
      <c r="L99" s="285" t="s">
        <v>5610</v>
      </c>
      <c r="M99" s="298">
        <v>437880018448</v>
      </c>
      <c r="N99" s="287">
        <v>59.37</v>
      </c>
      <c r="O99" s="288">
        <f t="shared" si="3"/>
        <v>0.59369999999999989</v>
      </c>
      <c r="P99" s="264" t="s">
        <v>2094</v>
      </c>
      <c r="Q99" s="264">
        <v>1</v>
      </c>
      <c r="R99" s="265" t="s">
        <v>1873</v>
      </c>
      <c r="S99" s="300" t="s">
        <v>1877</v>
      </c>
      <c r="T99" s="291" t="s">
        <v>354</v>
      </c>
      <c r="U99" s="291" t="s">
        <v>354</v>
      </c>
      <c r="V99" s="292" t="s">
        <v>1877</v>
      </c>
      <c r="W99" s="299" t="s">
        <v>2093</v>
      </c>
      <c r="Y99" s="361"/>
      <c r="Z99" s="361"/>
      <c r="AA99" s="361"/>
    </row>
    <row r="100" spans="1:27" ht="15.75" thickBot="1">
      <c r="A100" s="297">
        <v>20424913</v>
      </c>
      <c r="B100" s="265">
        <v>2001</v>
      </c>
      <c r="C100" s="285" t="s">
        <v>3166</v>
      </c>
      <c r="D100" s="285" t="s">
        <v>1875</v>
      </c>
      <c r="E100" s="234" t="s">
        <v>5686</v>
      </c>
      <c r="F100" s="271" t="s">
        <v>3191</v>
      </c>
      <c r="G100" s="234" t="s">
        <v>3168</v>
      </c>
      <c r="H100" s="234" t="s">
        <v>3190</v>
      </c>
      <c r="I100" s="265">
        <v>1</v>
      </c>
      <c r="J100" s="294" t="s">
        <v>1880</v>
      </c>
      <c r="K100" s="234" t="s">
        <v>5601</v>
      </c>
      <c r="L100" s="285" t="s">
        <v>5610</v>
      </c>
      <c r="M100" s="298">
        <v>437880018458</v>
      </c>
      <c r="N100" s="287">
        <v>60.1</v>
      </c>
      <c r="O100" s="288">
        <f t="shared" si="3"/>
        <v>0.60099999999999998</v>
      </c>
      <c r="P100" s="264" t="s">
        <v>2096</v>
      </c>
      <c r="Q100" s="264">
        <v>1</v>
      </c>
      <c r="R100" s="265" t="s">
        <v>1873</v>
      </c>
      <c r="S100" s="300" t="s">
        <v>1877</v>
      </c>
      <c r="T100" s="291" t="s">
        <v>354</v>
      </c>
      <c r="U100" s="291" t="s">
        <v>354</v>
      </c>
      <c r="V100" s="292" t="s">
        <v>1877</v>
      </c>
      <c r="W100" s="299" t="s">
        <v>2095</v>
      </c>
      <c r="Y100" s="361"/>
      <c r="Z100" s="361"/>
      <c r="AA100" s="361"/>
    </row>
    <row r="101" spans="1:27" ht="15.75" thickBot="1">
      <c r="A101" s="297">
        <v>20424913</v>
      </c>
      <c r="B101" s="265">
        <v>2001</v>
      </c>
      <c r="C101" s="285" t="s">
        <v>3166</v>
      </c>
      <c r="D101" s="285" t="s">
        <v>1875</v>
      </c>
      <c r="E101" s="234" t="s">
        <v>5679</v>
      </c>
      <c r="F101" s="271" t="s">
        <v>70</v>
      </c>
      <c r="G101" s="234"/>
      <c r="H101" s="234" t="s">
        <v>3181</v>
      </c>
      <c r="I101" s="265">
        <v>1</v>
      </c>
      <c r="J101" s="294" t="s">
        <v>1894</v>
      </c>
      <c r="K101" s="234" t="s">
        <v>5600</v>
      </c>
      <c r="L101" s="285" t="s">
        <v>5610</v>
      </c>
      <c r="M101" s="298">
        <v>437880018444</v>
      </c>
      <c r="N101" s="287">
        <v>35.85</v>
      </c>
      <c r="O101" s="288">
        <f t="shared" si="3"/>
        <v>0.35849999999999999</v>
      </c>
      <c r="P101" s="264" t="s">
        <v>2098</v>
      </c>
      <c r="Q101" s="264">
        <v>1</v>
      </c>
      <c r="R101" s="265" t="s">
        <v>1873</v>
      </c>
      <c r="S101" s="300" t="s">
        <v>1877</v>
      </c>
      <c r="T101" s="291" t="s">
        <v>354</v>
      </c>
      <c r="U101" s="291" t="s">
        <v>354</v>
      </c>
      <c r="V101" s="292" t="s">
        <v>1877</v>
      </c>
      <c r="W101" s="299" t="s">
        <v>2097</v>
      </c>
      <c r="Y101" s="361"/>
      <c r="Z101" s="361"/>
      <c r="AA101" s="361"/>
    </row>
    <row r="102" spans="1:27" ht="15.75" thickBot="1">
      <c r="A102" s="265">
        <v>20424913</v>
      </c>
      <c r="B102" s="265">
        <v>2001</v>
      </c>
      <c r="C102" s="285" t="s">
        <v>3166</v>
      </c>
      <c r="D102" s="285" t="s">
        <v>1875</v>
      </c>
      <c r="E102" s="234" t="s">
        <v>5684</v>
      </c>
      <c r="F102" s="271" t="s">
        <v>5595</v>
      </c>
      <c r="G102" s="234" t="s">
        <v>3168</v>
      </c>
      <c r="H102" s="234" t="s">
        <v>3188</v>
      </c>
      <c r="I102" s="265">
        <v>3</v>
      </c>
      <c r="J102" s="294" t="s">
        <v>1905</v>
      </c>
      <c r="K102" s="234" t="s">
        <v>5601</v>
      </c>
      <c r="L102" s="285" t="s">
        <v>5610</v>
      </c>
      <c r="M102" s="284">
        <v>437880018454</v>
      </c>
      <c r="N102" s="265">
        <v>69.03</v>
      </c>
      <c r="O102" s="288">
        <f t="shared" si="3"/>
        <v>0.69029999999999991</v>
      </c>
      <c r="P102" s="264" t="s">
        <v>2100</v>
      </c>
      <c r="Q102" s="264">
        <v>1</v>
      </c>
      <c r="R102" s="265" t="s">
        <v>1873</v>
      </c>
      <c r="S102" s="300" t="s">
        <v>1877</v>
      </c>
      <c r="T102" s="291" t="s">
        <v>354</v>
      </c>
      <c r="U102" s="291" t="s">
        <v>354</v>
      </c>
      <c r="V102" s="292" t="s">
        <v>1877</v>
      </c>
      <c r="W102" s="294" t="s">
        <v>2099</v>
      </c>
      <c r="Y102" s="361"/>
      <c r="Z102" s="361"/>
      <c r="AA102" s="361"/>
    </row>
    <row r="103" spans="1:27" ht="15.75" thickBot="1">
      <c r="A103" s="265">
        <v>20424913</v>
      </c>
      <c r="B103" s="265">
        <v>2001</v>
      </c>
      <c r="C103" s="285" t="s">
        <v>3166</v>
      </c>
      <c r="D103" s="285" t="s">
        <v>1875</v>
      </c>
      <c r="E103" s="234" t="s">
        <v>5684</v>
      </c>
      <c r="F103" s="271" t="s">
        <v>5595</v>
      </c>
      <c r="G103" s="234" t="s">
        <v>3168</v>
      </c>
      <c r="H103" s="234" t="s">
        <v>3186</v>
      </c>
      <c r="I103" s="265">
        <v>1</v>
      </c>
      <c r="J103" s="294" t="s">
        <v>1898</v>
      </c>
      <c r="K103" s="234" t="s">
        <v>5601</v>
      </c>
      <c r="L103" s="285" t="s">
        <v>5610</v>
      </c>
      <c r="M103" s="298">
        <v>437880018450</v>
      </c>
      <c r="N103" s="265">
        <v>65.569999999999993</v>
      </c>
      <c r="O103" s="288">
        <f t="shared" si="3"/>
        <v>0.65569999999999995</v>
      </c>
      <c r="P103" s="264" t="s">
        <v>2102</v>
      </c>
      <c r="Q103" s="264">
        <v>1</v>
      </c>
      <c r="R103" s="265" t="s">
        <v>1873</v>
      </c>
      <c r="S103" s="300" t="s">
        <v>1877</v>
      </c>
      <c r="T103" s="291" t="s">
        <v>354</v>
      </c>
      <c r="U103" s="291" t="s">
        <v>354</v>
      </c>
      <c r="V103" s="292" t="s">
        <v>1877</v>
      </c>
      <c r="W103" s="294" t="s">
        <v>2101</v>
      </c>
      <c r="Y103" s="361"/>
      <c r="Z103" s="361"/>
      <c r="AA103" s="361"/>
    </row>
    <row r="104" spans="1:27" ht="15.75" thickBot="1">
      <c r="A104" s="265">
        <v>20424913</v>
      </c>
      <c r="B104" s="265">
        <v>2001</v>
      </c>
      <c r="C104" s="285" t="s">
        <v>3166</v>
      </c>
      <c r="D104" s="285" t="s">
        <v>1875</v>
      </c>
      <c r="E104" s="234" t="s">
        <v>5691</v>
      </c>
      <c r="F104" s="271" t="s">
        <v>597</v>
      </c>
      <c r="G104" s="234"/>
      <c r="H104" s="234" t="s">
        <v>3202</v>
      </c>
      <c r="I104" s="265">
        <v>1</v>
      </c>
      <c r="J104" s="294" t="s">
        <v>1914</v>
      </c>
      <c r="K104" s="234" t="s">
        <v>5600</v>
      </c>
      <c r="L104" s="285" t="s">
        <v>5610</v>
      </c>
      <c r="M104" s="298">
        <v>437880018474</v>
      </c>
      <c r="N104" s="265">
        <v>61.48</v>
      </c>
      <c r="O104" s="288">
        <f t="shared" si="3"/>
        <v>0.6147999999999999</v>
      </c>
      <c r="P104" s="264" t="s">
        <v>2104</v>
      </c>
      <c r="Q104" s="264">
        <v>1</v>
      </c>
      <c r="R104" s="265" t="s">
        <v>1873</v>
      </c>
      <c r="S104" s="300" t="s">
        <v>1877</v>
      </c>
      <c r="T104" s="291" t="s">
        <v>354</v>
      </c>
      <c r="U104" s="291" t="s">
        <v>354</v>
      </c>
      <c r="V104" s="292" t="s">
        <v>1877</v>
      </c>
      <c r="W104" s="294" t="s">
        <v>2103</v>
      </c>
      <c r="Y104" s="361"/>
      <c r="Z104" s="361"/>
      <c r="AA104" s="361"/>
    </row>
    <row r="105" spans="1:27" ht="15.75" thickBot="1">
      <c r="A105" s="265">
        <v>20424913</v>
      </c>
      <c r="B105" s="265">
        <v>2001</v>
      </c>
      <c r="C105" s="285" t="s">
        <v>3166</v>
      </c>
      <c r="D105" s="285" t="s">
        <v>1875</v>
      </c>
      <c r="E105" s="234" t="s">
        <v>5688</v>
      </c>
      <c r="F105" s="271" t="s">
        <v>3195</v>
      </c>
      <c r="G105" s="234" t="s">
        <v>3168</v>
      </c>
      <c r="H105" s="234" t="s">
        <v>3193</v>
      </c>
      <c r="I105" s="265">
        <v>1</v>
      </c>
      <c r="J105" s="294" t="s">
        <v>1908</v>
      </c>
      <c r="K105" s="234" t="s">
        <v>5601</v>
      </c>
      <c r="L105" s="285" t="s">
        <v>5610</v>
      </c>
      <c r="M105" s="298">
        <v>437880018462</v>
      </c>
      <c r="N105" s="265">
        <v>52.73</v>
      </c>
      <c r="O105" s="288">
        <f t="shared" si="3"/>
        <v>0.52729999999999999</v>
      </c>
      <c r="P105" s="264" t="s">
        <v>2106</v>
      </c>
      <c r="Q105" s="264">
        <v>1</v>
      </c>
      <c r="R105" s="265" t="s">
        <v>1873</v>
      </c>
      <c r="S105" s="300" t="s">
        <v>1877</v>
      </c>
      <c r="T105" s="291" t="s">
        <v>354</v>
      </c>
      <c r="U105" s="291" t="s">
        <v>354</v>
      </c>
      <c r="V105" s="292" t="s">
        <v>1877</v>
      </c>
      <c r="W105" s="294" t="s">
        <v>2105</v>
      </c>
      <c r="Y105" s="361"/>
      <c r="Z105" s="361"/>
      <c r="AA105" s="361"/>
    </row>
    <row r="106" spans="1:27" ht="15.75" thickBot="1">
      <c r="A106" s="265">
        <v>20424913</v>
      </c>
      <c r="B106" s="265">
        <v>2001</v>
      </c>
      <c r="C106" s="285" t="s">
        <v>3166</v>
      </c>
      <c r="D106" s="285" t="s">
        <v>1875</v>
      </c>
      <c r="E106" s="234" t="s">
        <v>5676</v>
      </c>
      <c r="F106" s="271" t="s">
        <v>1918</v>
      </c>
      <c r="G106" s="234" t="s">
        <v>3168</v>
      </c>
      <c r="H106" s="234" t="s">
        <v>3175</v>
      </c>
      <c r="I106" s="265">
        <v>1</v>
      </c>
      <c r="J106" s="294" t="s">
        <v>1917</v>
      </c>
      <c r="K106" s="234" t="s">
        <v>5601</v>
      </c>
      <c r="L106" s="285" t="s">
        <v>5610</v>
      </c>
      <c r="M106" s="298">
        <v>437880018436</v>
      </c>
      <c r="N106" s="265">
        <v>95.44</v>
      </c>
      <c r="O106" s="288">
        <f t="shared" si="3"/>
        <v>0.95440000000000003</v>
      </c>
      <c r="P106" s="264" t="s">
        <v>2108</v>
      </c>
      <c r="Q106" s="264">
        <v>1</v>
      </c>
      <c r="R106" s="265" t="s">
        <v>1873</v>
      </c>
      <c r="S106" s="300" t="s">
        <v>1877</v>
      </c>
      <c r="T106" s="291" t="s">
        <v>354</v>
      </c>
      <c r="U106" s="291" t="s">
        <v>354</v>
      </c>
      <c r="V106" s="292" t="s">
        <v>1877</v>
      </c>
      <c r="W106" s="294" t="s">
        <v>2107</v>
      </c>
      <c r="Y106" s="361"/>
      <c r="Z106" s="361"/>
      <c r="AA106" s="361"/>
    </row>
    <row r="107" spans="1:27" ht="15.75" thickBot="1">
      <c r="A107" s="265">
        <v>20424913</v>
      </c>
      <c r="B107" s="265">
        <v>2001</v>
      </c>
      <c r="C107" s="285" t="s">
        <v>3166</v>
      </c>
      <c r="D107" s="285" t="s">
        <v>1875</v>
      </c>
      <c r="E107" s="234" t="s">
        <v>5677</v>
      </c>
      <c r="F107" s="271" t="s">
        <v>650</v>
      </c>
      <c r="G107" s="234"/>
      <c r="H107" s="234" t="s">
        <v>3177</v>
      </c>
      <c r="I107" s="265">
        <v>1</v>
      </c>
      <c r="J107" s="294" t="s">
        <v>1911</v>
      </c>
      <c r="K107" s="234" t="s">
        <v>5600</v>
      </c>
      <c r="L107" s="285" t="s">
        <v>5610</v>
      </c>
      <c r="M107" s="298">
        <v>437880018440</v>
      </c>
      <c r="N107" s="265">
        <v>25.24</v>
      </c>
      <c r="O107" s="288">
        <f t="shared" si="3"/>
        <v>0.25239999999999996</v>
      </c>
      <c r="P107" s="264" t="s">
        <v>2110</v>
      </c>
      <c r="Q107" s="264">
        <v>1</v>
      </c>
      <c r="R107" s="265" t="s">
        <v>1873</v>
      </c>
      <c r="S107" s="300" t="s">
        <v>1877</v>
      </c>
      <c r="T107" s="291" t="s">
        <v>354</v>
      </c>
      <c r="U107" s="291" t="s">
        <v>354</v>
      </c>
      <c r="V107" s="292" t="s">
        <v>1877</v>
      </c>
      <c r="W107" s="294" t="s">
        <v>2109</v>
      </c>
      <c r="Y107" s="361"/>
      <c r="Z107" s="361"/>
      <c r="AA107" s="361"/>
    </row>
    <row r="108" spans="1:27" ht="15.75" thickBot="1">
      <c r="A108" s="265">
        <v>20424913</v>
      </c>
      <c r="B108" s="265">
        <v>2001</v>
      </c>
      <c r="C108" s="285" t="s">
        <v>3166</v>
      </c>
      <c r="D108" s="285" t="s">
        <v>1875</v>
      </c>
      <c r="E108" s="234" t="s">
        <v>5685</v>
      </c>
      <c r="F108" s="271" t="s">
        <v>5598</v>
      </c>
      <c r="G108" s="234" t="s">
        <v>3168</v>
      </c>
      <c r="H108" s="234" t="s">
        <v>3173</v>
      </c>
      <c r="I108" s="265">
        <v>1</v>
      </c>
      <c r="J108" s="294" t="s">
        <v>1902</v>
      </c>
      <c r="K108" s="234" t="s">
        <v>5601</v>
      </c>
      <c r="L108" s="285" t="s">
        <v>5610</v>
      </c>
      <c r="M108" s="298">
        <v>437880018432</v>
      </c>
      <c r="N108" s="265">
        <v>121.75</v>
      </c>
      <c r="O108" s="288">
        <f t="shared" si="3"/>
        <v>1.2175</v>
      </c>
      <c r="P108" s="264" t="s">
        <v>2112</v>
      </c>
      <c r="Q108" s="264">
        <v>1</v>
      </c>
      <c r="R108" s="265" t="s">
        <v>1873</v>
      </c>
      <c r="S108" s="300" t="s">
        <v>1877</v>
      </c>
      <c r="T108" s="291" t="s">
        <v>354</v>
      </c>
      <c r="U108" s="291" t="s">
        <v>354</v>
      </c>
      <c r="V108" s="292" t="s">
        <v>1877</v>
      </c>
      <c r="W108" s="294" t="s">
        <v>2111</v>
      </c>
      <c r="Y108" s="361"/>
      <c r="Z108" s="361"/>
      <c r="AA108" s="361"/>
    </row>
    <row r="109" spans="1:27" ht="15.75" thickBot="1">
      <c r="A109" s="297">
        <v>20424913</v>
      </c>
      <c r="B109" s="265">
        <v>2002</v>
      </c>
      <c r="C109" s="285" t="s">
        <v>3166</v>
      </c>
      <c r="D109" s="285" t="s">
        <v>1875</v>
      </c>
      <c r="E109" s="234" t="s">
        <v>5680</v>
      </c>
      <c r="F109" s="271" t="s">
        <v>5599</v>
      </c>
      <c r="G109" s="234"/>
      <c r="H109" s="234" t="s">
        <v>3183</v>
      </c>
      <c r="I109" s="265">
        <v>1</v>
      </c>
      <c r="J109" s="294" t="s">
        <v>1884</v>
      </c>
      <c r="K109" s="234" t="s">
        <v>5600</v>
      </c>
      <c r="L109" s="285" t="s">
        <v>5610</v>
      </c>
      <c r="M109" s="298">
        <v>437880018564</v>
      </c>
      <c r="N109" s="287">
        <v>87.23</v>
      </c>
      <c r="O109" s="288">
        <f t="shared" si="3"/>
        <v>0.87230000000000008</v>
      </c>
      <c r="P109" s="264" t="s">
        <v>2114</v>
      </c>
      <c r="Q109" s="264">
        <v>1</v>
      </c>
      <c r="R109" s="265" t="s">
        <v>1873</v>
      </c>
      <c r="S109" s="290">
        <v>9.516</v>
      </c>
      <c r="T109" s="291">
        <f t="shared" ref="T109:T172" si="6">S109*O109</f>
        <v>8.3008068000000002</v>
      </c>
      <c r="U109" s="291">
        <f t="shared" ref="U109:U172" si="7">T109/N109</f>
        <v>9.5159999999999995E-2</v>
      </c>
      <c r="V109" s="292" t="s">
        <v>1877</v>
      </c>
      <c r="W109" s="299" t="s">
        <v>2113</v>
      </c>
      <c r="Y109" s="361"/>
      <c r="Z109" s="361"/>
      <c r="AA109" s="361"/>
    </row>
    <row r="110" spans="1:27" ht="15.75" thickBot="1">
      <c r="A110" s="297">
        <v>20424913</v>
      </c>
      <c r="B110" s="265">
        <v>2002</v>
      </c>
      <c r="C110" s="285" t="s">
        <v>3166</v>
      </c>
      <c r="D110" s="285" t="s">
        <v>1875</v>
      </c>
      <c r="E110" s="234" t="s">
        <v>5679</v>
      </c>
      <c r="F110" s="271" t="s">
        <v>70</v>
      </c>
      <c r="G110" s="234"/>
      <c r="H110" s="234" t="s">
        <v>3181</v>
      </c>
      <c r="I110" s="265">
        <v>1</v>
      </c>
      <c r="J110" s="294" t="s">
        <v>1894</v>
      </c>
      <c r="K110" s="234" t="s">
        <v>5600</v>
      </c>
      <c r="L110" s="285" t="s">
        <v>5610</v>
      </c>
      <c r="M110" s="298">
        <v>437880018560</v>
      </c>
      <c r="N110" s="287">
        <v>71.02</v>
      </c>
      <c r="O110" s="288">
        <f t="shared" si="3"/>
        <v>0.71019999999999994</v>
      </c>
      <c r="P110" s="264" t="s">
        <v>2116</v>
      </c>
      <c r="Q110" s="264">
        <v>1</v>
      </c>
      <c r="R110" s="265" t="s">
        <v>1873</v>
      </c>
      <c r="S110" s="290">
        <v>10.452</v>
      </c>
      <c r="T110" s="291">
        <f t="shared" si="6"/>
        <v>7.423010399999999</v>
      </c>
      <c r="U110" s="291">
        <f t="shared" si="7"/>
        <v>0.10451999999999999</v>
      </c>
      <c r="V110" s="292" t="s">
        <v>1877</v>
      </c>
      <c r="W110" s="299" t="s">
        <v>2115</v>
      </c>
      <c r="Y110" s="361"/>
      <c r="Z110" s="361"/>
      <c r="AA110" s="361"/>
    </row>
    <row r="111" spans="1:27" ht="15.75" thickBot="1">
      <c r="A111" s="297">
        <v>20424913</v>
      </c>
      <c r="B111" s="265">
        <v>2002</v>
      </c>
      <c r="C111" s="285" t="s">
        <v>3166</v>
      </c>
      <c r="D111" s="285" t="s">
        <v>1875</v>
      </c>
      <c r="E111" s="234" t="s">
        <v>5686</v>
      </c>
      <c r="F111" s="271" t="s">
        <v>3191</v>
      </c>
      <c r="G111" s="234" t="s">
        <v>3168</v>
      </c>
      <c r="H111" s="234" t="s">
        <v>3190</v>
      </c>
      <c r="I111" s="265">
        <v>1</v>
      </c>
      <c r="J111" s="294" t="s">
        <v>1880</v>
      </c>
      <c r="K111" s="234" t="s">
        <v>5601</v>
      </c>
      <c r="L111" s="285" t="s">
        <v>5610</v>
      </c>
      <c r="M111" s="298">
        <v>437880018574</v>
      </c>
      <c r="N111" s="287">
        <v>80.42</v>
      </c>
      <c r="O111" s="288">
        <f t="shared" si="3"/>
        <v>0.80420000000000003</v>
      </c>
      <c r="P111" s="264" t="s">
        <v>2118</v>
      </c>
      <c r="Q111" s="264">
        <v>1</v>
      </c>
      <c r="R111" s="265" t="s">
        <v>1873</v>
      </c>
      <c r="S111" s="290">
        <v>10.233000000000001</v>
      </c>
      <c r="T111" s="291">
        <f t="shared" si="6"/>
        <v>8.2293786000000004</v>
      </c>
      <c r="U111" s="291">
        <f t="shared" si="7"/>
        <v>0.10233</v>
      </c>
      <c r="V111" s="292" t="s">
        <v>1877</v>
      </c>
      <c r="W111" s="299" t="s">
        <v>2117</v>
      </c>
      <c r="Y111" s="361"/>
      <c r="Z111" s="361"/>
      <c r="AA111" s="361"/>
    </row>
    <row r="112" spans="1:27" ht="15.75" thickBot="1">
      <c r="A112" s="297">
        <v>20424913</v>
      </c>
      <c r="B112" s="265">
        <v>2002</v>
      </c>
      <c r="C112" s="285" t="s">
        <v>3166</v>
      </c>
      <c r="D112" s="285" t="s">
        <v>1875</v>
      </c>
      <c r="E112" s="234" t="s">
        <v>5689</v>
      </c>
      <c r="F112" s="271" t="s">
        <v>3198</v>
      </c>
      <c r="G112" s="234" t="s">
        <v>3168</v>
      </c>
      <c r="H112" s="234" t="s">
        <v>3197</v>
      </c>
      <c r="I112" s="265">
        <v>1</v>
      </c>
      <c r="J112" s="294" t="s">
        <v>1888</v>
      </c>
      <c r="K112" s="234" t="s">
        <v>5601</v>
      </c>
      <c r="L112" s="285" t="s">
        <v>5610</v>
      </c>
      <c r="M112" s="298">
        <v>437880018582</v>
      </c>
      <c r="N112" s="287">
        <v>73.64</v>
      </c>
      <c r="O112" s="288">
        <f t="shared" si="3"/>
        <v>0.73639999999999994</v>
      </c>
      <c r="P112" s="264" t="s">
        <v>2120</v>
      </c>
      <c r="Q112" s="264">
        <v>1</v>
      </c>
      <c r="R112" s="265" t="s">
        <v>1873</v>
      </c>
      <c r="S112" s="290">
        <v>8.3490000000000002</v>
      </c>
      <c r="T112" s="291">
        <f t="shared" si="6"/>
        <v>6.1482035999999995</v>
      </c>
      <c r="U112" s="291">
        <f t="shared" si="7"/>
        <v>8.3489999999999995E-2</v>
      </c>
      <c r="V112" s="292" t="s">
        <v>1877</v>
      </c>
      <c r="W112" s="299" t="s">
        <v>2119</v>
      </c>
      <c r="Y112" s="361"/>
      <c r="Z112" s="361"/>
      <c r="AA112" s="361"/>
    </row>
    <row r="113" spans="1:27" ht="15.75" thickBot="1">
      <c r="A113" s="297">
        <v>20424913</v>
      </c>
      <c r="B113" s="265">
        <v>2002</v>
      </c>
      <c r="C113" s="285" t="s">
        <v>3166</v>
      </c>
      <c r="D113" s="285" t="s">
        <v>1875</v>
      </c>
      <c r="E113" s="234" t="s">
        <v>5690</v>
      </c>
      <c r="F113" s="271" t="s">
        <v>66</v>
      </c>
      <c r="G113" s="234"/>
      <c r="H113" s="234" t="s">
        <v>3200</v>
      </c>
      <c r="I113" s="265">
        <v>1</v>
      </c>
      <c r="J113" s="294" t="s">
        <v>1874</v>
      </c>
      <c r="K113" s="234" t="s">
        <v>5600</v>
      </c>
      <c r="L113" s="285" t="s">
        <v>5610</v>
      </c>
      <c r="M113" s="298">
        <v>437880018588</v>
      </c>
      <c r="N113" s="287">
        <v>84.1</v>
      </c>
      <c r="O113" s="288">
        <f t="shared" si="3"/>
        <v>0.84099999999999997</v>
      </c>
      <c r="P113" s="264" t="s">
        <v>2122</v>
      </c>
      <c r="Q113" s="264">
        <v>1</v>
      </c>
      <c r="R113" s="265" t="s">
        <v>1873</v>
      </c>
      <c r="S113" s="290">
        <v>11.308999999999999</v>
      </c>
      <c r="T113" s="291">
        <f t="shared" si="6"/>
        <v>9.5108689999999996</v>
      </c>
      <c r="U113" s="291">
        <f t="shared" si="7"/>
        <v>0.11309</v>
      </c>
      <c r="V113" s="292" t="s">
        <v>1877</v>
      </c>
      <c r="W113" s="299" t="s">
        <v>2121</v>
      </c>
      <c r="Y113" s="361"/>
      <c r="Z113" s="361"/>
      <c r="AA113" s="361"/>
    </row>
    <row r="114" spans="1:27" ht="15.75" thickBot="1">
      <c r="A114" s="297">
        <v>20424913</v>
      </c>
      <c r="B114" s="265">
        <v>2002</v>
      </c>
      <c r="C114" s="285" t="s">
        <v>3166</v>
      </c>
      <c r="D114" s="285" t="s">
        <v>1875</v>
      </c>
      <c r="E114" s="234" t="s">
        <v>5678</v>
      </c>
      <c r="F114" s="271" t="s">
        <v>65</v>
      </c>
      <c r="G114" s="234"/>
      <c r="H114" s="234" t="s">
        <v>3179</v>
      </c>
      <c r="I114" s="265">
        <v>1</v>
      </c>
      <c r="J114" s="294" t="s">
        <v>1891</v>
      </c>
      <c r="K114" s="234" t="s">
        <v>5600</v>
      </c>
      <c r="L114" s="285" t="s">
        <v>5610</v>
      </c>
      <c r="M114" s="298">
        <v>437880018558</v>
      </c>
      <c r="N114" s="287">
        <v>89.16</v>
      </c>
      <c r="O114" s="288">
        <f t="shared" si="3"/>
        <v>0.89159999999999995</v>
      </c>
      <c r="P114" s="264" t="s">
        <v>2124</v>
      </c>
      <c r="Q114" s="264">
        <v>1</v>
      </c>
      <c r="R114" s="265" t="s">
        <v>1873</v>
      </c>
      <c r="S114" s="290">
        <v>11.256</v>
      </c>
      <c r="T114" s="291">
        <f t="shared" si="6"/>
        <v>10.035849599999999</v>
      </c>
      <c r="U114" s="291">
        <f t="shared" si="7"/>
        <v>0.11255999999999999</v>
      </c>
      <c r="V114" s="292" t="s">
        <v>1877</v>
      </c>
      <c r="W114" s="299" t="s">
        <v>2123</v>
      </c>
      <c r="Y114" s="361"/>
      <c r="Z114" s="361"/>
      <c r="AA114" s="361"/>
    </row>
    <row r="115" spans="1:27" ht="15.75" thickBot="1">
      <c r="A115" s="265">
        <v>20424913</v>
      </c>
      <c r="B115" s="265">
        <v>2002</v>
      </c>
      <c r="C115" s="285" t="s">
        <v>3166</v>
      </c>
      <c r="D115" s="285" t="s">
        <v>1875</v>
      </c>
      <c r="E115" s="234" t="s">
        <v>5684</v>
      </c>
      <c r="F115" s="271" t="s">
        <v>5595</v>
      </c>
      <c r="G115" s="234" t="s">
        <v>3168</v>
      </c>
      <c r="H115" s="234" t="s">
        <v>3188</v>
      </c>
      <c r="I115" s="265">
        <v>3</v>
      </c>
      <c r="J115" s="294" t="s">
        <v>1905</v>
      </c>
      <c r="K115" s="234" t="s">
        <v>5601</v>
      </c>
      <c r="L115" s="285" t="s">
        <v>5610</v>
      </c>
      <c r="M115" s="284">
        <v>437880018570</v>
      </c>
      <c r="N115" s="265">
        <v>55.07</v>
      </c>
      <c r="O115" s="288">
        <f t="shared" si="3"/>
        <v>0.55070000000000008</v>
      </c>
      <c r="P115" s="264" t="s">
        <v>2126</v>
      </c>
      <c r="Q115" s="264">
        <v>1</v>
      </c>
      <c r="R115" s="265" t="s">
        <v>1873</v>
      </c>
      <c r="S115" s="290">
        <v>6.6740000000000004</v>
      </c>
      <c r="T115" s="291">
        <f t="shared" si="6"/>
        <v>3.6753718000000006</v>
      </c>
      <c r="U115" s="291">
        <f t="shared" si="7"/>
        <v>6.6740000000000008E-2</v>
      </c>
      <c r="V115" s="292" t="s">
        <v>1877</v>
      </c>
      <c r="W115" s="294" t="s">
        <v>2125</v>
      </c>
      <c r="Y115" s="361"/>
      <c r="Z115" s="361"/>
      <c r="AA115" s="361"/>
    </row>
    <row r="116" spans="1:27" ht="15.75" thickBot="1">
      <c r="A116" s="265">
        <v>20424913</v>
      </c>
      <c r="B116" s="265">
        <v>2002</v>
      </c>
      <c r="C116" s="285" t="s">
        <v>3166</v>
      </c>
      <c r="D116" s="285" t="s">
        <v>1875</v>
      </c>
      <c r="E116" s="234" t="s">
        <v>5677</v>
      </c>
      <c r="F116" s="271" t="s">
        <v>650</v>
      </c>
      <c r="G116" s="234"/>
      <c r="H116" s="234" t="s">
        <v>3177</v>
      </c>
      <c r="I116" s="265">
        <v>1</v>
      </c>
      <c r="J116" s="294" t="s">
        <v>1911</v>
      </c>
      <c r="K116" s="234" t="s">
        <v>5600</v>
      </c>
      <c r="L116" s="285" t="s">
        <v>5610</v>
      </c>
      <c r="M116" s="298">
        <v>437880018556</v>
      </c>
      <c r="N116" s="265">
        <v>60.16</v>
      </c>
      <c r="O116" s="288">
        <f t="shared" si="3"/>
        <v>0.60159999999999991</v>
      </c>
      <c r="P116" s="264" t="s">
        <v>2128</v>
      </c>
      <c r="Q116" s="264">
        <v>1</v>
      </c>
      <c r="R116" s="265" t="s">
        <v>1873</v>
      </c>
      <c r="S116" s="290">
        <v>6.8959999999999999</v>
      </c>
      <c r="T116" s="291">
        <f t="shared" si="6"/>
        <v>4.1486335999999993</v>
      </c>
      <c r="U116" s="291">
        <f t="shared" si="7"/>
        <v>6.8959999999999994E-2</v>
      </c>
      <c r="V116" s="292" t="s">
        <v>1877</v>
      </c>
      <c r="W116" s="294" t="s">
        <v>2127</v>
      </c>
      <c r="Y116" s="361"/>
      <c r="Z116" s="361"/>
      <c r="AA116" s="361"/>
    </row>
    <row r="117" spans="1:27" ht="15.75" thickBot="1">
      <c r="A117" s="265">
        <v>20424913</v>
      </c>
      <c r="B117" s="265">
        <v>2002</v>
      </c>
      <c r="C117" s="285" t="s">
        <v>3166</v>
      </c>
      <c r="D117" s="285" t="s">
        <v>1875</v>
      </c>
      <c r="E117" s="234" t="s">
        <v>5691</v>
      </c>
      <c r="F117" s="271" t="s">
        <v>597</v>
      </c>
      <c r="G117" s="234"/>
      <c r="H117" s="234" t="s">
        <v>3202</v>
      </c>
      <c r="I117" s="265">
        <v>1</v>
      </c>
      <c r="J117" s="294" t="s">
        <v>1914</v>
      </c>
      <c r="K117" s="234" t="s">
        <v>5600</v>
      </c>
      <c r="L117" s="285" t="s">
        <v>5610</v>
      </c>
      <c r="M117" s="298">
        <v>437880018590</v>
      </c>
      <c r="N117" s="265">
        <v>68.680000000000007</v>
      </c>
      <c r="O117" s="288">
        <f t="shared" si="3"/>
        <v>0.68680000000000008</v>
      </c>
      <c r="P117" s="264" t="s">
        <v>2130</v>
      </c>
      <c r="Q117" s="264">
        <v>1</v>
      </c>
      <c r="R117" s="265" t="s">
        <v>1873</v>
      </c>
      <c r="S117" s="290">
        <v>10.292</v>
      </c>
      <c r="T117" s="291">
        <f t="shared" si="6"/>
        <v>7.0685456000000011</v>
      </c>
      <c r="U117" s="291">
        <f t="shared" si="7"/>
        <v>0.10292000000000001</v>
      </c>
      <c r="V117" s="292" t="s">
        <v>1877</v>
      </c>
      <c r="W117" s="294" t="s">
        <v>2129</v>
      </c>
      <c r="Y117" s="361"/>
      <c r="Z117" s="361"/>
      <c r="AA117" s="361"/>
    </row>
    <row r="118" spans="1:27" ht="15.75" thickBot="1">
      <c r="A118" s="265">
        <v>20424913</v>
      </c>
      <c r="B118" s="265">
        <v>2002</v>
      </c>
      <c r="C118" s="285" t="s">
        <v>3166</v>
      </c>
      <c r="D118" s="285" t="s">
        <v>1875</v>
      </c>
      <c r="E118" s="234" t="s">
        <v>5684</v>
      </c>
      <c r="F118" s="271" t="s">
        <v>5595</v>
      </c>
      <c r="G118" s="234" t="s">
        <v>3168</v>
      </c>
      <c r="H118" s="234" t="s">
        <v>3186</v>
      </c>
      <c r="I118" s="265">
        <v>1</v>
      </c>
      <c r="J118" s="294" t="s">
        <v>1898</v>
      </c>
      <c r="K118" s="234" t="s">
        <v>5601</v>
      </c>
      <c r="L118" s="285" t="s">
        <v>5610</v>
      </c>
      <c r="M118" s="298">
        <v>437880018566</v>
      </c>
      <c r="N118" s="265">
        <v>75.25</v>
      </c>
      <c r="O118" s="288">
        <f t="shared" si="3"/>
        <v>0.75249999999999995</v>
      </c>
      <c r="P118" s="264" t="s">
        <v>2132</v>
      </c>
      <c r="Q118" s="264">
        <v>1</v>
      </c>
      <c r="R118" s="265" t="s">
        <v>1873</v>
      </c>
      <c r="S118" s="290">
        <v>12.178000000000001</v>
      </c>
      <c r="T118" s="291">
        <f t="shared" si="6"/>
        <v>9.163945</v>
      </c>
      <c r="U118" s="291">
        <f t="shared" si="7"/>
        <v>0.12178</v>
      </c>
      <c r="V118" s="292" t="s">
        <v>1877</v>
      </c>
      <c r="W118" s="294" t="s">
        <v>2131</v>
      </c>
      <c r="Y118" s="361"/>
      <c r="Z118" s="361"/>
      <c r="AA118" s="361"/>
    </row>
    <row r="119" spans="1:27" ht="15.75" thickBot="1">
      <c r="A119" s="265">
        <v>20424913</v>
      </c>
      <c r="B119" s="265">
        <v>2002</v>
      </c>
      <c r="C119" s="285" t="s">
        <v>3166</v>
      </c>
      <c r="D119" s="285" t="s">
        <v>1875</v>
      </c>
      <c r="E119" s="234" t="s">
        <v>5676</v>
      </c>
      <c r="F119" s="271" t="s">
        <v>1918</v>
      </c>
      <c r="G119" s="234" t="s">
        <v>3168</v>
      </c>
      <c r="H119" s="234" t="s">
        <v>3175</v>
      </c>
      <c r="I119" s="265">
        <v>1</v>
      </c>
      <c r="J119" s="294" t="s">
        <v>1917</v>
      </c>
      <c r="K119" s="234" t="s">
        <v>5601</v>
      </c>
      <c r="L119" s="285" t="s">
        <v>5610</v>
      </c>
      <c r="M119" s="298">
        <v>437880018552</v>
      </c>
      <c r="N119" s="265">
        <v>57.46</v>
      </c>
      <c r="O119" s="288">
        <f t="shared" si="3"/>
        <v>0.5746</v>
      </c>
      <c r="P119" s="264" t="s">
        <v>2134</v>
      </c>
      <c r="Q119" s="264">
        <v>1</v>
      </c>
      <c r="R119" s="265" t="s">
        <v>1873</v>
      </c>
      <c r="S119" s="290">
        <v>7.1870000000000003</v>
      </c>
      <c r="T119" s="291">
        <f t="shared" si="6"/>
        <v>4.1296502000000004</v>
      </c>
      <c r="U119" s="291">
        <f t="shared" si="7"/>
        <v>7.1870000000000003E-2</v>
      </c>
      <c r="V119" s="292" t="s">
        <v>1877</v>
      </c>
      <c r="W119" s="294" t="s">
        <v>2133</v>
      </c>
      <c r="Y119" s="361"/>
      <c r="Z119" s="361"/>
      <c r="AA119" s="361"/>
    </row>
    <row r="120" spans="1:27" ht="15.75" thickBot="1">
      <c r="A120" s="265">
        <v>20424913</v>
      </c>
      <c r="B120" s="265">
        <v>2002</v>
      </c>
      <c r="C120" s="285" t="s">
        <v>3166</v>
      </c>
      <c r="D120" s="285" t="s">
        <v>1875</v>
      </c>
      <c r="E120" s="234" t="s">
        <v>5688</v>
      </c>
      <c r="F120" s="271" t="s">
        <v>3195</v>
      </c>
      <c r="G120" s="234" t="s">
        <v>3168</v>
      </c>
      <c r="H120" s="234" t="s">
        <v>3193</v>
      </c>
      <c r="I120" s="265">
        <v>1</v>
      </c>
      <c r="J120" s="294" t="s">
        <v>1908</v>
      </c>
      <c r="K120" s="234" t="s">
        <v>5601</v>
      </c>
      <c r="L120" s="285" t="s">
        <v>5610</v>
      </c>
      <c r="M120" s="298">
        <v>437880018578</v>
      </c>
      <c r="N120" s="265">
        <v>67.540000000000006</v>
      </c>
      <c r="O120" s="288">
        <f t="shared" si="3"/>
        <v>0.67540000000000011</v>
      </c>
      <c r="P120" s="264" t="s">
        <v>2136</v>
      </c>
      <c r="Q120" s="264">
        <v>1</v>
      </c>
      <c r="R120" s="265" t="s">
        <v>1873</v>
      </c>
      <c r="S120" s="290">
        <v>9.8089999999999993</v>
      </c>
      <c r="T120" s="291">
        <f t="shared" si="6"/>
        <v>6.6249986000000005</v>
      </c>
      <c r="U120" s="291">
        <f t="shared" si="7"/>
        <v>9.8089999999999997E-2</v>
      </c>
      <c r="V120" s="292" t="s">
        <v>1877</v>
      </c>
      <c r="W120" s="294" t="s">
        <v>2135</v>
      </c>
      <c r="Y120" s="361"/>
      <c r="Z120" s="361"/>
      <c r="AA120" s="361"/>
    </row>
    <row r="121" spans="1:27" ht="15.75" thickBot="1">
      <c r="A121" s="265">
        <v>20424913</v>
      </c>
      <c r="B121" s="265">
        <v>2002</v>
      </c>
      <c r="C121" s="285" t="s">
        <v>3166</v>
      </c>
      <c r="D121" s="285" t="s">
        <v>1875</v>
      </c>
      <c r="E121" s="234" t="s">
        <v>5685</v>
      </c>
      <c r="F121" s="271" t="s">
        <v>5598</v>
      </c>
      <c r="G121" s="234" t="s">
        <v>3168</v>
      </c>
      <c r="H121" s="234" t="s">
        <v>3173</v>
      </c>
      <c r="I121" s="265">
        <v>1</v>
      </c>
      <c r="J121" s="294" t="s">
        <v>1902</v>
      </c>
      <c r="K121" s="234" t="s">
        <v>5601</v>
      </c>
      <c r="L121" s="285" t="s">
        <v>5610</v>
      </c>
      <c r="M121" s="298">
        <v>437880018548</v>
      </c>
      <c r="N121" s="265">
        <v>61.69</v>
      </c>
      <c r="O121" s="288">
        <f t="shared" si="3"/>
        <v>0.6169</v>
      </c>
      <c r="P121" s="264" t="s">
        <v>2138</v>
      </c>
      <c r="Q121" s="264">
        <v>1</v>
      </c>
      <c r="R121" s="265" t="s">
        <v>1873</v>
      </c>
      <c r="S121" s="290">
        <v>10.3</v>
      </c>
      <c r="T121" s="291">
        <f t="shared" si="6"/>
        <v>6.3540700000000001</v>
      </c>
      <c r="U121" s="291">
        <f t="shared" si="7"/>
        <v>0.10300000000000001</v>
      </c>
      <c r="V121" s="292" t="s">
        <v>1877</v>
      </c>
      <c r="W121" s="294" t="s">
        <v>2137</v>
      </c>
      <c r="Y121" s="361"/>
      <c r="Z121" s="361"/>
      <c r="AA121" s="361"/>
    </row>
    <row r="122" spans="1:27" ht="15.75" thickBot="1">
      <c r="A122" s="297">
        <v>20424913</v>
      </c>
      <c r="B122" s="265">
        <v>2003</v>
      </c>
      <c r="C122" s="285" t="s">
        <v>3166</v>
      </c>
      <c r="D122" s="285" t="s">
        <v>1875</v>
      </c>
      <c r="E122" s="234" t="s">
        <v>5678</v>
      </c>
      <c r="F122" s="271" t="s">
        <v>65</v>
      </c>
      <c r="G122" s="234"/>
      <c r="H122" s="234" t="s">
        <v>3179</v>
      </c>
      <c r="I122" s="265">
        <v>1</v>
      </c>
      <c r="J122" s="294" t="s">
        <v>1953</v>
      </c>
      <c r="K122" s="234" t="s">
        <v>5603</v>
      </c>
      <c r="L122" s="285" t="s">
        <v>5611</v>
      </c>
      <c r="M122" s="298">
        <v>437880018675</v>
      </c>
      <c r="N122" s="287">
        <v>84.86</v>
      </c>
      <c r="O122" s="288">
        <f t="shared" si="3"/>
        <v>0.84860000000000002</v>
      </c>
      <c r="P122" s="264" t="s">
        <v>2140</v>
      </c>
      <c r="Q122" s="264">
        <v>1</v>
      </c>
      <c r="R122" s="265" t="s">
        <v>1873</v>
      </c>
      <c r="S122" s="290">
        <v>8.5139999999999993</v>
      </c>
      <c r="T122" s="291">
        <f t="shared" si="6"/>
        <v>7.2249803999999997</v>
      </c>
      <c r="U122" s="291">
        <f t="shared" si="7"/>
        <v>8.5139999999999993E-2</v>
      </c>
      <c r="V122" s="292" t="s">
        <v>1877</v>
      </c>
      <c r="W122" s="299" t="s">
        <v>2139</v>
      </c>
      <c r="Y122" s="361"/>
      <c r="Z122" s="361"/>
      <c r="AA122" s="361"/>
    </row>
    <row r="123" spans="1:27" ht="15.75" thickBot="1">
      <c r="A123" s="297">
        <v>20424913</v>
      </c>
      <c r="B123" s="265">
        <v>2003</v>
      </c>
      <c r="C123" s="285" t="s">
        <v>3166</v>
      </c>
      <c r="D123" s="285" t="s">
        <v>1875</v>
      </c>
      <c r="E123" s="234" t="s">
        <v>5689</v>
      </c>
      <c r="F123" s="271" t="s">
        <v>3198</v>
      </c>
      <c r="G123" s="234" t="s">
        <v>3168</v>
      </c>
      <c r="H123" s="234" t="s">
        <v>3197</v>
      </c>
      <c r="I123" s="265">
        <v>1</v>
      </c>
      <c r="J123" s="294" t="s">
        <v>1947</v>
      </c>
      <c r="K123" s="234" t="s">
        <v>5602</v>
      </c>
      <c r="L123" s="285" t="s">
        <v>5611</v>
      </c>
      <c r="M123" s="298">
        <v>437880018699</v>
      </c>
      <c r="N123" s="287">
        <v>82.65</v>
      </c>
      <c r="O123" s="288">
        <f t="shared" si="3"/>
        <v>0.82650000000000001</v>
      </c>
      <c r="P123" s="264" t="s">
        <v>2142</v>
      </c>
      <c r="Q123" s="264">
        <v>1</v>
      </c>
      <c r="R123" s="265" t="s">
        <v>1873</v>
      </c>
      <c r="S123" s="290">
        <v>9.5380000000000003</v>
      </c>
      <c r="T123" s="291">
        <f t="shared" si="6"/>
        <v>7.8831570000000006</v>
      </c>
      <c r="U123" s="291">
        <f t="shared" si="7"/>
        <v>9.5380000000000006E-2</v>
      </c>
      <c r="V123" s="292" t="s">
        <v>1877</v>
      </c>
      <c r="W123" s="299" t="s">
        <v>2141</v>
      </c>
      <c r="Y123" s="361"/>
      <c r="Z123" s="361"/>
      <c r="AA123" s="361"/>
    </row>
    <row r="124" spans="1:27" ht="15.75" thickBot="1">
      <c r="A124" s="297">
        <v>20424913</v>
      </c>
      <c r="B124" s="265">
        <v>2003</v>
      </c>
      <c r="C124" s="285" t="s">
        <v>3166</v>
      </c>
      <c r="D124" s="285" t="s">
        <v>1875</v>
      </c>
      <c r="E124" s="234" t="s">
        <v>5690</v>
      </c>
      <c r="F124" s="271" t="s">
        <v>66</v>
      </c>
      <c r="G124" s="234"/>
      <c r="H124" s="234" t="s">
        <v>3200</v>
      </c>
      <c r="I124" s="265">
        <v>1</v>
      </c>
      <c r="J124" s="294" t="s">
        <v>1950</v>
      </c>
      <c r="K124" s="234" t="s">
        <v>5603</v>
      </c>
      <c r="L124" s="285" t="s">
        <v>5611</v>
      </c>
      <c r="M124" s="298">
        <v>437880018705</v>
      </c>
      <c r="N124" s="287">
        <v>44.09</v>
      </c>
      <c r="O124" s="288">
        <f t="shared" si="3"/>
        <v>0.44090000000000001</v>
      </c>
      <c r="P124" s="264" t="s">
        <v>2144</v>
      </c>
      <c r="Q124" s="264">
        <v>1</v>
      </c>
      <c r="R124" s="265" t="s">
        <v>1873</v>
      </c>
      <c r="S124" s="290">
        <v>8.8960000000000008</v>
      </c>
      <c r="T124" s="291">
        <f t="shared" si="6"/>
        <v>3.9222464000000006</v>
      </c>
      <c r="U124" s="291">
        <f t="shared" si="7"/>
        <v>8.8960000000000011E-2</v>
      </c>
      <c r="V124" s="292" t="s">
        <v>1877</v>
      </c>
      <c r="W124" s="299" t="s">
        <v>2143</v>
      </c>
      <c r="Y124" s="361"/>
      <c r="Z124" s="361"/>
      <c r="AA124" s="361"/>
    </row>
    <row r="125" spans="1:27" ht="15.75" thickBot="1">
      <c r="A125" s="297">
        <v>20424913</v>
      </c>
      <c r="B125" s="265">
        <v>2003</v>
      </c>
      <c r="C125" s="285" t="s">
        <v>3166</v>
      </c>
      <c r="D125" s="285" t="s">
        <v>1875</v>
      </c>
      <c r="E125" s="234" t="s">
        <v>5680</v>
      </c>
      <c r="F125" s="271" t="s">
        <v>5599</v>
      </c>
      <c r="G125" s="234"/>
      <c r="H125" s="234" t="s">
        <v>3183</v>
      </c>
      <c r="I125" s="265">
        <v>1</v>
      </c>
      <c r="J125" s="294" t="s">
        <v>1956</v>
      </c>
      <c r="K125" s="234" t="s">
        <v>5603</v>
      </c>
      <c r="L125" s="285" t="s">
        <v>5611</v>
      </c>
      <c r="M125" s="298">
        <v>437880018681</v>
      </c>
      <c r="N125" s="287">
        <v>59.1</v>
      </c>
      <c r="O125" s="288">
        <f t="shared" si="3"/>
        <v>0.59099999999999997</v>
      </c>
      <c r="P125" s="264" t="s">
        <v>2146</v>
      </c>
      <c r="Q125" s="264">
        <v>1</v>
      </c>
      <c r="R125" s="265" t="s">
        <v>1873</v>
      </c>
      <c r="S125" s="290">
        <v>11.29</v>
      </c>
      <c r="T125" s="291">
        <f t="shared" si="6"/>
        <v>6.6723899999999992</v>
      </c>
      <c r="U125" s="291">
        <f t="shared" si="7"/>
        <v>0.11289999999999999</v>
      </c>
      <c r="V125" s="292" t="s">
        <v>1877</v>
      </c>
      <c r="W125" s="299" t="s">
        <v>2145</v>
      </c>
      <c r="Y125" s="361"/>
      <c r="Z125" s="361"/>
      <c r="AA125" s="361"/>
    </row>
    <row r="126" spans="1:27" ht="15.75" thickBot="1">
      <c r="A126" s="297">
        <v>20424913</v>
      </c>
      <c r="B126" s="265">
        <v>2003</v>
      </c>
      <c r="C126" s="285" t="s">
        <v>3166</v>
      </c>
      <c r="D126" s="285" t="s">
        <v>1875</v>
      </c>
      <c r="E126" s="234" t="s">
        <v>5686</v>
      </c>
      <c r="F126" s="271" t="s">
        <v>3191</v>
      </c>
      <c r="G126" s="234" t="s">
        <v>3168</v>
      </c>
      <c r="H126" s="234" t="s">
        <v>3190</v>
      </c>
      <c r="I126" s="265">
        <v>1</v>
      </c>
      <c r="J126" s="294" t="s">
        <v>1959</v>
      </c>
      <c r="K126" s="234" t="s">
        <v>5602</v>
      </c>
      <c r="L126" s="285" t="s">
        <v>5611</v>
      </c>
      <c r="M126" s="298">
        <v>437880018691</v>
      </c>
      <c r="N126" s="287">
        <v>77.349999999999994</v>
      </c>
      <c r="O126" s="288">
        <f t="shared" si="3"/>
        <v>0.77349999999999997</v>
      </c>
      <c r="P126" s="264" t="s">
        <v>2148</v>
      </c>
      <c r="Q126" s="264">
        <v>1</v>
      </c>
      <c r="R126" s="265" t="s">
        <v>1873</v>
      </c>
      <c r="S126" s="290">
        <v>10.51</v>
      </c>
      <c r="T126" s="291">
        <f t="shared" si="6"/>
        <v>8.129484999999999</v>
      </c>
      <c r="U126" s="291">
        <f t="shared" si="7"/>
        <v>0.1051</v>
      </c>
      <c r="V126" s="292" t="s">
        <v>1877</v>
      </c>
      <c r="W126" s="299" t="s">
        <v>2147</v>
      </c>
      <c r="Y126" s="361"/>
      <c r="Z126" s="361"/>
      <c r="AA126" s="361"/>
    </row>
    <row r="127" spans="1:27" ht="15.75" thickBot="1">
      <c r="A127" s="297">
        <v>20424913</v>
      </c>
      <c r="B127" s="265">
        <v>2003</v>
      </c>
      <c r="C127" s="285" t="s">
        <v>3166</v>
      </c>
      <c r="D127" s="285" t="s">
        <v>1875</v>
      </c>
      <c r="E127" s="234" t="s">
        <v>5679</v>
      </c>
      <c r="F127" s="271" t="s">
        <v>70</v>
      </c>
      <c r="G127" s="234"/>
      <c r="H127" s="234" t="s">
        <v>3181</v>
      </c>
      <c r="I127" s="265">
        <v>1</v>
      </c>
      <c r="J127" s="294" t="s">
        <v>2041</v>
      </c>
      <c r="K127" s="234" t="s">
        <v>5603</v>
      </c>
      <c r="L127" s="285" t="s">
        <v>5611</v>
      </c>
      <c r="M127" s="298">
        <v>437880018677</v>
      </c>
      <c r="N127" s="287">
        <v>94.21</v>
      </c>
      <c r="O127" s="288">
        <f t="shared" si="3"/>
        <v>0.94209999999999994</v>
      </c>
      <c r="P127" s="264" t="s">
        <v>2150</v>
      </c>
      <c r="Q127" s="264">
        <v>1</v>
      </c>
      <c r="R127" s="265" t="s">
        <v>1873</v>
      </c>
      <c r="S127" s="290">
        <v>11.231999999999999</v>
      </c>
      <c r="T127" s="291">
        <f t="shared" si="6"/>
        <v>10.581667199999998</v>
      </c>
      <c r="U127" s="291">
        <f t="shared" si="7"/>
        <v>0.11231999999999999</v>
      </c>
      <c r="V127" s="292" t="s">
        <v>1877</v>
      </c>
      <c r="W127" s="299" t="s">
        <v>2149</v>
      </c>
      <c r="Y127" s="361"/>
      <c r="Z127" s="361"/>
      <c r="AA127" s="361"/>
    </row>
    <row r="128" spans="1:27" ht="15.75" thickBot="1">
      <c r="A128" s="265">
        <v>20424913</v>
      </c>
      <c r="B128" s="265">
        <v>2003</v>
      </c>
      <c r="C128" s="285" t="s">
        <v>3166</v>
      </c>
      <c r="D128" s="285" t="s">
        <v>1875</v>
      </c>
      <c r="E128" s="234" t="s">
        <v>5684</v>
      </c>
      <c r="F128" s="271" t="s">
        <v>5595</v>
      </c>
      <c r="G128" s="234" t="s">
        <v>3168</v>
      </c>
      <c r="H128" s="234" t="s">
        <v>3188</v>
      </c>
      <c r="I128" s="265">
        <v>3</v>
      </c>
      <c r="J128" s="294" t="s">
        <v>1962</v>
      </c>
      <c r="K128" s="234" t="s">
        <v>5602</v>
      </c>
      <c r="L128" s="285" t="s">
        <v>5611</v>
      </c>
      <c r="M128" s="284">
        <v>437880018687</v>
      </c>
      <c r="N128" s="265">
        <v>89.45</v>
      </c>
      <c r="O128" s="288">
        <f t="shared" si="3"/>
        <v>0.89449999999999996</v>
      </c>
      <c r="P128" s="264" t="s">
        <v>2152</v>
      </c>
      <c r="Q128" s="264">
        <v>1</v>
      </c>
      <c r="R128" s="265" t="s">
        <v>1873</v>
      </c>
      <c r="S128" s="290">
        <v>11.481</v>
      </c>
      <c r="T128" s="291">
        <f t="shared" si="6"/>
        <v>10.269754499999999</v>
      </c>
      <c r="U128" s="291">
        <f t="shared" si="7"/>
        <v>0.11481</v>
      </c>
      <c r="V128" s="292" t="s">
        <v>1877</v>
      </c>
      <c r="W128" s="294" t="s">
        <v>2151</v>
      </c>
      <c r="Y128" s="361"/>
      <c r="Z128" s="361"/>
      <c r="AA128" s="361"/>
    </row>
    <row r="129" spans="1:27" ht="15.75" thickBot="1">
      <c r="A129" s="265">
        <v>20424913</v>
      </c>
      <c r="B129" s="265">
        <v>2003</v>
      </c>
      <c r="C129" s="285" t="s">
        <v>3166</v>
      </c>
      <c r="D129" s="285" t="s">
        <v>1875</v>
      </c>
      <c r="E129" s="234" t="s">
        <v>5691</v>
      </c>
      <c r="F129" s="271" t="s">
        <v>597</v>
      </c>
      <c r="G129" s="234"/>
      <c r="H129" s="234" t="s">
        <v>3202</v>
      </c>
      <c r="I129" s="265">
        <v>1</v>
      </c>
      <c r="J129" s="294" t="s">
        <v>1980</v>
      </c>
      <c r="K129" s="234" t="s">
        <v>5603</v>
      </c>
      <c r="L129" s="285" t="s">
        <v>5611</v>
      </c>
      <c r="M129" s="298">
        <v>437880018707</v>
      </c>
      <c r="N129" s="265">
        <v>51.4</v>
      </c>
      <c r="O129" s="288">
        <f t="shared" si="3"/>
        <v>0.51400000000000001</v>
      </c>
      <c r="P129" s="264" t="s">
        <v>2154</v>
      </c>
      <c r="Q129" s="264">
        <v>1</v>
      </c>
      <c r="R129" s="265" t="s">
        <v>1873</v>
      </c>
      <c r="S129" s="290">
        <v>10.372999999999999</v>
      </c>
      <c r="T129" s="291">
        <f t="shared" si="6"/>
        <v>5.3317220000000001</v>
      </c>
      <c r="U129" s="291">
        <f t="shared" si="7"/>
        <v>0.10373</v>
      </c>
      <c r="V129" s="292" t="s">
        <v>1877</v>
      </c>
      <c r="W129" s="294" t="s">
        <v>2153</v>
      </c>
      <c r="Y129" s="361"/>
      <c r="Z129" s="361"/>
      <c r="AA129" s="361"/>
    </row>
    <row r="130" spans="1:27" ht="15.75" thickBot="1">
      <c r="A130" s="265">
        <v>20424913</v>
      </c>
      <c r="B130" s="265">
        <v>2003</v>
      </c>
      <c r="C130" s="285" t="s">
        <v>3166</v>
      </c>
      <c r="D130" s="285" t="s">
        <v>1875</v>
      </c>
      <c r="E130" s="234" t="s">
        <v>5685</v>
      </c>
      <c r="F130" s="271" t="s">
        <v>5598</v>
      </c>
      <c r="G130" s="234" t="s">
        <v>3168</v>
      </c>
      <c r="H130" s="234" t="s">
        <v>3173</v>
      </c>
      <c r="I130" s="265">
        <v>1</v>
      </c>
      <c r="J130" s="294" t="s">
        <v>1971</v>
      </c>
      <c r="K130" s="234" t="s">
        <v>5602</v>
      </c>
      <c r="L130" s="285" t="s">
        <v>5611</v>
      </c>
      <c r="M130" s="298">
        <v>437880018665</v>
      </c>
      <c r="N130" s="265">
        <v>78.38</v>
      </c>
      <c r="O130" s="288">
        <f t="shared" si="3"/>
        <v>0.78379999999999994</v>
      </c>
      <c r="P130" s="264" t="s">
        <v>2156</v>
      </c>
      <c r="Q130" s="264">
        <v>1</v>
      </c>
      <c r="R130" s="265" t="s">
        <v>1873</v>
      </c>
      <c r="S130" s="290">
        <v>14.712999999999999</v>
      </c>
      <c r="T130" s="291">
        <f t="shared" si="6"/>
        <v>11.532049399999998</v>
      </c>
      <c r="U130" s="291">
        <f t="shared" si="7"/>
        <v>0.14712999999999998</v>
      </c>
      <c r="V130" s="292" t="s">
        <v>1877</v>
      </c>
      <c r="W130" s="294" t="s">
        <v>2155</v>
      </c>
      <c r="Y130" s="361"/>
      <c r="Z130" s="361"/>
      <c r="AA130" s="361"/>
    </row>
    <row r="131" spans="1:27" ht="15.75" thickBot="1">
      <c r="A131" s="265">
        <v>20424913</v>
      </c>
      <c r="B131" s="265">
        <v>2003</v>
      </c>
      <c r="C131" s="285" t="s">
        <v>3166</v>
      </c>
      <c r="D131" s="285" t="s">
        <v>1875</v>
      </c>
      <c r="E131" s="234" t="s">
        <v>5688</v>
      </c>
      <c r="F131" s="271" t="s">
        <v>3195</v>
      </c>
      <c r="G131" s="234" t="s">
        <v>3168</v>
      </c>
      <c r="H131" s="234" t="s">
        <v>3193</v>
      </c>
      <c r="I131" s="265">
        <v>1</v>
      </c>
      <c r="J131" s="294" t="s">
        <v>1977</v>
      </c>
      <c r="K131" s="234" t="s">
        <v>5602</v>
      </c>
      <c r="L131" s="285" t="s">
        <v>5611</v>
      </c>
      <c r="M131" s="298">
        <v>437880018695</v>
      </c>
      <c r="N131" s="265">
        <v>80.75</v>
      </c>
      <c r="O131" s="288">
        <f t="shared" si="3"/>
        <v>0.8075</v>
      </c>
      <c r="P131" s="264" t="s">
        <v>2158</v>
      </c>
      <c r="Q131" s="264">
        <v>1</v>
      </c>
      <c r="R131" s="265" t="s">
        <v>1873</v>
      </c>
      <c r="S131" s="290">
        <v>14.909000000000001</v>
      </c>
      <c r="T131" s="291">
        <f t="shared" si="6"/>
        <v>12.0390175</v>
      </c>
      <c r="U131" s="291">
        <f t="shared" si="7"/>
        <v>0.14909</v>
      </c>
      <c r="V131" s="292" t="s">
        <v>1877</v>
      </c>
      <c r="W131" s="294" t="s">
        <v>2157</v>
      </c>
      <c r="Y131" s="361"/>
      <c r="Z131" s="361"/>
      <c r="AA131" s="361"/>
    </row>
    <row r="132" spans="1:27" ht="15.75" thickBot="1">
      <c r="A132" s="265">
        <v>20424913</v>
      </c>
      <c r="B132" s="265">
        <v>2003</v>
      </c>
      <c r="C132" s="285" t="s">
        <v>3166</v>
      </c>
      <c r="D132" s="285" t="s">
        <v>1875</v>
      </c>
      <c r="E132" s="234" t="s">
        <v>5677</v>
      </c>
      <c r="F132" s="271" t="s">
        <v>650</v>
      </c>
      <c r="G132" s="234"/>
      <c r="H132" s="234" t="s">
        <v>3177</v>
      </c>
      <c r="I132" s="265">
        <v>1</v>
      </c>
      <c r="J132" s="294" t="s">
        <v>1968</v>
      </c>
      <c r="K132" s="234" t="s">
        <v>5603</v>
      </c>
      <c r="L132" s="285" t="s">
        <v>5611</v>
      </c>
      <c r="M132" s="298">
        <v>437880018673</v>
      </c>
      <c r="N132" s="265">
        <v>70.64</v>
      </c>
      <c r="O132" s="288">
        <f t="shared" si="3"/>
        <v>0.70640000000000003</v>
      </c>
      <c r="P132" s="264" t="s">
        <v>2160</v>
      </c>
      <c r="Q132" s="264">
        <v>1</v>
      </c>
      <c r="R132" s="265" t="s">
        <v>1873</v>
      </c>
      <c r="S132" s="290">
        <v>8.1029999999999998</v>
      </c>
      <c r="T132" s="291">
        <f t="shared" si="6"/>
        <v>5.7239592000000004</v>
      </c>
      <c r="U132" s="291">
        <f t="shared" si="7"/>
        <v>8.1030000000000005E-2</v>
      </c>
      <c r="V132" s="292" t="s">
        <v>1877</v>
      </c>
      <c r="W132" s="294" t="s">
        <v>2159</v>
      </c>
      <c r="Y132" s="361"/>
      <c r="Z132" s="361"/>
      <c r="AA132" s="361"/>
    </row>
    <row r="133" spans="1:27" ht="15.75" thickBot="1">
      <c r="A133" s="265">
        <v>20424913</v>
      </c>
      <c r="B133" s="265">
        <v>2003</v>
      </c>
      <c r="C133" s="285" t="s">
        <v>3166</v>
      </c>
      <c r="D133" s="285" t="s">
        <v>1875</v>
      </c>
      <c r="E133" s="234" t="s">
        <v>5676</v>
      </c>
      <c r="F133" s="271" t="s">
        <v>1918</v>
      </c>
      <c r="G133" s="234" t="s">
        <v>3168</v>
      </c>
      <c r="H133" s="234" t="s">
        <v>3175</v>
      </c>
      <c r="I133" s="265">
        <v>1</v>
      </c>
      <c r="J133" s="294" t="s">
        <v>1965</v>
      </c>
      <c r="K133" s="234" t="s">
        <v>5602</v>
      </c>
      <c r="L133" s="285" t="s">
        <v>5611</v>
      </c>
      <c r="M133" s="298">
        <v>437880018669</v>
      </c>
      <c r="N133" s="265">
        <v>66.849999999999994</v>
      </c>
      <c r="O133" s="288">
        <f t="shared" si="3"/>
        <v>0.66849999999999998</v>
      </c>
      <c r="P133" s="264" t="s">
        <v>2162</v>
      </c>
      <c r="Q133" s="264">
        <v>1</v>
      </c>
      <c r="R133" s="265" t="s">
        <v>1873</v>
      </c>
      <c r="S133" s="290">
        <v>10.227</v>
      </c>
      <c r="T133" s="291">
        <f t="shared" si="6"/>
        <v>6.8367494999999998</v>
      </c>
      <c r="U133" s="291">
        <f t="shared" si="7"/>
        <v>0.10227</v>
      </c>
      <c r="V133" s="292" t="s">
        <v>1877</v>
      </c>
      <c r="W133" s="294" t="s">
        <v>2161</v>
      </c>
      <c r="Y133" s="361"/>
      <c r="Z133" s="361"/>
      <c r="AA133" s="361"/>
    </row>
    <row r="134" spans="1:27" ht="15.75" thickBot="1">
      <c r="A134" s="265">
        <v>20424913</v>
      </c>
      <c r="B134" s="265">
        <v>2003</v>
      </c>
      <c r="C134" s="285" t="s">
        <v>3166</v>
      </c>
      <c r="D134" s="285" t="s">
        <v>1875</v>
      </c>
      <c r="E134" s="234" t="s">
        <v>5684</v>
      </c>
      <c r="F134" s="271" t="s">
        <v>5595</v>
      </c>
      <c r="G134" s="234" t="s">
        <v>3168</v>
      </c>
      <c r="H134" s="234" t="s">
        <v>3186</v>
      </c>
      <c r="I134" s="265">
        <v>1</v>
      </c>
      <c r="J134" s="294" t="s">
        <v>1974</v>
      </c>
      <c r="K134" s="234" t="s">
        <v>5602</v>
      </c>
      <c r="L134" s="285" t="s">
        <v>5611</v>
      </c>
      <c r="M134" s="298">
        <v>437880018683</v>
      </c>
      <c r="N134" s="265">
        <v>70.75</v>
      </c>
      <c r="O134" s="288">
        <f t="shared" ref="O134:O197" si="8">N134*10/1000</f>
        <v>0.70750000000000002</v>
      </c>
      <c r="P134" s="264" t="s">
        <v>2164</v>
      </c>
      <c r="Q134" s="264">
        <v>1</v>
      </c>
      <c r="R134" s="265" t="s">
        <v>1873</v>
      </c>
      <c r="S134" s="290">
        <v>11.058999999999999</v>
      </c>
      <c r="T134" s="291">
        <f t="shared" si="6"/>
        <v>7.8242424999999995</v>
      </c>
      <c r="U134" s="291">
        <f t="shared" si="7"/>
        <v>0.11058999999999999</v>
      </c>
      <c r="V134" s="292" t="s">
        <v>1877</v>
      </c>
      <c r="W134" s="294" t="s">
        <v>2163</v>
      </c>
      <c r="Y134" s="361"/>
      <c r="Z134" s="361"/>
      <c r="AA134" s="361"/>
    </row>
    <row r="135" spans="1:27" ht="15.75" thickBot="1">
      <c r="A135" s="297">
        <v>20424913</v>
      </c>
      <c r="B135" s="265">
        <v>2004</v>
      </c>
      <c r="C135" s="285" t="s">
        <v>3166</v>
      </c>
      <c r="D135" s="285" t="s">
        <v>1875</v>
      </c>
      <c r="E135" s="234" t="s">
        <v>5680</v>
      </c>
      <c r="F135" s="271" t="s">
        <v>5599</v>
      </c>
      <c r="G135" s="234"/>
      <c r="H135" s="234" t="s">
        <v>3183</v>
      </c>
      <c r="I135" s="265">
        <v>1</v>
      </c>
      <c r="J135" s="294" t="s">
        <v>1956</v>
      </c>
      <c r="K135" s="234" t="s">
        <v>5603</v>
      </c>
      <c r="L135" s="285" t="s">
        <v>5611</v>
      </c>
      <c r="M135" s="298">
        <v>437880018797</v>
      </c>
      <c r="N135" s="287">
        <v>50.45</v>
      </c>
      <c r="O135" s="288">
        <f t="shared" si="8"/>
        <v>0.50449999999999995</v>
      </c>
      <c r="P135" s="264" t="s">
        <v>2166</v>
      </c>
      <c r="Q135" s="264">
        <v>1</v>
      </c>
      <c r="R135" s="265" t="s">
        <v>1873</v>
      </c>
      <c r="S135" s="290">
        <v>10.180999999999999</v>
      </c>
      <c r="T135" s="291">
        <f t="shared" si="6"/>
        <v>5.1363144999999992</v>
      </c>
      <c r="U135" s="291">
        <f t="shared" si="7"/>
        <v>0.10180999999999998</v>
      </c>
      <c r="V135" s="292" t="s">
        <v>1877</v>
      </c>
      <c r="W135" s="299" t="s">
        <v>2165</v>
      </c>
      <c r="Y135" s="361"/>
      <c r="Z135" s="361"/>
      <c r="AA135" s="361"/>
    </row>
    <row r="136" spans="1:27" ht="15.75" thickBot="1">
      <c r="A136" s="297">
        <v>20424913</v>
      </c>
      <c r="B136" s="265">
        <v>2004</v>
      </c>
      <c r="C136" s="285" t="s">
        <v>3166</v>
      </c>
      <c r="D136" s="285" t="s">
        <v>1875</v>
      </c>
      <c r="E136" s="234" t="s">
        <v>5686</v>
      </c>
      <c r="F136" s="271" t="s">
        <v>3191</v>
      </c>
      <c r="G136" s="234" t="s">
        <v>3168</v>
      </c>
      <c r="H136" s="234" t="s">
        <v>3190</v>
      </c>
      <c r="I136" s="265">
        <v>1</v>
      </c>
      <c r="J136" s="294" t="s">
        <v>1959</v>
      </c>
      <c r="K136" s="234" t="s">
        <v>5602</v>
      </c>
      <c r="L136" s="285" t="s">
        <v>5611</v>
      </c>
      <c r="M136" s="298">
        <v>437880018807</v>
      </c>
      <c r="N136" s="287">
        <v>120.76</v>
      </c>
      <c r="O136" s="288">
        <f t="shared" si="8"/>
        <v>1.2076000000000002</v>
      </c>
      <c r="P136" s="264" t="s">
        <v>2168</v>
      </c>
      <c r="Q136" s="264">
        <v>1</v>
      </c>
      <c r="R136" s="265" t="s">
        <v>1873</v>
      </c>
      <c r="S136" s="290">
        <v>11.648</v>
      </c>
      <c r="T136" s="291">
        <f t="shared" si="6"/>
        <v>14.066124800000003</v>
      </c>
      <c r="U136" s="291">
        <f t="shared" si="7"/>
        <v>0.11648000000000001</v>
      </c>
      <c r="V136" s="292" t="s">
        <v>1877</v>
      </c>
      <c r="W136" s="299" t="s">
        <v>2167</v>
      </c>
      <c r="Y136" s="361"/>
      <c r="Z136" s="361"/>
      <c r="AA136" s="361"/>
    </row>
    <row r="137" spans="1:27" ht="15.75" thickBot="1">
      <c r="A137" s="297">
        <v>20424913</v>
      </c>
      <c r="B137" s="265">
        <v>2004</v>
      </c>
      <c r="C137" s="285" t="s">
        <v>3166</v>
      </c>
      <c r="D137" s="285" t="s">
        <v>1875</v>
      </c>
      <c r="E137" s="234" t="s">
        <v>5678</v>
      </c>
      <c r="F137" s="271" t="s">
        <v>65</v>
      </c>
      <c r="G137" s="234"/>
      <c r="H137" s="234" t="s">
        <v>3179</v>
      </c>
      <c r="I137" s="265">
        <v>1</v>
      </c>
      <c r="J137" s="294" t="s">
        <v>1953</v>
      </c>
      <c r="K137" s="234" t="s">
        <v>5603</v>
      </c>
      <c r="L137" s="285" t="s">
        <v>5611</v>
      </c>
      <c r="M137" s="298">
        <v>437880018791</v>
      </c>
      <c r="N137" s="287">
        <v>52.28</v>
      </c>
      <c r="O137" s="288">
        <f t="shared" si="8"/>
        <v>0.52279999999999993</v>
      </c>
      <c r="P137" s="264" t="s">
        <v>2170</v>
      </c>
      <c r="Q137" s="264">
        <v>1</v>
      </c>
      <c r="R137" s="265" t="s">
        <v>1873</v>
      </c>
      <c r="S137" s="290">
        <v>11.837</v>
      </c>
      <c r="T137" s="291">
        <f t="shared" si="6"/>
        <v>6.188383599999999</v>
      </c>
      <c r="U137" s="291">
        <f t="shared" si="7"/>
        <v>0.11836999999999998</v>
      </c>
      <c r="V137" s="292" t="s">
        <v>1877</v>
      </c>
      <c r="W137" s="299" t="s">
        <v>2169</v>
      </c>
      <c r="Y137" s="361"/>
      <c r="Z137" s="361"/>
      <c r="AA137" s="361"/>
    </row>
    <row r="138" spans="1:27" ht="15.75" thickBot="1">
      <c r="A138" s="297">
        <v>20424913</v>
      </c>
      <c r="B138" s="265">
        <v>2004</v>
      </c>
      <c r="C138" s="285" t="s">
        <v>3166</v>
      </c>
      <c r="D138" s="285" t="s">
        <v>1875</v>
      </c>
      <c r="E138" s="234" t="s">
        <v>5679</v>
      </c>
      <c r="F138" s="271" t="s">
        <v>70</v>
      </c>
      <c r="G138" s="234"/>
      <c r="H138" s="234" t="s">
        <v>3181</v>
      </c>
      <c r="I138" s="265">
        <v>1</v>
      </c>
      <c r="J138" s="294" t="s">
        <v>2041</v>
      </c>
      <c r="K138" s="234" t="s">
        <v>5603</v>
      </c>
      <c r="L138" s="285" t="s">
        <v>5611</v>
      </c>
      <c r="M138" s="298">
        <v>437880018793</v>
      </c>
      <c r="N138" s="287">
        <v>69.28</v>
      </c>
      <c r="O138" s="288">
        <f t="shared" si="8"/>
        <v>0.69279999999999997</v>
      </c>
      <c r="P138" s="264" t="s">
        <v>2172</v>
      </c>
      <c r="Q138" s="264">
        <v>1</v>
      </c>
      <c r="R138" s="265" t="s">
        <v>1873</v>
      </c>
      <c r="S138" s="290">
        <v>11.227</v>
      </c>
      <c r="T138" s="291">
        <f t="shared" si="6"/>
        <v>7.7780655999999997</v>
      </c>
      <c r="U138" s="291">
        <f t="shared" si="7"/>
        <v>0.11226999999999999</v>
      </c>
      <c r="V138" s="292" t="s">
        <v>1877</v>
      </c>
      <c r="W138" s="299" t="s">
        <v>2171</v>
      </c>
      <c r="Y138" s="361"/>
      <c r="Z138" s="361"/>
      <c r="AA138" s="361"/>
    </row>
    <row r="139" spans="1:27" ht="15.75" thickBot="1">
      <c r="A139" s="297">
        <v>20424913</v>
      </c>
      <c r="B139" s="265">
        <v>2004</v>
      </c>
      <c r="C139" s="285" t="s">
        <v>3166</v>
      </c>
      <c r="D139" s="285" t="s">
        <v>1875</v>
      </c>
      <c r="E139" s="234" t="s">
        <v>5689</v>
      </c>
      <c r="F139" s="271" t="s">
        <v>3198</v>
      </c>
      <c r="G139" s="234" t="s">
        <v>3168</v>
      </c>
      <c r="H139" s="234" t="s">
        <v>3197</v>
      </c>
      <c r="I139" s="265">
        <v>1</v>
      </c>
      <c r="J139" s="294" t="s">
        <v>1947</v>
      </c>
      <c r="K139" s="234" t="s">
        <v>5602</v>
      </c>
      <c r="L139" s="285" t="s">
        <v>5611</v>
      </c>
      <c r="M139" s="298">
        <v>437880018815</v>
      </c>
      <c r="N139" s="287">
        <v>80.88</v>
      </c>
      <c r="O139" s="288">
        <f t="shared" si="8"/>
        <v>0.80879999999999996</v>
      </c>
      <c r="P139" s="264" t="s">
        <v>2174</v>
      </c>
      <c r="Q139" s="264">
        <v>1</v>
      </c>
      <c r="R139" s="265" t="s">
        <v>1873</v>
      </c>
      <c r="S139" s="290">
        <v>7.7329999999999997</v>
      </c>
      <c r="T139" s="291">
        <f t="shared" si="6"/>
        <v>6.2544503999999996</v>
      </c>
      <c r="U139" s="291">
        <f t="shared" si="7"/>
        <v>7.7329999999999996E-2</v>
      </c>
      <c r="V139" s="292" t="s">
        <v>1877</v>
      </c>
      <c r="W139" s="299" t="s">
        <v>2173</v>
      </c>
      <c r="Y139" s="361"/>
      <c r="Z139" s="361"/>
      <c r="AA139" s="361"/>
    </row>
    <row r="140" spans="1:27" ht="15.75" thickBot="1">
      <c r="A140" s="297">
        <v>20424913</v>
      </c>
      <c r="B140" s="265">
        <v>2004</v>
      </c>
      <c r="C140" s="285" t="s">
        <v>3166</v>
      </c>
      <c r="D140" s="285" t="s">
        <v>1875</v>
      </c>
      <c r="E140" s="234" t="s">
        <v>5690</v>
      </c>
      <c r="F140" s="271" t="s">
        <v>66</v>
      </c>
      <c r="G140" s="234"/>
      <c r="H140" s="234" t="s">
        <v>3200</v>
      </c>
      <c r="I140" s="265">
        <v>1</v>
      </c>
      <c r="J140" s="294" t="s">
        <v>1950</v>
      </c>
      <c r="K140" s="234" t="s">
        <v>5603</v>
      </c>
      <c r="L140" s="285" t="s">
        <v>5611</v>
      </c>
      <c r="M140" s="298">
        <v>437880018821</v>
      </c>
      <c r="N140" s="287">
        <v>97.81</v>
      </c>
      <c r="O140" s="288">
        <f t="shared" si="8"/>
        <v>0.97809999999999997</v>
      </c>
      <c r="P140" s="264" t="s">
        <v>2176</v>
      </c>
      <c r="Q140" s="264">
        <v>1</v>
      </c>
      <c r="R140" s="265" t="s">
        <v>1873</v>
      </c>
      <c r="S140" s="290">
        <v>8.4329999999999998</v>
      </c>
      <c r="T140" s="291">
        <f t="shared" si="6"/>
        <v>8.2483173000000001</v>
      </c>
      <c r="U140" s="291">
        <f t="shared" si="7"/>
        <v>8.4330000000000002E-2</v>
      </c>
      <c r="V140" s="292" t="s">
        <v>1877</v>
      </c>
      <c r="W140" s="299" t="s">
        <v>2175</v>
      </c>
      <c r="Y140" s="361"/>
      <c r="Z140" s="361"/>
      <c r="AA140" s="361"/>
    </row>
    <row r="141" spans="1:27" ht="15.75" thickBot="1">
      <c r="A141" s="265">
        <v>20424913</v>
      </c>
      <c r="B141" s="265">
        <v>2004</v>
      </c>
      <c r="C141" s="285" t="s">
        <v>3166</v>
      </c>
      <c r="D141" s="285" t="s">
        <v>1875</v>
      </c>
      <c r="E141" s="234" t="s">
        <v>5685</v>
      </c>
      <c r="F141" s="271" t="s">
        <v>5598</v>
      </c>
      <c r="G141" s="234" t="s">
        <v>3168</v>
      </c>
      <c r="H141" s="234" t="s">
        <v>3173</v>
      </c>
      <c r="I141" s="265">
        <v>1</v>
      </c>
      <c r="J141" s="294" t="s">
        <v>1971</v>
      </c>
      <c r="K141" s="234" t="s">
        <v>5602</v>
      </c>
      <c r="L141" s="285" t="s">
        <v>5611</v>
      </c>
      <c r="M141" s="298">
        <v>437880018781</v>
      </c>
      <c r="N141" s="265">
        <v>72.39</v>
      </c>
      <c r="O141" s="288">
        <f t="shared" si="8"/>
        <v>0.72389999999999999</v>
      </c>
      <c r="P141" s="264" t="s">
        <v>2178</v>
      </c>
      <c r="Q141" s="264">
        <v>1</v>
      </c>
      <c r="R141" s="265" t="s">
        <v>1873</v>
      </c>
      <c r="S141" s="290">
        <v>14.176</v>
      </c>
      <c r="T141" s="291">
        <f t="shared" si="6"/>
        <v>10.262006400000001</v>
      </c>
      <c r="U141" s="291">
        <f t="shared" si="7"/>
        <v>0.14176</v>
      </c>
      <c r="V141" s="292" t="s">
        <v>1877</v>
      </c>
      <c r="W141" s="294" t="s">
        <v>2177</v>
      </c>
      <c r="Y141" s="361"/>
      <c r="Z141" s="361"/>
      <c r="AA141" s="361"/>
    </row>
    <row r="142" spans="1:27" ht="15.75" thickBot="1">
      <c r="A142" s="265">
        <v>20424913</v>
      </c>
      <c r="B142" s="265">
        <v>2004</v>
      </c>
      <c r="C142" s="285" t="s">
        <v>3166</v>
      </c>
      <c r="D142" s="285" t="s">
        <v>1875</v>
      </c>
      <c r="E142" s="234" t="s">
        <v>5684</v>
      </c>
      <c r="F142" s="271" t="s">
        <v>5595</v>
      </c>
      <c r="G142" s="234" t="s">
        <v>3168</v>
      </c>
      <c r="H142" s="234" t="s">
        <v>3186</v>
      </c>
      <c r="I142" s="265">
        <v>1</v>
      </c>
      <c r="J142" s="294" t="s">
        <v>1974</v>
      </c>
      <c r="K142" s="234" t="s">
        <v>5602</v>
      </c>
      <c r="L142" s="285" t="s">
        <v>5611</v>
      </c>
      <c r="M142" s="298">
        <v>437880018799</v>
      </c>
      <c r="N142" s="265">
        <v>63.58</v>
      </c>
      <c r="O142" s="288">
        <f t="shared" si="8"/>
        <v>0.63579999999999992</v>
      </c>
      <c r="P142" s="264" t="s">
        <v>2180</v>
      </c>
      <c r="Q142" s="264">
        <v>1</v>
      </c>
      <c r="R142" s="265" t="s">
        <v>1873</v>
      </c>
      <c r="S142" s="290">
        <v>8.6999999999999993</v>
      </c>
      <c r="T142" s="291">
        <f t="shared" si="6"/>
        <v>5.5314599999999992</v>
      </c>
      <c r="U142" s="291">
        <f t="shared" si="7"/>
        <v>8.6999999999999994E-2</v>
      </c>
      <c r="V142" s="292" t="s">
        <v>1877</v>
      </c>
      <c r="W142" s="294" t="s">
        <v>2179</v>
      </c>
      <c r="Y142" s="361"/>
      <c r="Z142" s="361"/>
      <c r="AA142" s="361"/>
    </row>
    <row r="143" spans="1:27" ht="15.75" thickBot="1">
      <c r="A143" s="265">
        <v>20424913</v>
      </c>
      <c r="B143" s="265">
        <v>2004</v>
      </c>
      <c r="C143" s="285" t="s">
        <v>3166</v>
      </c>
      <c r="D143" s="285" t="s">
        <v>1875</v>
      </c>
      <c r="E143" s="234" t="s">
        <v>5691</v>
      </c>
      <c r="F143" s="271" t="s">
        <v>597</v>
      </c>
      <c r="G143" s="234"/>
      <c r="H143" s="234" t="s">
        <v>3202</v>
      </c>
      <c r="I143" s="265">
        <v>1</v>
      </c>
      <c r="J143" s="294" t="s">
        <v>1980</v>
      </c>
      <c r="K143" s="234" t="s">
        <v>5603</v>
      </c>
      <c r="L143" s="285" t="s">
        <v>5611</v>
      </c>
      <c r="M143" s="298">
        <v>437880018823</v>
      </c>
      <c r="N143" s="265">
        <v>81.98</v>
      </c>
      <c r="O143" s="288">
        <f t="shared" si="8"/>
        <v>0.81980000000000008</v>
      </c>
      <c r="P143" s="264" t="s">
        <v>2182</v>
      </c>
      <c r="Q143" s="264">
        <v>1</v>
      </c>
      <c r="R143" s="265" t="s">
        <v>1873</v>
      </c>
      <c r="S143" s="290">
        <v>14.412000000000001</v>
      </c>
      <c r="T143" s="291">
        <f t="shared" si="6"/>
        <v>11.814957600000001</v>
      </c>
      <c r="U143" s="291">
        <f t="shared" si="7"/>
        <v>0.14412</v>
      </c>
      <c r="V143" s="292" t="s">
        <v>1877</v>
      </c>
      <c r="W143" s="294" t="s">
        <v>2181</v>
      </c>
      <c r="Y143" s="361"/>
      <c r="Z143" s="361"/>
      <c r="AA143" s="361"/>
    </row>
    <row r="144" spans="1:27" ht="15.75" thickBot="1">
      <c r="A144" s="265">
        <v>20424913</v>
      </c>
      <c r="B144" s="265">
        <v>2004</v>
      </c>
      <c r="C144" s="285" t="s">
        <v>3166</v>
      </c>
      <c r="D144" s="285" t="s">
        <v>1875</v>
      </c>
      <c r="E144" s="234" t="s">
        <v>5677</v>
      </c>
      <c r="F144" s="271" t="s">
        <v>650</v>
      </c>
      <c r="G144" s="234"/>
      <c r="H144" s="234" t="s">
        <v>3177</v>
      </c>
      <c r="I144" s="265">
        <v>1</v>
      </c>
      <c r="J144" s="294" t="s">
        <v>1968</v>
      </c>
      <c r="K144" s="234" t="s">
        <v>5603</v>
      </c>
      <c r="L144" s="285" t="s">
        <v>5611</v>
      </c>
      <c r="M144" s="298">
        <v>437880018789</v>
      </c>
      <c r="N144" s="265">
        <v>52.42</v>
      </c>
      <c r="O144" s="288">
        <f t="shared" si="8"/>
        <v>0.5242</v>
      </c>
      <c r="P144" s="264" t="s">
        <v>2184</v>
      </c>
      <c r="Q144" s="264">
        <v>1</v>
      </c>
      <c r="R144" s="265" t="s">
        <v>1873</v>
      </c>
      <c r="S144" s="290">
        <v>7.8490000000000002</v>
      </c>
      <c r="T144" s="291">
        <f t="shared" si="6"/>
        <v>4.1144458000000004</v>
      </c>
      <c r="U144" s="291">
        <f t="shared" si="7"/>
        <v>7.8490000000000004E-2</v>
      </c>
      <c r="V144" s="292" t="s">
        <v>1877</v>
      </c>
      <c r="W144" s="294" t="s">
        <v>2183</v>
      </c>
      <c r="Y144" s="361"/>
      <c r="Z144" s="361"/>
      <c r="AA144" s="361"/>
    </row>
    <row r="145" spans="1:27" ht="15.75" thickBot="1">
      <c r="A145" s="265">
        <v>20424913</v>
      </c>
      <c r="B145" s="265">
        <v>2004</v>
      </c>
      <c r="C145" s="285" t="s">
        <v>3166</v>
      </c>
      <c r="D145" s="285" t="s">
        <v>1875</v>
      </c>
      <c r="E145" s="234" t="s">
        <v>5676</v>
      </c>
      <c r="F145" s="271" t="s">
        <v>1918</v>
      </c>
      <c r="G145" s="234" t="s">
        <v>3168</v>
      </c>
      <c r="H145" s="234" t="s">
        <v>3175</v>
      </c>
      <c r="I145" s="265">
        <v>1</v>
      </c>
      <c r="J145" s="294" t="s">
        <v>1965</v>
      </c>
      <c r="K145" s="234" t="s">
        <v>5602</v>
      </c>
      <c r="L145" s="285" t="s">
        <v>5611</v>
      </c>
      <c r="M145" s="298">
        <v>437880018785</v>
      </c>
      <c r="N145" s="265">
        <v>105.47</v>
      </c>
      <c r="O145" s="288">
        <f t="shared" si="8"/>
        <v>1.0547</v>
      </c>
      <c r="P145" s="264" t="s">
        <v>2186</v>
      </c>
      <c r="Q145" s="264">
        <v>1</v>
      </c>
      <c r="R145" s="265" t="s">
        <v>1873</v>
      </c>
      <c r="S145" s="290">
        <v>9.2789999999999999</v>
      </c>
      <c r="T145" s="291">
        <f t="shared" si="6"/>
        <v>9.7865612999999989</v>
      </c>
      <c r="U145" s="291">
        <f t="shared" si="7"/>
        <v>9.2789999999999997E-2</v>
      </c>
      <c r="V145" s="292" t="s">
        <v>1877</v>
      </c>
      <c r="W145" s="294" t="s">
        <v>2185</v>
      </c>
      <c r="Y145" s="361"/>
      <c r="Z145" s="361"/>
      <c r="AA145" s="361"/>
    </row>
    <row r="146" spans="1:27" ht="15.75" thickBot="1">
      <c r="A146" s="265">
        <v>20424913</v>
      </c>
      <c r="B146" s="265">
        <v>2004</v>
      </c>
      <c r="C146" s="285" t="s">
        <v>3166</v>
      </c>
      <c r="D146" s="285" t="s">
        <v>1875</v>
      </c>
      <c r="E146" s="234" t="s">
        <v>5688</v>
      </c>
      <c r="F146" s="271" t="s">
        <v>3195</v>
      </c>
      <c r="G146" s="234" t="s">
        <v>3168</v>
      </c>
      <c r="H146" s="234" t="s">
        <v>3193</v>
      </c>
      <c r="I146" s="265">
        <v>1</v>
      </c>
      <c r="J146" s="294" t="s">
        <v>1977</v>
      </c>
      <c r="K146" s="234" t="s">
        <v>5602</v>
      </c>
      <c r="L146" s="285" t="s">
        <v>5611</v>
      </c>
      <c r="M146" s="298">
        <v>437880018811</v>
      </c>
      <c r="N146" s="265">
        <v>49.61</v>
      </c>
      <c r="O146" s="288">
        <f t="shared" si="8"/>
        <v>0.49610000000000004</v>
      </c>
      <c r="P146" s="264" t="s">
        <v>2188</v>
      </c>
      <c r="Q146" s="264">
        <v>1</v>
      </c>
      <c r="R146" s="265" t="s">
        <v>1873</v>
      </c>
      <c r="S146" s="290">
        <v>7.492</v>
      </c>
      <c r="T146" s="291">
        <f t="shared" si="6"/>
        <v>3.7167812000000002</v>
      </c>
      <c r="U146" s="291">
        <f t="shared" si="7"/>
        <v>7.492E-2</v>
      </c>
      <c r="V146" s="292" t="s">
        <v>1877</v>
      </c>
      <c r="W146" s="294" t="s">
        <v>2187</v>
      </c>
      <c r="Y146" s="361"/>
      <c r="Z146" s="361"/>
      <c r="AA146" s="361"/>
    </row>
    <row r="147" spans="1:27" ht="15.75" thickBot="1">
      <c r="A147" s="265">
        <v>20424913</v>
      </c>
      <c r="B147" s="265">
        <v>2004</v>
      </c>
      <c r="C147" s="285" t="s">
        <v>3166</v>
      </c>
      <c r="D147" s="285" t="s">
        <v>1875</v>
      </c>
      <c r="E147" s="234" t="s">
        <v>5684</v>
      </c>
      <c r="F147" s="271" t="s">
        <v>5595</v>
      </c>
      <c r="G147" s="234" t="s">
        <v>3168</v>
      </c>
      <c r="H147" s="234" t="s">
        <v>3188</v>
      </c>
      <c r="I147" s="265">
        <v>3</v>
      </c>
      <c r="J147" s="294" t="s">
        <v>1962</v>
      </c>
      <c r="K147" s="234" t="s">
        <v>5602</v>
      </c>
      <c r="L147" s="285" t="s">
        <v>5611</v>
      </c>
      <c r="M147" s="298">
        <v>437880018803</v>
      </c>
      <c r="N147" s="265">
        <v>92.3</v>
      </c>
      <c r="O147" s="288">
        <f t="shared" si="8"/>
        <v>0.92300000000000004</v>
      </c>
      <c r="P147" s="264" t="s">
        <v>2190</v>
      </c>
      <c r="Q147" s="264">
        <v>1</v>
      </c>
      <c r="R147" s="265" t="s">
        <v>1873</v>
      </c>
      <c r="S147" s="290">
        <v>6.6609999999999996</v>
      </c>
      <c r="T147" s="291">
        <f t="shared" si="6"/>
        <v>6.1481029999999999</v>
      </c>
      <c r="U147" s="291">
        <f t="shared" si="7"/>
        <v>6.6610000000000003E-2</v>
      </c>
      <c r="V147" s="292" t="s">
        <v>1877</v>
      </c>
      <c r="W147" s="294" t="s">
        <v>2189</v>
      </c>
      <c r="Y147" s="361"/>
      <c r="Z147" s="361"/>
      <c r="AA147" s="361"/>
    </row>
    <row r="148" spans="1:27" ht="15.75" thickBot="1">
      <c r="A148" s="297">
        <v>20424913</v>
      </c>
      <c r="B148" s="265">
        <v>2501</v>
      </c>
      <c r="C148" s="285" t="s">
        <v>3166</v>
      </c>
      <c r="D148" s="285" t="s">
        <v>1875</v>
      </c>
      <c r="E148" s="234" t="s">
        <v>5678</v>
      </c>
      <c r="F148" s="271" t="s">
        <v>65</v>
      </c>
      <c r="G148" s="234"/>
      <c r="H148" s="234" t="s">
        <v>3179</v>
      </c>
      <c r="I148" s="265">
        <v>1</v>
      </c>
      <c r="J148" s="294" t="s">
        <v>1891</v>
      </c>
      <c r="K148" s="234" t="s">
        <v>5600</v>
      </c>
      <c r="L148" s="285" t="s">
        <v>5610</v>
      </c>
      <c r="M148" s="298">
        <v>437880018906</v>
      </c>
      <c r="N148" s="287">
        <v>70.48</v>
      </c>
      <c r="O148" s="288">
        <f t="shared" si="8"/>
        <v>0.70480000000000009</v>
      </c>
      <c r="P148" s="264" t="s">
        <v>2192</v>
      </c>
      <c r="Q148" s="264">
        <v>1</v>
      </c>
      <c r="R148" s="265" t="s">
        <v>1873</v>
      </c>
      <c r="S148" s="290">
        <v>11.212</v>
      </c>
      <c r="T148" s="291">
        <f t="shared" si="6"/>
        <v>7.9022176000000011</v>
      </c>
      <c r="U148" s="291">
        <f t="shared" si="7"/>
        <v>0.11212000000000001</v>
      </c>
      <c r="V148" s="292" t="s">
        <v>1877</v>
      </c>
      <c r="W148" s="299" t="s">
        <v>2191</v>
      </c>
      <c r="Y148" s="361"/>
      <c r="Z148" s="361"/>
      <c r="AA148" s="361"/>
    </row>
    <row r="149" spans="1:27" ht="15.75" thickBot="1">
      <c r="A149" s="297">
        <v>20424913</v>
      </c>
      <c r="B149" s="265">
        <v>2501</v>
      </c>
      <c r="C149" s="285" t="s">
        <v>3166</v>
      </c>
      <c r="D149" s="285" t="s">
        <v>1875</v>
      </c>
      <c r="E149" s="234" t="s">
        <v>5689</v>
      </c>
      <c r="F149" s="271" t="s">
        <v>3198</v>
      </c>
      <c r="G149" s="234" t="s">
        <v>3168</v>
      </c>
      <c r="H149" s="234" t="s">
        <v>3197</v>
      </c>
      <c r="I149" s="265">
        <v>1</v>
      </c>
      <c r="J149" s="294" t="s">
        <v>1888</v>
      </c>
      <c r="K149" s="234" t="s">
        <v>5601</v>
      </c>
      <c r="L149" s="285" t="s">
        <v>5610</v>
      </c>
      <c r="M149" s="298">
        <v>437880018930</v>
      </c>
      <c r="N149" s="287">
        <v>73.3</v>
      </c>
      <c r="O149" s="288">
        <f t="shared" si="8"/>
        <v>0.73299999999999998</v>
      </c>
      <c r="P149" s="264" t="s">
        <v>2194</v>
      </c>
      <c r="Q149" s="264">
        <v>1</v>
      </c>
      <c r="R149" s="265" t="s">
        <v>1873</v>
      </c>
      <c r="S149" s="290">
        <v>9.1709999999999994</v>
      </c>
      <c r="T149" s="291">
        <f t="shared" si="6"/>
        <v>6.7223429999999995</v>
      </c>
      <c r="U149" s="291">
        <f t="shared" si="7"/>
        <v>9.171E-2</v>
      </c>
      <c r="V149" s="292" t="s">
        <v>1877</v>
      </c>
      <c r="W149" s="299" t="s">
        <v>2193</v>
      </c>
      <c r="Y149" s="361"/>
      <c r="Z149" s="361"/>
      <c r="AA149" s="361"/>
    </row>
    <row r="150" spans="1:27" ht="15.75" thickBot="1">
      <c r="A150" s="297">
        <v>20424913</v>
      </c>
      <c r="B150" s="265">
        <v>2501</v>
      </c>
      <c r="C150" s="285" t="s">
        <v>3166</v>
      </c>
      <c r="D150" s="285" t="s">
        <v>1875</v>
      </c>
      <c r="E150" s="234" t="s">
        <v>5680</v>
      </c>
      <c r="F150" s="271" t="s">
        <v>5599</v>
      </c>
      <c r="G150" s="234"/>
      <c r="H150" s="234" t="s">
        <v>3183</v>
      </c>
      <c r="I150" s="265">
        <v>1</v>
      </c>
      <c r="J150" s="294" t="s">
        <v>1884</v>
      </c>
      <c r="K150" s="234" t="s">
        <v>5600</v>
      </c>
      <c r="L150" s="285" t="s">
        <v>5610</v>
      </c>
      <c r="M150" s="298">
        <v>437880018912</v>
      </c>
      <c r="N150" s="287">
        <v>33.35</v>
      </c>
      <c r="O150" s="288">
        <f t="shared" si="8"/>
        <v>0.33350000000000002</v>
      </c>
      <c r="P150" s="264" t="s">
        <v>2196</v>
      </c>
      <c r="Q150" s="264">
        <v>1</v>
      </c>
      <c r="R150" s="265" t="s">
        <v>1873</v>
      </c>
      <c r="S150" s="290">
        <v>11.929</v>
      </c>
      <c r="T150" s="291">
        <f t="shared" si="6"/>
        <v>3.9783215000000003</v>
      </c>
      <c r="U150" s="291">
        <f t="shared" si="7"/>
        <v>0.11929000000000001</v>
      </c>
      <c r="V150" s="292" t="s">
        <v>1877</v>
      </c>
      <c r="W150" s="299" t="s">
        <v>2195</v>
      </c>
      <c r="Y150" s="361"/>
      <c r="Z150" s="361"/>
      <c r="AA150" s="361"/>
    </row>
    <row r="151" spans="1:27" ht="15.75" thickBot="1">
      <c r="A151" s="297">
        <v>20424913</v>
      </c>
      <c r="B151" s="297">
        <v>2501</v>
      </c>
      <c r="C151" s="285" t="s">
        <v>3166</v>
      </c>
      <c r="D151" s="285" t="s">
        <v>1875</v>
      </c>
      <c r="E151" s="234" t="s">
        <v>5679</v>
      </c>
      <c r="F151" s="271" t="s">
        <v>70</v>
      </c>
      <c r="G151" s="234"/>
      <c r="H151" s="234" t="s">
        <v>3181</v>
      </c>
      <c r="I151" s="265">
        <v>1</v>
      </c>
      <c r="J151" s="294" t="s">
        <v>1894</v>
      </c>
      <c r="K151" s="234" t="s">
        <v>5600</v>
      </c>
      <c r="L151" s="285" t="s">
        <v>5610</v>
      </c>
      <c r="M151" s="298">
        <v>437880018908</v>
      </c>
      <c r="N151" s="287">
        <v>88.57</v>
      </c>
      <c r="O151" s="288">
        <f t="shared" si="8"/>
        <v>0.88569999999999993</v>
      </c>
      <c r="P151" s="264" t="s">
        <v>2198</v>
      </c>
      <c r="Q151" s="264">
        <v>1</v>
      </c>
      <c r="R151" s="297" t="s">
        <v>1873</v>
      </c>
      <c r="S151" s="290">
        <v>13.278</v>
      </c>
      <c r="T151" s="291">
        <f t="shared" si="6"/>
        <v>11.760324599999999</v>
      </c>
      <c r="U151" s="291">
        <f t="shared" si="7"/>
        <v>0.13278000000000001</v>
      </c>
      <c r="V151" s="292" t="s">
        <v>1877</v>
      </c>
      <c r="W151" s="299" t="s">
        <v>2197</v>
      </c>
      <c r="Y151" s="361"/>
      <c r="Z151" s="361"/>
      <c r="AA151" s="361"/>
    </row>
    <row r="152" spans="1:27" ht="15.75" thickBot="1">
      <c r="A152" s="297">
        <v>20424913</v>
      </c>
      <c r="B152" s="265">
        <v>2501</v>
      </c>
      <c r="C152" s="285" t="s">
        <v>3166</v>
      </c>
      <c r="D152" s="285" t="s">
        <v>1875</v>
      </c>
      <c r="E152" s="234" t="s">
        <v>5690</v>
      </c>
      <c r="F152" s="271" t="s">
        <v>66</v>
      </c>
      <c r="G152" s="234"/>
      <c r="H152" s="234" t="s">
        <v>3200</v>
      </c>
      <c r="I152" s="265">
        <v>1</v>
      </c>
      <c r="J152" s="294" t="s">
        <v>1874</v>
      </c>
      <c r="K152" s="234" t="s">
        <v>5600</v>
      </c>
      <c r="L152" s="285" t="s">
        <v>5610</v>
      </c>
      <c r="M152" s="298">
        <v>437880018936</v>
      </c>
      <c r="N152" s="287">
        <v>103.56</v>
      </c>
      <c r="O152" s="288">
        <f t="shared" si="8"/>
        <v>1.0355999999999999</v>
      </c>
      <c r="P152" s="264" t="s">
        <v>2200</v>
      </c>
      <c r="Q152" s="264">
        <v>1</v>
      </c>
      <c r="R152" s="265" t="s">
        <v>1873</v>
      </c>
      <c r="S152" s="290">
        <v>10.613</v>
      </c>
      <c r="T152" s="291">
        <f t="shared" si="6"/>
        <v>10.990822799999998</v>
      </c>
      <c r="U152" s="291">
        <f t="shared" si="7"/>
        <v>0.10612999999999999</v>
      </c>
      <c r="V152" s="292" t="s">
        <v>1877</v>
      </c>
      <c r="W152" s="299" t="s">
        <v>2199</v>
      </c>
      <c r="Y152" s="361"/>
      <c r="Z152" s="361"/>
      <c r="AA152" s="361"/>
    </row>
    <row r="153" spans="1:27" ht="15.75" thickBot="1">
      <c r="A153" s="297">
        <v>20424913</v>
      </c>
      <c r="B153" s="265">
        <v>2501</v>
      </c>
      <c r="C153" s="285" t="s">
        <v>3166</v>
      </c>
      <c r="D153" s="285" t="s">
        <v>1875</v>
      </c>
      <c r="E153" s="234" t="s">
        <v>5686</v>
      </c>
      <c r="F153" s="271" t="s">
        <v>3191</v>
      </c>
      <c r="G153" s="234" t="s">
        <v>3168</v>
      </c>
      <c r="H153" s="234" t="s">
        <v>3190</v>
      </c>
      <c r="I153" s="265">
        <v>1</v>
      </c>
      <c r="J153" s="294" t="s">
        <v>1880</v>
      </c>
      <c r="K153" s="234" t="s">
        <v>5601</v>
      </c>
      <c r="L153" s="285" t="s">
        <v>5610</v>
      </c>
      <c r="M153" s="298">
        <v>437880018922</v>
      </c>
      <c r="N153" s="287">
        <v>82.92</v>
      </c>
      <c r="O153" s="288">
        <f t="shared" si="8"/>
        <v>0.82920000000000005</v>
      </c>
      <c r="P153" s="264" t="s">
        <v>2202</v>
      </c>
      <c r="Q153" s="264">
        <v>1</v>
      </c>
      <c r="R153" s="265" t="s">
        <v>1873</v>
      </c>
      <c r="S153" s="290">
        <v>14.817</v>
      </c>
      <c r="T153" s="291">
        <f t="shared" si="6"/>
        <v>12.286256400000001</v>
      </c>
      <c r="U153" s="291">
        <f t="shared" si="7"/>
        <v>0.14817</v>
      </c>
      <c r="V153" s="292" t="s">
        <v>1877</v>
      </c>
      <c r="W153" s="299" t="s">
        <v>2201</v>
      </c>
      <c r="Y153" s="361"/>
      <c r="Z153" s="361"/>
      <c r="AA153" s="361"/>
    </row>
    <row r="154" spans="1:27" ht="15.75" thickBot="1">
      <c r="A154" s="265">
        <v>20424913</v>
      </c>
      <c r="B154" s="265">
        <v>2501</v>
      </c>
      <c r="C154" s="285" t="s">
        <v>3166</v>
      </c>
      <c r="D154" s="285" t="s">
        <v>1875</v>
      </c>
      <c r="E154" s="234" t="s">
        <v>5684</v>
      </c>
      <c r="F154" s="271" t="s">
        <v>5595</v>
      </c>
      <c r="G154" s="234" t="s">
        <v>3168</v>
      </c>
      <c r="H154" s="234" t="s">
        <v>3188</v>
      </c>
      <c r="I154" s="265">
        <v>3</v>
      </c>
      <c r="J154" s="294" t="s">
        <v>1905</v>
      </c>
      <c r="K154" s="234" t="s">
        <v>5601</v>
      </c>
      <c r="L154" s="285" t="s">
        <v>5610</v>
      </c>
      <c r="M154" s="298">
        <v>437880018918</v>
      </c>
      <c r="N154" s="265">
        <v>53.9</v>
      </c>
      <c r="O154" s="288">
        <f t="shared" si="8"/>
        <v>0.53900000000000003</v>
      </c>
      <c r="P154" s="264" t="s">
        <v>2204</v>
      </c>
      <c r="Q154" s="264">
        <v>1</v>
      </c>
      <c r="R154" s="265" t="s">
        <v>1873</v>
      </c>
      <c r="S154" s="290">
        <v>7.0949999999999998</v>
      </c>
      <c r="T154" s="291">
        <f t="shared" si="6"/>
        <v>3.8242050000000001</v>
      </c>
      <c r="U154" s="291">
        <f t="shared" si="7"/>
        <v>7.0949999999999999E-2</v>
      </c>
      <c r="V154" s="292" t="s">
        <v>1877</v>
      </c>
      <c r="W154" s="294" t="s">
        <v>2203</v>
      </c>
      <c r="Y154" s="361"/>
      <c r="Z154" s="361"/>
      <c r="AA154" s="361"/>
    </row>
    <row r="155" spans="1:27" ht="15.75" thickBot="1">
      <c r="A155" s="265">
        <v>20424913</v>
      </c>
      <c r="B155" s="265">
        <v>2501</v>
      </c>
      <c r="C155" s="285" t="s">
        <v>3166</v>
      </c>
      <c r="D155" s="285" t="s">
        <v>1875</v>
      </c>
      <c r="E155" s="234" t="s">
        <v>5676</v>
      </c>
      <c r="F155" s="271" t="s">
        <v>1918</v>
      </c>
      <c r="G155" s="234" t="s">
        <v>3168</v>
      </c>
      <c r="H155" s="234" t="s">
        <v>3175</v>
      </c>
      <c r="I155" s="265">
        <v>1</v>
      </c>
      <c r="J155" s="294" t="s">
        <v>1917</v>
      </c>
      <c r="K155" s="234" t="s">
        <v>5601</v>
      </c>
      <c r="L155" s="285" t="s">
        <v>5610</v>
      </c>
      <c r="M155" s="298">
        <v>437880018900</v>
      </c>
      <c r="N155" s="265">
        <v>71.78</v>
      </c>
      <c r="O155" s="288">
        <f t="shared" si="8"/>
        <v>0.71779999999999999</v>
      </c>
      <c r="P155" s="264" t="s">
        <v>2206</v>
      </c>
      <c r="Q155" s="264">
        <v>1</v>
      </c>
      <c r="R155" s="265" t="s">
        <v>1873</v>
      </c>
      <c r="S155" s="290">
        <v>9.19</v>
      </c>
      <c r="T155" s="291">
        <f t="shared" si="6"/>
        <v>6.5965819999999997</v>
      </c>
      <c r="U155" s="291">
        <f t="shared" si="7"/>
        <v>9.1899999999999996E-2</v>
      </c>
      <c r="V155" s="292" t="s">
        <v>1877</v>
      </c>
      <c r="W155" s="294" t="s">
        <v>2205</v>
      </c>
      <c r="Y155" s="361"/>
      <c r="Z155" s="361"/>
      <c r="AA155" s="361"/>
    </row>
    <row r="156" spans="1:27" ht="15.75" thickBot="1">
      <c r="A156" s="265">
        <v>20424913</v>
      </c>
      <c r="B156" s="265">
        <v>2501</v>
      </c>
      <c r="C156" s="285" t="s">
        <v>3166</v>
      </c>
      <c r="D156" s="285" t="s">
        <v>1875</v>
      </c>
      <c r="E156" s="234" t="s">
        <v>5685</v>
      </c>
      <c r="F156" s="271" t="s">
        <v>5598</v>
      </c>
      <c r="G156" s="234" t="s">
        <v>3168</v>
      </c>
      <c r="H156" s="234" t="s">
        <v>3173</v>
      </c>
      <c r="I156" s="265">
        <v>1</v>
      </c>
      <c r="J156" s="294" t="s">
        <v>1902</v>
      </c>
      <c r="K156" s="234" t="s">
        <v>5601</v>
      </c>
      <c r="L156" s="285" t="s">
        <v>5610</v>
      </c>
      <c r="M156" s="298">
        <v>437880018896</v>
      </c>
      <c r="N156" s="265">
        <v>77.98</v>
      </c>
      <c r="O156" s="288">
        <f t="shared" si="8"/>
        <v>0.77980000000000005</v>
      </c>
      <c r="P156" s="264" t="s">
        <v>2208</v>
      </c>
      <c r="Q156" s="264">
        <v>1</v>
      </c>
      <c r="R156" s="265" t="s">
        <v>1873</v>
      </c>
      <c r="S156" s="290">
        <v>12.202</v>
      </c>
      <c r="T156" s="291">
        <f t="shared" si="6"/>
        <v>9.5151196000000002</v>
      </c>
      <c r="U156" s="291">
        <f t="shared" si="7"/>
        <v>0.12202</v>
      </c>
      <c r="V156" s="292" t="s">
        <v>1877</v>
      </c>
      <c r="W156" s="294" t="s">
        <v>2207</v>
      </c>
      <c r="Y156" s="361"/>
      <c r="Z156" s="361"/>
      <c r="AA156" s="361"/>
    </row>
    <row r="157" spans="1:27" ht="15.75" thickBot="1">
      <c r="A157" s="265">
        <v>20424913</v>
      </c>
      <c r="B157" s="265">
        <v>2501</v>
      </c>
      <c r="C157" s="285" t="s">
        <v>3166</v>
      </c>
      <c r="D157" s="285" t="s">
        <v>1875</v>
      </c>
      <c r="E157" s="234" t="s">
        <v>5684</v>
      </c>
      <c r="F157" s="271" t="s">
        <v>5595</v>
      </c>
      <c r="G157" s="234" t="s">
        <v>3168</v>
      </c>
      <c r="H157" s="234" t="s">
        <v>3186</v>
      </c>
      <c r="I157" s="265">
        <v>1</v>
      </c>
      <c r="J157" s="294" t="s">
        <v>1898</v>
      </c>
      <c r="K157" s="234" t="s">
        <v>5601</v>
      </c>
      <c r="L157" s="285" t="s">
        <v>5610</v>
      </c>
      <c r="M157" s="298">
        <v>437880018914</v>
      </c>
      <c r="N157" s="265">
        <v>68.95</v>
      </c>
      <c r="O157" s="288">
        <f t="shared" si="8"/>
        <v>0.6895</v>
      </c>
      <c r="P157" s="264" t="s">
        <v>2210</v>
      </c>
      <c r="Q157" s="264">
        <v>1</v>
      </c>
      <c r="R157" s="265" t="s">
        <v>1873</v>
      </c>
      <c r="S157" s="290">
        <v>11.618</v>
      </c>
      <c r="T157" s="291">
        <f t="shared" si="6"/>
        <v>8.0106110000000008</v>
      </c>
      <c r="U157" s="291">
        <f t="shared" si="7"/>
        <v>0.11618000000000001</v>
      </c>
      <c r="V157" s="292" t="s">
        <v>1877</v>
      </c>
      <c r="W157" s="294" t="s">
        <v>2209</v>
      </c>
      <c r="Y157" s="361"/>
      <c r="Z157" s="361"/>
      <c r="AA157" s="361"/>
    </row>
    <row r="158" spans="1:27" ht="15.75" thickBot="1">
      <c r="A158" s="265">
        <v>20424913</v>
      </c>
      <c r="B158" s="265">
        <v>2501</v>
      </c>
      <c r="C158" s="285" t="s">
        <v>3166</v>
      </c>
      <c r="D158" s="285" t="s">
        <v>1875</v>
      </c>
      <c r="E158" s="234" t="s">
        <v>5691</v>
      </c>
      <c r="F158" s="271" t="s">
        <v>597</v>
      </c>
      <c r="G158" s="234"/>
      <c r="H158" s="234" t="s">
        <v>3202</v>
      </c>
      <c r="I158" s="265">
        <v>1</v>
      </c>
      <c r="J158" s="294" t="s">
        <v>1914</v>
      </c>
      <c r="K158" s="234" t="s">
        <v>5600</v>
      </c>
      <c r="L158" s="285" t="s">
        <v>5610</v>
      </c>
      <c r="M158" s="298">
        <v>437880018938</v>
      </c>
      <c r="N158" s="265">
        <v>89.96</v>
      </c>
      <c r="O158" s="288">
        <f t="shared" si="8"/>
        <v>0.89959999999999996</v>
      </c>
      <c r="P158" s="264" t="s">
        <v>2212</v>
      </c>
      <c r="Q158" s="264">
        <v>1</v>
      </c>
      <c r="R158" s="265" t="s">
        <v>1873</v>
      </c>
      <c r="S158" s="290">
        <v>13.536</v>
      </c>
      <c r="T158" s="291">
        <f t="shared" si="6"/>
        <v>12.176985599999998</v>
      </c>
      <c r="U158" s="291">
        <f t="shared" si="7"/>
        <v>0.13535999999999998</v>
      </c>
      <c r="V158" s="292" t="s">
        <v>1877</v>
      </c>
      <c r="W158" s="294" t="s">
        <v>2211</v>
      </c>
      <c r="Y158" s="361"/>
      <c r="Z158" s="361"/>
      <c r="AA158" s="361"/>
    </row>
    <row r="159" spans="1:27" ht="15.75" thickBot="1">
      <c r="A159" s="265">
        <v>20424913</v>
      </c>
      <c r="B159" s="265">
        <v>2501</v>
      </c>
      <c r="C159" s="285" t="s">
        <v>3166</v>
      </c>
      <c r="D159" s="285" t="s">
        <v>1875</v>
      </c>
      <c r="E159" s="234" t="s">
        <v>5677</v>
      </c>
      <c r="F159" s="271" t="s">
        <v>650</v>
      </c>
      <c r="G159" s="234"/>
      <c r="H159" s="234" t="s">
        <v>3177</v>
      </c>
      <c r="I159" s="265">
        <v>1</v>
      </c>
      <c r="J159" s="294" t="s">
        <v>1911</v>
      </c>
      <c r="K159" s="234" t="s">
        <v>5600</v>
      </c>
      <c r="L159" s="285" t="s">
        <v>5610</v>
      </c>
      <c r="M159" s="298">
        <v>437880018904</v>
      </c>
      <c r="N159" s="265">
        <v>92.34</v>
      </c>
      <c r="O159" s="288">
        <f t="shared" si="8"/>
        <v>0.92340000000000011</v>
      </c>
      <c r="P159" s="264" t="s">
        <v>2214</v>
      </c>
      <c r="Q159" s="264">
        <v>1</v>
      </c>
      <c r="R159" s="265" t="s">
        <v>1873</v>
      </c>
      <c r="S159" s="290">
        <v>10.32</v>
      </c>
      <c r="T159" s="291">
        <f t="shared" si="6"/>
        <v>9.5294880000000006</v>
      </c>
      <c r="U159" s="291">
        <f t="shared" si="7"/>
        <v>0.1032</v>
      </c>
      <c r="V159" s="292" t="s">
        <v>1877</v>
      </c>
      <c r="W159" s="294" t="s">
        <v>2213</v>
      </c>
      <c r="Y159" s="361"/>
      <c r="Z159" s="361"/>
      <c r="AA159" s="361"/>
    </row>
    <row r="160" spans="1:27" ht="15.75" thickBot="1">
      <c r="A160" s="265">
        <v>20424913</v>
      </c>
      <c r="B160" s="265">
        <v>2501</v>
      </c>
      <c r="C160" s="285" t="s">
        <v>3166</v>
      </c>
      <c r="D160" s="285" t="s">
        <v>1875</v>
      </c>
      <c r="E160" s="234" t="s">
        <v>5688</v>
      </c>
      <c r="F160" s="271" t="s">
        <v>3195</v>
      </c>
      <c r="G160" s="234" t="s">
        <v>3168</v>
      </c>
      <c r="H160" s="234" t="s">
        <v>3193</v>
      </c>
      <c r="I160" s="265">
        <v>1</v>
      </c>
      <c r="J160" s="294" t="s">
        <v>1908</v>
      </c>
      <c r="K160" s="234" t="s">
        <v>5601</v>
      </c>
      <c r="L160" s="285" t="s">
        <v>5610</v>
      </c>
      <c r="M160" s="298">
        <v>437880018926</v>
      </c>
      <c r="N160" s="265">
        <v>65.97</v>
      </c>
      <c r="O160" s="288">
        <f t="shared" si="8"/>
        <v>0.65970000000000006</v>
      </c>
      <c r="P160" s="264" t="s">
        <v>2216</v>
      </c>
      <c r="Q160" s="264">
        <v>1</v>
      </c>
      <c r="R160" s="265" t="s">
        <v>1873</v>
      </c>
      <c r="S160" s="290">
        <v>11.555</v>
      </c>
      <c r="T160" s="291">
        <f t="shared" si="6"/>
        <v>7.6228335000000005</v>
      </c>
      <c r="U160" s="291">
        <f t="shared" si="7"/>
        <v>0.11555000000000001</v>
      </c>
      <c r="V160" s="292" t="s">
        <v>1877</v>
      </c>
      <c r="W160" s="294" t="s">
        <v>2215</v>
      </c>
      <c r="Y160" s="361"/>
      <c r="Z160" s="361"/>
      <c r="AA160" s="361"/>
    </row>
    <row r="161" spans="1:27" ht="15.75" thickBot="1">
      <c r="A161" s="297">
        <v>20424913</v>
      </c>
      <c r="B161" s="265">
        <v>2502</v>
      </c>
      <c r="C161" s="285" t="s">
        <v>3166</v>
      </c>
      <c r="D161" s="285" t="s">
        <v>1875</v>
      </c>
      <c r="E161" s="234" t="s">
        <v>5680</v>
      </c>
      <c r="F161" s="271" t="s">
        <v>5599</v>
      </c>
      <c r="G161" s="234"/>
      <c r="H161" s="234" t="s">
        <v>3183</v>
      </c>
      <c r="I161" s="265">
        <v>1</v>
      </c>
      <c r="J161" s="294" t="s">
        <v>1884</v>
      </c>
      <c r="K161" s="234" t="s">
        <v>5600</v>
      </c>
      <c r="L161" s="285" t="s">
        <v>5610</v>
      </c>
      <c r="M161" s="298">
        <v>437880019028</v>
      </c>
      <c r="N161" s="287">
        <v>38.46</v>
      </c>
      <c r="O161" s="288">
        <f t="shared" si="8"/>
        <v>0.3846</v>
      </c>
      <c r="P161" s="264" t="s">
        <v>2218</v>
      </c>
      <c r="Q161" s="264">
        <v>1</v>
      </c>
      <c r="R161" s="265" t="s">
        <v>1873</v>
      </c>
      <c r="S161" s="290">
        <v>12.193</v>
      </c>
      <c r="T161" s="291">
        <f t="shared" si="6"/>
        <v>4.6894277999999998</v>
      </c>
      <c r="U161" s="291">
        <f t="shared" si="7"/>
        <v>0.12193</v>
      </c>
      <c r="V161" s="292" t="s">
        <v>1877</v>
      </c>
      <c r="W161" s="299" t="s">
        <v>2217</v>
      </c>
      <c r="Y161" s="361"/>
      <c r="Z161" s="361"/>
      <c r="AA161" s="361"/>
    </row>
    <row r="162" spans="1:27" ht="15.75" thickBot="1">
      <c r="A162" s="297">
        <v>20424913</v>
      </c>
      <c r="B162" s="265">
        <v>2502</v>
      </c>
      <c r="C162" s="285" t="s">
        <v>3166</v>
      </c>
      <c r="D162" s="285" t="s">
        <v>1875</v>
      </c>
      <c r="E162" s="234" t="s">
        <v>5690</v>
      </c>
      <c r="F162" s="271" t="s">
        <v>66</v>
      </c>
      <c r="G162" s="234"/>
      <c r="H162" s="234" t="s">
        <v>3200</v>
      </c>
      <c r="I162" s="265">
        <v>1</v>
      </c>
      <c r="J162" s="294" t="s">
        <v>1874</v>
      </c>
      <c r="K162" s="234" t="s">
        <v>5600</v>
      </c>
      <c r="L162" s="285" t="s">
        <v>5610</v>
      </c>
      <c r="M162" s="298">
        <v>437880019052</v>
      </c>
      <c r="N162" s="287">
        <v>81.97</v>
      </c>
      <c r="O162" s="288">
        <f t="shared" si="8"/>
        <v>0.8197000000000001</v>
      </c>
      <c r="P162" s="264" t="s">
        <v>2220</v>
      </c>
      <c r="Q162" s="264">
        <v>1</v>
      </c>
      <c r="R162" s="265" t="s">
        <v>1873</v>
      </c>
      <c r="S162" s="290">
        <v>12.587</v>
      </c>
      <c r="T162" s="291">
        <f t="shared" si="6"/>
        <v>10.317563900000001</v>
      </c>
      <c r="U162" s="291">
        <f t="shared" si="7"/>
        <v>0.12587000000000001</v>
      </c>
      <c r="V162" s="292" t="s">
        <v>1877</v>
      </c>
      <c r="W162" s="299" t="s">
        <v>2219</v>
      </c>
      <c r="Y162" s="361"/>
      <c r="Z162" s="361"/>
      <c r="AA162" s="361"/>
    </row>
    <row r="163" spans="1:27" ht="15.75" thickBot="1">
      <c r="A163" s="297">
        <v>20424913</v>
      </c>
      <c r="B163" s="265">
        <v>2502</v>
      </c>
      <c r="C163" s="285" t="s">
        <v>3166</v>
      </c>
      <c r="D163" s="285" t="s">
        <v>1875</v>
      </c>
      <c r="E163" s="234" t="s">
        <v>5686</v>
      </c>
      <c r="F163" s="271" t="s">
        <v>3191</v>
      </c>
      <c r="G163" s="234" t="s">
        <v>3168</v>
      </c>
      <c r="H163" s="234" t="s">
        <v>3190</v>
      </c>
      <c r="I163" s="265">
        <v>1</v>
      </c>
      <c r="J163" s="294" t="s">
        <v>1880</v>
      </c>
      <c r="K163" s="234" t="s">
        <v>5601</v>
      </c>
      <c r="L163" s="285" t="s">
        <v>5610</v>
      </c>
      <c r="M163" s="298">
        <v>437880019038</v>
      </c>
      <c r="N163" s="265">
        <v>63.03</v>
      </c>
      <c r="O163" s="288">
        <f t="shared" si="8"/>
        <v>0.63029999999999997</v>
      </c>
      <c r="P163" s="264" t="s">
        <v>2222</v>
      </c>
      <c r="Q163" s="264">
        <v>1</v>
      </c>
      <c r="R163" s="265" t="s">
        <v>1873</v>
      </c>
      <c r="S163" s="290">
        <v>11.67</v>
      </c>
      <c r="T163" s="291">
        <f t="shared" si="6"/>
        <v>7.3556010000000001</v>
      </c>
      <c r="U163" s="291">
        <f t="shared" si="7"/>
        <v>0.1167</v>
      </c>
      <c r="V163" s="292" t="s">
        <v>1877</v>
      </c>
      <c r="W163" s="299" t="s">
        <v>2221</v>
      </c>
      <c r="Y163" s="361"/>
      <c r="Z163" s="361"/>
      <c r="AA163" s="361"/>
    </row>
    <row r="164" spans="1:27" ht="15.75" thickBot="1">
      <c r="A164" s="297">
        <v>20424913</v>
      </c>
      <c r="B164" s="265">
        <v>2502</v>
      </c>
      <c r="C164" s="285" t="s">
        <v>3166</v>
      </c>
      <c r="D164" s="285" t="s">
        <v>1875</v>
      </c>
      <c r="E164" s="234" t="s">
        <v>5679</v>
      </c>
      <c r="F164" s="271" t="s">
        <v>70</v>
      </c>
      <c r="G164" s="234"/>
      <c r="H164" s="234" t="s">
        <v>3181</v>
      </c>
      <c r="I164" s="265">
        <v>1</v>
      </c>
      <c r="J164" s="294" t="s">
        <v>1894</v>
      </c>
      <c r="K164" s="234" t="s">
        <v>5600</v>
      </c>
      <c r="L164" s="285" t="s">
        <v>5610</v>
      </c>
      <c r="M164" s="298">
        <v>437880019024</v>
      </c>
      <c r="N164" s="265">
        <v>67.040000000000006</v>
      </c>
      <c r="O164" s="288">
        <f t="shared" si="8"/>
        <v>0.67040000000000011</v>
      </c>
      <c r="P164" s="264" t="s">
        <v>2224</v>
      </c>
      <c r="Q164" s="264">
        <v>1</v>
      </c>
      <c r="R164" s="265" t="s">
        <v>1873</v>
      </c>
      <c r="S164" s="290">
        <v>12.569000000000001</v>
      </c>
      <c r="T164" s="291">
        <f t="shared" si="6"/>
        <v>8.4262576000000013</v>
      </c>
      <c r="U164" s="291">
        <f t="shared" si="7"/>
        <v>0.12569</v>
      </c>
      <c r="V164" s="292" t="s">
        <v>1877</v>
      </c>
      <c r="W164" s="299" t="s">
        <v>2223</v>
      </c>
      <c r="Y164" s="361"/>
      <c r="Z164" s="361"/>
      <c r="AA164" s="361"/>
    </row>
    <row r="165" spans="1:27" ht="15.75" thickBot="1">
      <c r="A165" s="297">
        <v>20424913</v>
      </c>
      <c r="B165" s="265">
        <v>2502</v>
      </c>
      <c r="C165" s="285" t="s">
        <v>3166</v>
      </c>
      <c r="D165" s="285" t="s">
        <v>1875</v>
      </c>
      <c r="E165" s="234" t="s">
        <v>5689</v>
      </c>
      <c r="F165" s="271" t="s">
        <v>3198</v>
      </c>
      <c r="G165" s="234" t="s">
        <v>3168</v>
      </c>
      <c r="H165" s="234" t="s">
        <v>3197</v>
      </c>
      <c r="I165" s="265">
        <v>1</v>
      </c>
      <c r="J165" s="294" t="s">
        <v>1888</v>
      </c>
      <c r="K165" s="234" t="s">
        <v>5601</v>
      </c>
      <c r="L165" s="285" t="s">
        <v>5610</v>
      </c>
      <c r="M165" s="298">
        <v>437880019046</v>
      </c>
      <c r="N165" s="265">
        <v>77.47</v>
      </c>
      <c r="O165" s="288">
        <f t="shared" si="8"/>
        <v>0.77470000000000006</v>
      </c>
      <c r="P165" s="264" t="s">
        <v>2226</v>
      </c>
      <c r="Q165" s="264">
        <v>1</v>
      </c>
      <c r="R165" s="265" t="s">
        <v>1873</v>
      </c>
      <c r="S165" s="290">
        <v>9.3480000000000008</v>
      </c>
      <c r="T165" s="291">
        <f t="shared" si="6"/>
        <v>7.2418956000000012</v>
      </c>
      <c r="U165" s="291">
        <f t="shared" si="7"/>
        <v>9.3480000000000021E-2</v>
      </c>
      <c r="V165" s="292" t="s">
        <v>1877</v>
      </c>
      <c r="W165" s="299" t="s">
        <v>2225</v>
      </c>
      <c r="Y165" s="361"/>
      <c r="Z165" s="361"/>
      <c r="AA165" s="361"/>
    </row>
    <row r="166" spans="1:27" ht="15.75" thickBot="1">
      <c r="A166" s="297">
        <v>20424913</v>
      </c>
      <c r="B166" s="265">
        <v>2502</v>
      </c>
      <c r="C166" s="285" t="s">
        <v>3166</v>
      </c>
      <c r="D166" s="285" t="s">
        <v>1875</v>
      </c>
      <c r="E166" s="234" t="s">
        <v>5678</v>
      </c>
      <c r="F166" s="271" t="s">
        <v>65</v>
      </c>
      <c r="G166" s="234"/>
      <c r="H166" s="234" t="s">
        <v>3179</v>
      </c>
      <c r="I166" s="265">
        <v>1</v>
      </c>
      <c r="J166" s="294" t="s">
        <v>1891</v>
      </c>
      <c r="K166" s="234" t="s">
        <v>5600</v>
      </c>
      <c r="L166" s="285" t="s">
        <v>5610</v>
      </c>
      <c r="M166" s="298">
        <v>437880019022</v>
      </c>
      <c r="N166" s="265">
        <v>77.63</v>
      </c>
      <c r="O166" s="288">
        <f t="shared" si="8"/>
        <v>0.77629999999999999</v>
      </c>
      <c r="P166" s="264" t="s">
        <v>2228</v>
      </c>
      <c r="Q166" s="264">
        <v>1</v>
      </c>
      <c r="R166" s="265" t="s">
        <v>1873</v>
      </c>
      <c r="S166" s="290">
        <v>14.657</v>
      </c>
      <c r="T166" s="291">
        <f t="shared" si="6"/>
        <v>11.3782291</v>
      </c>
      <c r="U166" s="291">
        <f t="shared" si="7"/>
        <v>0.14657000000000001</v>
      </c>
      <c r="V166" s="292" t="s">
        <v>1877</v>
      </c>
      <c r="W166" s="299" t="s">
        <v>2227</v>
      </c>
      <c r="Y166" s="361"/>
      <c r="Z166" s="361"/>
      <c r="AA166" s="361"/>
    </row>
    <row r="167" spans="1:27" ht="15.75" thickBot="1">
      <c r="A167" s="265">
        <v>20424913</v>
      </c>
      <c r="B167" s="265">
        <v>2502</v>
      </c>
      <c r="C167" s="285" t="s">
        <v>3166</v>
      </c>
      <c r="D167" s="285" t="s">
        <v>1875</v>
      </c>
      <c r="E167" s="234" t="s">
        <v>5684</v>
      </c>
      <c r="F167" s="271" t="s">
        <v>5595</v>
      </c>
      <c r="G167" s="234" t="s">
        <v>3168</v>
      </c>
      <c r="H167" s="234" t="s">
        <v>3188</v>
      </c>
      <c r="I167" s="265">
        <v>3</v>
      </c>
      <c r="J167" s="294" t="s">
        <v>1905</v>
      </c>
      <c r="K167" s="234" t="s">
        <v>5601</v>
      </c>
      <c r="L167" s="285" t="s">
        <v>5610</v>
      </c>
      <c r="M167" s="298">
        <v>437880019034</v>
      </c>
      <c r="N167" s="265">
        <v>62.81</v>
      </c>
      <c r="O167" s="288">
        <f t="shared" si="8"/>
        <v>0.62809999999999999</v>
      </c>
      <c r="P167" s="264" t="s">
        <v>2230</v>
      </c>
      <c r="Q167" s="264">
        <v>1</v>
      </c>
      <c r="R167" s="265" t="s">
        <v>1873</v>
      </c>
      <c r="S167" s="290">
        <v>6.8090000000000002</v>
      </c>
      <c r="T167" s="291">
        <f t="shared" si="6"/>
        <v>4.2767328999999998</v>
      </c>
      <c r="U167" s="291">
        <f t="shared" si="7"/>
        <v>6.8089999999999998E-2</v>
      </c>
      <c r="V167" s="292" t="s">
        <v>1877</v>
      </c>
      <c r="W167" s="294" t="s">
        <v>2229</v>
      </c>
      <c r="Y167" s="361"/>
      <c r="Z167" s="361"/>
      <c r="AA167" s="361"/>
    </row>
    <row r="168" spans="1:27" ht="15.75" thickBot="1">
      <c r="A168" s="265">
        <v>20424913</v>
      </c>
      <c r="B168" s="265">
        <v>2502</v>
      </c>
      <c r="C168" s="285" t="s">
        <v>3166</v>
      </c>
      <c r="D168" s="285" t="s">
        <v>1875</v>
      </c>
      <c r="E168" s="234" t="s">
        <v>5684</v>
      </c>
      <c r="F168" s="271" t="s">
        <v>5595</v>
      </c>
      <c r="G168" s="234" t="s">
        <v>3168</v>
      </c>
      <c r="H168" s="234" t="s">
        <v>3186</v>
      </c>
      <c r="I168" s="265">
        <v>1</v>
      </c>
      <c r="J168" s="294" t="s">
        <v>1898</v>
      </c>
      <c r="K168" s="234" t="s">
        <v>5601</v>
      </c>
      <c r="L168" s="285" t="s">
        <v>5610</v>
      </c>
      <c r="M168" s="298">
        <v>437880019030</v>
      </c>
      <c r="N168" s="265">
        <v>85.52</v>
      </c>
      <c r="O168" s="288">
        <f t="shared" si="8"/>
        <v>0.85519999999999996</v>
      </c>
      <c r="P168" s="264" t="s">
        <v>2232</v>
      </c>
      <c r="Q168" s="264">
        <v>1</v>
      </c>
      <c r="R168" s="265" t="s">
        <v>1873</v>
      </c>
      <c r="S168" s="290">
        <v>13.19</v>
      </c>
      <c r="T168" s="291">
        <f t="shared" si="6"/>
        <v>11.280087999999999</v>
      </c>
      <c r="U168" s="291">
        <f t="shared" si="7"/>
        <v>0.13189999999999999</v>
      </c>
      <c r="V168" s="292" t="s">
        <v>1877</v>
      </c>
      <c r="W168" s="294" t="s">
        <v>2231</v>
      </c>
      <c r="Y168" s="361"/>
      <c r="Z168" s="361"/>
      <c r="AA168" s="361"/>
    </row>
    <row r="169" spans="1:27" ht="15.75" thickBot="1">
      <c r="A169" s="265">
        <v>20424913</v>
      </c>
      <c r="B169" s="265">
        <v>2502</v>
      </c>
      <c r="C169" s="285" t="s">
        <v>3166</v>
      </c>
      <c r="D169" s="285" t="s">
        <v>1875</v>
      </c>
      <c r="E169" s="234" t="s">
        <v>5688</v>
      </c>
      <c r="F169" s="271" t="s">
        <v>3195</v>
      </c>
      <c r="G169" s="234" t="s">
        <v>3168</v>
      </c>
      <c r="H169" s="234" t="s">
        <v>3193</v>
      </c>
      <c r="I169" s="265">
        <v>1</v>
      </c>
      <c r="J169" s="294" t="s">
        <v>1908</v>
      </c>
      <c r="K169" s="234" t="s">
        <v>5601</v>
      </c>
      <c r="L169" s="285" t="s">
        <v>5610</v>
      </c>
      <c r="M169" s="298">
        <v>437880019042</v>
      </c>
      <c r="N169" s="265">
        <v>82.04</v>
      </c>
      <c r="O169" s="288">
        <f t="shared" si="8"/>
        <v>0.82040000000000013</v>
      </c>
      <c r="P169" s="264" t="s">
        <v>2234</v>
      </c>
      <c r="Q169" s="264">
        <v>1</v>
      </c>
      <c r="R169" s="265" t="s">
        <v>1873</v>
      </c>
      <c r="S169" s="290">
        <v>9.8759999999999994</v>
      </c>
      <c r="T169" s="291">
        <f t="shared" si="6"/>
        <v>8.1022704000000001</v>
      </c>
      <c r="U169" s="291">
        <f t="shared" si="7"/>
        <v>9.8759999999999987E-2</v>
      </c>
      <c r="V169" s="292" t="s">
        <v>1877</v>
      </c>
      <c r="W169" s="294" t="s">
        <v>2233</v>
      </c>
      <c r="Y169" s="361"/>
      <c r="Z169" s="361"/>
      <c r="AA169" s="361"/>
    </row>
    <row r="170" spans="1:27" ht="15.75" thickBot="1">
      <c r="A170" s="265">
        <v>20424913</v>
      </c>
      <c r="B170" s="265">
        <v>2502</v>
      </c>
      <c r="C170" s="285" t="s">
        <v>3166</v>
      </c>
      <c r="D170" s="285" t="s">
        <v>1875</v>
      </c>
      <c r="E170" s="234" t="s">
        <v>5691</v>
      </c>
      <c r="F170" s="271" t="s">
        <v>597</v>
      </c>
      <c r="G170" s="234"/>
      <c r="H170" s="234" t="s">
        <v>3202</v>
      </c>
      <c r="I170" s="265">
        <v>1</v>
      </c>
      <c r="J170" s="294" t="s">
        <v>1914</v>
      </c>
      <c r="K170" s="234" t="s">
        <v>5600</v>
      </c>
      <c r="L170" s="285" t="s">
        <v>5610</v>
      </c>
      <c r="M170" s="298">
        <v>437880019054</v>
      </c>
      <c r="N170" s="265">
        <v>84.65</v>
      </c>
      <c r="O170" s="288">
        <f t="shared" si="8"/>
        <v>0.84650000000000003</v>
      </c>
      <c r="P170" s="264" t="s">
        <v>2236</v>
      </c>
      <c r="Q170" s="264">
        <v>1</v>
      </c>
      <c r="R170" s="265" t="s">
        <v>1873</v>
      </c>
      <c r="S170" s="290">
        <v>11.638</v>
      </c>
      <c r="T170" s="291">
        <f t="shared" si="6"/>
        <v>9.8515670000000011</v>
      </c>
      <c r="U170" s="291">
        <f t="shared" si="7"/>
        <v>0.11638000000000001</v>
      </c>
      <c r="V170" s="292" t="s">
        <v>1877</v>
      </c>
      <c r="W170" s="294" t="s">
        <v>2235</v>
      </c>
      <c r="Y170" s="361"/>
      <c r="Z170" s="361"/>
      <c r="AA170" s="361"/>
    </row>
    <row r="171" spans="1:27" ht="15.75" thickBot="1">
      <c r="A171" s="265">
        <v>20424913</v>
      </c>
      <c r="B171" s="265">
        <v>2502</v>
      </c>
      <c r="C171" s="285" t="s">
        <v>3166</v>
      </c>
      <c r="D171" s="285" t="s">
        <v>1875</v>
      </c>
      <c r="E171" s="234" t="s">
        <v>5677</v>
      </c>
      <c r="F171" s="271" t="s">
        <v>650</v>
      </c>
      <c r="G171" s="234"/>
      <c r="H171" s="234" t="s">
        <v>3177</v>
      </c>
      <c r="I171" s="265">
        <v>1</v>
      </c>
      <c r="J171" s="294" t="s">
        <v>1911</v>
      </c>
      <c r="K171" s="234" t="s">
        <v>5600</v>
      </c>
      <c r="L171" s="285" t="s">
        <v>5610</v>
      </c>
      <c r="M171" s="298">
        <v>437880019020</v>
      </c>
      <c r="N171" s="265">
        <v>52.57</v>
      </c>
      <c r="O171" s="288">
        <f t="shared" si="8"/>
        <v>0.52570000000000006</v>
      </c>
      <c r="P171" s="264" t="s">
        <v>2238</v>
      </c>
      <c r="Q171" s="264">
        <v>1</v>
      </c>
      <c r="R171" s="265" t="s">
        <v>1873</v>
      </c>
      <c r="S171" s="290">
        <v>5.5449999999999999</v>
      </c>
      <c r="T171" s="291">
        <f t="shared" si="6"/>
        <v>2.9150065000000001</v>
      </c>
      <c r="U171" s="291">
        <f t="shared" si="7"/>
        <v>5.5449999999999999E-2</v>
      </c>
      <c r="V171" s="292" t="s">
        <v>1877</v>
      </c>
      <c r="W171" s="294" t="s">
        <v>2237</v>
      </c>
      <c r="Y171" s="361"/>
      <c r="Z171" s="361"/>
      <c r="AA171" s="361"/>
    </row>
    <row r="172" spans="1:27" ht="15.75" thickBot="1">
      <c r="A172" s="265">
        <v>20424913</v>
      </c>
      <c r="B172" s="265">
        <v>2502</v>
      </c>
      <c r="C172" s="285" t="s">
        <v>3166</v>
      </c>
      <c r="D172" s="285" t="s">
        <v>1875</v>
      </c>
      <c r="E172" s="234" t="s">
        <v>5685</v>
      </c>
      <c r="F172" s="271" t="s">
        <v>5598</v>
      </c>
      <c r="G172" s="234" t="s">
        <v>3168</v>
      </c>
      <c r="H172" s="234" t="s">
        <v>3173</v>
      </c>
      <c r="I172" s="265">
        <v>1</v>
      </c>
      <c r="J172" s="294" t="s">
        <v>1902</v>
      </c>
      <c r="K172" s="234" t="s">
        <v>5601</v>
      </c>
      <c r="L172" s="285" t="s">
        <v>5610</v>
      </c>
      <c r="M172" s="298">
        <v>437880019012</v>
      </c>
      <c r="N172" s="265">
        <v>86.98</v>
      </c>
      <c r="O172" s="288">
        <f t="shared" si="8"/>
        <v>0.86980000000000002</v>
      </c>
      <c r="P172" s="264" t="s">
        <v>2240</v>
      </c>
      <c r="Q172" s="264">
        <v>1</v>
      </c>
      <c r="R172" s="265" t="s">
        <v>1873</v>
      </c>
      <c r="S172" s="290">
        <v>16.64</v>
      </c>
      <c r="T172" s="291">
        <f t="shared" si="6"/>
        <v>14.473472000000001</v>
      </c>
      <c r="U172" s="291">
        <f t="shared" si="7"/>
        <v>0.16639999999999999</v>
      </c>
      <c r="V172" s="292" t="s">
        <v>1877</v>
      </c>
      <c r="W172" s="294" t="s">
        <v>2239</v>
      </c>
      <c r="Y172" s="361"/>
      <c r="Z172" s="361"/>
      <c r="AA172" s="361"/>
    </row>
    <row r="173" spans="1:27" ht="15.75" thickBot="1">
      <c r="A173" s="265">
        <v>20424913</v>
      </c>
      <c r="B173" s="265">
        <v>2502</v>
      </c>
      <c r="C173" s="285" t="s">
        <v>3166</v>
      </c>
      <c r="D173" s="285" t="s">
        <v>1875</v>
      </c>
      <c r="E173" s="234" t="s">
        <v>5676</v>
      </c>
      <c r="F173" s="271" t="s">
        <v>1918</v>
      </c>
      <c r="G173" s="234" t="s">
        <v>3168</v>
      </c>
      <c r="H173" s="234" t="s">
        <v>3175</v>
      </c>
      <c r="I173" s="265">
        <v>1</v>
      </c>
      <c r="J173" s="294" t="s">
        <v>1917</v>
      </c>
      <c r="K173" s="234" t="s">
        <v>5601</v>
      </c>
      <c r="L173" s="285" t="s">
        <v>5610</v>
      </c>
      <c r="M173" s="298">
        <v>437880019016</v>
      </c>
      <c r="N173" s="265">
        <v>81.709999999999994</v>
      </c>
      <c r="O173" s="288">
        <f t="shared" si="8"/>
        <v>0.81709999999999994</v>
      </c>
      <c r="P173" s="264" t="s">
        <v>2242</v>
      </c>
      <c r="Q173" s="264">
        <v>1</v>
      </c>
      <c r="R173" s="265" t="s">
        <v>1873</v>
      </c>
      <c r="S173" s="290">
        <v>10.195</v>
      </c>
      <c r="T173" s="291">
        <f t="shared" ref="T173:T236" si="9">S173*O173</f>
        <v>8.3303344999999993</v>
      </c>
      <c r="U173" s="291">
        <f t="shared" ref="U173:U236" si="10">T173/N173</f>
        <v>0.10195</v>
      </c>
      <c r="V173" s="292" t="s">
        <v>1877</v>
      </c>
      <c r="W173" s="294" t="s">
        <v>2241</v>
      </c>
      <c r="Y173" s="361"/>
      <c r="Z173" s="361"/>
      <c r="AA173" s="361"/>
    </row>
    <row r="174" spans="1:27" ht="15.75" thickBot="1">
      <c r="A174" s="297">
        <v>20424913</v>
      </c>
      <c r="B174" s="265">
        <v>2503</v>
      </c>
      <c r="C174" s="285" t="s">
        <v>3166</v>
      </c>
      <c r="D174" s="285" t="s">
        <v>1875</v>
      </c>
      <c r="E174" s="234" t="s">
        <v>5679</v>
      </c>
      <c r="F174" s="271" t="s">
        <v>70</v>
      </c>
      <c r="G174" s="234"/>
      <c r="H174" s="234" t="s">
        <v>3181</v>
      </c>
      <c r="I174" s="265">
        <v>1</v>
      </c>
      <c r="J174" s="294" t="s">
        <v>2041</v>
      </c>
      <c r="K174" s="234" t="s">
        <v>5603</v>
      </c>
      <c r="L174" s="285" t="s">
        <v>5611</v>
      </c>
      <c r="M174" s="298">
        <v>437880019141</v>
      </c>
      <c r="N174" s="287">
        <v>68.78</v>
      </c>
      <c r="O174" s="288">
        <f t="shared" si="8"/>
        <v>0.68779999999999997</v>
      </c>
      <c r="P174" s="264" t="s">
        <v>2244</v>
      </c>
      <c r="Q174" s="264">
        <v>1</v>
      </c>
      <c r="R174" s="265" t="s">
        <v>1873</v>
      </c>
      <c r="S174" s="290">
        <v>7.6340000000000003</v>
      </c>
      <c r="T174" s="291">
        <f t="shared" si="9"/>
        <v>5.2506652000000003</v>
      </c>
      <c r="U174" s="291">
        <f t="shared" si="10"/>
        <v>7.6340000000000005E-2</v>
      </c>
      <c r="V174" s="292" t="s">
        <v>1877</v>
      </c>
      <c r="W174" s="299" t="s">
        <v>2243</v>
      </c>
      <c r="Y174" s="361"/>
      <c r="Z174" s="361"/>
      <c r="AA174" s="361"/>
    </row>
    <row r="175" spans="1:27" ht="15.75" thickBot="1">
      <c r="A175" s="297">
        <v>20424913</v>
      </c>
      <c r="B175" s="265">
        <v>2503</v>
      </c>
      <c r="C175" s="285" t="s">
        <v>3166</v>
      </c>
      <c r="D175" s="285" t="s">
        <v>1875</v>
      </c>
      <c r="E175" s="234" t="s">
        <v>5690</v>
      </c>
      <c r="F175" s="271" t="s">
        <v>66</v>
      </c>
      <c r="G175" s="234"/>
      <c r="H175" s="234" t="s">
        <v>3200</v>
      </c>
      <c r="I175" s="265">
        <v>1</v>
      </c>
      <c r="J175" s="294" t="s">
        <v>1950</v>
      </c>
      <c r="K175" s="234" t="s">
        <v>5603</v>
      </c>
      <c r="L175" s="285" t="s">
        <v>5611</v>
      </c>
      <c r="M175" s="298">
        <v>437880019169</v>
      </c>
      <c r="N175" s="287">
        <v>100.58</v>
      </c>
      <c r="O175" s="288">
        <f t="shared" si="8"/>
        <v>1.0058</v>
      </c>
      <c r="P175" s="264" t="s">
        <v>2246</v>
      </c>
      <c r="Q175" s="264">
        <v>1</v>
      </c>
      <c r="R175" s="265" t="s">
        <v>1873</v>
      </c>
      <c r="S175" s="290">
        <v>5.4009999999999998</v>
      </c>
      <c r="T175" s="291">
        <f t="shared" si="9"/>
        <v>5.4323258000000001</v>
      </c>
      <c r="U175" s="291">
        <f t="shared" si="10"/>
        <v>5.4010000000000002E-2</v>
      </c>
      <c r="V175" s="292" t="s">
        <v>1877</v>
      </c>
      <c r="W175" s="299" t="s">
        <v>2245</v>
      </c>
      <c r="Y175" s="361"/>
      <c r="Z175" s="361"/>
      <c r="AA175" s="361"/>
    </row>
    <row r="176" spans="1:27" ht="15.75" thickBot="1">
      <c r="A176" s="297">
        <v>20424913</v>
      </c>
      <c r="B176" s="265">
        <v>2503</v>
      </c>
      <c r="C176" s="285" t="s">
        <v>3166</v>
      </c>
      <c r="D176" s="285" t="s">
        <v>1875</v>
      </c>
      <c r="E176" s="234" t="s">
        <v>5680</v>
      </c>
      <c r="F176" s="271" t="s">
        <v>5599</v>
      </c>
      <c r="G176" s="234"/>
      <c r="H176" s="234" t="s">
        <v>3183</v>
      </c>
      <c r="I176" s="265">
        <v>1</v>
      </c>
      <c r="J176" s="294" t="s">
        <v>1956</v>
      </c>
      <c r="K176" s="234" t="s">
        <v>5603</v>
      </c>
      <c r="L176" s="285" t="s">
        <v>5611</v>
      </c>
      <c r="M176" s="298">
        <v>437880019145</v>
      </c>
      <c r="N176" s="287">
        <v>57.1</v>
      </c>
      <c r="O176" s="288">
        <f t="shared" si="8"/>
        <v>0.57099999999999995</v>
      </c>
      <c r="P176" s="264" t="s">
        <v>2248</v>
      </c>
      <c r="Q176" s="264">
        <v>1</v>
      </c>
      <c r="R176" s="265" t="s">
        <v>1873</v>
      </c>
      <c r="S176" s="290">
        <v>5.7960000000000003</v>
      </c>
      <c r="T176" s="291">
        <f t="shared" si="9"/>
        <v>3.3095159999999999</v>
      </c>
      <c r="U176" s="291">
        <f t="shared" si="10"/>
        <v>5.7959999999999998E-2</v>
      </c>
      <c r="V176" s="292" t="s">
        <v>1877</v>
      </c>
      <c r="W176" s="299" t="s">
        <v>2247</v>
      </c>
      <c r="Y176" s="361"/>
      <c r="Z176" s="361"/>
      <c r="AA176" s="361"/>
    </row>
    <row r="177" spans="1:27" ht="15.75" thickBot="1">
      <c r="A177" s="297">
        <v>20424913</v>
      </c>
      <c r="B177" s="265">
        <v>2503</v>
      </c>
      <c r="C177" s="285" t="s">
        <v>3166</v>
      </c>
      <c r="D177" s="285" t="s">
        <v>1875</v>
      </c>
      <c r="E177" s="234" t="s">
        <v>5678</v>
      </c>
      <c r="F177" s="271" t="s">
        <v>65</v>
      </c>
      <c r="G177" s="234"/>
      <c r="H177" s="234" t="s">
        <v>3179</v>
      </c>
      <c r="I177" s="265">
        <v>1</v>
      </c>
      <c r="J177" s="294" t="s">
        <v>1953</v>
      </c>
      <c r="K177" s="234" t="s">
        <v>5603</v>
      </c>
      <c r="L177" s="285" t="s">
        <v>5611</v>
      </c>
      <c r="M177" s="298">
        <v>437880019139</v>
      </c>
      <c r="N177" s="265">
        <v>84.35</v>
      </c>
      <c r="O177" s="288">
        <f t="shared" si="8"/>
        <v>0.84350000000000003</v>
      </c>
      <c r="P177" s="264" t="s">
        <v>2250</v>
      </c>
      <c r="Q177" s="264">
        <v>1</v>
      </c>
      <c r="R177" s="265" t="s">
        <v>1873</v>
      </c>
      <c r="S177" s="290">
        <v>5.4130000000000003</v>
      </c>
      <c r="T177" s="291">
        <f t="shared" si="9"/>
        <v>4.5658655000000001</v>
      </c>
      <c r="U177" s="291">
        <f t="shared" si="10"/>
        <v>5.4130000000000005E-2</v>
      </c>
      <c r="V177" s="292" t="s">
        <v>1877</v>
      </c>
      <c r="W177" s="299" t="s">
        <v>2249</v>
      </c>
      <c r="Y177" s="361"/>
      <c r="Z177" s="361"/>
      <c r="AA177" s="361"/>
    </row>
    <row r="178" spans="1:27" ht="15.75" thickBot="1">
      <c r="A178" s="297">
        <v>20424913</v>
      </c>
      <c r="B178" s="265">
        <v>2503</v>
      </c>
      <c r="C178" s="285" t="s">
        <v>3166</v>
      </c>
      <c r="D178" s="285" t="s">
        <v>1875</v>
      </c>
      <c r="E178" s="234" t="s">
        <v>5689</v>
      </c>
      <c r="F178" s="271" t="s">
        <v>3198</v>
      </c>
      <c r="G178" s="234" t="s">
        <v>3168</v>
      </c>
      <c r="H178" s="234" t="s">
        <v>3197</v>
      </c>
      <c r="I178" s="265">
        <v>1</v>
      </c>
      <c r="J178" s="294" t="s">
        <v>1947</v>
      </c>
      <c r="K178" s="234" t="s">
        <v>5602</v>
      </c>
      <c r="L178" s="285" t="s">
        <v>5611</v>
      </c>
      <c r="M178" s="298">
        <v>437880019163</v>
      </c>
      <c r="N178" s="265">
        <v>66.900000000000006</v>
      </c>
      <c r="O178" s="288">
        <f t="shared" si="8"/>
        <v>0.66900000000000004</v>
      </c>
      <c r="P178" s="264" t="s">
        <v>2252</v>
      </c>
      <c r="Q178" s="264">
        <v>1</v>
      </c>
      <c r="R178" s="265" t="s">
        <v>1873</v>
      </c>
      <c r="S178" s="290">
        <v>4.3609999999999998</v>
      </c>
      <c r="T178" s="291">
        <f t="shared" si="9"/>
        <v>2.9175089999999999</v>
      </c>
      <c r="U178" s="291">
        <f t="shared" si="10"/>
        <v>4.3609999999999996E-2</v>
      </c>
      <c r="V178" s="292" t="s">
        <v>1877</v>
      </c>
      <c r="W178" s="299" t="s">
        <v>2251</v>
      </c>
      <c r="Y178" s="361"/>
      <c r="Z178" s="361"/>
      <c r="AA178" s="361"/>
    </row>
    <row r="179" spans="1:27" ht="15.75" thickBot="1">
      <c r="A179" s="297">
        <v>20424913</v>
      </c>
      <c r="B179" s="265">
        <v>2503</v>
      </c>
      <c r="C179" s="285" t="s">
        <v>3166</v>
      </c>
      <c r="D179" s="285" t="s">
        <v>1875</v>
      </c>
      <c r="E179" s="234" t="s">
        <v>5686</v>
      </c>
      <c r="F179" s="271" t="s">
        <v>3191</v>
      </c>
      <c r="G179" s="234" t="s">
        <v>3168</v>
      </c>
      <c r="H179" s="234" t="s">
        <v>3190</v>
      </c>
      <c r="I179" s="265">
        <v>1</v>
      </c>
      <c r="J179" s="294" t="s">
        <v>1959</v>
      </c>
      <c r="K179" s="234" t="s">
        <v>5602</v>
      </c>
      <c r="L179" s="285" t="s">
        <v>5611</v>
      </c>
      <c r="M179" s="298">
        <v>437880019155</v>
      </c>
      <c r="N179" s="265">
        <v>71.53</v>
      </c>
      <c r="O179" s="288">
        <f t="shared" si="8"/>
        <v>0.71529999999999994</v>
      </c>
      <c r="P179" s="264" t="s">
        <v>2254</v>
      </c>
      <c r="Q179" s="264">
        <v>1</v>
      </c>
      <c r="R179" s="265" t="s">
        <v>1873</v>
      </c>
      <c r="S179" s="290">
        <v>5.2729999999999997</v>
      </c>
      <c r="T179" s="291">
        <f t="shared" si="9"/>
        <v>3.7717768999999994</v>
      </c>
      <c r="U179" s="291">
        <f t="shared" si="10"/>
        <v>5.2729999999999992E-2</v>
      </c>
      <c r="V179" s="292" t="s">
        <v>1877</v>
      </c>
      <c r="W179" s="299" t="s">
        <v>2253</v>
      </c>
      <c r="Y179" s="361"/>
      <c r="Z179" s="361"/>
      <c r="AA179" s="361"/>
    </row>
    <row r="180" spans="1:27" ht="15.75" thickBot="1">
      <c r="A180" s="265">
        <v>20424913</v>
      </c>
      <c r="B180" s="265">
        <v>2503</v>
      </c>
      <c r="C180" s="285" t="s">
        <v>3166</v>
      </c>
      <c r="D180" s="285" t="s">
        <v>1875</v>
      </c>
      <c r="E180" s="234" t="s">
        <v>5677</v>
      </c>
      <c r="F180" s="271" t="s">
        <v>650</v>
      </c>
      <c r="G180" s="234"/>
      <c r="H180" s="234" t="s">
        <v>3177</v>
      </c>
      <c r="I180" s="265">
        <v>1</v>
      </c>
      <c r="J180" s="294" t="s">
        <v>1968</v>
      </c>
      <c r="K180" s="234" t="s">
        <v>5603</v>
      </c>
      <c r="L180" s="285" t="s">
        <v>5611</v>
      </c>
      <c r="M180" s="284">
        <v>437880019137</v>
      </c>
      <c r="N180" s="265">
        <v>75.260000000000005</v>
      </c>
      <c r="O180" s="288">
        <f t="shared" si="8"/>
        <v>0.75260000000000005</v>
      </c>
      <c r="P180" s="264" t="s">
        <v>2256</v>
      </c>
      <c r="Q180" s="264">
        <v>1</v>
      </c>
      <c r="R180" s="265" t="s">
        <v>1873</v>
      </c>
      <c r="S180" s="290">
        <v>5.0129999999999999</v>
      </c>
      <c r="T180" s="291">
        <f t="shared" si="9"/>
        <v>3.7727838</v>
      </c>
      <c r="U180" s="291">
        <f t="shared" si="10"/>
        <v>5.0129999999999994E-2</v>
      </c>
      <c r="V180" s="292" t="s">
        <v>1877</v>
      </c>
      <c r="W180" s="294" t="s">
        <v>2255</v>
      </c>
      <c r="Y180" s="361"/>
      <c r="Z180" s="361"/>
      <c r="AA180" s="361"/>
    </row>
    <row r="181" spans="1:27" ht="15.75" thickBot="1">
      <c r="A181" s="265">
        <v>20424913</v>
      </c>
      <c r="B181" s="265">
        <v>2503</v>
      </c>
      <c r="C181" s="285" t="s">
        <v>3166</v>
      </c>
      <c r="D181" s="285" t="s">
        <v>1875</v>
      </c>
      <c r="E181" s="234" t="s">
        <v>5688</v>
      </c>
      <c r="F181" s="271" t="s">
        <v>3195</v>
      </c>
      <c r="G181" s="234" t="s">
        <v>3168</v>
      </c>
      <c r="H181" s="234" t="s">
        <v>3193</v>
      </c>
      <c r="I181" s="265">
        <v>1</v>
      </c>
      <c r="J181" s="294" t="s">
        <v>1977</v>
      </c>
      <c r="K181" s="234" t="s">
        <v>5602</v>
      </c>
      <c r="L181" s="285" t="s">
        <v>5611</v>
      </c>
      <c r="M181" s="284">
        <v>437880019159</v>
      </c>
      <c r="N181" s="265">
        <v>57.3</v>
      </c>
      <c r="O181" s="288">
        <f t="shared" si="8"/>
        <v>0.57299999999999995</v>
      </c>
      <c r="P181" s="264" t="s">
        <v>2258</v>
      </c>
      <c r="Q181" s="264">
        <v>1</v>
      </c>
      <c r="R181" s="265" t="s">
        <v>1873</v>
      </c>
      <c r="S181" s="290">
        <v>4.3639999999999999</v>
      </c>
      <c r="T181" s="291">
        <f t="shared" si="9"/>
        <v>2.5005719999999996</v>
      </c>
      <c r="U181" s="291">
        <f t="shared" si="10"/>
        <v>4.3639999999999991E-2</v>
      </c>
      <c r="V181" s="292" t="s">
        <v>1877</v>
      </c>
      <c r="W181" s="294" t="s">
        <v>2257</v>
      </c>
      <c r="Y181" s="361"/>
      <c r="Z181" s="361"/>
      <c r="AA181" s="361"/>
    </row>
    <row r="182" spans="1:27" ht="15.75" thickBot="1">
      <c r="A182" s="265">
        <v>20424913</v>
      </c>
      <c r="B182" s="265">
        <v>2503</v>
      </c>
      <c r="C182" s="285" t="s">
        <v>3166</v>
      </c>
      <c r="D182" s="285" t="s">
        <v>1875</v>
      </c>
      <c r="E182" s="234" t="s">
        <v>5685</v>
      </c>
      <c r="F182" s="271" t="s">
        <v>5598</v>
      </c>
      <c r="G182" s="234" t="s">
        <v>3168</v>
      </c>
      <c r="H182" s="234" t="s">
        <v>3173</v>
      </c>
      <c r="I182" s="265">
        <v>1</v>
      </c>
      <c r="J182" s="294" t="s">
        <v>1971</v>
      </c>
      <c r="K182" s="234" t="s">
        <v>5602</v>
      </c>
      <c r="L182" s="285" t="s">
        <v>5611</v>
      </c>
      <c r="M182" s="284">
        <v>437880019129</v>
      </c>
      <c r="N182" s="265">
        <v>69.459999999999994</v>
      </c>
      <c r="O182" s="288">
        <f t="shared" si="8"/>
        <v>0.69459999999999988</v>
      </c>
      <c r="P182" s="264" t="s">
        <v>2260</v>
      </c>
      <c r="Q182" s="264">
        <v>1</v>
      </c>
      <c r="R182" s="265" t="s">
        <v>1873</v>
      </c>
      <c r="S182" s="290">
        <v>5.0730000000000004</v>
      </c>
      <c r="T182" s="291">
        <f t="shared" si="9"/>
        <v>3.5237057999999997</v>
      </c>
      <c r="U182" s="291">
        <f t="shared" si="10"/>
        <v>5.0729999999999997E-2</v>
      </c>
      <c r="V182" s="292" t="s">
        <v>1877</v>
      </c>
      <c r="W182" s="294" t="s">
        <v>2259</v>
      </c>
      <c r="Y182" s="361"/>
      <c r="Z182" s="361"/>
      <c r="AA182" s="361"/>
    </row>
    <row r="183" spans="1:27" ht="15.75" thickBot="1">
      <c r="A183" s="265">
        <v>20424913</v>
      </c>
      <c r="B183" s="265">
        <v>2503</v>
      </c>
      <c r="C183" s="285" t="s">
        <v>3166</v>
      </c>
      <c r="D183" s="285" t="s">
        <v>1875</v>
      </c>
      <c r="E183" s="234" t="s">
        <v>5676</v>
      </c>
      <c r="F183" s="271" t="s">
        <v>1918</v>
      </c>
      <c r="G183" s="234" t="s">
        <v>3168</v>
      </c>
      <c r="H183" s="234" t="s">
        <v>3175</v>
      </c>
      <c r="I183" s="265">
        <v>1</v>
      </c>
      <c r="J183" s="294" t="s">
        <v>1965</v>
      </c>
      <c r="K183" s="234" t="s">
        <v>5602</v>
      </c>
      <c r="L183" s="285" t="s">
        <v>5611</v>
      </c>
      <c r="M183" s="284">
        <v>437880019133</v>
      </c>
      <c r="N183" s="265">
        <v>76.8</v>
      </c>
      <c r="O183" s="288">
        <f t="shared" si="8"/>
        <v>0.76800000000000002</v>
      </c>
      <c r="P183" s="264" t="s">
        <v>2262</v>
      </c>
      <c r="Q183" s="264">
        <v>1</v>
      </c>
      <c r="R183" s="265" t="s">
        <v>1873</v>
      </c>
      <c r="S183" s="290">
        <v>32.378</v>
      </c>
      <c r="T183" s="291">
        <f t="shared" si="9"/>
        <v>24.866304</v>
      </c>
      <c r="U183" s="291">
        <f t="shared" si="10"/>
        <v>0.32378000000000001</v>
      </c>
      <c r="V183" s="296">
        <v>1.9870000000000001</v>
      </c>
      <c r="W183" s="294" t="s">
        <v>2261</v>
      </c>
      <c r="Y183" s="361"/>
      <c r="Z183" s="361"/>
      <c r="AA183" s="361"/>
    </row>
    <row r="184" spans="1:27" ht="15.75" thickBot="1">
      <c r="A184" s="265">
        <v>20424913</v>
      </c>
      <c r="B184" s="265">
        <v>2503</v>
      </c>
      <c r="C184" s="285" t="s">
        <v>3166</v>
      </c>
      <c r="D184" s="285" t="s">
        <v>1875</v>
      </c>
      <c r="E184" s="234" t="s">
        <v>5684</v>
      </c>
      <c r="F184" s="271" t="s">
        <v>5595</v>
      </c>
      <c r="G184" s="234" t="s">
        <v>3168</v>
      </c>
      <c r="H184" s="234" t="s">
        <v>3188</v>
      </c>
      <c r="I184" s="265">
        <v>3</v>
      </c>
      <c r="J184" s="294" t="s">
        <v>1962</v>
      </c>
      <c r="K184" s="234" t="s">
        <v>5602</v>
      </c>
      <c r="L184" s="285" t="s">
        <v>5611</v>
      </c>
      <c r="M184" s="298">
        <v>437880019151</v>
      </c>
      <c r="N184" s="265">
        <v>77.63</v>
      </c>
      <c r="O184" s="288">
        <f t="shared" si="8"/>
        <v>0.77629999999999999</v>
      </c>
      <c r="P184" s="264" t="s">
        <v>2264</v>
      </c>
      <c r="Q184" s="264">
        <v>1</v>
      </c>
      <c r="R184" s="265" t="s">
        <v>1873</v>
      </c>
      <c r="S184" s="290">
        <v>4.4880000000000004</v>
      </c>
      <c r="T184" s="291">
        <f t="shared" si="9"/>
        <v>3.4840344000000001</v>
      </c>
      <c r="U184" s="291">
        <f t="shared" si="10"/>
        <v>4.4880000000000003E-2</v>
      </c>
      <c r="V184" s="296">
        <v>20.481000000000002</v>
      </c>
      <c r="W184" s="294" t="s">
        <v>2263</v>
      </c>
      <c r="Y184" s="361"/>
      <c r="Z184" s="361"/>
      <c r="AA184" s="361"/>
    </row>
    <row r="185" spans="1:27" ht="15.75" thickBot="1">
      <c r="A185" s="265">
        <v>20424913</v>
      </c>
      <c r="B185" s="265">
        <v>2503</v>
      </c>
      <c r="C185" s="285" t="s">
        <v>3166</v>
      </c>
      <c r="D185" s="285" t="s">
        <v>1875</v>
      </c>
      <c r="E185" s="234" t="s">
        <v>5691</v>
      </c>
      <c r="F185" s="271" t="s">
        <v>597</v>
      </c>
      <c r="G185" s="234"/>
      <c r="H185" s="234" t="s">
        <v>3202</v>
      </c>
      <c r="I185" s="265">
        <v>1</v>
      </c>
      <c r="J185" s="294" t="s">
        <v>1980</v>
      </c>
      <c r="K185" s="234" t="s">
        <v>5603</v>
      </c>
      <c r="L185" s="285" t="s">
        <v>5611</v>
      </c>
      <c r="M185" s="298">
        <v>437880019171</v>
      </c>
      <c r="N185" s="265">
        <v>85.15</v>
      </c>
      <c r="O185" s="288">
        <f t="shared" si="8"/>
        <v>0.85150000000000003</v>
      </c>
      <c r="P185" s="264" t="s">
        <v>2266</v>
      </c>
      <c r="Q185" s="264">
        <v>1</v>
      </c>
      <c r="R185" s="265" t="s">
        <v>1873</v>
      </c>
      <c r="S185" s="290">
        <v>7.6760000000000002</v>
      </c>
      <c r="T185" s="291">
        <f t="shared" si="9"/>
        <v>6.5361140000000004</v>
      </c>
      <c r="U185" s="291">
        <f t="shared" si="10"/>
        <v>7.6759999999999995E-2</v>
      </c>
      <c r="V185" s="292" t="s">
        <v>1877</v>
      </c>
      <c r="W185" s="294" t="s">
        <v>2265</v>
      </c>
      <c r="Y185" s="361"/>
      <c r="Z185" s="361"/>
      <c r="AA185" s="361"/>
    </row>
    <row r="186" spans="1:27" ht="15.75" thickBot="1">
      <c r="A186" s="265">
        <v>20424913</v>
      </c>
      <c r="B186" s="265">
        <v>2503</v>
      </c>
      <c r="C186" s="285" t="s">
        <v>3166</v>
      </c>
      <c r="D186" s="285" t="s">
        <v>1875</v>
      </c>
      <c r="E186" s="234" t="s">
        <v>5684</v>
      </c>
      <c r="F186" s="271" t="s">
        <v>5595</v>
      </c>
      <c r="G186" s="234" t="s">
        <v>3168</v>
      </c>
      <c r="H186" s="234" t="s">
        <v>3186</v>
      </c>
      <c r="I186" s="265">
        <v>1</v>
      </c>
      <c r="J186" s="294" t="s">
        <v>1974</v>
      </c>
      <c r="K186" s="234" t="s">
        <v>5602</v>
      </c>
      <c r="L186" s="285" t="s">
        <v>5611</v>
      </c>
      <c r="M186" s="298">
        <v>437880019147</v>
      </c>
      <c r="N186" s="265">
        <v>93.24</v>
      </c>
      <c r="O186" s="288">
        <f t="shared" si="8"/>
        <v>0.93240000000000001</v>
      </c>
      <c r="P186" s="264" t="s">
        <v>2268</v>
      </c>
      <c r="Q186" s="264">
        <v>1</v>
      </c>
      <c r="R186" s="265" t="s">
        <v>1873</v>
      </c>
      <c r="S186" s="290">
        <v>7.9020000000000001</v>
      </c>
      <c r="T186" s="291">
        <f t="shared" si="9"/>
        <v>7.3678248000000002</v>
      </c>
      <c r="U186" s="291">
        <f t="shared" si="10"/>
        <v>7.9020000000000007E-2</v>
      </c>
      <c r="V186" s="292" t="s">
        <v>1877</v>
      </c>
      <c r="W186" s="294" t="s">
        <v>2267</v>
      </c>
      <c r="Y186" s="361"/>
      <c r="Z186" s="361"/>
      <c r="AA186" s="361"/>
    </row>
    <row r="187" spans="1:27" ht="15.75" thickBot="1">
      <c r="A187" s="297">
        <v>20424913</v>
      </c>
      <c r="B187" s="265">
        <v>2504</v>
      </c>
      <c r="C187" s="285" t="s">
        <v>3166</v>
      </c>
      <c r="D187" s="285" t="s">
        <v>1875</v>
      </c>
      <c r="E187" s="234" t="s">
        <v>5678</v>
      </c>
      <c r="F187" s="271" t="s">
        <v>65</v>
      </c>
      <c r="G187" s="234"/>
      <c r="H187" s="234" t="s">
        <v>3179</v>
      </c>
      <c r="I187" s="265">
        <v>1</v>
      </c>
      <c r="J187" s="294" t="s">
        <v>1953</v>
      </c>
      <c r="K187" s="234" t="s">
        <v>5603</v>
      </c>
      <c r="L187" s="285" t="s">
        <v>5611</v>
      </c>
      <c r="M187" s="298">
        <v>437880019255</v>
      </c>
      <c r="N187" s="287">
        <v>99.15</v>
      </c>
      <c r="O187" s="288">
        <f t="shared" si="8"/>
        <v>0.99150000000000005</v>
      </c>
      <c r="P187" s="264" t="s">
        <v>2270</v>
      </c>
      <c r="Q187" s="264">
        <v>1</v>
      </c>
      <c r="R187" s="265" t="s">
        <v>1873</v>
      </c>
      <c r="S187" s="290">
        <v>13.151999999999999</v>
      </c>
      <c r="T187" s="291">
        <f t="shared" si="9"/>
        <v>13.040208</v>
      </c>
      <c r="U187" s="291">
        <f t="shared" si="10"/>
        <v>0.13152</v>
      </c>
      <c r="V187" s="292" t="s">
        <v>1877</v>
      </c>
      <c r="W187" s="299" t="s">
        <v>2269</v>
      </c>
      <c r="Y187" s="361"/>
      <c r="Z187" s="361"/>
      <c r="AA187" s="361"/>
    </row>
    <row r="188" spans="1:27" ht="15.75" thickBot="1">
      <c r="A188" s="297">
        <v>20424913</v>
      </c>
      <c r="B188" s="265">
        <v>2504</v>
      </c>
      <c r="C188" s="285" t="s">
        <v>3166</v>
      </c>
      <c r="D188" s="285" t="s">
        <v>1875</v>
      </c>
      <c r="E188" s="234" t="s">
        <v>5686</v>
      </c>
      <c r="F188" s="271" t="s">
        <v>3191</v>
      </c>
      <c r="G188" s="234" t="s">
        <v>3168</v>
      </c>
      <c r="H188" s="234" t="s">
        <v>3190</v>
      </c>
      <c r="I188" s="265">
        <v>1</v>
      </c>
      <c r="J188" s="294" t="s">
        <v>1959</v>
      </c>
      <c r="K188" s="234" t="s">
        <v>5602</v>
      </c>
      <c r="L188" s="285" t="s">
        <v>5611</v>
      </c>
      <c r="M188" s="298">
        <v>437880019271</v>
      </c>
      <c r="N188" s="287">
        <v>71.290000000000006</v>
      </c>
      <c r="O188" s="288">
        <f t="shared" si="8"/>
        <v>0.71290000000000009</v>
      </c>
      <c r="P188" s="264" t="s">
        <v>2272</v>
      </c>
      <c r="Q188" s="264">
        <v>1</v>
      </c>
      <c r="R188" s="265" t="s">
        <v>1873</v>
      </c>
      <c r="S188" s="290">
        <v>13.074</v>
      </c>
      <c r="T188" s="291">
        <f t="shared" si="9"/>
        <v>9.3204546000000015</v>
      </c>
      <c r="U188" s="291">
        <f t="shared" si="10"/>
        <v>0.13074000000000002</v>
      </c>
      <c r="V188" s="292" t="s">
        <v>1877</v>
      </c>
      <c r="W188" s="299" t="s">
        <v>2271</v>
      </c>
      <c r="Y188" s="361"/>
      <c r="Z188" s="361"/>
      <c r="AA188" s="361"/>
    </row>
    <row r="189" spans="1:27" ht="15.75" thickBot="1">
      <c r="A189" s="297">
        <v>20424913</v>
      </c>
      <c r="B189" s="265">
        <v>2504</v>
      </c>
      <c r="C189" s="285" t="s">
        <v>3166</v>
      </c>
      <c r="D189" s="285" t="s">
        <v>1875</v>
      </c>
      <c r="E189" s="234" t="s">
        <v>5689</v>
      </c>
      <c r="F189" s="271" t="s">
        <v>3198</v>
      </c>
      <c r="G189" s="234" t="s">
        <v>3168</v>
      </c>
      <c r="H189" s="234" t="s">
        <v>3197</v>
      </c>
      <c r="I189" s="265">
        <v>1</v>
      </c>
      <c r="J189" s="294" t="s">
        <v>1947</v>
      </c>
      <c r="K189" s="234" t="s">
        <v>5602</v>
      </c>
      <c r="L189" s="285" t="s">
        <v>5611</v>
      </c>
      <c r="M189" s="298">
        <v>437880019279</v>
      </c>
      <c r="N189" s="287">
        <v>82.59</v>
      </c>
      <c r="O189" s="288">
        <f t="shared" si="8"/>
        <v>0.82590000000000008</v>
      </c>
      <c r="P189" s="264" t="s">
        <v>2274</v>
      </c>
      <c r="Q189" s="264">
        <v>1</v>
      </c>
      <c r="R189" s="265" t="s">
        <v>1873</v>
      </c>
      <c r="S189" s="290">
        <v>8.1820000000000004</v>
      </c>
      <c r="T189" s="291">
        <f t="shared" si="9"/>
        <v>6.7575138000000008</v>
      </c>
      <c r="U189" s="291">
        <f t="shared" si="10"/>
        <v>8.1820000000000004E-2</v>
      </c>
      <c r="V189" s="292" t="s">
        <v>1877</v>
      </c>
      <c r="W189" s="299" t="s">
        <v>2273</v>
      </c>
      <c r="Y189" s="361"/>
      <c r="Z189" s="361"/>
      <c r="AA189" s="361"/>
    </row>
    <row r="190" spans="1:27" ht="15.75" thickBot="1">
      <c r="A190" s="297">
        <v>20424913</v>
      </c>
      <c r="B190" s="265">
        <v>2504</v>
      </c>
      <c r="C190" s="285" t="s">
        <v>3166</v>
      </c>
      <c r="D190" s="285" t="s">
        <v>1875</v>
      </c>
      <c r="E190" s="234" t="s">
        <v>5679</v>
      </c>
      <c r="F190" s="271" t="s">
        <v>70</v>
      </c>
      <c r="G190" s="234"/>
      <c r="H190" s="234" t="s">
        <v>3181</v>
      </c>
      <c r="I190" s="265">
        <v>1</v>
      </c>
      <c r="J190" s="294" t="s">
        <v>2041</v>
      </c>
      <c r="K190" s="234" t="s">
        <v>5603</v>
      </c>
      <c r="L190" s="285" t="s">
        <v>5611</v>
      </c>
      <c r="M190" s="298">
        <v>437880019257</v>
      </c>
      <c r="N190" s="287">
        <v>88.6</v>
      </c>
      <c r="O190" s="288">
        <f t="shared" si="8"/>
        <v>0.88600000000000001</v>
      </c>
      <c r="P190" s="264" t="s">
        <v>2276</v>
      </c>
      <c r="Q190" s="264">
        <v>1</v>
      </c>
      <c r="R190" s="265" t="s">
        <v>1873</v>
      </c>
      <c r="S190" s="290">
        <v>11.15</v>
      </c>
      <c r="T190" s="291">
        <f t="shared" si="9"/>
        <v>9.8788999999999998</v>
      </c>
      <c r="U190" s="291">
        <f t="shared" si="10"/>
        <v>0.1115</v>
      </c>
      <c r="V190" s="292" t="s">
        <v>1877</v>
      </c>
      <c r="W190" s="299" t="s">
        <v>2275</v>
      </c>
      <c r="Y190" s="361"/>
      <c r="Z190" s="361"/>
      <c r="AA190" s="361"/>
    </row>
    <row r="191" spans="1:27" ht="15.75" thickBot="1">
      <c r="A191" s="297">
        <v>20424913</v>
      </c>
      <c r="B191" s="265">
        <v>2504</v>
      </c>
      <c r="C191" s="285" t="s">
        <v>3166</v>
      </c>
      <c r="D191" s="285" t="s">
        <v>1875</v>
      </c>
      <c r="E191" s="234" t="s">
        <v>5690</v>
      </c>
      <c r="F191" s="271" t="s">
        <v>66</v>
      </c>
      <c r="G191" s="234"/>
      <c r="H191" s="234" t="s">
        <v>3200</v>
      </c>
      <c r="I191" s="265">
        <v>1</v>
      </c>
      <c r="J191" s="294" t="s">
        <v>1950</v>
      </c>
      <c r="K191" s="234" t="s">
        <v>5603</v>
      </c>
      <c r="L191" s="285" t="s">
        <v>5611</v>
      </c>
      <c r="M191" s="298">
        <v>437880019285</v>
      </c>
      <c r="N191" s="265">
        <v>11.01</v>
      </c>
      <c r="O191" s="288">
        <f t="shared" si="8"/>
        <v>0.11009999999999999</v>
      </c>
      <c r="P191" s="264" t="s">
        <v>2278</v>
      </c>
      <c r="Q191" s="264">
        <v>1</v>
      </c>
      <c r="R191" s="265" t="s">
        <v>1873</v>
      </c>
      <c r="S191" s="290">
        <v>6.8769999999999998</v>
      </c>
      <c r="T191" s="291">
        <f t="shared" si="9"/>
        <v>0.75715769999999993</v>
      </c>
      <c r="U191" s="291">
        <f t="shared" si="10"/>
        <v>6.8769999999999998E-2</v>
      </c>
      <c r="V191" s="292" t="s">
        <v>1877</v>
      </c>
      <c r="W191" s="299" t="s">
        <v>2277</v>
      </c>
      <c r="Y191" s="361"/>
      <c r="Z191" s="361"/>
      <c r="AA191" s="361"/>
    </row>
    <row r="192" spans="1:27" ht="15.75" thickBot="1">
      <c r="A192" s="297">
        <v>20424913</v>
      </c>
      <c r="B192" s="265">
        <v>2504</v>
      </c>
      <c r="C192" s="285" t="s">
        <v>3166</v>
      </c>
      <c r="D192" s="285" t="s">
        <v>1875</v>
      </c>
      <c r="E192" s="234" t="s">
        <v>5680</v>
      </c>
      <c r="F192" s="271" t="s">
        <v>5599</v>
      </c>
      <c r="G192" s="234"/>
      <c r="H192" s="234" t="s">
        <v>3183</v>
      </c>
      <c r="I192" s="265">
        <v>1</v>
      </c>
      <c r="J192" s="294" t="s">
        <v>1956</v>
      </c>
      <c r="K192" s="234" t="s">
        <v>5603</v>
      </c>
      <c r="L192" s="285" t="s">
        <v>5611</v>
      </c>
      <c r="M192" s="298">
        <v>437880019261</v>
      </c>
      <c r="N192" s="265">
        <v>60.16</v>
      </c>
      <c r="O192" s="288">
        <f t="shared" si="8"/>
        <v>0.60159999999999991</v>
      </c>
      <c r="P192" s="264" t="s">
        <v>2280</v>
      </c>
      <c r="Q192" s="264">
        <v>1</v>
      </c>
      <c r="R192" s="265" t="s">
        <v>1873</v>
      </c>
      <c r="S192" s="290">
        <v>14.239000000000001</v>
      </c>
      <c r="T192" s="291">
        <f t="shared" si="9"/>
        <v>8.5661823999999989</v>
      </c>
      <c r="U192" s="291">
        <f t="shared" si="10"/>
        <v>0.14238999999999999</v>
      </c>
      <c r="V192" s="296">
        <v>4.883</v>
      </c>
      <c r="W192" s="299" t="s">
        <v>2279</v>
      </c>
      <c r="Y192" s="361"/>
      <c r="Z192" s="361"/>
      <c r="AA192" s="361"/>
    </row>
    <row r="193" spans="1:27" ht="15.75" thickBot="1">
      <c r="A193" s="265">
        <v>20424913</v>
      </c>
      <c r="B193" s="265">
        <v>2504</v>
      </c>
      <c r="C193" s="285" t="s">
        <v>3166</v>
      </c>
      <c r="D193" s="285" t="s">
        <v>1875</v>
      </c>
      <c r="E193" s="234" t="s">
        <v>5676</v>
      </c>
      <c r="F193" s="271" t="s">
        <v>1918</v>
      </c>
      <c r="G193" s="234" t="s">
        <v>3168</v>
      </c>
      <c r="H193" s="234" t="s">
        <v>3175</v>
      </c>
      <c r="I193" s="265">
        <v>1</v>
      </c>
      <c r="J193" s="294" t="s">
        <v>1965</v>
      </c>
      <c r="K193" s="234" t="s">
        <v>5602</v>
      </c>
      <c r="L193" s="285" t="s">
        <v>5611</v>
      </c>
      <c r="M193" s="298">
        <v>437880019249</v>
      </c>
      <c r="N193" s="287">
        <v>98</v>
      </c>
      <c r="O193" s="288">
        <f t="shared" si="8"/>
        <v>0.98</v>
      </c>
      <c r="P193" s="264" t="s">
        <v>2282</v>
      </c>
      <c r="Q193" s="264">
        <v>1</v>
      </c>
      <c r="R193" s="265" t="s">
        <v>1873</v>
      </c>
      <c r="S193" s="290">
        <v>7.5060000000000002</v>
      </c>
      <c r="T193" s="291">
        <f t="shared" si="9"/>
        <v>7.35588</v>
      </c>
      <c r="U193" s="291">
        <f t="shared" si="10"/>
        <v>7.5060000000000002E-2</v>
      </c>
      <c r="V193" s="292" t="s">
        <v>1877</v>
      </c>
      <c r="W193" s="294" t="s">
        <v>2281</v>
      </c>
      <c r="Y193" s="361"/>
      <c r="Z193" s="361"/>
      <c r="AA193" s="361"/>
    </row>
    <row r="194" spans="1:27" ht="15.75" thickBot="1">
      <c r="A194" s="265">
        <v>20424913</v>
      </c>
      <c r="B194" s="265">
        <v>2504</v>
      </c>
      <c r="C194" s="285" t="s">
        <v>3166</v>
      </c>
      <c r="D194" s="285" t="s">
        <v>1875</v>
      </c>
      <c r="E194" s="234" t="s">
        <v>5688</v>
      </c>
      <c r="F194" s="271" t="s">
        <v>3195</v>
      </c>
      <c r="G194" s="234" t="s">
        <v>3168</v>
      </c>
      <c r="H194" s="234" t="s">
        <v>3193</v>
      </c>
      <c r="I194" s="265">
        <v>1</v>
      </c>
      <c r="J194" s="294" t="s">
        <v>1977</v>
      </c>
      <c r="K194" s="234" t="s">
        <v>5602</v>
      </c>
      <c r="L194" s="285" t="s">
        <v>5611</v>
      </c>
      <c r="M194" s="298">
        <v>437880019275</v>
      </c>
      <c r="N194" s="287">
        <v>61.19</v>
      </c>
      <c r="O194" s="288">
        <f t="shared" si="8"/>
        <v>0.6119</v>
      </c>
      <c r="P194" s="264" t="s">
        <v>2284</v>
      </c>
      <c r="Q194" s="264">
        <v>1</v>
      </c>
      <c r="R194" s="265" t="s">
        <v>1873</v>
      </c>
      <c r="S194" s="290">
        <v>7.2610000000000001</v>
      </c>
      <c r="T194" s="291">
        <f t="shared" si="9"/>
        <v>4.4430059000000002</v>
      </c>
      <c r="U194" s="291">
        <f t="shared" si="10"/>
        <v>7.2610000000000008E-2</v>
      </c>
      <c r="V194" s="292" t="s">
        <v>1877</v>
      </c>
      <c r="W194" s="294" t="s">
        <v>2283</v>
      </c>
      <c r="Y194" s="361"/>
      <c r="Z194" s="361"/>
      <c r="AA194" s="361"/>
    </row>
    <row r="195" spans="1:27" ht="15.75" thickBot="1">
      <c r="A195" s="265">
        <v>20424913</v>
      </c>
      <c r="B195" s="265">
        <v>2504</v>
      </c>
      <c r="C195" s="285" t="s">
        <v>3166</v>
      </c>
      <c r="D195" s="285" t="s">
        <v>1875</v>
      </c>
      <c r="E195" s="234" t="s">
        <v>5691</v>
      </c>
      <c r="F195" s="271" t="s">
        <v>597</v>
      </c>
      <c r="G195" s="234"/>
      <c r="H195" s="234" t="s">
        <v>3202</v>
      </c>
      <c r="I195" s="265">
        <v>1</v>
      </c>
      <c r="J195" s="294" t="s">
        <v>1980</v>
      </c>
      <c r="K195" s="234" t="s">
        <v>5603</v>
      </c>
      <c r="L195" s="285" t="s">
        <v>5611</v>
      </c>
      <c r="M195" s="284">
        <v>437880019287</v>
      </c>
      <c r="N195" s="265">
        <v>64.52</v>
      </c>
      <c r="O195" s="288">
        <f t="shared" si="8"/>
        <v>0.64519999999999988</v>
      </c>
      <c r="P195" s="264" t="s">
        <v>2286</v>
      </c>
      <c r="Q195" s="264">
        <v>1</v>
      </c>
      <c r="R195" s="265" t="s">
        <v>1873</v>
      </c>
      <c r="S195" s="290">
        <v>9.5009999999999994</v>
      </c>
      <c r="T195" s="291">
        <f t="shared" si="9"/>
        <v>6.1300451999999988</v>
      </c>
      <c r="U195" s="291">
        <f t="shared" si="10"/>
        <v>9.5009999999999983E-2</v>
      </c>
      <c r="V195" s="292" t="s">
        <v>1877</v>
      </c>
      <c r="W195" s="294" t="s">
        <v>2285</v>
      </c>
      <c r="Y195" s="361"/>
      <c r="Z195" s="361"/>
      <c r="AA195" s="361"/>
    </row>
    <row r="196" spans="1:27" ht="15.75" thickBot="1">
      <c r="A196" s="265">
        <v>20424913</v>
      </c>
      <c r="B196" s="265">
        <v>2504</v>
      </c>
      <c r="C196" s="285" t="s">
        <v>3166</v>
      </c>
      <c r="D196" s="285" t="s">
        <v>1875</v>
      </c>
      <c r="E196" s="234" t="s">
        <v>5685</v>
      </c>
      <c r="F196" s="271" t="s">
        <v>5598</v>
      </c>
      <c r="G196" s="234" t="s">
        <v>3168</v>
      </c>
      <c r="H196" s="234" t="s">
        <v>3173</v>
      </c>
      <c r="I196" s="265">
        <v>1</v>
      </c>
      <c r="J196" s="294" t="s">
        <v>1971</v>
      </c>
      <c r="K196" s="234" t="s">
        <v>5602</v>
      </c>
      <c r="L196" s="285" t="s">
        <v>5611</v>
      </c>
      <c r="M196" s="284">
        <v>437880019245</v>
      </c>
      <c r="N196" s="265">
        <v>101.8</v>
      </c>
      <c r="O196" s="288">
        <f t="shared" si="8"/>
        <v>1.018</v>
      </c>
      <c r="P196" s="264" t="s">
        <v>2288</v>
      </c>
      <c r="Q196" s="264">
        <v>1</v>
      </c>
      <c r="R196" s="265" t="s">
        <v>1873</v>
      </c>
      <c r="S196" s="290">
        <v>12.122999999999999</v>
      </c>
      <c r="T196" s="291">
        <f t="shared" si="9"/>
        <v>12.341213999999999</v>
      </c>
      <c r="U196" s="291">
        <f t="shared" si="10"/>
        <v>0.12122999999999999</v>
      </c>
      <c r="V196" s="292" t="s">
        <v>1877</v>
      </c>
      <c r="W196" s="294" t="s">
        <v>2287</v>
      </c>
      <c r="Y196" s="361"/>
      <c r="Z196" s="361"/>
      <c r="AA196" s="361"/>
    </row>
    <row r="197" spans="1:27" ht="15.75" thickBot="1">
      <c r="A197" s="265">
        <v>20424913</v>
      </c>
      <c r="B197" s="265">
        <v>2504</v>
      </c>
      <c r="C197" s="285" t="s">
        <v>3166</v>
      </c>
      <c r="D197" s="285" t="s">
        <v>1875</v>
      </c>
      <c r="E197" s="234" t="s">
        <v>5684</v>
      </c>
      <c r="F197" s="271" t="s">
        <v>5595</v>
      </c>
      <c r="G197" s="234" t="s">
        <v>3168</v>
      </c>
      <c r="H197" s="234" t="s">
        <v>3186</v>
      </c>
      <c r="I197" s="265">
        <v>1</v>
      </c>
      <c r="J197" s="294" t="s">
        <v>1974</v>
      </c>
      <c r="K197" s="234" t="s">
        <v>5602</v>
      </c>
      <c r="L197" s="285" t="s">
        <v>5611</v>
      </c>
      <c r="M197" s="284">
        <v>437880019263</v>
      </c>
      <c r="N197" s="265">
        <v>85.58</v>
      </c>
      <c r="O197" s="288">
        <f t="shared" si="8"/>
        <v>0.85580000000000001</v>
      </c>
      <c r="P197" s="264" t="s">
        <v>2290</v>
      </c>
      <c r="Q197" s="264">
        <v>1</v>
      </c>
      <c r="R197" s="265" t="s">
        <v>1873</v>
      </c>
      <c r="S197" s="290">
        <v>11.680999999999999</v>
      </c>
      <c r="T197" s="291">
        <f t="shared" si="9"/>
        <v>9.9965997999999985</v>
      </c>
      <c r="U197" s="291">
        <f t="shared" si="10"/>
        <v>0.11680999999999998</v>
      </c>
      <c r="V197" s="292" t="s">
        <v>1877</v>
      </c>
      <c r="W197" s="294" t="s">
        <v>2289</v>
      </c>
      <c r="Y197" s="361"/>
      <c r="Z197" s="361"/>
      <c r="AA197" s="361"/>
    </row>
    <row r="198" spans="1:27" ht="15.75" thickBot="1">
      <c r="A198" s="265">
        <v>20424913</v>
      </c>
      <c r="B198" s="265">
        <v>2504</v>
      </c>
      <c r="C198" s="285" t="s">
        <v>3166</v>
      </c>
      <c r="D198" s="285" t="s">
        <v>1875</v>
      </c>
      <c r="E198" s="234" t="s">
        <v>5677</v>
      </c>
      <c r="F198" s="271" t="s">
        <v>650</v>
      </c>
      <c r="G198" s="234"/>
      <c r="H198" s="234" t="s">
        <v>3177</v>
      </c>
      <c r="I198" s="265">
        <v>1</v>
      </c>
      <c r="J198" s="294" t="s">
        <v>1968</v>
      </c>
      <c r="K198" s="234" t="s">
        <v>5603</v>
      </c>
      <c r="L198" s="285" t="s">
        <v>5611</v>
      </c>
      <c r="M198" s="284">
        <v>437880019253</v>
      </c>
      <c r="N198" s="265">
        <v>84.89</v>
      </c>
      <c r="O198" s="288">
        <f t="shared" ref="O198:O261" si="11">N198*10/1000</f>
        <v>0.84889999999999999</v>
      </c>
      <c r="P198" s="264" t="s">
        <v>2292</v>
      </c>
      <c r="Q198" s="264">
        <v>1</v>
      </c>
      <c r="R198" s="265" t="s">
        <v>1873</v>
      </c>
      <c r="S198" s="290">
        <v>8.5139999999999993</v>
      </c>
      <c r="T198" s="291">
        <f t="shared" si="9"/>
        <v>7.2275345999999994</v>
      </c>
      <c r="U198" s="291">
        <f t="shared" si="10"/>
        <v>8.5139999999999993E-2</v>
      </c>
      <c r="V198" s="292" t="s">
        <v>1877</v>
      </c>
      <c r="W198" s="294" t="s">
        <v>2291</v>
      </c>
      <c r="Y198" s="361"/>
      <c r="Z198" s="361"/>
      <c r="AA198" s="361"/>
    </row>
    <row r="199" spans="1:27" ht="15.75" thickBot="1">
      <c r="A199" s="265">
        <v>20424913</v>
      </c>
      <c r="B199" s="265">
        <v>2504</v>
      </c>
      <c r="C199" s="285" t="s">
        <v>3166</v>
      </c>
      <c r="D199" s="285" t="s">
        <v>1875</v>
      </c>
      <c r="E199" s="234" t="s">
        <v>5684</v>
      </c>
      <c r="F199" s="271" t="s">
        <v>5595</v>
      </c>
      <c r="G199" s="234" t="s">
        <v>3168</v>
      </c>
      <c r="H199" s="234" t="s">
        <v>3188</v>
      </c>
      <c r="I199" s="265">
        <v>3</v>
      </c>
      <c r="J199" s="294" t="s">
        <v>1962</v>
      </c>
      <c r="K199" s="234" t="s">
        <v>5602</v>
      </c>
      <c r="L199" s="285" t="s">
        <v>5611</v>
      </c>
      <c r="M199" s="298">
        <v>437880019267</v>
      </c>
      <c r="N199" s="265">
        <v>71.13</v>
      </c>
      <c r="O199" s="288">
        <f t="shared" si="11"/>
        <v>0.71129999999999993</v>
      </c>
      <c r="P199" s="264" t="s">
        <v>2294</v>
      </c>
      <c r="Q199" s="264">
        <v>1</v>
      </c>
      <c r="R199" s="265" t="s">
        <v>1873</v>
      </c>
      <c r="S199" s="290">
        <v>8.24</v>
      </c>
      <c r="T199" s="291">
        <f t="shared" si="9"/>
        <v>5.8611119999999994</v>
      </c>
      <c r="U199" s="291">
        <f t="shared" si="10"/>
        <v>8.2400000000000001E-2</v>
      </c>
      <c r="V199" s="292" t="s">
        <v>1877</v>
      </c>
      <c r="W199" s="294" t="s">
        <v>2293</v>
      </c>
      <c r="Y199" s="361"/>
      <c r="Z199" s="361"/>
      <c r="AA199" s="361"/>
    </row>
    <row r="200" spans="1:27" ht="15.75" thickBot="1">
      <c r="A200" s="297">
        <v>20424913</v>
      </c>
      <c r="B200" s="265">
        <v>3001</v>
      </c>
      <c r="C200" s="285" t="s">
        <v>3166</v>
      </c>
      <c r="D200" s="285" t="s">
        <v>1875</v>
      </c>
      <c r="E200" s="234" t="s">
        <v>5680</v>
      </c>
      <c r="F200" s="271" t="s">
        <v>5599</v>
      </c>
      <c r="G200" s="234"/>
      <c r="H200" s="234" t="s">
        <v>3183</v>
      </c>
      <c r="I200" s="265">
        <v>1</v>
      </c>
      <c r="J200" s="294" t="s">
        <v>1884</v>
      </c>
      <c r="K200" s="234" t="s">
        <v>5600</v>
      </c>
      <c r="L200" s="285" t="s">
        <v>5610</v>
      </c>
      <c r="M200" s="298">
        <v>437880019376</v>
      </c>
      <c r="N200" s="265">
        <v>81.96</v>
      </c>
      <c r="O200" s="288">
        <f t="shared" si="11"/>
        <v>0.81959999999999988</v>
      </c>
      <c r="P200" s="264" t="s">
        <v>2296</v>
      </c>
      <c r="Q200" s="264">
        <v>1</v>
      </c>
      <c r="R200" s="265" t="s">
        <v>1873</v>
      </c>
      <c r="S200" s="290">
        <v>23.815999999999999</v>
      </c>
      <c r="T200" s="291">
        <f t="shared" si="9"/>
        <v>19.519593599999997</v>
      </c>
      <c r="U200" s="291">
        <f t="shared" si="10"/>
        <v>0.23815999999999998</v>
      </c>
      <c r="V200" s="296">
        <v>25.666</v>
      </c>
      <c r="W200" s="299" t="s">
        <v>2295</v>
      </c>
      <c r="Y200" s="361"/>
      <c r="Z200" s="361"/>
      <c r="AA200" s="361"/>
    </row>
    <row r="201" spans="1:27" ht="15.75" thickBot="1">
      <c r="A201" s="297">
        <v>20424913</v>
      </c>
      <c r="B201" s="265">
        <v>3001</v>
      </c>
      <c r="C201" s="285" t="s">
        <v>3166</v>
      </c>
      <c r="D201" s="285" t="s">
        <v>1875</v>
      </c>
      <c r="E201" s="234" t="s">
        <v>5686</v>
      </c>
      <c r="F201" s="271" t="s">
        <v>3191</v>
      </c>
      <c r="G201" s="234" t="s">
        <v>3168</v>
      </c>
      <c r="H201" s="234" t="s">
        <v>3190</v>
      </c>
      <c r="I201" s="265">
        <v>1</v>
      </c>
      <c r="J201" s="294" t="s">
        <v>1880</v>
      </c>
      <c r="K201" s="234" t="s">
        <v>5601</v>
      </c>
      <c r="L201" s="285" t="s">
        <v>5610</v>
      </c>
      <c r="M201" s="298">
        <v>437880019386</v>
      </c>
      <c r="N201" s="265">
        <v>72.47</v>
      </c>
      <c r="O201" s="288">
        <f t="shared" si="11"/>
        <v>0.72470000000000001</v>
      </c>
      <c r="P201" s="264" t="s">
        <v>2298</v>
      </c>
      <c r="Q201" s="264">
        <v>1</v>
      </c>
      <c r="R201" s="265" t="s">
        <v>1873</v>
      </c>
      <c r="S201" s="290">
        <v>7.5869999999999997</v>
      </c>
      <c r="T201" s="291">
        <f t="shared" si="9"/>
        <v>5.4982989</v>
      </c>
      <c r="U201" s="291">
        <f t="shared" si="10"/>
        <v>7.5870000000000007E-2</v>
      </c>
      <c r="V201" s="296">
        <v>2.7829999999999999</v>
      </c>
      <c r="W201" s="299" t="s">
        <v>2297</v>
      </c>
      <c r="Y201" s="361"/>
      <c r="Z201" s="361"/>
      <c r="AA201" s="361"/>
    </row>
    <row r="202" spans="1:27" ht="15.75" thickBot="1">
      <c r="A202" s="297">
        <v>20424913</v>
      </c>
      <c r="B202" s="265">
        <v>3001</v>
      </c>
      <c r="C202" s="285" t="s">
        <v>3166</v>
      </c>
      <c r="D202" s="285" t="s">
        <v>1875</v>
      </c>
      <c r="E202" s="234" t="s">
        <v>5679</v>
      </c>
      <c r="F202" s="271" t="s">
        <v>70</v>
      </c>
      <c r="G202" s="234"/>
      <c r="H202" s="234" t="s">
        <v>3181</v>
      </c>
      <c r="I202" s="265">
        <v>1</v>
      </c>
      <c r="J202" s="294" t="s">
        <v>1894</v>
      </c>
      <c r="K202" s="234" t="s">
        <v>5600</v>
      </c>
      <c r="L202" s="285" t="s">
        <v>5610</v>
      </c>
      <c r="M202" s="298">
        <v>437880019372</v>
      </c>
      <c r="N202" s="265">
        <v>76.37</v>
      </c>
      <c r="O202" s="288">
        <f t="shared" si="11"/>
        <v>0.76370000000000005</v>
      </c>
      <c r="P202" s="264" t="s">
        <v>2300</v>
      </c>
      <c r="Q202" s="264">
        <v>1</v>
      </c>
      <c r="R202" s="265" t="s">
        <v>1873</v>
      </c>
      <c r="S202" s="290">
        <v>7.5609999999999999</v>
      </c>
      <c r="T202" s="291">
        <f t="shared" si="9"/>
        <v>5.7743357</v>
      </c>
      <c r="U202" s="291">
        <f t="shared" si="10"/>
        <v>7.5609999999999997E-2</v>
      </c>
      <c r="V202" s="296">
        <v>2.4289999999999998</v>
      </c>
      <c r="W202" s="299" t="s">
        <v>2299</v>
      </c>
      <c r="Y202" s="361"/>
      <c r="Z202" s="361"/>
      <c r="AA202" s="361"/>
    </row>
    <row r="203" spans="1:27" ht="15.75" thickBot="1">
      <c r="A203" s="297">
        <v>20424913</v>
      </c>
      <c r="B203" s="265">
        <v>3001</v>
      </c>
      <c r="C203" s="285" t="s">
        <v>3166</v>
      </c>
      <c r="D203" s="285" t="s">
        <v>1875</v>
      </c>
      <c r="E203" s="234" t="s">
        <v>5689</v>
      </c>
      <c r="F203" s="271" t="s">
        <v>3198</v>
      </c>
      <c r="G203" s="234" t="s">
        <v>3168</v>
      </c>
      <c r="H203" s="234" t="s">
        <v>3197</v>
      </c>
      <c r="I203" s="265">
        <v>1</v>
      </c>
      <c r="J203" s="294" t="s">
        <v>1888</v>
      </c>
      <c r="K203" s="234" t="s">
        <v>5601</v>
      </c>
      <c r="L203" s="285" t="s">
        <v>5610</v>
      </c>
      <c r="M203" s="298">
        <v>437880019394</v>
      </c>
      <c r="N203" s="265">
        <v>79.099999999999994</v>
      </c>
      <c r="O203" s="288">
        <f t="shared" si="11"/>
        <v>0.79100000000000004</v>
      </c>
      <c r="P203" s="264" t="s">
        <v>2302</v>
      </c>
      <c r="Q203" s="264">
        <v>1</v>
      </c>
      <c r="R203" s="265" t="s">
        <v>1873</v>
      </c>
      <c r="S203" s="290">
        <v>6.3949999999999996</v>
      </c>
      <c r="T203" s="291">
        <f t="shared" si="9"/>
        <v>5.0584449999999999</v>
      </c>
      <c r="U203" s="291">
        <f t="shared" si="10"/>
        <v>6.3950000000000007E-2</v>
      </c>
      <c r="V203" s="292" t="s">
        <v>1877</v>
      </c>
      <c r="W203" s="299" t="s">
        <v>2301</v>
      </c>
      <c r="Y203" s="361"/>
      <c r="Z203" s="361"/>
      <c r="AA203" s="361"/>
    </row>
    <row r="204" spans="1:27" ht="15.75" thickBot="1">
      <c r="A204" s="297">
        <v>20424913</v>
      </c>
      <c r="B204" s="265">
        <v>3001</v>
      </c>
      <c r="C204" s="285" t="s">
        <v>3166</v>
      </c>
      <c r="D204" s="285" t="s">
        <v>1875</v>
      </c>
      <c r="E204" s="234" t="s">
        <v>5678</v>
      </c>
      <c r="F204" s="271" t="s">
        <v>65</v>
      </c>
      <c r="G204" s="234"/>
      <c r="H204" s="234" t="s">
        <v>3179</v>
      </c>
      <c r="I204" s="265">
        <v>1</v>
      </c>
      <c r="J204" s="294" t="s">
        <v>1891</v>
      </c>
      <c r="K204" s="234" t="s">
        <v>5600</v>
      </c>
      <c r="L204" s="285" t="s">
        <v>5610</v>
      </c>
      <c r="M204" s="298">
        <v>437880019370</v>
      </c>
      <c r="N204" s="265">
        <v>81.11</v>
      </c>
      <c r="O204" s="288">
        <f t="shared" si="11"/>
        <v>0.81110000000000004</v>
      </c>
      <c r="P204" s="264" t="s">
        <v>2304</v>
      </c>
      <c r="Q204" s="264">
        <v>1</v>
      </c>
      <c r="R204" s="265" t="s">
        <v>1873</v>
      </c>
      <c r="S204" s="290">
        <v>16.248999999999999</v>
      </c>
      <c r="T204" s="291">
        <f t="shared" si="9"/>
        <v>13.1795639</v>
      </c>
      <c r="U204" s="291">
        <f t="shared" si="10"/>
        <v>0.16249</v>
      </c>
      <c r="V204" s="296">
        <v>13.602</v>
      </c>
      <c r="W204" s="299" t="s">
        <v>2303</v>
      </c>
      <c r="Y204" s="361"/>
      <c r="Z204" s="361"/>
      <c r="AA204" s="361"/>
    </row>
    <row r="205" spans="1:27" ht="15.75" thickBot="1">
      <c r="A205" s="297">
        <v>20424913</v>
      </c>
      <c r="B205" s="265">
        <v>3001</v>
      </c>
      <c r="C205" s="285" t="s">
        <v>3166</v>
      </c>
      <c r="D205" s="285" t="s">
        <v>1875</v>
      </c>
      <c r="E205" s="234" t="s">
        <v>5690</v>
      </c>
      <c r="F205" s="271" t="s">
        <v>66</v>
      </c>
      <c r="G205" s="234"/>
      <c r="H205" s="234" t="s">
        <v>3200</v>
      </c>
      <c r="I205" s="265">
        <v>1</v>
      </c>
      <c r="J205" s="294" t="s">
        <v>1874</v>
      </c>
      <c r="K205" s="234" t="s">
        <v>5600</v>
      </c>
      <c r="L205" s="285" t="s">
        <v>5610</v>
      </c>
      <c r="M205" s="298">
        <v>437880019400</v>
      </c>
      <c r="N205" s="265">
        <v>87.61</v>
      </c>
      <c r="O205" s="288">
        <f t="shared" si="11"/>
        <v>0.87609999999999999</v>
      </c>
      <c r="P205" s="264" t="s">
        <v>2306</v>
      </c>
      <c r="Q205" s="264">
        <v>1</v>
      </c>
      <c r="R205" s="265" t="s">
        <v>1873</v>
      </c>
      <c r="S205" s="290">
        <v>8.3780000000000001</v>
      </c>
      <c r="T205" s="291">
        <f t="shared" si="9"/>
        <v>7.3399657999999999</v>
      </c>
      <c r="U205" s="291">
        <f t="shared" si="10"/>
        <v>8.3779999999999993E-2</v>
      </c>
      <c r="V205" s="296">
        <v>5.42</v>
      </c>
      <c r="W205" s="299" t="s">
        <v>2305</v>
      </c>
      <c r="Y205" s="361"/>
      <c r="Z205" s="361"/>
      <c r="AA205" s="361"/>
    </row>
    <row r="206" spans="1:27" ht="15.75" thickBot="1">
      <c r="A206" s="265">
        <v>20424913</v>
      </c>
      <c r="B206" s="265">
        <v>3001</v>
      </c>
      <c r="C206" s="285" t="s">
        <v>3166</v>
      </c>
      <c r="D206" s="285" t="s">
        <v>1875</v>
      </c>
      <c r="E206" s="234" t="s">
        <v>5684</v>
      </c>
      <c r="F206" s="271" t="s">
        <v>5595</v>
      </c>
      <c r="G206" s="234" t="s">
        <v>3168</v>
      </c>
      <c r="H206" s="234" t="s">
        <v>3186</v>
      </c>
      <c r="I206" s="265">
        <v>1</v>
      </c>
      <c r="J206" s="294" t="s">
        <v>1898</v>
      </c>
      <c r="K206" s="234" t="s">
        <v>5601</v>
      </c>
      <c r="L206" s="285" t="s">
        <v>5610</v>
      </c>
      <c r="M206" s="298">
        <v>437880019378</v>
      </c>
      <c r="N206" s="287">
        <v>96.17</v>
      </c>
      <c r="O206" s="288">
        <f t="shared" si="11"/>
        <v>0.9617</v>
      </c>
      <c r="P206" s="264" t="s">
        <v>2308</v>
      </c>
      <c r="Q206" s="264">
        <v>1</v>
      </c>
      <c r="R206" s="265" t="s">
        <v>1873</v>
      </c>
      <c r="S206" s="290">
        <v>9.9960000000000004</v>
      </c>
      <c r="T206" s="291">
        <f t="shared" si="9"/>
        <v>9.6131532000000011</v>
      </c>
      <c r="U206" s="291">
        <f t="shared" si="10"/>
        <v>9.9960000000000007E-2</v>
      </c>
      <c r="V206" s="296">
        <v>8.4450000000000003</v>
      </c>
      <c r="W206" s="294" t="s">
        <v>2307</v>
      </c>
      <c r="Y206" s="361"/>
      <c r="Z206" s="361"/>
      <c r="AA206" s="361"/>
    </row>
    <row r="207" spans="1:27" ht="15.75" thickBot="1">
      <c r="A207" s="265">
        <v>20424913</v>
      </c>
      <c r="B207" s="265">
        <v>3001</v>
      </c>
      <c r="C207" s="285" t="s">
        <v>3166</v>
      </c>
      <c r="D207" s="285" t="s">
        <v>1875</v>
      </c>
      <c r="E207" s="234" t="s">
        <v>5676</v>
      </c>
      <c r="F207" s="271" t="s">
        <v>1918</v>
      </c>
      <c r="G207" s="234" t="s">
        <v>3168</v>
      </c>
      <c r="H207" s="234" t="s">
        <v>3175</v>
      </c>
      <c r="I207" s="265">
        <v>1</v>
      </c>
      <c r="J207" s="294" t="s">
        <v>1917</v>
      </c>
      <c r="K207" s="234" t="s">
        <v>5601</v>
      </c>
      <c r="L207" s="285" t="s">
        <v>5610</v>
      </c>
      <c r="M207" s="284">
        <v>437880019364</v>
      </c>
      <c r="N207" s="265">
        <v>124.34</v>
      </c>
      <c r="O207" s="288">
        <f t="shared" si="11"/>
        <v>1.2434000000000001</v>
      </c>
      <c r="P207" s="264" t="s">
        <v>2310</v>
      </c>
      <c r="Q207" s="264">
        <v>1</v>
      </c>
      <c r="R207" s="265" t="s">
        <v>1873</v>
      </c>
      <c r="S207" s="290">
        <v>4.8879999999999999</v>
      </c>
      <c r="T207" s="291">
        <f t="shared" si="9"/>
        <v>6.0777391999999999</v>
      </c>
      <c r="U207" s="291">
        <f t="shared" si="10"/>
        <v>4.888E-2</v>
      </c>
      <c r="V207" s="292" t="s">
        <v>1877</v>
      </c>
      <c r="W207" s="294" t="s">
        <v>2309</v>
      </c>
      <c r="Y207" s="361"/>
      <c r="Z207" s="361"/>
      <c r="AA207" s="361"/>
    </row>
    <row r="208" spans="1:27" ht="15.75" thickBot="1">
      <c r="A208" s="265">
        <v>20424913</v>
      </c>
      <c r="B208" s="265">
        <v>3001</v>
      </c>
      <c r="C208" s="285" t="s">
        <v>3166</v>
      </c>
      <c r="D208" s="285" t="s">
        <v>1875</v>
      </c>
      <c r="E208" s="234" t="s">
        <v>5677</v>
      </c>
      <c r="F208" s="271" t="s">
        <v>650</v>
      </c>
      <c r="G208" s="234"/>
      <c r="H208" s="234" t="s">
        <v>3177</v>
      </c>
      <c r="I208" s="265">
        <v>1</v>
      </c>
      <c r="J208" s="294" t="s">
        <v>1911</v>
      </c>
      <c r="K208" s="234" t="s">
        <v>5600</v>
      </c>
      <c r="L208" s="285" t="s">
        <v>5610</v>
      </c>
      <c r="M208" s="284">
        <v>437880019368</v>
      </c>
      <c r="N208" s="265">
        <v>63.41</v>
      </c>
      <c r="O208" s="288">
        <f t="shared" si="11"/>
        <v>0.63409999999999989</v>
      </c>
      <c r="P208" s="264" t="s">
        <v>2312</v>
      </c>
      <c r="Q208" s="264">
        <v>1</v>
      </c>
      <c r="R208" s="265" t="s">
        <v>1873</v>
      </c>
      <c r="S208" s="290">
        <v>6.3029999999999999</v>
      </c>
      <c r="T208" s="291">
        <f t="shared" si="9"/>
        <v>3.9967322999999992</v>
      </c>
      <c r="U208" s="291">
        <f t="shared" si="10"/>
        <v>6.3029999999999989E-2</v>
      </c>
      <c r="V208" s="292" t="s">
        <v>1877</v>
      </c>
      <c r="W208" s="294" t="s">
        <v>2311</v>
      </c>
      <c r="Y208" s="361"/>
      <c r="Z208" s="361"/>
      <c r="AA208" s="361"/>
    </row>
    <row r="209" spans="1:27" ht="15.75" thickBot="1">
      <c r="A209" s="265">
        <v>20424913</v>
      </c>
      <c r="B209" s="265">
        <v>3001</v>
      </c>
      <c r="C209" s="285" t="s">
        <v>3166</v>
      </c>
      <c r="D209" s="285" t="s">
        <v>1875</v>
      </c>
      <c r="E209" s="234" t="s">
        <v>5685</v>
      </c>
      <c r="F209" s="271" t="s">
        <v>5598</v>
      </c>
      <c r="G209" s="234" t="s">
        <v>3168</v>
      </c>
      <c r="H209" s="234" t="s">
        <v>3173</v>
      </c>
      <c r="I209" s="265">
        <v>1</v>
      </c>
      <c r="J209" s="294" t="s">
        <v>1902</v>
      </c>
      <c r="K209" s="234" t="s">
        <v>5601</v>
      </c>
      <c r="L209" s="285" t="s">
        <v>5610</v>
      </c>
      <c r="M209" s="284">
        <v>437880019360</v>
      </c>
      <c r="N209" s="265">
        <v>132.88999999999999</v>
      </c>
      <c r="O209" s="288">
        <f t="shared" si="11"/>
        <v>1.3289</v>
      </c>
      <c r="P209" s="264" t="s">
        <v>2314</v>
      </c>
      <c r="Q209" s="264">
        <v>1</v>
      </c>
      <c r="R209" s="265" t="s">
        <v>1873</v>
      </c>
      <c r="S209" s="290">
        <v>19.209</v>
      </c>
      <c r="T209" s="291">
        <f t="shared" si="9"/>
        <v>25.526840099999998</v>
      </c>
      <c r="U209" s="291">
        <f t="shared" si="10"/>
        <v>0.19209000000000001</v>
      </c>
      <c r="V209" s="296">
        <v>10.425000000000001</v>
      </c>
      <c r="W209" s="294" t="s">
        <v>2313</v>
      </c>
      <c r="Y209" s="361"/>
      <c r="Z209" s="361"/>
      <c r="AA209" s="361"/>
    </row>
    <row r="210" spans="1:27" ht="15.75" thickBot="1">
      <c r="A210" s="265">
        <v>20424913</v>
      </c>
      <c r="B210" s="265">
        <v>3001</v>
      </c>
      <c r="C210" s="285" t="s">
        <v>3166</v>
      </c>
      <c r="D210" s="285" t="s">
        <v>1875</v>
      </c>
      <c r="E210" s="234" t="s">
        <v>5691</v>
      </c>
      <c r="F210" s="271" t="s">
        <v>597</v>
      </c>
      <c r="G210" s="234"/>
      <c r="H210" s="234" t="s">
        <v>3202</v>
      </c>
      <c r="I210" s="265">
        <v>1</v>
      </c>
      <c r="J210" s="294" t="s">
        <v>1914</v>
      </c>
      <c r="K210" s="234" t="s">
        <v>5600</v>
      </c>
      <c r="L210" s="285" t="s">
        <v>5610</v>
      </c>
      <c r="M210" s="284">
        <v>437880019402</v>
      </c>
      <c r="N210" s="265">
        <v>72.400000000000006</v>
      </c>
      <c r="O210" s="288">
        <f t="shared" si="11"/>
        <v>0.72399999999999998</v>
      </c>
      <c r="P210" s="264" t="s">
        <v>2316</v>
      </c>
      <c r="Q210" s="264">
        <v>1</v>
      </c>
      <c r="R210" s="265" t="s">
        <v>1873</v>
      </c>
      <c r="S210" s="290">
        <v>5.6319999999999997</v>
      </c>
      <c r="T210" s="291">
        <f t="shared" si="9"/>
        <v>4.0775679999999994</v>
      </c>
      <c r="U210" s="291">
        <f t="shared" si="10"/>
        <v>5.6319999999999988E-2</v>
      </c>
      <c r="V210" s="292" t="s">
        <v>1877</v>
      </c>
      <c r="W210" s="294" t="s">
        <v>2315</v>
      </c>
      <c r="Y210" s="361"/>
      <c r="Z210" s="361"/>
      <c r="AA210" s="361"/>
    </row>
    <row r="211" spans="1:27" ht="15.75" thickBot="1">
      <c r="A211" s="265">
        <v>20424913</v>
      </c>
      <c r="B211" s="265">
        <v>3001</v>
      </c>
      <c r="C211" s="285" t="s">
        <v>3166</v>
      </c>
      <c r="D211" s="285" t="s">
        <v>1875</v>
      </c>
      <c r="E211" s="234" t="s">
        <v>5688</v>
      </c>
      <c r="F211" s="271" t="s">
        <v>3195</v>
      </c>
      <c r="G211" s="234" t="s">
        <v>3168</v>
      </c>
      <c r="H211" s="234" t="s">
        <v>3193</v>
      </c>
      <c r="I211" s="265">
        <v>1</v>
      </c>
      <c r="J211" s="294" t="s">
        <v>1908</v>
      </c>
      <c r="K211" s="234" t="s">
        <v>5601</v>
      </c>
      <c r="L211" s="285" t="s">
        <v>5610</v>
      </c>
      <c r="M211" s="284">
        <v>437880019390</v>
      </c>
      <c r="N211" s="265">
        <v>83.4</v>
      </c>
      <c r="O211" s="288">
        <f t="shared" si="11"/>
        <v>0.83399999999999996</v>
      </c>
      <c r="P211" s="264" t="s">
        <v>2318</v>
      </c>
      <c r="Q211" s="264">
        <v>1</v>
      </c>
      <c r="R211" s="265" t="s">
        <v>1873</v>
      </c>
      <c r="S211" s="290">
        <v>6.7</v>
      </c>
      <c r="T211" s="291">
        <f t="shared" si="9"/>
        <v>5.5877999999999997</v>
      </c>
      <c r="U211" s="291">
        <f t="shared" si="10"/>
        <v>6.699999999999999E-2</v>
      </c>
      <c r="V211" s="292" t="s">
        <v>1877</v>
      </c>
      <c r="W211" s="294" t="s">
        <v>2317</v>
      </c>
      <c r="Y211" s="361"/>
      <c r="Z211" s="361"/>
      <c r="AA211" s="361"/>
    </row>
    <row r="212" spans="1:27" ht="15.75" thickBot="1">
      <c r="A212" s="265">
        <v>20424913</v>
      </c>
      <c r="B212" s="265">
        <v>3001</v>
      </c>
      <c r="C212" s="285" t="s">
        <v>3166</v>
      </c>
      <c r="D212" s="285" t="s">
        <v>1875</v>
      </c>
      <c r="E212" s="234" t="s">
        <v>5684</v>
      </c>
      <c r="F212" s="271" t="s">
        <v>5595</v>
      </c>
      <c r="G212" s="234" t="s">
        <v>3168</v>
      </c>
      <c r="H212" s="234" t="s">
        <v>3188</v>
      </c>
      <c r="I212" s="265">
        <v>3</v>
      </c>
      <c r="J212" s="294" t="s">
        <v>1905</v>
      </c>
      <c r="K212" s="234" t="s">
        <v>5601</v>
      </c>
      <c r="L212" s="285" t="s">
        <v>5610</v>
      </c>
      <c r="M212" s="298">
        <v>437880019382</v>
      </c>
      <c r="N212" s="265">
        <v>85.77</v>
      </c>
      <c r="O212" s="288">
        <f t="shared" si="11"/>
        <v>0.85769999999999991</v>
      </c>
      <c r="P212" s="264" t="s">
        <v>2320</v>
      </c>
      <c r="Q212" s="264">
        <v>1</v>
      </c>
      <c r="R212" s="265" t="s">
        <v>1873</v>
      </c>
      <c r="S212" s="290">
        <v>9.4269999999999996</v>
      </c>
      <c r="T212" s="291">
        <f t="shared" si="9"/>
        <v>8.0855378999999985</v>
      </c>
      <c r="U212" s="291">
        <f t="shared" si="10"/>
        <v>9.4269999999999993E-2</v>
      </c>
      <c r="V212" s="296">
        <v>7.6529999999999996</v>
      </c>
      <c r="W212" s="294" t="s">
        <v>2319</v>
      </c>
      <c r="Y212" s="361"/>
      <c r="Z212" s="361"/>
      <c r="AA212" s="361"/>
    </row>
    <row r="213" spans="1:27" ht="15.75" thickBot="1">
      <c r="A213" s="297">
        <v>20424913</v>
      </c>
      <c r="B213" s="265">
        <v>3002</v>
      </c>
      <c r="C213" s="285" t="s">
        <v>3166</v>
      </c>
      <c r="D213" s="285" t="s">
        <v>1875</v>
      </c>
      <c r="E213" s="234" t="s">
        <v>5680</v>
      </c>
      <c r="F213" s="271" t="s">
        <v>5599</v>
      </c>
      <c r="G213" s="234"/>
      <c r="H213" s="234" t="s">
        <v>3183</v>
      </c>
      <c r="I213" s="265">
        <v>1</v>
      </c>
      <c r="J213" s="294" t="s">
        <v>1884</v>
      </c>
      <c r="K213" s="234" t="s">
        <v>5600</v>
      </c>
      <c r="L213" s="285" t="s">
        <v>5610</v>
      </c>
      <c r="M213" s="298">
        <v>437880019492</v>
      </c>
      <c r="N213" s="287">
        <v>76.23</v>
      </c>
      <c r="O213" s="288">
        <f t="shared" si="11"/>
        <v>0.76230000000000009</v>
      </c>
      <c r="P213" s="264" t="s">
        <v>2322</v>
      </c>
      <c r="Q213" s="264">
        <v>25</v>
      </c>
      <c r="R213" s="265" t="s">
        <v>1873</v>
      </c>
      <c r="S213" s="290">
        <v>222.417</v>
      </c>
      <c r="T213" s="291">
        <f t="shared" si="9"/>
        <v>169.54847910000001</v>
      </c>
      <c r="U213" s="291">
        <f t="shared" si="10"/>
        <v>2.22417</v>
      </c>
      <c r="V213" s="296">
        <v>173.55600000000001</v>
      </c>
      <c r="W213" s="299" t="s">
        <v>2321</v>
      </c>
      <c r="Y213" s="361"/>
      <c r="Z213" s="361"/>
      <c r="AA213" s="361"/>
    </row>
    <row r="214" spans="1:27" ht="15.75" thickBot="1">
      <c r="A214" s="297">
        <v>20424913</v>
      </c>
      <c r="B214" s="265">
        <v>3002</v>
      </c>
      <c r="C214" s="285" t="s">
        <v>3166</v>
      </c>
      <c r="D214" s="285" t="s">
        <v>1875</v>
      </c>
      <c r="E214" s="234" t="s">
        <v>5678</v>
      </c>
      <c r="F214" s="271" t="s">
        <v>65</v>
      </c>
      <c r="G214" s="234"/>
      <c r="H214" s="234" t="s">
        <v>3179</v>
      </c>
      <c r="I214" s="265">
        <v>1</v>
      </c>
      <c r="J214" s="294" t="s">
        <v>1891</v>
      </c>
      <c r="K214" s="234" t="s">
        <v>5600</v>
      </c>
      <c r="L214" s="285" t="s">
        <v>5610</v>
      </c>
      <c r="M214" s="298">
        <v>437880019486</v>
      </c>
      <c r="N214" s="287">
        <v>82.46</v>
      </c>
      <c r="O214" s="288">
        <f t="shared" si="11"/>
        <v>0.82459999999999989</v>
      </c>
      <c r="P214" s="264" t="s">
        <v>2324</v>
      </c>
      <c r="Q214" s="264">
        <v>1</v>
      </c>
      <c r="R214" s="265" t="s">
        <v>1873</v>
      </c>
      <c r="S214" s="290">
        <v>19.032</v>
      </c>
      <c r="T214" s="291">
        <f t="shared" si="9"/>
        <v>15.693787199999997</v>
      </c>
      <c r="U214" s="291">
        <f t="shared" si="10"/>
        <v>0.19031999999999999</v>
      </c>
      <c r="V214" s="296">
        <v>10.388</v>
      </c>
      <c r="W214" s="299" t="s">
        <v>2323</v>
      </c>
      <c r="Y214" s="361"/>
      <c r="Z214" s="361"/>
      <c r="AA214" s="361"/>
    </row>
    <row r="215" spans="1:27" ht="15.75" thickBot="1">
      <c r="A215" s="297">
        <v>20424913</v>
      </c>
      <c r="B215" s="265">
        <v>3002</v>
      </c>
      <c r="C215" s="285" t="s">
        <v>3166</v>
      </c>
      <c r="D215" s="285" t="s">
        <v>1875</v>
      </c>
      <c r="E215" s="234" t="s">
        <v>5686</v>
      </c>
      <c r="F215" s="271" t="s">
        <v>3191</v>
      </c>
      <c r="G215" s="234" t="s">
        <v>3168</v>
      </c>
      <c r="H215" s="234" t="s">
        <v>3190</v>
      </c>
      <c r="I215" s="265">
        <v>1</v>
      </c>
      <c r="J215" s="294" t="s">
        <v>1880</v>
      </c>
      <c r="K215" s="234" t="s">
        <v>5601</v>
      </c>
      <c r="L215" s="285" t="s">
        <v>5610</v>
      </c>
      <c r="M215" s="298">
        <v>437880019502</v>
      </c>
      <c r="N215" s="287">
        <v>36.01</v>
      </c>
      <c r="O215" s="288">
        <f t="shared" si="11"/>
        <v>0.36009999999999998</v>
      </c>
      <c r="P215" s="264" t="s">
        <v>2326</v>
      </c>
      <c r="Q215" s="264">
        <v>1</v>
      </c>
      <c r="R215" s="265" t="s">
        <v>1873</v>
      </c>
      <c r="S215" s="290">
        <v>22.248999999999999</v>
      </c>
      <c r="T215" s="291">
        <f t="shared" si="9"/>
        <v>8.0118648999999991</v>
      </c>
      <c r="U215" s="291">
        <f t="shared" si="10"/>
        <v>0.22248999999999999</v>
      </c>
      <c r="V215" s="296">
        <v>13.845000000000001</v>
      </c>
      <c r="W215" s="299" t="s">
        <v>2325</v>
      </c>
      <c r="Y215" s="361"/>
      <c r="Z215" s="361"/>
      <c r="AA215" s="361"/>
    </row>
    <row r="216" spans="1:27" ht="15.75" thickBot="1">
      <c r="A216" s="297">
        <v>20424913</v>
      </c>
      <c r="B216" s="265">
        <v>3002</v>
      </c>
      <c r="C216" s="285" t="s">
        <v>3166</v>
      </c>
      <c r="D216" s="285" t="s">
        <v>1875</v>
      </c>
      <c r="E216" s="234" t="s">
        <v>5689</v>
      </c>
      <c r="F216" s="271" t="s">
        <v>3198</v>
      </c>
      <c r="G216" s="234" t="s">
        <v>3168</v>
      </c>
      <c r="H216" s="234" t="s">
        <v>3197</v>
      </c>
      <c r="I216" s="265">
        <v>1</v>
      </c>
      <c r="J216" s="294" t="s">
        <v>1888</v>
      </c>
      <c r="K216" s="234" t="s">
        <v>5601</v>
      </c>
      <c r="L216" s="285" t="s">
        <v>5610</v>
      </c>
      <c r="M216" s="298">
        <v>437880019510</v>
      </c>
      <c r="N216" s="287">
        <v>74.23</v>
      </c>
      <c r="O216" s="288">
        <f t="shared" si="11"/>
        <v>0.74230000000000007</v>
      </c>
      <c r="P216" s="264" t="s">
        <v>2328</v>
      </c>
      <c r="Q216" s="264">
        <v>1</v>
      </c>
      <c r="R216" s="265" t="s">
        <v>1873</v>
      </c>
      <c r="S216" s="290">
        <v>31.308</v>
      </c>
      <c r="T216" s="291">
        <f t="shared" si="9"/>
        <v>23.239928400000004</v>
      </c>
      <c r="U216" s="291">
        <f t="shared" si="10"/>
        <v>0.31308000000000002</v>
      </c>
      <c r="V216" s="296">
        <v>28.59</v>
      </c>
      <c r="W216" s="299" t="s">
        <v>2327</v>
      </c>
      <c r="Y216" s="361"/>
      <c r="Z216" s="361"/>
      <c r="AA216" s="361"/>
    </row>
    <row r="217" spans="1:27" ht="15.75" thickBot="1">
      <c r="A217" s="297">
        <v>20424913</v>
      </c>
      <c r="B217" s="265">
        <v>3002</v>
      </c>
      <c r="C217" s="285" t="s">
        <v>3166</v>
      </c>
      <c r="D217" s="285" t="s">
        <v>1875</v>
      </c>
      <c r="E217" s="234" t="s">
        <v>5690</v>
      </c>
      <c r="F217" s="271" t="s">
        <v>66</v>
      </c>
      <c r="G217" s="234"/>
      <c r="H217" s="234" t="s">
        <v>3200</v>
      </c>
      <c r="I217" s="265">
        <v>1</v>
      </c>
      <c r="J217" s="294" t="s">
        <v>1874</v>
      </c>
      <c r="K217" s="234" t="s">
        <v>5600</v>
      </c>
      <c r="L217" s="285" t="s">
        <v>5610</v>
      </c>
      <c r="M217" s="298">
        <v>437880019516</v>
      </c>
      <c r="N217" s="265">
        <v>89.2</v>
      </c>
      <c r="O217" s="288">
        <f t="shared" si="11"/>
        <v>0.89200000000000002</v>
      </c>
      <c r="P217" s="264" t="s">
        <v>2330</v>
      </c>
      <c r="Q217" s="264">
        <v>1</v>
      </c>
      <c r="R217" s="265" t="s">
        <v>1873</v>
      </c>
      <c r="S217" s="290">
        <v>28.08</v>
      </c>
      <c r="T217" s="291">
        <f t="shared" si="9"/>
        <v>25.047359999999998</v>
      </c>
      <c r="U217" s="291">
        <f t="shared" si="10"/>
        <v>0.28079999999999994</v>
      </c>
      <c r="V217" s="296">
        <v>18.047000000000001</v>
      </c>
      <c r="W217" s="299" t="s">
        <v>2329</v>
      </c>
      <c r="Y217" s="361"/>
      <c r="Z217" s="361"/>
      <c r="AA217" s="361"/>
    </row>
    <row r="218" spans="1:27" ht="15.75" thickBot="1">
      <c r="A218" s="297">
        <v>20424913</v>
      </c>
      <c r="B218" s="265">
        <v>3002</v>
      </c>
      <c r="C218" s="285" t="s">
        <v>3166</v>
      </c>
      <c r="D218" s="285" t="s">
        <v>1875</v>
      </c>
      <c r="E218" s="234" t="s">
        <v>5679</v>
      </c>
      <c r="F218" s="271" t="s">
        <v>70</v>
      </c>
      <c r="G218" s="234"/>
      <c r="H218" s="234" t="s">
        <v>3181</v>
      </c>
      <c r="I218" s="265">
        <v>1</v>
      </c>
      <c r="J218" s="294" t="s">
        <v>1894</v>
      </c>
      <c r="K218" s="234" t="s">
        <v>5600</v>
      </c>
      <c r="L218" s="285" t="s">
        <v>5610</v>
      </c>
      <c r="M218" s="298">
        <v>437880019488</v>
      </c>
      <c r="N218" s="265">
        <v>64.06</v>
      </c>
      <c r="O218" s="288">
        <f t="shared" si="11"/>
        <v>0.64060000000000006</v>
      </c>
      <c r="P218" s="264" t="s">
        <v>2332</v>
      </c>
      <c r="Q218" s="264">
        <v>1</v>
      </c>
      <c r="R218" s="265" t="s">
        <v>1873</v>
      </c>
      <c r="S218" s="290">
        <v>22.234000000000002</v>
      </c>
      <c r="T218" s="291">
        <f t="shared" si="9"/>
        <v>14.243100400000003</v>
      </c>
      <c r="U218" s="291">
        <f t="shared" si="10"/>
        <v>0.22234000000000004</v>
      </c>
      <c r="V218" s="296">
        <v>12.215</v>
      </c>
      <c r="W218" s="299" t="s">
        <v>2331</v>
      </c>
      <c r="Y218" s="361"/>
      <c r="Z218" s="361"/>
      <c r="AA218" s="361"/>
    </row>
    <row r="219" spans="1:27" ht="15.75" thickBot="1">
      <c r="A219" s="265">
        <v>20424913</v>
      </c>
      <c r="B219" s="265">
        <v>3002</v>
      </c>
      <c r="C219" s="285" t="s">
        <v>3166</v>
      </c>
      <c r="D219" s="285" t="s">
        <v>1875</v>
      </c>
      <c r="E219" s="234" t="s">
        <v>5684</v>
      </c>
      <c r="F219" s="271" t="s">
        <v>5595</v>
      </c>
      <c r="G219" s="234" t="s">
        <v>3168</v>
      </c>
      <c r="H219" s="234" t="s">
        <v>3186</v>
      </c>
      <c r="I219" s="265">
        <v>1</v>
      </c>
      <c r="J219" s="294" t="s">
        <v>1898</v>
      </c>
      <c r="K219" s="234" t="s">
        <v>5601</v>
      </c>
      <c r="L219" s="285" t="s">
        <v>5610</v>
      </c>
      <c r="M219" s="298">
        <v>437880019494</v>
      </c>
      <c r="N219" s="287">
        <v>81.93</v>
      </c>
      <c r="O219" s="288">
        <f t="shared" si="11"/>
        <v>0.81930000000000003</v>
      </c>
      <c r="P219" s="264" t="s">
        <v>2334</v>
      </c>
      <c r="Q219" s="264">
        <v>1</v>
      </c>
      <c r="R219" s="265" t="s">
        <v>1873</v>
      </c>
      <c r="S219" s="290">
        <v>53.348999999999997</v>
      </c>
      <c r="T219" s="291">
        <f t="shared" si="9"/>
        <v>43.708835700000002</v>
      </c>
      <c r="U219" s="291">
        <f t="shared" si="10"/>
        <v>0.53349000000000002</v>
      </c>
      <c r="V219" s="296">
        <v>49.988999999999997</v>
      </c>
      <c r="W219" s="294" t="s">
        <v>2333</v>
      </c>
      <c r="Y219" s="361"/>
      <c r="Z219" s="361"/>
      <c r="AA219" s="361"/>
    </row>
    <row r="220" spans="1:27" ht="15.75" thickBot="1">
      <c r="A220" s="265">
        <v>20424913</v>
      </c>
      <c r="B220" s="265">
        <v>3002</v>
      </c>
      <c r="C220" s="285" t="s">
        <v>3166</v>
      </c>
      <c r="D220" s="285" t="s">
        <v>1875</v>
      </c>
      <c r="E220" s="234" t="s">
        <v>5685</v>
      </c>
      <c r="F220" s="271" t="s">
        <v>5598</v>
      </c>
      <c r="G220" s="234" t="s">
        <v>3168</v>
      </c>
      <c r="H220" s="234" t="s">
        <v>3173</v>
      </c>
      <c r="I220" s="265">
        <v>1</v>
      </c>
      <c r="J220" s="294" t="s">
        <v>1902</v>
      </c>
      <c r="K220" s="234" t="s">
        <v>5601</v>
      </c>
      <c r="L220" s="285" t="s">
        <v>5610</v>
      </c>
      <c r="M220" s="298">
        <v>437880019476</v>
      </c>
      <c r="N220" s="287">
        <v>63.88</v>
      </c>
      <c r="O220" s="288">
        <f t="shared" si="11"/>
        <v>0.63880000000000003</v>
      </c>
      <c r="P220" s="264" t="s">
        <v>2336</v>
      </c>
      <c r="Q220" s="264">
        <v>1</v>
      </c>
      <c r="R220" s="265" t="s">
        <v>1873</v>
      </c>
      <c r="S220" s="290">
        <v>65.546999999999997</v>
      </c>
      <c r="T220" s="291">
        <f t="shared" si="9"/>
        <v>41.8714236</v>
      </c>
      <c r="U220" s="291">
        <f t="shared" si="10"/>
        <v>0.65547</v>
      </c>
      <c r="V220" s="296">
        <v>69.542000000000002</v>
      </c>
      <c r="W220" s="294" t="s">
        <v>2335</v>
      </c>
      <c r="Y220" s="361"/>
      <c r="Z220" s="361"/>
      <c r="AA220" s="361"/>
    </row>
    <row r="221" spans="1:27" ht="15.75" thickBot="1">
      <c r="A221" s="265">
        <v>20424913</v>
      </c>
      <c r="B221" s="265">
        <v>3002</v>
      </c>
      <c r="C221" s="285" t="s">
        <v>3166</v>
      </c>
      <c r="D221" s="285" t="s">
        <v>1875</v>
      </c>
      <c r="E221" s="234" t="s">
        <v>5677</v>
      </c>
      <c r="F221" s="271" t="s">
        <v>650</v>
      </c>
      <c r="G221" s="234"/>
      <c r="H221" s="234" t="s">
        <v>3177</v>
      </c>
      <c r="I221" s="265">
        <v>1</v>
      </c>
      <c r="J221" s="294" t="s">
        <v>1911</v>
      </c>
      <c r="K221" s="234" t="s">
        <v>5600</v>
      </c>
      <c r="L221" s="285" t="s">
        <v>5610</v>
      </c>
      <c r="M221" s="298">
        <v>437880019484</v>
      </c>
      <c r="N221" s="287">
        <v>60.64</v>
      </c>
      <c r="O221" s="288">
        <f t="shared" si="11"/>
        <v>0.60639999999999994</v>
      </c>
      <c r="P221" s="264" t="s">
        <v>2338</v>
      </c>
      <c r="Q221" s="264">
        <v>1</v>
      </c>
      <c r="R221" s="265" t="s">
        <v>1873</v>
      </c>
      <c r="S221" s="290">
        <v>27.914000000000001</v>
      </c>
      <c r="T221" s="291">
        <f t="shared" si="9"/>
        <v>16.9270496</v>
      </c>
      <c r="U221" s="291">
        <f t="shared" si="10"/>
        <v>0.27914</v>
      </c>
      <c r="V221" s="296">
        <v>28.866</v>
      </c>
      <c r="W221" s="294" t="s">
        <v>2337</v>
      </c>
      <c r="Y221" s="361"/>
      <c r="Z221" s="361"/>
      <c r="AA221" s="361"/>
    </row>
    <row r="222" spans="1:27" ht="15.75" thickBot="1">
      <c r="A222" s="265">
        <v>20424913</v>
      </c>
      <c r="B222" s="265">
        <v>3002</v>
      </c>
      <c r="C222" s="285" t="s">
        <v>3166</v>
      </c>
      <c r="D222" s="285" t="s">
        <v>1875</v>
      </c>
      <c r="E222" s="234" t="s">
        <v>5691</v>
      </c>
      <c r="F222" s="271" t="s">
        <v>597</v>
      </c>
      <c r="G222" s="234"/>
      <c r="H222" s="234" t="s">
        <v>3202</v>
      </c>
      <c r="I222" s="265">
        <v>1</v>
      </c>
      <c r="J222" s="294" t="s">
        <v>1914</v>
      </c>
      <c r="K222" s="234" t="s">
        <v>5600</v>
      </c>
      <c r="L222" s="285" t="s">
        <v>5610</v>
      </c>
      <c r="M222" s="298">
        <v>437880019518</v>
      </c>
      <c r="N222" s="265">
        <v>79.709999999999994</v>
      </c>
      <c r="O222" s="288">
        <f t="shared" si="11"/>
        <v>0.79709999999999992</v>
      </c>
      <c r="P222" s="264" t="s">
        <v>2340</v>
      </c>
      <c r="Q222" s="264">
        <v>1</v>
      </c>
      <c r="R222" s="265" t="s">
        <v>1873</v>
      </c>
      <c r="S222" s="290">
        <v>6.8979999999999997</v>
      </c>
      <c r="T222" s="291">
        <f t="shared" si="9"/>
        <v>5.4983957999999991</v>
      </c>
      <c r="U222" s="291">
        <f t="shared" si="10"/>
        <v>6.898E-2</v>
      </c>
      <c r="V222" s="292" t="s">
        <v>1877</v>
      </c>
      <c r="W222" s="294" t="s">
        <v>2339</v>
      </c>
      <c r="Y222" s="361"/>
      <c r="Z222" s="361"/>
      <c r="AA222" s="361"/>
    </row>
    <row r="223" spans="1:27" ht="15.75" thickBot="1">
      <c r="A223" s="265">
        <v>20424913</v>
      </c>
      <c r="B223" s="265">
        <v>3002</v>
      </c>
      <c r="C223" s="285" t="s">
        <v>3166</v>
      </c>
      <c r="D223" s="285" t="s">
        <v>1875</v>
      </c>
      <c r="E223" s="234" t="s">
        <v>5676</v>
      </c>
      <c r="F223" s="271" t="s">
        <v>1918</v>
      </c>
      <c r="G223" s="234" t="s">
        <v>3168</v>
      </c>
      <c r="H223" s="234" t="s">
        <v>3175</v>
      </c>
      <c r="I223" s="265">
        <v>1</v>
      </c>
      <c r="J223" s="294" t="s">
        <v>1917</v>
      </c>
      <c r="K223" s="234" t="s">
        <v>5601</v>
      </c>
      <c r="L223" s="285" t="s">
        <v>5610</v>
      </c>
      <c r="M223" s="298">
        <v>437880019480</v>
      </c>
      <c r="N223" s="265">
        <v>78.2</v>
      </c>
      <c r="O223" s="288">
        <f t="shared" si="11"/>
        <v>0.78200000000000003</v>
      </c>
      <c r="P223" s="264" t="s">
        <v>2342</v>
      </c>
      <c r="Q223" s="264">
        <v>1</v>
      </c>
      <c r="R223" s="265" t="s">
        <v>1873</v>
      </c>
      <c r="S223" s="290">
        <v>11.207000000000001</v>
      </c>
      <c r="T223" s="291">
        <f t="shared" si="9"/>
        <v>8.7638740000000013</v>
      </c>
      <c r="U223" s="291">
        <f t="shared" si="10"/>
        <v>0.11207000000000002</v>
      </c>
      <c r="V223" s="296">
        <v>6.2839999999999998</v>
      </c>
      <c r="W223" s="294" t="s">
        <v>2341</v>
      </c>
      <c r="Y223" s="361"/>
      <c r="Z223" s="361"/>
      <c r="AA223" s="361"/>
    </row>
    <row r="224" spans="1:27" ht="15.75" thickBot="1">
      <c r="A224" s="265">
        <v>20424913</v>
      </c>
      <c r="B224" s="265">
        <v>3002</v>
      </c>
      <c r="C224" s="285" t="s">
        <v>3166</v>
      </c>
      <c r="D224" s="285" t="s">
        <v>1875</v>
      </c>
      <c r="E224" s="234" t="s">
        <v>5688</v>
      </c>
      <c r="F224" s="271" t="s">
        <v>3195</v>
      </c>
      <c r="G224" s="234" t="s">
        <v>3168</v>
      </c>
      <c r="H224" s="234" t="s">
        <v>3193</v>
      </c>
      <c r="I224" s="265">
        <v>1</v>
      </c>
      <c r="J224" s="294" t="s">
        <v>1908</v>
      </c>
      <c r="K224" s="234" t="s">
        <v>5601</v>
      </c>
      <c r="L224" s="285" t="s">
        <v>5610</v>
      </c>
      <c r="M224" s="284">
        <v>437880019506</v>
      </c>
      <c r="N224" s="265">
        <v>47.2</v>
      </c>
      <c r="O224" s="288">
        <f t="shared" si="11"/>
        <v>0.47199999999999998</v>
      </c>
      <c r="P224" s="264" t="s">
        <v>2344</v>
      </c>
      <c r="Q224" s="264">
        <v>1</v>
      </c>
      <c r="R224" s="265" t="s">
        <v>1873</v>
      </c>
      <c r="S224" s="290">
        <v>13.163</v>
      </c>
      <c r="T224" s="291">
        <f t="shared" si="9"/>
        <v>6.212936</v>
      </c>
      <c r="U224" s="291">
        <f t="shared" si="10"/>
        <v>0.13163</v>
      </c>
      <c r="V224" s="296">
        <v>3.6930000000000001</v>
      </c>
      <c r="W224" s="294" t="s">
        <v>2343</v>
      </c>
      <c r="Y224" s="361"/>
      <c r="Z224" s="361"/>
      <c r="AA224" s="361"/>
    </row>
    <row r="225" spans="1:27" ht="15.75" thickBot="1">
      <c r="A225" s="265">
        <v>20424913</v>
      </c>
      <c r="B225" s="265">
        <v>3002</v>
      </c>
      <c r="C225" s="285" t="s">
        <v>3166</v>
      </c>
      <c r="D225" s="285" t="s">
        <v>1875</v>
      </c>
      <c r="E225" s="234" t="s">
        <v>5684</v>
      </c>
      <c r="F225" s="271" t="s">
        <v>5595</v>
      </c>
      <c r="G225" s="234" t="s">
        <v>3168</v>
      </c>
      <c r="H225" s="234" t="s">
        <v>3188</v>
      </c>
      <c r="I225" s="265">
        <v>3</v>
      </c>
      <c r="J225" s="294" t="s">
        <v>1905</v>
      </c>
      <c r="K225" s="234" t="s">
        <v>5601</v>
      </c>
      <c r="L225" s="285" t="s">
        <v>5610</v>
      </c>
      <c r="M225" s="298">
        <v>437880019498</v>
      </c>
      <c r="N225" s="265">
        <v>80.52</v>
      </c>
      <c r="O225" s="288">
        <f t="shared" si="11"/>
        <v>0.80519999999999992</v>
      </c>
      <c r="P225" s="264" t="s">
        <v>2346</v>
      </c>
      <c r="Q225" s="264">
        <v>1</v>
      </c>
      <c r="R225" s="265" t="s">
        <v>1873</v>
      </c>
      <c r="S225" s="290">
        <v>44.704000000000001</v>
      </c>
      <c r="T225" s="291">
        <f t="shared" si="9"/>
        <v>35.995660799999996</v>
      </c>
      <c r="U225" s="291">
        <f t="shared" si="10"/>
        <v>0.44703999999999999</v>
      </c>
      <c r="V225" s="296">
        <v>44.929000000000002</v>
      </c>
      <c r="W225" s="294" t="s">
        <v>2345</v>
      </c>
      <c r="Y225" s="361"/>
      <c r="Z225" s="361"/>
      <c r="AA225" s="361"/>
    </row>
    <row r="226" spans="1:27" ht="15.75" thickBot="1">
      <c r="A226" s="297">
        <v>20424913</v>
      </c>
      <c r="B226" s="265">
        <v>3003</v>
      </c>
      <c r="C226" s="285" t="s">
        <v>3166</v>
      </c>
      <c r="D226" s="285" t="s">
        <v>1875</v>
      </c>
      <c r="E226" s="234" t="s">
        <v>5690</v>
      </c>
      <c r="F226" s="271" t="s">
        <v>66</v>
      </c>
      <c r="G226" s="234"/>
      <c r="H226" s="234" t="s">
        <v>3200</v>
      </c>
      <c r="I226" s="265">
        <v>1</v>
      </c>
      <c r="J226" s="294" t="s">
        <v>1950</v>
      </c>
      <c r="K226" s="234" t="s">
        <v>5603</v>
      </c>
      <c r="L226" s="285" t="s">
        <v>5611</v>
      </c>
      <c r="M226" s="298">
        <v>437880019633</v>
      </c>
      <c r="N226" s="287">
        <v>83.4</v>
      </c>
      <c r="O226" s="288">
        <f t="shared" si="11"/>
        <v>0.83399999999999996</v>
      </c>
      <c r="P226" s="264" t="s">
        <v>2348</v>
      </c>
      <c r="Q226" s="264">
        <v>1</v>
      </c>
      <c r="R226" s="265" t="s">
        <v>1873</v>
      </c>
      <c r="S226" s="290">
        <v>17.286000000000001</v>
      </c>
      <c r="T226" s="291">
        <f t="shared" si="9"/>
        <v>14.416524000000001</v>
      </c>
      <c r="U226" s="291">
        <f t="shared" si="10"/>
        <v>0.17285999999999999</v>
      </c>
      <c r="V226" s="296">
        <v>11.773999999999999</v>
      </c>
      <c r="W226" s="299" t="s">
        <v>2347</v>
      </c>
      <c r="Y226" s="361"/>
      <c r="Z226" s="361"/>
      <c r="AA226" s="361"/>
    </row>
    <row r="227" spans="1:27" ht="15.75" thickBot="1">
      <c r="A227" s="265">
        <v>20424913</v>
      </c>
      <c r="B227" s="265">
        <v>3003</v>
      </c>
      <c r="C227" s="285" t="s">
        <v>3166</v>
      </c>
      <c r="D227" s="285" t="s">
        <v>1875</v>
      </c>
      <c r="E227" s="234" t="s">
        <v>5679</v>
      </c>
      <c r="F227" s="271" t="s">
        <v>70</v>
      </c>
      <c r="G227" s="234"/>
      <c r="H227" s="234" t="s">
        <v>3181</v>
      </c>
      <c r="I227" s="265">
        <v>1</v>
      </c>
      <c r="J227" s="294" t="s">
        <v>2041</v>
      </c>
      <c r="K227" s="234" t="s">
        <v>5603</v>
      </c>
      <c r="L227" s="285" t="s">
        <v>5611</v>
      </c>
      <c r="M227" s="298">
        <v>437880019605</v>
      </c>
      <c r="N227" s="287">
        <v>89.9</v>
      </c>
      <c r="O227" s="288">
        <f t="shared" si="11"/>
        <v>0.89900000000000002</v>
      </c>
      <c r="P227" s="264" t="s">
        <v>2350</v>
      </c>
      <c r="Q227" s="264">
        <v>1</v>
      </c>
      <c r="R227" s="265" t="s">
        <v>1873</v>
      </c>
      <c r="S227" s="290">
        <v>12.247</v>
      </c>
      <c r="T227" s="291">
        <f t="shared" si="9"/>
        <v>11.010053000000001</v>
      </c>
      <c r="U227" s="291">
        <f t="shared" si="10"/>
        <v>0.12247000000000001</v>
      </c>
      <c r="V227" s="296">
        <v>7.9969999999999999</v>
      </c>
      <c r="W227" s="294" t="s">
        <v>2349</v>
      </c>
      <c r="Y227" s="361"/>
      <c r="Z227" s="361"/>
      <c r="AA227" s="361"/>
    </row>
    <row r="228" spans="1:27" ht="15.75" thickBot="1">
      <c r="A228" s="265">
        <v>20424913</v>
      </c>
      <c r="B228" s="265">
        <v>3003</v>
      </c>
      <c r="C228" s="285" t="s">
        <v>3166</v>
      </c>
      <c r="D228" s="285" t="s">
        <v>1875</v>
      </c>
      <c r="E228" s="234" t="s">
        <v>5686</v>
      </c>
      <c r="F228" s="271" t="s">
        <v>3191</v>
      </c>
      <c r="G228" s="234" t="s">
        <v>3168</v>
      </c>
      <c r="H228" s="234" t="s">
        <v>3190</v>
      </c>
      <c r="I228" s="265">
        <v>1</v>
      </c>
      <c r="J228" s="294" t="s">
        <v>1959</v>
      </c>
      <c r="K228" s="234" t="s">
        <v>5602</v>
      </c>
      <c r="L228" s="285" t="s">
        <v>5611</v>
      </c>
      <c r="M228" s="298">
        <v>437880019619</v>
      </c>
      <c r="N228" s="287">
        <v>77.52</v>
      </c>
      <c r="O228" s="288">
        <f t="shared" si="11"/>
        <v>0.77519999999999989</v>
      </c>
      <c r="P228" s="264" t="s">
        <v>2352</v>
      </c>
      <c r="Q228" s="264">
        <v>1</v>
      </c>
      <c r="R228" s="265" t="s">
        <v>1873</v>
      </c>
      <c r="S228" s="290">
        <v>14.27</v>
      </c>
      <c r="T228" s="291">
        <f t="shared" si="9"/>
        <v>11.062103999999998</v>
      </c>
      <c r="U228" s="291">
        <f t="shared" si="10"/>
        <v>0.14269999999999999</v>
      </c>
      <c r="V228" s="296">
        <v>6.5430000000000001</v>
      </c>
      <c r="W228" s="294" t="s">
        <v>2351</v>
      </c>
      <c r="Y228" s="361"/>
      <c r="Z228" s="361"/>
      <c r="AA228" s="361"/>
    </row>
    <row r="229" spans="1:27" ht="15.75" thickBot="1">
      <c r="A229" s="265">
        <v>20424913</v>
      </c>
      <c r="B229" s="265">
        <v>3003</v>
      </c>
      <c r="C229" s="285" t="s">
        <v>3166</v>
      </c>
      <c r="D229" s="285" t="s">
        <v>1875</v>
      </c>
      <c r="E229" s="234" t="s">
        <v>5680</v>
      </c>
      <c r="F229" s="271" t="s">
        <v>5599</v>
      </c>
      <c r="G229" s="234"/>
      <c r="H229" s="234" t="s">
        <v>3183</v>
      </c>
      <c r="I229" s="265">
        <v>1</v>
      </c>
      <c r="J229" s="294" t="s">
        <v>1956</v>
      </c>
      <c r="K229" s="234" t="s">
        <v>5603</v>
      </c>
      <c r="L229" s="285" t="s">
        <v>5611</v>
      </c>
      <c r="M229" s="298">
        <v>437880019609</v>
      </c>
      <c r="N229" s="287">
        <v>66.34</v>
      </c>
      <c r="O229" s="288">
        <f t="shared" si="11"/>
        <v>0.6634000000000001</v>
      </c>
      <c r="P229" s="264" t="s">
        <v>2354</v>
      </c>
      <c r="Q229" s="264">
        <v>1</v>
      </c>
      <c r="R229" s="265" t="s">
        <v>1873</v>
      </c>
      <c r="S229" s="290">
        <v>89.066000000000003</v>
      </c>
      <c r="T229" s="291">
        <f t="shared" si="9"/>
        <v>59.086384400000007</v>
      </c>
      <c r="U229" s="291">
        <f t="shared" si="10"/>
        <v>0.89066000000000001</v>
      </c>
      <c r="V229" s="296">
        <v>86.501000000000005</v>
      </c>
      <c r="W229" s="294" t="s">
        <v>2353</v>
      </c>
      <c r="Y229" s="361"/>
      <c r="Z229" s="361"/>
      <c r="AA229" s="361"/>
    </row>
    <row r="230" spans="1:27" ht="15.75" thickBot="1">
      <c r="A230" s="265">
        <v>20424913</v>
      </c>
      <c r="B230" s="265">
        <v>3003</v>
      </c>
      <c r="C230" s="285" t="s">
        <v>3166</v>
      </c>
      <c r="D230" s="285" t="s">
        <v>1875</v>
      </c>
      <c r="E230" s="234" t="s">
        <v>5689</v>
      </c>
      <c r="F230" s="271" t="s">
        <v>3198</v>
      </c>
      <c r="G230" s="234" t="s">
        <v>3168</v>
      </c>
      <c r="H230" s="234" t="s">
        <v>3197</v>
      </c>
      <c r="I230" s="265">
        <v>1</v>
      </c>
      <c r="J230" s="294" t="s">
        <v>1947</v>
      </c>
      <c r="K230" s="234" t="s">
        <v>5602</v>
      </c>
      <c r="L230" s="285" t="s">
        <v>5611</v>
      </c>
      <c r="M230" s="298">
        <v>437880019627</v>
      </c>
      <c r="N230" s="265">
        <v>47.35</v>
      </c>
      <c r="O230" s="288">
        <f t="shared" si="11"/>
        <v>0.47349999999999998</v>
      </c>
      <c r="P230" s="264" t="s">
        <v>2356</v>
      </c>
      <c r="Q230" s="264">
        <v>1</v>
      </c>
      <c r="R230" s="265" t="s">
        <v>1873</v>
      </c>
      <c r="S230" s="290">
        <v>5.4630000000000001</v>
      </c>
      <c r="T230" s="291">
        <f t="shared" si="9"/>
        <v>2.5867304999999998</v>
      </c>
      <c r="U230" s="291">
        <f t="shared" si="10"/>
        <v>5.4629999999999998E-2</v>
      </c>
      <c r="V230" s="296">
        <v>2.4830000000000001</v>
      </c>
      <c r="W230" s="294" t="s">
        <v>2355</v>
      </c>
      <c r="Y230" s="361"/>
      <c r="Z230" s="361"/>
      <c r="AA230" s="361"/>
    </row>
    <row r="231" spans="1:27" ht="15.75" thickBot="1">
      <c r="A231" s="297">
        <v>20424913</v>
      </c>
      <c r="B231" s="265">
        <v>3003</v>
      </c>
      <c r="C231" s="285" t="s">
        <v>3166</v>
      </c>
      <c r="D231" s="285" t="s">
        <v>1875</v>
      </c>
      <c r="E231" s="234" t="s">
        <v>5678</v>
      </c>
      <c r="F231" s="271" t="s">
        <v>65</v>
      </c>
      <c r="G231" s="234"/>
      <c r="H231" s="234" t="s">
        <v>3179</v>
      </c>
      <c r="I231" s="265">
        <v>1</v>
      </c>
      <c r="J231" s="294" t="s">
        <v>1953</v>
      </c>
      <c r="K231" s="234" t="s">
        <v>5603</v>
      </c>
      <c r="L231" s="285" t="s">
        <v>5611</v>
      </c>
      <c r="M231" s="298">
        <v>437880019603</v>
      </c>
      <c r="N231" s="265">
        <v>77.75</v>
      </c>
      <c r="O231" s="288">
        <f t="shared" si="11"/>
        <v>0.77749999999999997</v>
      </c>
      <c r="P231" s="264" t="s">
        <v>2358</v>
      </c>
      <c r="Q231" s="264">
        <v>1</v>
      </c>
      <c r="R231" s="265" t="s">
        <v>1873</v>
      </c>
      <c r="S231" s="290">
        <v>9.7390000000000008</v>
      </c>
      <c r="T231" s="291">
        <f t="shared" si="9"/>
        <v>7.5720725</v>
      </c>
      <c r="U231" s="291">
        <f t="shared" si="10"/>
        <v>9.7390000000000004E-2</v>
      </c>
      <c r="V231" s="296">
        <v>5.4669999999999996</v>
      </c>
      <c r="W231" s="299" t="s">
        <v>2357</v>
      </c>
      <c r="Y231" s="361"/>
      <c r="Z231" s="361"/>
      <c r="AA231" s="361"/>
    </row>
    <row r="232" spans="1:27" s="190" customFormat="1" ht="15.75" thickBot="1">
      <c r="A232" s="505">
        <v>20424913</v>
      </c>
      <c r="B232" s="505">
        <v>3003</v>
      </c>
      <c r="C232" s="506" t="s">
        <v>3166</v>
      </c>
      <c r="D232" s="506" t="s">
        <v>1875</v>
      </c>
      <c r="E232" s="507" t="s">
        <v>5684</v>
      </c>
      <c r="F232" s="508" t="s">
        <v>5595</v>
      </c>
      <c r="G232" s="507" t="s">
        <v>3168</v>
      </c>
      <c r="H232" s="507" t="s">
        <v>3186</v>
      </c>
      <c r="I232" s="505">
        <v>1</v>
      </c>
      <c r="J232" s="509" t="s">
        <v>1974</v>
      </c>
      <c r="K232" s="507" t="s">
        <v>5602</v>
      </c>
      <c r="L232" s="506" t="s">
        <v>5611</v>
      </c>
      <c r="M232" s="510">
        <v>437880019611</v>
      </c>
      <c r="N232" s="505">
        <v>58.42</v>
      </c>
      <c r="O232" s="511">
        <f t="shared" si="11"/>
        <v>0.58420000000000005</v>
      </c>
      <c r="P232" s="512" t="s">
        <v>2360</v>
      </c>
      <c r="Q232" s="512">
        <v>1</v>
      </c>
      <c r="R232" s="505" t="s">
        <v>1873</v>
      </c>
      <c r="S232" s="513">
        <v>123.828</v>
      </c>
      <c r="T232" s="514">
        <f t="shared" si="9"/>
        <v>72.340317600000006</v>
      </c>
      <c r="U232" s="514">
        <f t="shared" si="10"/>
        <v>1.23828</v>
      </c>
      <c r="V232" s="515">
        <v>132.76</v>
      </c>
      <c r="W232" s="509" t="s">
        <v>2359</v>
      </c>
      <c r="Y232" s="516"/>
      <c r="Z232" s="516"/>
      <c r="AA232" s="516"/>
    </row>
    <row r="233" spans="1:27" ht="15.75" thickBot="1">
      <c r="A233" s="265">
        <v>20424913</v>
      </c>
      <c r="B233" s="265">
        <v>3003</v>
      </c>
      <c r="C233" s="285" t="s">
        <v>3166</v>
      </c>
      <c r="D233" s="285" t="s">
        <v>1875</v>
      </c>
      <c r="E233" s="234" t="s">
        <v>5688</v>
      </c>
      <c r="F233" s="271" t="s">
        <v>3195</v>
      </c>
      <c r="G233" s="234" t="s">
        <v>3168</v>
      </c>
      <c r="H233" s="234" t="s">
        <v>3193</v>
      </c>
      <c r="I233" s="265">
        <v>1</v>
      </c>
      <c r="J233" s="294" t="s">
        <v>1977</v>
      </c>
      <c r="K233" s="234" t="s">
        <v>5602</v>
      </c>
      <c r="L233" s="285" t="s">
        <v>5611</v>
      </c>
      <c r="M233" s="284">
        <v>437880019623</v>
      </c>
      <c r="N233" s="265">
        <v>45.5</v>
      </c>
      <c r="O233" s="288">
        <f t="shared" si="11"/>
        <v>0.45500000000000002</v>
      </c>
      <c r="P233" s="264" t="s">
        <v>2362</v>
      </c>
      <c r="Q233" s="264">
        <v>1</v>
      </c>
      <c r="R233" s="265" t="s">
        <v>1873</v>
      </c>
      <c r="S233" s="290">
        <v>23.422000000000001</v>
      </c>
      <c r="T233" s="291">
        <f t="shared" si="9"/>
        <v>10.657010000000001</v>
      </c>
      <c r="U233" s="291">
        <f t="shared" si="10"/>
        <v>0.23422000000000004</v>
      </c>
      <c r="V233" s="296">
        <v>11.95</v>
      </c>
      <c r="W233" s="294" t="s">
        <v>2361</v>
      </c>
      <c r="Y233" s="361"/>
      <c r="Z233" s="361"/>
      <c r="AA233" s="361"/>
    </row>
    <row r="234" spans="1:27" ht="15.75" thickBot="1">
      <c r="A234" s="265">
        <v>20424913</v>
      </c>
      <c r="B234" s="265">
        <v>3003</v>
      </c>
      <c r="C234" s="285" t="s">
        <v>3166</v>
      </c>
      <c r="D234" s="285" t="s">
        <v>1875</v>
      </c>
      <c r="E234" s="234" t="s">
        <v>5676</v>
      </c>
      <c r="F234" s="271" t="s">
        <v>1918</v>
      </c>
      <c r="G234" s="234" t="s">
        <v>3168</v>
      </c>
      <c r="H234" s="234" t="s">
        <v>3175</v>
      </c>
      <c r="I234" s="265">
        <v>1</v>
      </c>
      <c r="J234" s="294" t="s">
        <v>1965</v>
      </c>
      <c r="K234" s="234" t="s">
        <v>5602</v>
      </c>
      <c r="L234" s="285" t="s">
        <v>5611</v>
      </c>
      <c r="M234" s="284">
        <v>437880019597</v>
      </c>
      <c r="N234" s="265">
        <v>96.99</v>
      </c>
      <c r="O234" s="288">
        <f t="shared" si="11"/>
        <v>0.96989999999999998</v>
      </c>
      <c r="P234" s="264" t="s">
        <v>2364</v>
      </c>
      <c r="Q234" s="264">
        <v>1</v>
      </c>
      <c r="R234" s="265" t="s">
        <v>1873</v>
      </c>
      <c r="S234" s="290">
        <v>2.7010000000000001</v>
      </c>
      <c r="T234" s="291">
        <f t="shared" si="9"/>
        <v>2.6196999000000001</v>
      </c>
      <c r="U234" s="291">
        <f t="shared" si="10"/>
        <v>2.7010000000000003E-2</v>
      </c>
      <c r="V234" s="296">
        <v>7.2949999999999999</v>
      </c>
      <c r="W234" s="294" t="s">
        <v>2363</v>
      </c>
      <c r="Y234" s="361"/>
      <c r="Z234" s="361"/>
      <c r="AA234" s="361"/>
    </row>
    <row r="235" spans="1:27" s="190" customFormat="1" ht="15.75" thickBot="1">
      <c r="A235" s="505">
        <v>20424913</v>
      </c>
      <c r="B235" s="505">
        <v>3003</v>
      </c>
      <c r="C235" s="506" t="s">
        <v>3166</v>
      </c>
      <c r="D235" s="506" t="s">
        <v>1875</v>
      </c>
      <c r="E235" s="507" t="s">
        <v>5684</v>
      </c>
      <c r="F235" s="508" t="s">
        <v>5595</v>
      </c>
      <c r="G235" s="507" t="s">
        <v>3168</v>
      </c>
      <c r="H235" s="507" t="s">
        <v>3188</v>
      </c>
      <c r="I235" s="505">
        <v>3</v>
      </c>
      <c r="J235" s="509" t="s">
        <v>1962</v>
      </c>
      <c r="K235" s="507" t="s">
        <v>5602</v>
      </c>
      <c r="L235" s="506" t="s">
        <v>5611</v>
      </c>
      <c r="M235" s="510">
        <v>437880019615</v>
      </c>
      <c r="N235" s="505">
        <v>82.05</v>
      </c>
      <c r="O235" s="511">
        <f t="shared" si="11"/>
        <v>0.82050000000000001</v>
      </c>
      <c r="P235" s="512" t="s">
        <v>2366</v>
      </c>
      <c r="Q235" s="512">
        <v>1</v>
      </c>
      <c r="R235" s="505" t="s">
        <v>1873</v>
      </c>
      <c r="S235" s="513">
        <v>49.658999999999999</v>
      </c>
      <c r="T235" s="514">
        <f t="shared" si="9"/>
        <v>40.745209500000001</v>
      </c>
      <c r="U235" s="514">
        <f t="shared" si="10"/>
        <v>0.49659000000000003</v>
      </c>
      <c r="V235" s="515">
        <v>51.045999999999999</v>
      </c>
      <c r="W235" s="509" t="s">
        <v>2365</v>
      </c>
      <c r="Y235" s="516"/>
      <c r="Z235" s="516"/>
      <c r="AA235" s="516"/>
    </row>
    <row r="236" spans="1:27" ht="15.75" thickBot="1">
      <c r="A236" s="265">
        <v>20424913</v>
      </c>
      <c r="B236" s="265">
        <v>3003</v>
      </c>
      <c r="C236" s="285" t="s">
        <v>3166</v>
      </c>
      <c r="D236" s="285" t="s">
        <v>1875</v>
      </c>
      <c r="E236" s="234" t="s">
        <v>5677</v>
      </c>
      <c r="F236" s="271" t="s">
        <v>650</v>
      </c>
      <c r="G236" s="234"/>
      <c r="H236" s="234" t="s">
        <v>3177</v>
      </c>
      <c r="I236" s="265">
        <v>1</v>
      </c>
      <c r="J236" s="294" t="s">
        <v>1968</v>
      </c>
      <c r="K236" s="234" t="s">
        <v>5603</v>
      </c>
      <c r="L236" s="285" t="s">
        <v>5611</v>
      </c>
      <c r="M236" s="298">
        <v>437880019601</v>
      </c>
      <c r="N236" s="265">
        <v>82.62</v>
      </c>
      <c r="O236" s="288">
        <f t="shared" si="11"/>
        <v>0.82620000000000005</v>
      </c>
      <c r="P236" s="264" t="s">
        <v>2368</v>
      </c>
      <c r="Q236" s="264">
        <v>1</v>
      </c>
      <c r="R236" s="265" t="s">
        <v>1873</v>
      </c>
      <c r="S236" s="290">
        <v>8.24</v>
      </c>
      <c r="T236" s="291">
        <f t="shared" si="9"/>
        <v>6.8078880000000002</v>
      </c>
      <c r="U236" s="291">
        <f t="shared" si="10"/>
        <v>8.2400000000000001E-2</v>
      </c>
      <c r="V236" s="296">
        <v>3.2080000000000002</v>
      </c>
      <c r="W236" s="294" t="s">
        <v>2367</v>
      </c>
      <c r="Y236" s="361"/>
      <c r="Z236" s="361"/>
      <c r="AA236" s="361"/>
    </row>
    <row r="237" spans="1:27" ht="15.75" thickBot="1">
      <c r="A237" s="265">
        <v>20424913</v>
      </c>
      <c r="B237" s="265">
        <v>3003</v>
      </c>
      <c r="C237" s="285" t="s">
        <v>3166</v>
      </c>
      <c r="D237" s="285" t="s">
        <v>1875</v>
      </c>
      <c r="E237" s="234" t="s">
        <v>5685</v>
      </c>
      <c r="F237" s="271" t="s">
        <v>5598</v>
      </c>
      <c r="G237" s="234" t="s">
        <v>3168</v>
      </c>
      <c r="H237" s="234" t="s">
        <v>3173</v>
      </c>
      <c r="I237" s="265">
        <v>1</v>
      </c>
      <c r="J237" s="294" t="s">
        <v>1971</v>
      </c>
      <c r="K237" s="234" t="s">
        <v>5602</v>
      </c>
      <c r="L237" s="285" t="s">
        <v>5611</v>
      </c>
      <c r="M237" s="298">
        <v>437880019593</v>
      </c>
      <c r="N237" s="265">
        <v>70.38</v>
      </c>
      <c r="O237" s="288">
        <f t="shared" si="11"/>
        <v>0.70379999999999998</v>
      </c>
      <c r="P237" s="264" t="s">
        <v>2370</v>
      </c>
      <c r="Q237" s="264">
        <v>1</v>
      </c>
      <c r="R237" s="265" t="s">
        <v>1873</v>
      </c>
      <c r="S237" s="290">
        <v>18.349</v>
      </c>
      <c r="T237" s="291">
        <f t="shared" ref="T237:T261" si="12">S237*O237</f>
        <v>12.9140262</v>
      </c>
      <c r="U237" s="291">
        <f t="shared" ref="U237:U261" si="13">T237/N237</f>
        <v>0.18349000000000001</v>
      </c>
      <c r="V237" s="296">
        <v>13.731999999999999</v>
      </c>
      <c r="W237" s="294" t="s">
        <v>2369</v>
      </c>
      <c r="Y237" s="361"/>
      <c r="Z237" s="361"/>
      <c r="AA237" s="361"/>
    </row>
    <row r="238" spans="1:27" ht="15.75" thickBot="1">
      <c r="A238" s="265">
        <v>20424913</v>
      </c>
      <c r="B238" s="265">
        <v>3003</v>
      </c>
      <c r="C238" s="285" t="s">
        <v>3166</v>
      </c>
      <c r="D238" s="285" t="s">
        <v>1875</v>
      </c>
      <c r="E238" s="234" t="s">
        <v>5691</v>
      </c>
      <c r="F238" s="271" t="s">
        <v>597</v>
      </c>
      <c r="G238" s="234"/>
      <c r="H238" s="234" t="s">
        <v>3202</v>
      </c>
      <c r="I238" s="265">
        <v>1</v>
      </c>
      <c r="J238" s="294" t="s">
        <v>1980</v>
      </c>
      <c r="K238" s="234" t="s">
        <v>5603</v>
      </c>
      <c r="L238" s="285" t="s">
        <v>5611</v>
      </c>
      <c r="M238" s="298">
        <v>437880019635</v>
      </c>
      <c r="N238" s="265">
        <v>65.680000000000007</v>
      </c>
      <c r="O238" s="288">
        <f t="shared" si="11"/>
        <v>0.65680000000000005</v>
      </c>
      <c r="P238" s="264" t="s">
        <v>2372</v>
      </c>
      <c r="Q238" s="264">
        <v>1</v>
      </c>
      <c r="R238" s="265" t="s">
        <v>1873</v>
      </c>
      <c r="S238" s="290">
        <v>14.167</v>
      </c>
      <c r="T238" s="291">
        <f t="shared" si="12"/>
        <v>9.3048856000000004</v>
      </c>
      <c r="U238" s="291">
        <f t="shared" si="13"/>
        <v>0.14166999999999999</v>
      </c>
      <c r="V238" s="296">
        <v>7.9980000000000002</v>
      </c>
      <c r="W238" s="294" t="s">
        <v>2371</v>
      </c>
      <c r="Y238" s="361"/>
      <c r="Z238" s="361"/>
      <c r="AA238" s="361"/>
    </row>
    <row r="239" spans="1:27" ht="15.75" thickBot="1">
      <c r="A239" s="265">
        <v>20424913</v>
      </c>
      <c r="B239" s="265">
        <v>3004</v>
      </c>
      <c r="C239" s="285" t="s">
        <v>3166</v>
      </c>
      <c r="D239" s="285" t="s">
        <v>1875</v>
      </c>
      <c r="E239" s="234" t="s">
        <v>5686</v>
      </c>
      <c r="F239" s="271" t="s">
        <v>3191</v>
      </c>
      <c r="G239" s="234" t="s">
        <v>3168</v>
      </c>
      <c r="H239" s="234" t="s">
        <v>3190</v>
      </c>
      <c r="I239" s="265">
        <v>1</v>
      </c>
      <c r="J239" s="294" t="s">
        <v>1959</v>
      </c>
      <c r="K239" s="234" t="s">
        <v>5602</v>
      </c>
      <c r="L239" s="285" t="s">
        <v>5611</v>
      </c>
      <c r="M239" s="298">
        <v>437880019735</v>
      </c>
      <c r="N239" s="287">
        <v>79.73</v>
      </c>
      <c r="O239" s="288">
        <f t="shared" si="11"/>
        <v>0.79730000000000012</v>
      </c>
      <c r="P239" s="264" t="s">
        <v>2374</v>
      </c>
      <c r="Q239" s="264">
        <v>1</v>
      </c>
      <c r="R239" s="265" t="s">
        <v>1873</v>
      </c>
      <c r="S239" s="290">
        <v>21.523</v>
      </c>
      <c r="T239" s="291">
        <f t="shared" si="12"/>
        <v>17.160287900000004</v>
      </c>
      <c r="U239" s="291">
        <f t="shared" si="13"/>
        <v>0.21523000000000003</v>
      </c>
      <c r="V239" s="296">
        <v>17.356000000000002</v>
      </c>
      <c r="W239" s="294" t="s">
        <v>2373</v>
      </c>
      <c r="Y239" s="361"/>
      <c r="Z239" s="361"/>
      <c r="AA239" s="361"/>
    </row>
    <row r="240" spans="1:27" ht="15.75" thickBot="1">
      <c r="A240" s="265">
        <v>20424913</v>
      </c>
      <c r="B240" s="265">
        <v>3004</v>
      </c>
      <c r="C240" s="285" t="s">
        <v>3166</v>
      </c>
      <c r="D240" s="285" t="s">
        <v>1875</v>
      </c>
      <c r="E240" s="234" t="s">
        <v>5679</v>
      </c>
      <c r="F240" s="271" t="s">
        <v>70</v>
      </c>
      <c r="G240" s="234"/>
      <c r="H240" s="234" t="s">
        <v>3181</v>
      </c>
      <c r="I240" s="265">
        <v>1</v>
      </c>
      <c r="J240" s="294" t="s">
        <v>2041</v>
      </c>
      <c r="K240" s="234" t="s">
        <v>5603</v>
      </c>
      <c r="L240" s="285" t="s">
        <v>5611</v>
      </c>
      <c r="M240" s="298">
        <v>437880019721</v>
      </c>
      <c r="N240" s="287">
        <v>69.45</v>
      </c>
      <c r="O240" s="288">
        <f t="shared" si="11"/>
        <v>0.69450000000000001</v>
      </c>
      <c r="P240" s="264" t="s">
        <v>2376</v>
      </c>
      <c r="Q240" s="264">
        <v>1</v>
      </c>
      <c r="R240" s="265" t="s">
        <v>1873</v>
      </c>
      <c r="S240" s="290">
        <v>7.6189999999999998</v>
      </c>
      <c r="T240" s="291">
        <f t="shared" si="12"/>
        <v>5.2913955000000001</v>
      </c>
      <c r="U240" s="291">
        <f t="shared" si="13"/>
        <v>7.6189999999999994E-2</v>
      </c>
      <c r="V240" s="296">
        <v>4.0179999999999998</v>
      </c>
      <c r="W240" s="294" t="s">
        <v>2375</v>
      </c>
      <c r="Y240" s="361"/>
      <c r="Z240" s="361"/>
      <c r="AA240" s="361"/>
    </row>
    <row r="241" spans="1:27" ht="15.75" thickBot="1">
      <c r="A241" s="265">
        <v>20424913</v>
      </c>
      <c r="B241" s="265">
        <v>3004</v>
      </c>
      <c r="C241" s="285" t="s">
        <v>3166</v>
      </c>
      <c r="D241" s="285" t="s">
        <v>1875</v>
      </c>
      <c r="E241" s="234" t="s">
        <v>5689</v>
      </c>
      <c r="F241" s="271" t="s">
        <v>3198</v>
      </c>
      <c r="G241" s="234" t="s">
        <v>3168</v>
      </c>
      <c r="H241" s="234" t="s">
        <v>3197</v>
      </c>
      <c r="I241" s="265">
        <v>1</v>
      </c>
      <c r="J241" s="294" t="s">
        <v>1947</v>
      </c>
      <c r="K241" s="234" t="s">
        <v>5602</v>
      </c>
      <c r="L241" s="285" t="s">
        <v>5611</v>
      </c>
      <c r="M241" s="298">
        <v>437880019743</v>
      </c>
      <c r="N241" s="287">
        <v>98.73</v>
      </c>
      <c r="O241" s="288">
        <f t="shared" si="11"/>
        <v>0.98730000000000007</v>
      </c>
      <c r="P241" s="264" t="s">
        <v>2378</v>
      </c>
      <c r="Q241" s="264">
        <v>1</v>
      </c>
      <c r="R241" s="265" t="s">
        <v>1873</v>
      </c>
      <c r="S241" s="290">
        <v>27.556999999999999</v>
      </c>
      <c r="T241" s="291">
        <f t="shared" si="12"/>
        <v>27.2070261</v>
      </c>
      <c r="U241" s="291">
        <f t="shared" si="13"/>
        <v>0.27556999999999998</v>
      </c>
      <c r="V241" s="296">
        <v>30.167999999999999</v>
      </c>
      <c r="W241" s="294" t="s">
        <v>2377</v>
      </c>
      <c r="Y241" s="361"/>
      <c r="Z241" s="361"/>
      <c r="AA241" s="361"/>
    </row>
    <row r="242" spans="1:27" ht="15.75" thickBot="1">
      <c r="A242" s="265">
        <v>20424913</v>
      </c>
      <c r="B242" s="265">
        <v>3004</v>
      </c>
      <c r="C242" s="285" t="s">
        <v>3166</v>
      </c>
      <c r="D242" s="285" t="s">
        <v>1875</v>
      </c>
      <c r="E242" s="234" t="s">
        <v>5680</v>
      </c>
      <c r="F242" s="271" t="s">
        <v>5599</v>
      </c>
      <c r="G242" s="234"/>
      <c r="H242" s="234" t="s">
        <v>3183</v>
      </c>
      <c r="I242" s="265">
        <v>1</v>
      </c>
      <c r="J242" s="294" t="s">
        <v>1956</v>
      </c>
      <c r="K242" s="234" t="s">
        <v>5603</v>
      </c>
      <c r="L242" s="285" t="s">
        <v>5611</v>
      </c>
      <c r="M242" s="298">
        <v>437880019725</v>
      </c>
      <c r="N242" s="287">
        <v>64.459999999999994</v>
      </c>
      <c r="O242" s="288">
        <f t="shared" si="11"/>
        <v>0.64459999999999995</v>
      </c>
      <c r="P242" s="264" t="s">
        <v>2380</v>
      </c>
      <c r="Q242" s="264">
        <v>1</v>
      </c>
      <c r="R242" s="265" t="s">
        <v>1873</v>
      </c>
      <c r="S242" s="290">
        <v>74.036000000000001</v>
      </c>
      <c r="T242" s="291">
        <f t="shared" si="12"/>
        <v>47.723605599999999</v>
      </c>
      <c r="U242" s="291">
        <f t="shared" si="13"/>
        <v>0.74036000000000002</v>
      </c>
      <c r="V242" s="296">
        <v>85.882000000000005</v>
      </c>
      <c r="W242" s="294" t="s">
        <v>2379</v>
      </c>
      <c r="Y242" s="361"/>
      <c r="Z242" s="361"/>
      <c r="AA242" s="361"/>
    </row>
    <row r="243" spans="1:27" ht="15.75" thickBot="1">
      <c r="A243" s="265">
        <v>20424913</v>
      </c>
      <c r="B243" s="265">
        <v>3004</v>
      </c>
      <c r="C243" s="285" t="s">
        <v>3166</v>
      </c>
      <c r="D243" s="285" t="s">
        <v>1875</v>
      </c>
      <c r="E243" s="234" t="s">
        <v>5678</v>
      </c>
      <c r="F243" s="271" t="s">
        <v>65</v>
      </c>
      <c r="G243" s="234"/>
      <c r="H243" s="234" t="s">
        <v>3179</v>
      </c>
      <c r="I243" s="265">
        <v>1</v>
      </c>
      <c r="J243" s="294" t="s">
        <v>1953</v>
      </c>
      <c r="K243" s="234" t="s">
        <v>5603</v>
      </c>
      <c r="L243" s="285" t="s">
        <v>5611</v>
      </c>
      <c r="M243" s="298">
        <v>437880019719</v>
      </c>
      <c r="N243" s="287">
        <v>77.52</v>
      </c>
      <c r="O243" s="288">
        <f t="shared" si="11"/>
        <v>0.77519999999999989</v>
      </c>
      <c r="P243" s="264" t="s">
        <v>2382</v>
      </c>
      <c r="Q243" s="264">
        <v>1</v>
      </c>
      <c r="R243" s="265" t="s">
        <v>1873</v>
      </c>
      <c r="S243" s="290">
        <v>8.673</v>
      </c>
      <c r="T243" s="291">
        <f t="shared" si="12"/>
        <v>6.7233095999999994</v>
      </c>
      <c r="U243" s="291">
        <f t="shared" si="13"/>
        <v>8.6730000000000002E-2</v>
      </c>
      <c r="V243" s="296">
        <v>4.0960000000000001</v>
      </c>
      <c r="W243" s="294" t="s">
        <v>2381</v>
      </c>
      <c r="Y243" s="361"/>
      <c r="Z243" s="361"/>
      <c r="AA243" s="361"/>
    </row>
    <row r="244" spans="1:27" ht="15.75" thickBot="1">
      <c r="A244" s="265">
        <v>20424913</v>
      </c>
      <c r="B244" s="265">
        <v>3004</v>
      </c>
      <c r="C244" s="285" t="s">
        <v>3166</v>
      </c>
      <c r="D244" s="285" t="s">
        <v>1875</v>
      </c>
      <c r="E244" s="234" t="s">
        <v>5690</v>
      </c>
      <c r="F244" s="271" t="s">
        <v>66</v>
      </c>
      <c r="G244" s="234"/>
      <c r="H244" s="234" t="s">
        <v>3200</v>
      </c>
      <c r="I244" s="265">
        <v>1</v>
      </c>
      <c r="J244" s="294" t="s">
        <v>1950</v>
      </c>
      <c r="K244" s="234" t="s">
        <v>5603</v>
      </c>
      <c r="L244" s="285" t="s">
        <v>5611</v>
      </c>
      <c r="M244" s="298">
        <v>437880019749</v>
      </c>
      <c r="N244" s="287">
        <v>86.28</v>
      </c>
      <c r="O244" s="288">
        <f t="shared" si="11"/>
        <v>0.8627999999999999</v>
      </c>
      <c r="P244" s="264" t="s">
        <v>2384</v>
      </c>
      <c r="Q244" s="264">
        <v>1</v>
      </c>
      <c r="R244" s="265" t="s">
        <v>1873</v>
      </c>
      <c r="S244" s="290">
        <v>16.742999999999999</v>
      </c>
      <c r="T244" s="291">
        <f t="shared" si="12"/>
        <v>14.445860399999997</v>
      </c>
      <c r="U244" s="291">
        <f t="shared" si="13"/>
        <v>0.16742999999999997</v>
      </c>
      <c r="V244" s="296">
        <v>12.888999999999999</v>
      </c>
      <c r="W244" s="294" t="s">
        <v>2383</v>
      </c>
      <c r="Y244" s="361"/>
      <c r="Z244" s="361"/>
      <c r="AA244" s="361"/>
    </row>
    <row r="245" spans="1:27" ht="15.75" thickBot="1">
      <c r="A245" s="265">
        <v>20424913</v>
      </c>
      <c r="B245" s="265">
        <v>3004</v>
      </c>
      <c r="C245" s="285" t="s">
        <v>3166</v>
      </c>
      <c r="D245" s="285" t="s">
        <v>1875</v>
      </c>
      <c r="E245" s="234" t="s">
        <v>5688</v>
      </c>
      <c r="F245" s="271" t="s">
        <v>3195</v>
      </c>
      <c r="G245" s="234" t="s">
        <v>3168</v>
      </c>
      <c r="H245" s="234" t="s">
        <v>3193</v>
      </c>
      <c r="I245" s="265">
        <v>1</v>
      </c>
      <c r="J245" s="294" t="s">
        <v>1977</v>
      </c>
      <c r="K245" s="234" t="s">
        <v>5602</v>
      </c>
      <c r="L245" s="285" t="s">
        <v>5611</v>
      </c>
      <c r="M245" s="298">
        <v>437880019739</v>
      </c>
      <c r="N245" s="265">
        <v>67.900000000000006</v>
      </c>
      <c r="O245" s="288">
        <f t="shared" si="11"/>
        <v>0.67900000000000005</v>
      </c>
      <c r="P245" s="264" t="s">
        <v>2386</v>
      </c>
      <c r="Q245" s="264">
        <v>1</v>
      </c>
      <c r="R245" s="265" t="s">
        <v>1873</v>
      </c>
      <c r="S245" s="290">
        <v>25.445</v>
      </c>
      <c r="T245" s="291">
        <f t="shared" si="12"/>
        <v>17.277155</v>
      </c>
      <c r="U245" s="291">
        <f t="shared" si="13"/>
        <v>0.25445000000000001</v>
      </c>
      <c r="V245" s="296">
        <v>26.184000000000001</v>
      </c>
      <c r="W245" s="294" t="s">
        <v>2385</v>
      </c>
      <c r="Y245" s="361"/>
      <c r="Z245" s="361"/>
      <c r="AA245" s="361"/>
    </row>
    <row r="246" spans="1:27" ht="15.75" thickBot="1">
      <c r="A246" s="265">
        <v>20424913</v>
      </c>
      <c r="B246" s="265">
        <v>3004</v>
      </c>
      <c r="C246" s="285" t="s">
        <v>3166</v>
      </c>
      <c r="D246" s="285" t="s">
        <v>1875</v>
      </c>
      <c r="E246" s="234" t="s">
        <v>5677</v>
      </c>
      <c r="F246" s="271" t="s">
        <v>650</v>
      </c>
      <c r="G246" s="234"/>
      <c r="H246" s="234" t="s">
        <v>3177</v>
      </c>
      <c r="I246" s="265">
        <v>1</v>
      </c>
      <c r="J246" s="294" t="s">
        <v>1968</v>
      </c>
      <c r="K246" s="234" t="s">
        <v>5603</v>
      </c>
      <c r="L246" s="285" t="s">
        <v>5611</v>
      </c>
      <c r="M246" s="298">
        <v>437880019717</v>
      </c>
      <c r="N246" s="265">
        <v>62.82</v>
      </c>
      <c r="O246" s="288">
        <f t="shared" si="11"/>
        <v>0.62820000000000009</v>
      </c>
      <c r="P246" s="264" t="s">
        <v>2388</v>
      </c>
      <c r="Q246" s="264">
        <v>1</v>
      </c>
      <c r="R246" s="265" t="s">
        <v>1873</v>
      </c>
      <c r="S246" s="290">
        <v>7.7210000000000001</v>
      </c>
      <c r="T246" s="291">
        <f t="shared" si="12"/>
        <v>4.8503322000000004</v>
      </c>
      <c r="U246" s="291">
        <f t="shared" si="13"/>
        <v>7.7210000000000001E-2</v>
      </c>
      <c r="V246" s="296">
        <v>8.2129999999999992</v>
      </c>
      <c r="W246" s="294" t="s">
        <v>2387</v>
      </c>
      <c r="Y246" s="361"/>
      <c r="Z246" s="361"/>
      <c r="AA246" s="361"/>
    </row>
    <row r="247" spans="1:27" ht="15.75" thickBot="1">
      <c r="A247" s="265">
        <v>20424913</v>
      </c>
      <c r="B247" s="265">
        <v>3004</v>
      </c>
      <c r="C247" s="285" t="s">
        <v>3166</v>
      </c>
      <c r="D247" s="285" t="s">
        <v>1875</v>
      </c>
      <c r="E247" s="234" t="s">
        <v>5685</v>
      </c>
      <c r="F247" s="271" t="s">
        <v>5598</v>
      </c>
      <c r="G247" s="234" t="s">
        <v>3168</v>
      </c>
      <c r="H247" s="234" t="s">
        <v>3173</v>
      </c>
      <c r="I247" s="265">
        <v>1</v>
      </c>
      <c r="J247" s="294" t="s">
        <v>1971</v>
      </c>
      <c r="K247" s="234" t="s">
        <v>5602</v>
      </c>
      <c r="L247" s="285" t="s">
        <v>5611</v>
      </c>
      <c r="M247" s="284">
        <v>437880019709</v>
      </c>
      <c r="N247" s="287">
        <v>78.25</v>
      </c>
      <c r="O247" s="288">
        <f t="shared" si="11"/>
        <v>0.78249999999999997</v>
      </c>
      <c r="P247" s="264" t="s">
        <v>2390</v>
      </c>
      <c r="Q247" s="264">
        <v>1</v>
      </c>
      <c r="R247" s="265" t="s">
        <v>1873</v>
      </c>
      <c r="S247" s="290">
        <v>65.394000000000005</v>
      </c>
      <c r="T247" s="291">
        <f t="shared" si="12"/>
        <v>51.170805000000001</v>
      </c>
      <c r="U247" s="291">
        <f t="shared" si="13"/>
        <v>0.65393999999999997</v>
      </c>
      <c r="V247" s="296">
        <v>70.412000000000006</v>
      </c>
      <c r="W247" s="294" t="s">
        <v>2389</v>
      </c>
      <c r="Y247" s="361"/>
      <c r="Z247" s="361"/>
      <c r="AA247" s="361"/>
    </row>
    <row r="248" spans="1:27" ht="15.75" thickBot="1">
      <c r="A248" s="265">
        <v>20424913</v>
      </c>
      <c r="B248" s="265">
        <v>3004</v>
      </c>
      <c r="C248" s="285" t="s">
        <v>3166</v>
      </c>
      <c r="D248" s="285" t="s">
        <v>1875</v>
      </c>
      <c r="E248" s="234" t="s">
        <v>5684</v>
      </c>
      <c r="F248" s="271" t="s">
        <v>5595</v>
      </c>
      <c r="G248" s="234" t="s">
        <v>3168</v>
      </c>
      <c r="H248" s="234" t="s">
        <v>3186</v>
      </c>
      <c r="I248" s="265">
        <v>1</v>
      </c>
      <c r="J248" s="294" t="s">
        <v>1974</v>
      </c>
      <c r="K248" s="234" t="s">
        <v>5602</v>
      </c>
      <c r="L248" s="285" t="s">
        <v>5611</v>
      </c>
      <c r="M248" s="284">
        <v>437880019727</v>
      </c>
      <c r="N248" s="287">
        <v>71.3</v>
      </c>
      <c r="O248" s="288">
        <f t="shared" si="11"/>
        <v>0.71299999999999997</v>
      </c>
      <c r="P248" s="264" t="s">
        <v>2392</v>
      </c>
      <c r="Q248" s="264">
        <v>1</v>
      </c>
      <c r="R248" s="265" t="s">
        <v>1873</v>
      </c>
      <c r="S248" s="290">
        <v>21.957999999999998</v>
      </c>
      <c r="T248" s="291">
        <f t="shared" si="12"/>
        <v>15.656053999999997</v>
      </c>
      <c r="U248" s="291">
        <f t="shared" si="13"/>
        <v>0.21957999999999997</v>
      </c>
      <c r="V248" s="296">
        <v>20.864000000000001</v>
      </c>
      <c r="W248" s="294" t="s">
        <v>2391</v>
      </c>
      <c r="Y248" s="361"/>
      <c r="Z248" s="361"/>
      <c r="AA248" s="361"/>
    </row>
    <row r="249" spans="1:27" ht="15.75" thickBot="1">
      <c r="A249" s="265">
        <v>20424913</v>
      </c>
      <c r="B249" s="265">
        <v>3004</v>
      </c>
      <c r="C249" s="285" t="s">
        <v>3166</v>
      </c>
      <c r="D249" s="285" t="s">
        <v>1875</v>
      </c>
      <c r="E249" s="234" t="s">
        <v>5676</v>
      </c>
      <c r="F249" s="271" t="s">
        <v>1918</v>
      </c>
      <c r="G249" s="234" t="s">
        <v>3168</v>
      </c>
      <c r="H249" s="234" t="s">
        <v>3175</v>
      </c>
      <c r="I249" s="265">
        <v>1</v>
      </c>
      <c r="J249" s="294" t="s">
        <v>1965</v>
      </c>
      <c r="K249" s="234" t="s">
        <v>5602</v>
      </c>
      <c r="L249" s="285" t="s">
        <v>5611</v>
      </c>
      <c r="M249" s="284">
        <v>437880019713</v>
      </c>
      <c r="N249" s="287">
        <v>102.25</v>
      </c>
      <c r="O249" s="288">
        <f t="shared" si="11"/>
        <v>1.0225</v>
      </c>
      <c r="P249" s="264" t="s">
        <v>2394</v>
      </c>
      <c r="Q249" s="264">
        <v>1</v>
      </c>
      <c r="R249" s="265" t="s">
        <v>1873</v>
      </c>
      <c r="S249" s="290">
        <v>4.9720000000000004</v>
      </c>
      <c r="T249" s="291">
        <f t="shared" si="12"/>
        <v>5.0838700000000001</v>
      </c>
      <c r="U249" s="291">
        <f t="shared" si="13"/>
        <v>4.972E-2</v>
      </c>
      <c r="V249" s="296">
        <v>2.4060000000000001</v>
      </c>
      <c r="W249" s="294" t="s">
        <v>2393</v>
      </c>
      <c r="Y249" s="361"/>
      <c r="Z249" s="361"/>
      <c r="AA249" s="361"/>
    </row>
    <row r="250" spans="1:27" ht="15.75" thickBot="1">
      <c r="A250" s="265">
        <v>20424913</v>
      </c>
      <c r="B250" s="265">
        <v>3004</v>
      </c>
      <c r="C250" s="285" t="s">
        <v>3166</v>
      </c>
      <c r="D250" s="285" t="s">
        <v>1875</v>
      </c>
      <c r="E250" s="234" t="s">
        <v>5691</v>
      </c>
      <c r="F250" s="271" t="s">
        <v>597</v>
      </c>
      <c r="G250" s="234"/>
      <c r="H250" s="234" t="s">
        <v>3202</v>
      </c>
      <c r="I250" s="265">
        <v>1</v>
      </c>
      <c r="J250" s="294" t="s">
        <v>1980</v>
      </c>
      <c r="K250" s="234" t="s">
        <v>5603</v>
      </c>
      <c r="L250" s="285" t="s">
        <v>5611</v>
      </c>
      <c r="M250" s="298">
        <v>437880019751</v>
      </c>
      <c r="N250" s="265">
        <v>69.37</v>
      </c>
      <c r="O250" s="288">
        <f t="shared" si="11"/>
        <v>0.69370000000000009</v>
      </c>
      <c r="P250" s="264" t="s">
        <v>2396</v>
      </c>
      <c r="Q250" s="264">
        <v>1</v>
      </c>
      <c r="R250" s="265" t="s">
        <v>1873</v>
      </c>
      <c r="S250" s="290">
        <v>11.759</v>
      </c>
      <c r="T250" s="291">
        <f t="shared" si="12"/>
        <v>8.157218300000002</v>
      </c>
      <c r="U250" s="291">
        <f t="shared" si="13"/>
        <v>0.11759000000000003</v>
      </c>
      <c r="V250" s="296">
        <v>5.4480000000000004</v>
      </c>
      <c r="W250" s="294" t="s">
        <v>2395</v>
      </c>
      <c r="Y250" s="361"/>
      <c r="Z250" s="361"/>
      <c r="AA250" s="361"/>
    </row>
    <row r="251" spans="1:27" ht="15.75" thickBot="1">
      <c r="A251" s="265">
        <v>20424913</v>
      </c>
      <c r="B251" s="265">
        <v>3004</v>
      </c>
      <c r="C251" s="285" t="s">
        <v>3166</v>
      </c>
      <c r="D251" s="285" t="s">
        <v>1875</v>
      </c>
      <c r="E251" s="234" t="s">
        <v>5684</v>
      </c>
      <c r="F251" s="271" t="s">
        <v>5595</v>
      </c>
      <c r="G251" s="234" t="s">
        <v>3168</v>
      </c>
      <c r="H251" s="234" t="s">
        <v>3188</v>
      </c>
      <c r="I251" s="265">
        <v>3</v>
      </c>
      <c r="J251" s="294" t="s">
        <v>1962</v>
      </c>
      <c r="K251" s="234" t="s">
        <v>5602</v>
      </c>
      <c r="L251" s="285" t="s">
        <v>5611</v>
      </c>
      <c r="M251" s="298">
        <v>437880019731</v>
      </c>
      <c r="N251" s="265">
        <v>83.87</v>
      </c>
      <c r="O251" s="288">
        <f t="shared" si="11"/>
        <v>0.8387</v>
      </c>
      <c r="P251" s="264" t="s">
        <v>2398</v>
      </c>
      <c r="Q251" s="264">
        <v>1</v>
      </c>
      <c r="R251" s="265" t="s">
        <v>1873</v>
      </c>
      <c r="S251" s="290">
        <v>17.123000000000001</v>
      </c>
      <c r="T251" s="291">
        <f t="shared" si="12"/>
        <v>14.361060100000001</v>
      </c>
      <c r="U251" s="291">
        <f t="shared" si="13"/>
        <v>0.17122999999999999</v>
      </c>
      <c r="V251" s="296">
        <v>16.841000000000001</v>
      </c>
      <c r="W251" s="294" t="s">
        <v>2397</v>
      </c>
      <c r="Y251" s="361"/>
      <c r="Z251" s="361"/>
      <c r="AA251" s="361"/>
    </row>
    <row r="252" spans="1:27" ht="15.75" thickBot="1">
      <c r="A252" s="265">
        <v>20424913</v>
      </c>
      <c r="B252" s="265">
        <v>3501</v>
      </c>
      <c r="C252" s="285" t="s">
        <v>3166</v>
      </c>
      <c r="D252" s="285" t="s">
        <v>1875</v>
      </c>
      <c r="E252" s="234" t="s">
        <v>5680</v>
      </c>
      <c r="F252" s="271" t="s">
        <v>5599</v>
      </c>
      <c r="G252" s="234"/>
      <c r="H252" s="234" t="s">
        <v>3183</v>
      </c>
      <c r="I252" s="265">
        <v>1</v>
      </c>
      <c r="J252" s="294" t="s">
        <v>1884</v>
      </c>
      <c r="K252" s="234" t="s">
        <v>5600</v>
      </c>
      <c r="L252" s="285" t="s">
        <v>5610</v>
      </c>
      <c r="M252" s="298">
        <v>437880019840</v>
      </c>
      <c r="N252" s="287">
        <v>45.03</v>
      </c>
      <c r="O252" s="288">
        <f t="shared" si="11"/>
        <v>0.45030000000000003</v>
      </c>
      <c r="P252" s="264" t="s">
        <v>2400</v>
      </c>
      <c r="Q252" s="264">
        <v>1</v>
      </c>
      <c r="R252" s="265" t="s">
        <v>1873</v>
      </c>
      <c r="S252" s="290">
        <v>60.997999999999998</v>
      </c>
      <c r="T252" s="291">
        <f t="shared" si="12"/>
        <v>27.467399400000001</v>
      </c>
      <c r="U252" s="291">
        <f t="shared" si="13"/>
        <v>0.60997999999999997</v>
      </c>
      <c r="V252" s="296">
        <v>62.136000000000003</v>
      </c>
      <c r="W252" s="294" t="s">
        <v>2399</v>
      </c>
      <c r="Y252" s="361"/>
      <c r="Z252" s="361"/>
      <c r="AA252" s="361"/>
    </row>
    <row r="253" spans="1:27" ht="15.75" thickBot="1">
      <c r="A253" s="265">
        <v>20424913</v>
      </c>
      <c r="B253" s="265">
        <v>3501</v>
      </c>
      <c r="C253" s="285" t="s">
        <v>3166</v>
      </c>
      <c r="D253" s="285" t="s">
        <v>1875</v>
      </c>
      <c r="E253" s="234" t="s">
        <v>5689</v>
      </c>
      <c r="F253" s="271" t="s">
        <v>3198</v>
      </c>
      <c r="G253" s="234" t="s">
        <v>3168</v>
      </c>
      <c r="H253" s="234" t="s">
        <v>3197</v>
      </c>
      <c r="I253" s="265">
        <v>1</v>
      </c>
      <c r="J253" s="294" t="s">
        <v>1888</v>
      </c>
      <c r="K253" s="234" t="s">
        <v>5601</v>
      </c>
      <c r="L253" s="285" t="s">
        <v>5610</v>
      </c>
      <c r="M253" s="298">
        <v>437880019858</v>
      </c>
      <c r="N253" s="287">
        <v>57.91</v>
      </c>
      <c r="O253" s="288">
        <f t="shared" si="11"/>
        <v>0.57909999999999995</v>
      </c>
      <c r="P253" s="264" t="s">
        <v>2402</v>
      </c>
      <c r="Q253" s="264">
        <v>1</v>
      </c>
      <c r="R253" s="265" t="s">
        <v>1873</v>
      </c>
      <c r="S253" s="290">
        <v>14.904999999999999</v>
      </c>
      <c r="T253" s="291">
        <f t="shared" si="12"/>
        <v>8.6314854999999984</v>
      </c>
      <c r="U253" s="291">
        <f t="shared" si="13"/>
        <v>0.14904999999999999</v>
      </c>
      <c r="V253" s="296">
        <v>8.9420000000000002</v>
      </c>
      <c r="W253" s="294" t="s">
        <v>2401</v>
      </c>
      <c r="Y253" s="361"/>
      <c r="Z253" s="361"/>
      <c r="AA253" s="361"/>
    </row>
    <row r="254" spans="1:27" ht="15.75" thickBot="1">
      <c r="A254" s="265">
        <v>20424913</v>
      </c>
      <c r="B254" s="265">
        <v>3501</v>
      </c>
      <c r="C254" s="285" t="s">
        <v>3166</v>
      </c>
      <c r="D254" s="285" t="s">
        <v>1875</v>
      </c>
      <c r="E254" s="234" t="s">
        <v>5690</v>
      </c>
      <c r="F254" s="271" t="s">
        <v>66</v>
      </c>
      <c r="G254" s="234"/>
      <c r="H254" s="234" t="s">
        <v>3200</v>
      </c>
      <c r="I254" s="265">
        <v>1</v>
      </c>
      <c r="J254" s="294" t="s">
        <v>1874</v>
      </c>
      <c r="K254" s="234" t="s">
        <v>5600</v>
      </c>
      <c r="L254" s="285" t="s">
        <v>5610</v>
      </c>
      <c r="M254" s="298">
        <v>437880019864</v>
      </c>
      <c r="N254" s="287">
        <v>75.34</v>
      </c>
      <c r="O254" s="288">
        <f t="shared" si="11"/>
        <v>0.75340000000000007</v>
      </c>
      <c r="P254" s="264" t="s">
        <v>2404</v>
      </c>
      <c r="Q254" s="264">
        <v>1</v>
      </c>
      <c r="R254" s="265" t="s">
        <v>1873</v>
      </c>
      <c r="S254" s="290">
        <v>13.557</v>
      </c>
      <c r="T254" s="291">
        <f t="shared" si="12"/>
        <v>10.213843800000001</v>
      </c>
      <c r="U254" s="291">
        <f t="shared" si="13"/>
        <v>0.13557</v>
      </c>
      <c r="V254" s="296">
        <v>2.9460000000000002</v>
      </c>
      <c r="W254" s="294" t="s">
        <v>2403</v>
      </c>
      <c r="Y254" s="361"/>
      <c r="Z254" s="361"/>
      <c r="AA254" s="361"/>
    </row>
    <row r="255" spans="1:27" ht="15.75" thickBot="1">
      <c r="A255" s="265">
        <v>20424913</v>
      </c>
      <c r="B255" s="265">
        <v>3501</v>
      </c>
      <c r="C255" s="285" t="s">
        <v>3166</v>
      </c>
      <c r="D255" s="285" t="s">
        <v>1875</v>
      </c>
      <c r="E255" s="234" t="s">
        <v>5686</v>
      </c>
      <c r="F255" s="271" t="s">
        <v>3191</v>
      </c>
      <c r="G255" s="234" t="s">
        <v>3168</v>
      </c>
      <c r="H255" s="234" t="s">
        <v>3190</v>
      </c>
      <c r="I255" s="265">
        <v>1</v>
      </c>
      <c r="J255" s="294" t="s">
        <v>1880</v>
      </c>
      <c r="K255" s="234" t="s">
        <v>5601</v>
      </c>
      <c r="L255" s="285" t="s">
        <v>5610</v>
      </c>
      <c r="M255" s="298">
        <v>437880019850</v>
      </c>
      <c r="N255" s="287">
        <v>74.23</v>
      </c>
      <c r="O255" s="288">
        <f t="shared" si="11"/>
        <v>0.74230000000000007</v>
      </c>
      <c r="P255" s="264" t="s">
        <v>2406</v>
      </c>
      <c r="Q255" s="264">
        <v>1</v>
      </c>
      <c r="R255" s="265" t="s">
        <v>1873</v>
      </c>
      <c r="S255" s="290">
        <v>13.211</v>
      </c>
      <c r="T255" s="291">
        <f t="shared" si="12"/>
        <v>9.8065253000000006</v>
      </c>
      <c r="U255" s="291">
        <f t="shared" si="13"/>
        <v>0.13211000000000001</v>
      </c>
      <c r="V255" s="296">
        <v>2.633</v>
      </c>
      <c r="W255" s="294" t="s">
        <v>2405</v>
      </c>
      <c r="Y255" s="361"/>
      <c r="Z255" s="361"/>
      <c r="AA255" s="361"/>
    </row>
    <row r="256" spans="1:27" ht="15.75" thickBot="1">
      <c r="A256" s="265">
        <v>20424913</v>
      </c>
      <c r="B256" s="265">
        <v>3501</v>
      </c>
      <c r="C256" s="285" t="s">
        <v>3166</v>
      </c>
      <c r="D256" s="285" t="s">
        <v>1875</v>
      </c>
      <c r="E256" s="234" t="s">
        <v>5679</v>
      </c>
      <c r="F256" s="271" t="s">
        <v>70</v>
      </c>
      <c r="G256" s="234"/>
      <c r="H256" s="234" t="s">
        <v>3181</v>
      </c>
      <c r="I256" s="265">
        <v>1</v>
      </c>
      <c r="J256" s="294" t="s">
        <v>1894</v>
      </c>
      <c r="K256" s="234" t="s">
        <v>5600</v>
      </c>
      <c r="L256" s="285" t="s">
        <v>5610</v>
      </c>
      <c r="M256" s="298">
        <v>437880019836</v>
      </c>
      <c r="N256" s="287">
        <v>89.08</v>
      </c>
      <c r="O256" s="288">
        <f t="shared" si="11"/>
        <v>0.89079999999999993</v>
      </c>
      <c r="P256" s="264" t="s">
        <v>2408</v>
      </c>
      <c r="Q256" s="264">
        <v>1</v>
      </c>
      <c r="R256" s="265" t="s">
        <v>1873</v>
      </c>
      <c r="S256" s="290">
        <v>13.526999999999999</v>
      </c>
      <c r="T256" s="291">
        <f t="shared" si="12"/>
        <v>12.049851599999998</v>
      </c>
      <c r="U256" s="291">
        <f t="shared" si="13"/>
        <v>0.13526999999999997</v>
      </c>
      <c r="V256" s="296">
        <v>2.8140000000000001</v>
      </c>
      <c r="W256" s="294" t="s">
        <v>2407</v>
      </c>
      <c r="Y256" s="361"/>
      <c r="Z256" s="361"/>
      <c r="AA256" s="361"/>
    </row>
    <row r="257" spans="1:27" ht="15.75" thickBot="1">
      <c r="A257" s="265">
        <v>20424913</v>
      </c>
      <c r="B257" s="265">
        <v>3501</v>
      </c>
      <c r="C257" s="285" t="s">
        <v>3166</v>
      </c>
      <c r="D257" s="285" t="s">
        <v>1875</v>
      </c>
      <c r="E257" s="234" t="s">
        <v>5678</v>
      </c>
      <c r="F257" s="271" t="s">
        <v>65</v>
      </c>
      <c r="G257" s="234"/>
      <c r="H257" s="234" t="s">
        <v>3179</v>
      </c>
      <c r="I257" s="265">
        <v>1</v>
      </c>
      <c r="J257" s="294" t="s">
        <v>1891</v>
      </c>
      <c r="K257" s="234" t="s">
        <v>5600</v>
      </c>
      <c r="L257" s="285" t="s">
        <v>5610</v>
      </c>
      <c r="M257" s="298">
        <v>437880019834</v>
      </c>
      <c r="N257" s="287">
        <v>91.22</v>
      </c>
      <c r="O257" s="288">
        <f t="shared" si="11"/>
        <v>0.91220000000000001</v>
      </c>
      <c r="P257" s="264" t="s">
        <v>2410</v>
      </c>
      <c r="Q257" s="264">
        <v>1</v>
      </c>
      <c r="R257" s="265" t="s">
        <v>1873</v>
      </c>
      <c r="S257" s="290">
        <v>13.593</v>
      </c>
      <c r="T257" s="291">
        <f t="shared" si="12"/>
        <v>12.399534600000001</v>
      </c>
      <c r="U257" s="291">
        <f t="shared" si="13"/>
        <v>0.13593000000000002</v>
      </c>
      <c r="V257" s="296">
        <v>2.218</v>
      </c>
      <c r="W257" s="294" t="s">
        <v>2409</v>
      </c>
      <c r="Y257" s="361"/>
      <c r="Z257" s="361"/>
      <c r="AA257" s="361"/>
    </row>
    <row r="258" spans="1:27" ht="15.75" thickBot="1">
      <c r="A258" s="265">
        <v>20424913</v>
      </c>
      <c r="B258" s="265">
        <v>3501</v>
      </c>
      <c r="C258" s="285" t="s">
        <v>3166</v>
      </c>
      <c r="D258" s="285" t="s">
        <v>1875</v>
      </c>
      <c r="E258" s="234" t="s">
        <v>5685</v>
      </c>
      <c r="F258" s="271" t="s">
        <v>5598</v>
      </c>
      <c r="G258" s="234" t="s">
        <v>3168</v>
      </c>
      <c r="H258" s="234" t="s">
        <v>3173</v>
      </c>
      <c r="I258" s="265">
        <v>1</v>
      </c>
      <c r="J258" s="294" t="s">
        <v>1902</v>
      </c>
      <c r="K258" s="234" t="s">
        <v>5601</v>
      </c>
      <c r="L258" s="285" t="s">
        <v>5610</v>
      </c>
      <c r="M258" s="298">
        <v>437880019824</v>
      </c>
      <c r="N258" s="265">
        <v>82.92</v>
      </c>
      <c r="O258" s="288">
        <f t="shared" si="11"/>
        <v>0.82920000000000005</v>
      </c>
      <c r="P258" s="264" t="s">
        <v>2412</v>
      </c>
      <c r="Q258" s="264">
        <v>1</v>
      </c>
      <c r="R258" s="265" t="s">
        <v>1873</v>
      </c>
      <c r="S258" s="290">
        <v>13.529</v>
      </c>
      <c r="T258" s="291">
        <f t="shared" si="12"/>
        <v>11.218246800000001</v>
      </c>
      <c r="U258" s="291">
        <f t="shared" si="13"/>
        <v>0.13529000000000002</v>
      </c>
      <c r="V258" s="296">
        <v>5.516</v>
      </c>
      <c r="W258" s="294" t="s">
        <v>2411</v>
      </c>
      <c r="Y258" s="361"/>
      <c r="Z258" s="361"/>
      <c r="AA258" s="361"/>
    </row>
    <row r="259" spans="1:27" ht="15.75" thickBot="1">
      <c r="A259" s="265">
        <v>20424913</v>
      </c>
      <c r="B259" s="265">
        <v>3501</v>
      </c>
      <c r="C259" s="285" t="s">
        <v>3166</v>
      </c>
      <c r="D259" s="285" t="s">
        <v>1875</v>
      </c>
      <c r="E259" s="234" t="s">
        <v>5688</v>
      </c>
      <c r="F259" s="271" t="s">
        <v>3195</v>
      </c>
      <c r="G259" s="234" t="s">
        <v>3168</v>
      </c>
      <c r="H259" s="234" t="s">
        <v>3193</v>
      </c>
      <c r="I259" s="265">
        <v>1</v>
      </c>
      <c r="J259" s="294" t="s">
        <v>1908</v>
      </c>
      <c r="K259" s="234" t="s">
        <v>5601</v>
      </c>
      <c r="L259" s="285" t="s">
        <v>5610</v>
      </c>
      <c r="M259" s="284">
        <v>437880019854</v>
      </c>
      <c r="N259" s="287">
        <v>64.69</v>
      </c>
      <c r="O259" s="288">
        <f t="shared" si="11"/>
        <v>0.64690000000000003</v>
      </c>
      <c r="P259" s="264" t="s">
        <v>2414</v>
      </c>
      <c r="Q259" s="264">
        <v>1</v>
      </c>
      <c r="R259" s="265" t="s">
        <v>1873</v>
      </c>
      <c r="S259" s="290">
        <v>19.052</v>
      </c>
      <c r="T259" s="291">
        <f t="shared" si="12"/>
        <v>12.3247388</v>
      </c>
      <c r="U259" s="291">
        <f t="shared" si="13"/>
        <v>0.19052000000000002</v>
      </c>
      <c r="V259" s="296">
        <v>3.5779999999999998</v>
      </c>
      <c r="W259" s="294" t="s">
        <v>2413</v>
      </c>
      <c r="Y259" s="361"/>
      <c r="Z259" s="361"/>
      <c r="AA259" s="361"/>
    </row>
    <row r="260" spans="1:27" ht="15.75" thickBot="1">
      <c r="A260" s="265">
        <v>20424913</v>
      </c>
      <c r="B260" s="265">
        <v>3501</v>
      </c>
      <c r="C260" s="285" t="s">
        <v>3166</v>
      </c>
      <c r="D260" s="285" t="s">
        <v>1875</v>
      </c>
      <c r="E260" s="234" t="s">
        <v>5691</v>
      </c>
      <c r="F260" s="271" t="s">
        <v>597</v>
      </c>
      <c r="G260" s="234"/>
      <c r="H260" s="234" t="s">
        <v>3202</v>
      </c>
      <c r="I260" s="265">
        <v>1</v>
      </c>
      <c r="J260" s="294" t="s">
        <v>1914</v>
      </c>
      <c r="K260" s="234" t="s">
        <v>5600</v>
      </c>
      <c r="L260" s="285" t="s">
        <v>5610</v>
      </c>
      <c r="M260" s="284">
        <v>437880019866</v>
      </c>
      <c r="N260" s="287">
        <v>81.17</v>
      </c>
      <c r="O260" s="288">
        <f t="shared" si="11"/>
        <v>0.81170000000000009</v>
      </c>
      <c r="P260" s="264" t="s">
        <v>2416</v>
      </c>
      <c r="Q260" s="264">
        <v>1</v>
      </c>
      <c r="R260" s="265" t="s">
        <v>1873</v>
      </c>
      <c r="S260" s="290">
        <v>12.489000000000001</v>
      </c>
      <c r="T260" s="291">
        <f t="shared" si="12"/>
        <v>10.137321300000002</v>
      </c>
      <c r="U260" s="291">
        <f t="shared" si="13"/>
        <v>0.12489000000000001</v>
      </c>
      <c r="V260" s="292" t="s">
        <v>1877</v>
      </c>
      <c r="W260" s="294" t="s">
        <v>2415</v>
      </c>
      <c r="Y260" s="361"/>
      <c r="Z260" s="361"/>
      <c r="AA260" s="361"/>
    </row>
    <row r="261" spans="1:27" ht="15.75" thickBot="1">
      <c r="A261" s="265">
        <v>20424913</v>
      </c>
      <c r="B261" s="265">
        <v>3501</v>
      </c>
      <c r="C261" s="285" t="s">
        <v>3166</v>
      </c>
      <c r="D261" s="285" t="s">
        <v>1875</v>
      </c>
      <c r="E261" s="234" t="s">
        <v>5676</v>
      </c>
      <c r="F261" s="271" t="s">
        <v>1918</v>
      </c>
      <c r="G261" s="234" t="s">
        <v>3168</v>
      </c>
      <c r="H261" s="234" t="s">
        <v>3175</v>
      </c>
      <c r="I261" s="265">
        <v>1</v>
      </c>
      <c r="J261" s="294" t="s">
        <v>1917</v>
      </c>
      <c r="K261" s="234" t="s">
        <v>5601</v>
      </c>
      <c r="L261" s="285" t="s">
        <v>5610</v>
      </c>
      <c r="M261" s="284">
        <v>437880019828</v>
      </c>
      <c r="N261" s="287">
        <v>99.58</v>
      </c>
      <c r="O261" s="288">
        <f t="shared" si="11"/>
        <v>0.99579999999999991</v>
      </c>
      <c r="P261" s="264" t="s">
        <v>2418</v>
      </c>
      <c r="Q261" s="264">
        <v>1</v>
      </c>
      <c r="R261" s="265" t="s">
        <v>1873</v>
      </c>
      <c r="S261" s="290">
        <v>13.715999999999999</v>
      </c>
      <c r="T261" s="291">
        <f t="shared" si="12"/>
        <v>13.658392799999998</v>
      </c>
      <c r="U261" s="291">
        <f t="shared" si="13"/>
        <v>0.13715999999999998</v>
      </c>
      <c r="V261" s="296">
        <v>3.6389999999999998</v>
      </c>
      <c r="W261" s="294" t="s">
        <v>2417</v>
      </c>
      <c r="Y261" s="361"/>
      <c r="Z261" s="361"/>
      <c r="AA261" s="361"/>
    </row>
    <row r="262" spans="1:27" ht="15.75" thickBot="1">
      <c r="A262" s="265">
        <v>20424913</v>
      </c>
      <c r="B262" s="265">
        <v>3501</v>
      </c>
      <c r="C262" s="285" t="s">
        <v>3166</v>
      </c>
      <c r="D262" s="285" t="s">
        <v>1875</v>
      </c>
      <c r="E262" s="234" t="s">
        <v>5677</v>
      </c>
      <c r="F262" s="271" t="s">
        <v>650</v>
      </c>
      <c r="G262" s="234"/>
      <c r="H262" s="234" t="s">
        <v>3177</v>
      </c>
      <c r="I262" s="265">
        <v>1</v>
      </c>
      <c r="J262" s="294" t="s">
        <v>1911</v>
      </c>
      <c r="K262" s="234" t="s">
        <v>5600</v>
      </c>
      <c r="L262" s="285" t="s">
        <v>5610</v>
      </c>
      <c r="M262" s="298">
        <v>437880019832</v>
      </c>
      <c r="N262" s="265">
        <v>0</v>
      </c>
      <c r="O262" s="288">
        <f t="shared" ref="O262:O325" si="14">N262*10/1000</f>
        <v>0</v>
      </c>
      <c r="P262" s="264" t="s">
        <v>2420</v>
      </c>
      <c r="Q262" s="264">
        <v>1</v>
      </c>
      <c r="R262" s="265" t="s">
        <v>1873</v>
      </c>
      <c r="S262" s="301" t="s">
        <v>2421</v>
      </c>
      <c r="T262" s="98" t="s">
        <v>354</v>
      </c>
      <c r="U262" s="98" t="s">
        <v>354</v>
      </c>
      <c r="V262" s="302" t="s">
        <v>2421</v>
      </c>
      <c r="W262" s="294" t="s">
        <v>2419</v>
      </c>
      <c r="Y262" s="361"/>
      <c r="Z262" s="361"/>
      <c r="AA262" s="361"/>
    </row>
    <row r="263" spans="1:27" ht="15.75" thickBot="1">
      <c r="A263" s="265">
        <v>20424913</v>
      </c>
      <c r="B263" s="265">
        <v>3501</v>
      </c>
      <c r="C263" s="285" t="s">
        <v>3166</v>
      </c>
      <c r="D263" s="285" t="s">
        <v>1875</v>
      </c>
      <c r="E263" s="234" t="s">
        <v>5684</v>
      </c>
      <c r="F263" s="271" t="s">
        <v>5595</v>
      </c>
      <c r="G263" s="234" t="s">
        <v>3168</v>
      </c>
      <c r="H263" s="234" t="s">
        <v>3188</v>
      </c>
      <c r="I263" s="265">
        <v>3</v>
      </c>
      <c r="J263" s="294" t="s">
        <v>1905</v>
      </c>
      <c r="K263" s="234" t="s">
        <v>5601</v>
      </c>
      <c r="L263" s="285" t="s">
        <v>5610</v>
      </c>
      <c r="M263" s="298">
        <v>437880019846</v>
      </c>
      <c r="N263" s="265">
        <v>65.27</v>
      </c>
      <c r="O263" s="288">
        <f t="shared" si="14"/>
        <v>0.65269999999999995</v>
      </c>
      <c r="P263" s="264" t="s">
        <v>2423</v>
      </c>
      <c r="Q263" s="264">
        <v>1</v>
      </c>
      <c r="R263" s="265" t="s">
        <v>1873</v>
      </c>
      <c r="S263" s="290">
        <v>37.340000000000003</v>
      </c>
      <c r="T263" s="291">
        <f t="shared" ref="T263:T326" si="15">S263*O263</f>
        <v>24.371818000000001</v>
      </c>
      <c r="U263" s="291">
        <f t="shared" ref="U263:U326" si="16">T263/N263</f>
        <v>0.37340000000000007</v>
      </c>
      <c r="V263" s="296">
        <v>33.576999999999998</v>
      </c>
      <c r="W263" s="294" t="s">
        <v>2422</v>
      </c>
      <c r="Y263" s="361"/>
      <c r="Z263" s="361"/>
      <c r="AA263" s="361"/>
    </row>
    <row r="264" spans="1:27" ht="15.75" thickBot="1">
      <c r="A264" s="265">
        <v>20424913</v>
      </c>
      <c r="B264" s="265">
        <v>3501</v>
      </c>
      <c r="C264" s="285" t="s">
        <v>3166</v>
      </c>
      <c r="D264" s="285" t="s">
        <v>1875</v>
      </c>
      <c r="E264" s="234" t="s">
        <v>5684</v>
      </c>
      <c r="F264" s="271" t="s">
        <v>5595</v>
      </c>
      <c r="G264" s="234" t="s">
        <v>3168</v>
      </c>
      <c r="H264" s="234" t="s">
        <v>3186</v>
      </c>
      <c r="I264" s="265">
        <v>1</v>
      </c>
      <c r="J264" s="294" t="s">
        <v>1898</v>
      </c>
      <c r="K264" s="234" t="s">
        <v>5601</v>
      </c>
      <c r="L264" s="285" t="s">
        <v>5610</v>
      </c>
      <c r="M264" s="298">
        <v>437880019842</v>
      </c>
      <c r="N264" s="265">
        <v>68.680000000000007</v>
      </c>
      <c r="O264" s="288">
        <f t="shared" si="14"/>
        <v>0.68680000000000008</v>
      </c>
      <c r="P264" s="264" t="s">
        <v>2425</v>
      </c>
      <c r="Q264" s="264">
        <v>1</v>
      </c>
      <c r="R264" s="265" t="s">
        <v>1873</v>
      </c>
      <c r="S264" s="290">
        <v>15.31</v>
      </c>
      <c r="T264" s="291">
        <f t="shared" si="15"/>
        <v>10.514908000000002</v>
      </c>
      <c r="U264" s="291">
        <f t="shared" si="16"/>
        <v>0.15310000000000001</v>
      </c>
      <c r="V264" s="296">
        <v>4.548</v>
      </c>
      <c r="W264" s="294" t="s">
        <v>2424</v>
      </c>
      <c r="Y264" s="361"/>
      <c r="Z264" s="361"/>
      <c r="AA264" s="361"/>
    </row>
    <row r="265" spans="1:27" ht="15.75" thickBot="1">
      <c r="A265" s="265">
        <v>20424913</v>
      </c>
      <c r="B265" s="265">
        <v>3502</v>
      </c>
      <c r="C265" s="285" t="s">
        <v>3166</v>
      </c>
      <c r="D265" s="285" t="s">
        <v>1875</v>
      </c>
      <c r="E265" s="234" t="s">
        <v>5678</v>
      </c>
      <c r="F265" s="271" t="s">
        <v>65</v>
      </c>
      <c r="G265" s="234"/>
      <c r="H265" s="234" t="s">
        <v>3179</v>
      </c>
      <c r="I265" s="265">
        <v>1</v>
      </c>
      <c r="J265" s="294" t="s">
        <v>1891</v>
      </c>
      <c r="K265" s="234" t="s">
        <v>5600</v>
      </c>
      <c r="L265" s="285" t="s">
        <v>5610</v>
      </c>
      <c r="M265" s="298">
        <v>437880019950</v>
      </c>
      <c r="N265" s="287">
        <v>83.49</v>
      </c>
      <c r="O265" s="288">
        <f t="shared" si="14"/>
        <v>0.83489999999999998</v>
      </c>
      <c r="P265" s="264" t="s">
        <v>2427</v>
      </c>
      <c r="Q265" s="264">
        <v>1</v>
      </c>
      <c r="R265" s="265" t="s">
        <v>1873</v>
      </c>
      <c r="S265" s="290">
        <v>8.7289999999999992</v>
      </c>
      <c r="T265" s="291">
        <f t="shared" si="15"/>
        <v>7.2878420999999989</v>
      </c>
      <c r="U265" s="291">
        <f t="shared" si="16"/>
        <v>8.7289999999999993E-2</v>
      </c>
      <c r="V265" s="296">
        <v>4.9370000000000003</v>
      </c>
      <c r="W265" s="294" t="s">
        <v>2426</v>
      </c>
      <c r="Y265" s="361"/>
      <c r="Z265" s="361"/>
      <c r="AA265" s="361"/>
    </row>
    <row r="266" spans="1:27" ht="15.75" thickBot="1">
      <c r="A266" s="265">
        <v>20424913</v>
      </c>
      <c r="B266" s="265">
        <v>3502</v>
      </c>
      <c r="C266" s="285" t="s">
        <v>3166</v>
      </c>
      <c r="D266" s="285" t="s">
        <v>1875</v>
      </c>
      <c r="E266" s="234" t="s">
        <v>5689</v>
      </c>
      <c r="F266" s="271" t="s">
        <v>3198</v>
      </c>
      <c r="G266" s="234" t="s">
        <v>3168</v>
      </c>
      <c r="H266" s="234" t="s">
        <v>3197</v>
      </c>
      <c r="I266" s="265">
        <v>1</v>
      </c>
      <c r="J266" s="294" t="s">
        <v>1888</v>
      </c>
      <c r="K266" s="234" t="s">
        <v>5601</v>
      </c>
      <c r="L266" s="285" t="s">
        <v>5610</v>
      </c>
      <c r="M266" s="298">
        <v>437880019974</v>
      </c>
      <c r="N266" s="265">
        <v>72.010000000000005</v>
      </c>
      <c r="O266" s="288">
        <f t="shared" si="14"/>
        <v>0.72010000000000007</v>
      </c>
      <c r="P266" s="264" t="s">
        <v>2429</v>
      </c>
      <c r="Q266" s="264">
        <v>1</v>
      </c>
      <c r="R266" s="265" t="s">
        <v>1873</v>
      </c>
      <c r="S266" s="290">
        <v>12.36</v>
      </c>
      <c r="T266" s="291">
        <f t="shared" si="15"/>
        <v>8.9004360000000009</v>
      </c>
      <c r="U266" s="291">
        <f t="shared" si="16"/>
        <v>0.1236</v>
      </c>
      <c r="V266" s="296">
        <v>7.2539999999999996</v>
      </c>
      <c r="W266" s="294" t="s">
        <v>2428</v>
      </c>
      <c r="Y266" s="361"/>
      <c r="Z266" s="361"/>
      <c r="AA266" s="361"/>
    </row>
    <row r="267" spans="1:27" ht="15.75" thickBot="1">
      <c r="A267" s="265">
        <v>20424913</v>
      </c>
      <c r="B267" s="265">
        <v>3502</v>
      </c>
      <c r="C267" s="285" t="s">
        <v>3166</v>
      </c>
      <c r="D267" s="285" t="s">
        <v>1875</v>
      </c>
      <c r="E267" s="234" t="s">
        <v>5680</v>
      </c>
      <c r="F267" s="271" t="s">
        <v>5599</v>
      </c>
      <c r="G267" s="234"/>
      <c r="H267" s="234" t="s">
        <v>3183</v>
      </c>
      <c r="I267" s="265">
        <v>1</v>
      </c>
      <c r="J267" s="294" t="s">
        <v>1884</v>
      </c>
      <c r="K267" s="234" t="s">
        <v>5600</v>
      </c>
      <c r="L267" s="285" t="s">
        <v>5610</v>
      </c>
      <c r="M267" s="298">
        <v>437880019956</v>
      </c>
      <c r="N267" s="265">
        <v>60.98</v>
      </c>
      <c r="O267" s="288">
        <f t="shared" si="14"/>
        <v>0.60980000000000001</v>
      </c>
      <c r="P267" s="264" t="s">
        <v>2431</v>
      </c>
      <c r="Q267" s="264">
        <v>1</v>
      </c>
      <c r="R267" s="265" t="s">
        <v>1873</v>
      </c>
      <c r="S267" s="290">
        <v>68.022000000000006</v>
      </c>
      <c r="T267" s="291">
        <f t="shared" si="15"/>
        <v>41.479815600000002</v>
      </c>
      <c r="U267" s="291">
        <f t="shared" si="16"/>
        <v>0.68022000000000005</v>
      </c>
      <c r="V267" s="296">
        <v>67.165999999999997</v>
      </c>
      <c r="W267" s="294" t="s">
        <v>2430</v>
      </c>
      <c r="Y267" s="361"/>
      <c r="Z267" s="361"/>
      <c r="AA267" s="361"/>
    </row>
    <row r="268" spans="1:27" ht="15.75" thickBot="1">
      <c r="A268" s="265">
        <v>20424913</v>
      </c>
      <c r="B268" s="265">
        <v>3502</v>
      </c>
      <c r="C268" s="285" t="s">
        <v>3166</v>
      </c>
      <c r="D268" s="285" t="s">
        <v>1875</v>
      </c>
      <c r="E268" s="234" t="s">
        <v>5690</v>
      </c>
      <c r="F268" s="271" t="s">
        <v>66</v>
      </c>
      <c r="G268" s="234"/>
      <c r="H268" s="234" t="s">
        <v>3200</v>
      </c>
      <c r="I268" s="265">
        <v>1</v>
      </c>
      <c r="J268" s="294" t="s">
        <v>1874</v>
      </c>
      <c r="K268" s="234" t="s">
        <v>5600</v>
      </c>
      <c r="L268" s="285" t="s">
        <v>5610</v>
      </c>
      <c r="M268" s="298">
        <v>437880019980</v>
      </c>
      <c r="N268" s="265">
        <v>94.6</v>
      </c>
      <c r="O268" s="288">
        <f t="shared" si="14"/>
        <v>0.94599999999999995</v>
      </c>
      <c r="P268" s="264" t="s">
        <v>2433</v>
      </c>
      <c r="Q268" s="264">
        <v>1</v>
      </c>
      <c r="R268" s="265" t="s">
        <v>1873</v>
      </c>
      <c r="S268" s="290">
        <v>10.614000000000001</v>
      </c>
      <c r="T268" s="291">
        <f t="shared" si="15"/>
        <v>10.040844</v>
      </c>
      <c r="U268" s="291">
        <f t="shared" si="16"/>
        <v>0.10614</v>
      </c>
      <c r="V268" s="296">
        <v>5.1159999999999997</v>
      </c>
      <c r="W268" s="294" t="s">
        <v>2432</v>
      </c>
      <c r="Y268" s="361"/>
      <c r="Z268" s="361"/>
      <c r="AA268" s="361"/>
    </row>
    <row r="269" spans="1:27" ht="15.75" thickBot="1">
      <c r="A269" s="265">
        <v>20424913</v>
      </c>
      <c r="B269" s="265">
        <v>3502</v>
      </c>
      <c r="C269" s="285" t="s">
        <v>3166</v>
      </c>
      <c r="D269" s="285" t="s">
        <v>1875</v>
      </c>
      <c r="E269" s="234" t="s">
        <v>5686</v>
      </c>
      <c r="F269" s="271" t="s">
        <v>3191</v>
      </c>
      <c r="G269" s="234" t="s">
        <v>3168</v>
      </c>
      <c r="H269" s="234" t="s">
        <v>3190</v>
      </c>
      <c r="I269" s="265">
        <v>1</v>
      </c>
      <c r="J269" s="294" t="s">
        <v>1880</v>
      </c>
      <c r="K269" s="234" t="s">
        <v>5601</v>
      </c>
      <c r="L269" s="285" t="s">
        <v>5610</v>
      </c>
      <c r="M269" s="298">
        <v>437880019966</v>
      </c>
      <c r="N269" s="265">
        <v>78.099999999999994</v>
      </c>
      <c r="O269" s="288">
        <f t="shared" si="14"/>
        <v>0.78100000000000003</v>
      </c>
      <c r="P269" s="264" t="s">
        <v>2435</v>
      </c>
      <c r="Q269" s="264">
        <v>1</v>
      </c>
      <c r="R269" s="265" t="s">
        <v>1873</v>
      </c>
      <c r="S269" s="290">
        <v>8.7200000000000006</v>
      </c>
      <c r="T269" s="291">
        <f t="shared" si="15"/>
        <v>6.8103200000000008</v>
      </c>
      <c r="U269" s="291">
        <f t="shared" si="16"/>
        <v>8.7200000000000014E-2</v>
      </c>
      <c r="V269" s="296">
        <v>2.8780000000000001</v>
      </c>
      <c r="W269" s="294" t="s">
        <v>2434</v>
      </c>
      <c r="Y269" s="361"/>
      <c r="Z269" s="361"/>
      <c r="AA269" s="361"/>
    </row>
    <row r="270" spans="1:27" ht="15.75" thickBot="1">
      <c r="A270" s="265">
        <v>20424913</v>
      </c>
      <c r="B270" s="265">
        <v>3502</v>
      </c>
      <c r="C270" s="285" t="s">
        <v>3166</v>
      </c>
      <c r="D270" s="285" t="s">
        <v>1875</v>
      </c>
      <c r="E270" s="234" t="s">
        <v>5679</v>
      </c>
      <c r="F270" s="271" t="s">
        <v>70</v>
      </c>
      <c r="G270" s="234"/>
      <c r="H270" s="234" t="s">
        <v>3181</v>
      </c>
      <c r="I270" s="265">
        <v>1</v>
      </c>
      <c r="J270" s="294" t="s">
        <v>1894</v>
      </c>
      <c r="K270" s="234" t="s">
        <v>5600</v>
      </c>
      <c r="L270" s="285" t="s">
        <v>5610</v>
      </c>
      <c r="M270" s="298">
        <v>437880019952</v>
      </c>
      <c r="N270" s="265">
        <v>78.13</v>
      </c>
      <c r="O270" s="288">
        <f t="shared" si="14"/>
        <v>0.78129999999999999</v>
      </c>
      <c r="P270" s="264" t="s">
        <v>2437</v>
      </c>
      <c r="Q270" s="264">
        <v>1</v>
      </c>
      <c r="R270" s="265" t="s">
        <v>1873</v>
      </c>
      <c r="S270" s="290">
        <v>6.6719999999999997</v>
      </c>
      <c r="T270" s="291">
        <f t="shared" si="15"/>
        <v>5.2128335999999997</v>
      </c>
      <c r="U270" s="291">
        <f t="shared" si="16"/>
        <v>6.6720000000000002E-2</v>
      </c>
      <c r="V270" s="292" t="s">
        <v>1877</v>
      </c>
      <c r="W270" s="294" t="s">
        <v>2436</v>
      </c>
      <c r="Y270" s="361"/>
      <c r="Z270" s="361"/>
      <c r="AA270" s="361"/>
    </row>
    <row r="271" spans="1:27" ht="15.75" thickBot="1">
      <c r="A271" s="265">
        <v>20424913</v>
      </c>
      <c r="B271" s="265">
        <v>3502</v>
      </c>
      <c r="C271" s="285" t="s">
        <v>3166</v>
      </c>
      <c r="D271" s="285" t="s">
        <v>1875</v>
      </c>
      <c r="E271" s="234" t="s">
        <v>5677</v>
      </c>
      <c r="F271" s="271" t="s">
        <v>650</v>
      </c>
      <c r="G271" s="234"/>
      <c r="H271" s="234" t="s">
        <v>3177</v>
      </c>
      <c r="I271" s="265">
        <v>1</v>
      </c>
      <c r="J271" s="294" t="s">
        <v>1911</v>
      </c>
      <c r="K271" s="234" t="s">
        <v>5600</v>
      </c>
      <c r="L271" s="285" t="s">
        <v>5610</v>
      </c>
      <c r="M271" s="284">
        <v>437880019948</v>
      </c>
      <c r="N271" s="287">
        <v>71.84</v>
      </c>
      <c r="O271" s="288">
        <f t="shared" si="14"/>
        <v>0.71840000000000004</v>
      </c>
      <c r="P271" s="264" t="s">
        <v>2439</v>
      </c>
      <c r="Q271" s="264">
        <v>1</v>
      </c>
      <c r="R271" s="265" t="s">
        <v>1873</v>
      </c>
      <c r="S271" s="290">
        <v>6.0410000000000004</v>
      </c>
      <c r="T271" s="291">
        <f t="shared" si="15"/>
        <v>4.3398544000000001</v>
      </c>
      <c r="U271" s="291">
        <f t="shared" si="16"/>
        <v>6.0409999999999998E-2</v>
      </c>
      <c r="V271" s="296">
        <v>5.5659999999999998</v>
      </c>
      <c r="W271" s="294" t="s">
        <v>2438</v>
      </c>
      <c r="Y271" s="361"/>
      <c r="Z271" s="361"/>
      <c r="AA271" s="361"/>
    </row>
    <row r="272" spans="1:27" ht="15.75" thickBot="1">
      <c r="A272" s="265">
        <v>20424913</v>
      </c>
      <c r="B272" s="265">
        <v>3502</v>
      </c>
      <c r="C272" s="285" t="s">
        <v>3166</v>
      </c>
      <c r="D272" s="285" t="s">
        <v>1875</v>
      </c>
      <c r="E272" s="234" t="s">
        <v>5691</v>
      </c>
      <c r="F272" s="271" t="s">
        <v>597</v>
      </c>
      <c r="G272" s="234"/>
      <c r="H272" s="234" t="s">
        <v>3202</v>
      </c>
      <c r="I272" s="265">
        <v>1</v>
      </c>
      <c r="J272" s="294" t="s">
        <v>1914</v>
      </c>
      <c r="K272" s="234" t="s">
        <v>5600</v>
      </c>
      <c r="L272" s="285" t="s">
        <v>5610</v>
      </c>
      <c r="M272" s="298">
        <v>437880019982</v>
      </c>
      <c r="N272" s="265">
        <v>36.92</v>
      </c>
      <c r="O272" s="288">
        <f t="shared" si="14"/>
        <v>0.36920000000000003</v>
      </c>
      <c r="P272" s="264" t="s">
        <v>2441</v>
      </c>
      <c r="Q272" s="264">
        <v>1</v>
      </c>
      <c r="R272" s="265" t="s">
        <v>1873</v>
      </c>
      <c r="S272" s="290">
        <v>5.7789999999999999</v>
      </c>
      <c r="T272" s="291">
        <f t="shared" si="15"/>
        <v>2.1336067999999999</v>
      </c>
      <c r="U272" s="291">
        <f t="shared" si="16"/>
        <v>5.7789999999999994E-2</v>
      </c>
      <c r="V272" s="292" t="s">
        <v>1877</v>
      </c>
      <c r="W272" s="294" t="s">
        <v>2440</v>
      </c>
      <c r="Y272" s="361"/>
      <c r="Z272" s="361"/>
      <c r="AA272" s="361"/>
    </row>
    <row r="273" spans="1:27" ht="15.75" thickBot="1">
      <c r="A273" s="265">
        <v>20424913</v>
      </c>
      <c r="B273" s="265">
        <v>3502</v>
      </c>
      <c r="C273" s="285" t="s">
        <v>3166</v>
      </c>
      <c r="D273" s="285" t="s">
        <v>1875</v>
      </c>
      <c r="E273" s="234" t="s">
        <v>5684</v>
      </c>
      <c r="F273" s="271" t="s">
        <v>5595</v>
      </c>
      <c r="G273" s="234" t="s">
        <v>3168</v>
      </c>
      <c r="H273" s="234" t="s">
        <v>3186</v>
      </c>
      <c r="I273" s="265">
        <v>1</v>
      </c>
      <c r="J273" s="294" t="s">
        <v>1898</v>
      </c>
      <c r="K273" s="234" t="s">
        <v>5601</v>
      </c>
      <c r="L273" s="285" t="s">
        <v>5610</v>
      </c>
      <c r="M273" s="298">
        <v>437880019958</v>
      </c>
      <c r="N273" s="265">
        <v>77.41</v>
      </c>
      <c r="O273" s="288">
        <f t="shared" si="14"/>
        <v>0.7740999999999999</v>
      </c>
      <c r="P273" s="264" t="s">
        <v>2443</v>
      </c>
      <c r="Q273" s="264">
        <v>1</v>
      </c>
      <c r="R273" s="265" t="s">
        <v>1873</v>
      </c>
      <c r="S273" s="290">
        <v>9.9039999999999999</v>
      </c>
      <c r="T273" s="291">
        <f t="shared" si="15"/>
        <v>7.6666863999999988</v>
      </c>
      <c r="U273" s="291">
        <f t="shared" si="16"/>
        <v>9.9039999999999989E-2</v>
      </c>
      <c r="V273" s="296">
        <v>3.323</v>
      </c>
      <c r="W273" s="294" t="s">
        <v>2442</v>
      </c>
      <c r="Y273" s="361"/>
      <c r="Z273" s="361"/>
      <c r="AA273" s="361"/>
    </row>
    <row r="274" spans="1:27" ht="15.75" thickBot="1">
      <c r="A274" s="265">
        <v>20424913</v>
      </c>
      <c r="B274" s="265">
        <v>3502</v>
      </c>
      <c r="C274" s="285" t="s">
        <v>3166</v>
      </c>
      <c r="D274" s="285" t="s">
        <v>1875</v>
      </c>
      <c r="E274" s="234" t="s">
        <v>5684</v>
      </c>
      <c r="F274" s="271" t="s">
        <v>5595</v>
      </c>
      <c r="G274" s="234" t="s">
        <v>3168</v>
      </c>
      <c r="H274" s="234" t="s">
        <v>3188</v>
      </c>
      <c r="I274" s="265">
        <v>3</v>
      </c>
      <c r="J274" s="294" t="s">
        <v>1905</v>
      </c>
      <c r="K274" s="234" t="s">
        <v>5601</v>
      </c>
      <c r="L274" s="285" t="s">
        <v>5610</v>
      </c>
      <c r="M274" s="298">
        <v>437880019962</v>
      </c>
      <c r="N274" s="265">
        <v>65.75</v>
      </c>
      <c r="O274" s="288">
        <f t="shared" si="14"/>
        <v>0.65749999999999997</v>
      </c>
      <c r="P274" s="264" t="s">
        <v>2445</v>
      </c>
      <c r="Q274" s="264">
        <v>1</v>
      </c>
      <c r="R274" s="265" t="s">
        <v>1873</v>
      </c>
      <c r="S274" s="290">
        <v>18.076000000000001</v>
      </c>
      <c r="T274" s="291">
        <f t="shared" si="15"/>
        <v>11.884969999999999</v>
      </c>
      <c r="U274" s="291">
        <f t="shared" si="16"/>
        <v>0.18075999999999998</v>
      </c>
      <c r="V274" s="296">
        <v>16.081</v>
      </c>
      <c r="W274" s="294" t="s">
        <v>2444</v>
      </c>
      <c r="Y274" s="361"/>
      <c r="Z274" s="361"/>
      <c r="AA274" s="361"/>
    </row>
    <row r="275" spans="1:27" ht="15.75" thickBot="1">
      <c r="A275" s="265">
        <v>20424913</v>
      </c>
      <c r="B275" s="265">
        <v>3502</v>
      </c>
      <c r="C275" s="285" t="s">
        <v>3166</v>
      </c>
      <c r="D275" s="285" t="s">
        <v>1875</v>
      </c>
      <c r="E275" s="234" t="s">
        <v>5688</v>
      </c>
      <c r="F275" s="271" t="s">
        <v>3195</v>
      </c>
      <c r="G275" s="234" t="s">
        <v>3168</v>
      </c>
      <c r="H275" s="234" t="s">
        <v>3193</v>
      </c>
      <c r="I275" s="265">
        <v>1</v>
      </c>
      <c r="J275" s="294" t="s">
        <v>1908</v>
      </c>
      <c r="K275" s="234" t="s">
        <v>5601</v>
      </c>
      <c r="L275" s="285" t="s">
        <v>5610</v>
      </c>
      <c r="M275" s="298">
        <v>437880019970</v>
      </c>
      <c r="N275" s="265">
        <v>73.47</v>
      </c>
      <c r="O275" s="288">
        <f t="shared" si="14"/>
        <v>0.73470000000000002</v>
      </c>
      <c r="P275" s="264" t="s">
        <v>2447</v>
      </c>
      <c r="Q275" s="264">
        <v>1</v>
      </c>
      <c r="R275" s="265" t="s">
        <v>1873</v>
      </c>
      <c r="S275" s="290">
        <v>36.265000000000001</v>
      </c>
      <c r="T275" s="291">
        <f t="shared" si="15"/>
        <v>26.643895500000003</v>
      </c>
      <c r="U275" s="291">
        <f t="shared" si="16"/>
        <v>0.36265000000000003</v>
      </c>
      <c r="V275" s="296">
        <v>34.427999999999997</v>
      </c>
      <c r="W275" s="294" t="s">
        <v>2446</v>
      </c>
      <c r="Y275" s="361"/>
      <c r="Z275" s="361"/>
      <c r="AA275" s="361"/>
    </row>
    <row r="276" spans="1:27" ht="15.75" thickBot="1">
      <c r="A276" s="265">
        <v>20424913</v>
      </c>
      <c r="B276" s="265">
        <v>3502</v>
      </c>
      <c r="C276" s="285" t="s">
        <v>3166</v>
      </c>
      <c r="D276" s="285" t="s">
        <v>1875</v>
      </c>
      <c r="E276" s="234" t="s">
        <v>5676</v>
      </c>
      <c r="F276" s="271" t="s">
        <v>1918</v>
      </c>
      <c r="G276" s="234" t="s">
        <v>3168</v>
      </c>
      <c r="H276" s="234" t="s">
        <v>3175</v>
      </c>
      <c r="I276" s="265">
        <v>1</v>
      </c>
      <c r="J276" s="294" t="s">
        <v>1917</v>
      </c>
      <c r="K276" s="234" t="s">
        <v>5601</v>
      </c>
      <c r="L276" s="285" t="s">
        <v>5610</v>
      </c>
      <c r="M276" s="298">
        <v>437880019944</v>
      </c>
      <c r="N276" s="265">
        <v>66.72</v>
      </c>
      <c r="O276" s="288">
        <f t="shared" si="14"/>
        <v>0.66720000000000002</v>
      </c>
      <c r="P276" s="264" t="s">
        <v>2449</v>
      </c>
      <c r="Q276" s="264">
        <v>1</v>
      </c>
      <c r="R276" s="265" t="s">
        <v>1873</v>
      </c>
      <c r="S276" s="290">
        <v>13.766999999999999</v>
      </c>
      <c r="T276" s="291">
        <f t="shared" si="15"/>
        <v>9.1853423999999997</v>
      </c>
      <c r="U276" s="291">
        <f t="shared" si="16"/>
        <v>0.13766999999999999</v>
      </c>
      <c r="V276" s="296">
        <v>9.7579999999999991</v>
      </c>
      <c r="W276" s="294" t="s">
        <v>2448</v>
      </c>
      <c r="Y276" s="361"/>
      <c r="Z276" s="361"/>
      <c r="AA276" s="361"/>
    </row>
    <row r="277" spans="1:27" ht="15.75" thickBot="1">
      <c r="A277" s="265">
        <v>20424913</v>
      </c>
      <c r="B277" s="265">
        <v>3502</v>
      </c>
      <c r="C277" s="285" t="s">
        <v>3166</v>
      </c>
      <c r="D277" s="285" t="s">
        <v>1875</v>
      </c>
      <c r="E277" s="234" t="s">
        <v>5685</v>
      </c>
      <c r="F277" s="271" t="s">
        <v>5598</v>
      </c>
      <c r="G277" s="234" t="s">
        <v>3168</v>
      </c>
      <c r="H277" s="234" t="s">
        <v>3173</v>
      </c>
      <c r="I277" s="265">
        <v>1</v>
      </c>
      <c r="J277" s="294" t="s">
        <v>1902</v>
      </c>
      <c r="K277" s="234" t="s">
        <v>5601</v>
      </c>
      <c r="L277" s="285" t="s">
        <v>5610</v>
      </c>
      <c r="M277" s="298">
        <v>437880019940</v>
      </c>
      <c r="N277" s="265">
        <v>73.23</v>
      </c>
      <c r="O277" s="288">
        <f t="shared" si="14"/>
        <v>0.73230000000000006</v>
      </c>
      <c r="P277" s="264" t="s">
        <v>2451</v>
      </c>
      <c r="Q277" s="264">
        <v>1</v>
      </c>
      <c r="R277" s="265" t="s">
        <v>1873</v>
      </c>
      <c r="S277" s="290">
        <v>8.9809999999999999</v>
      </c>
      <c r="T277" s="291">
        <f t="shared" si="15"/>
        <v>6.5767863000000002</v>
      </c>
      <c r="U277" s="291">
        <f t="shared" si="16"/>
        <v>8.9810000000000001E-2</v>
      </c>
      <c r="V277" s="296">
        <v>3.94</v>
      </c>
      <c r="W277" s="294" t="s">
        <v>2450</v>
      </c>
      <c r="Y277" s="361"/>
      <c r="Z277" s="361"/>
      <c r="AA277" s="361"/>
    </row>
    <row r="278" spans="1:27" ht="15.75" thickBot="1">
      <c r="A278" s="265">
        <v>20424913</v>
      </c>
      <c r="B278" s="265">
        <v>3503</v>
      </c>
      <c r="C278" s="285" t="s">
        <v>3166</v>
      </c>
      <c r="D278" s="285" t="s">
        <v>1875</v>
      </c>
      <c r="E278" s="234" t="s">
        <v>5680</v>
      </c>
      <c r="F278" s="271" t="s">
        <v>5599</v>
      </c>
      <c r="G278" s="234"/>
      <c r="H278" s="234" t="s">
        <v>3183</v>
      </c>
      <c r="I278" s="265">
        <v>1</v>
      </c>
      <c r="J278" s="294" t="s">
        <v>1956</v>
      </c>
      <c r="K278" s="234" t="s">
        <v>5603</v>
      </c>
      <c r="L278" s="285" t="s">
        <v>5611</v>
      </c>
      <c r="M278" s="298">
        <v>437880020073</v>
      </c>
      <c r="N278" s="287">
        <v>59.39</v>
      </c>
      <c r="O278" s="288">
        <f t="shared" si="14"/>
        <v>0.59389999999999998</v>
      </c>
      <c r="P278" s="264" t="s">
        <v>2453</v>
      </c>
      <c r="Q278" s="264">
        <v>1</v>
      </c>
      <c r="R278" s="265" t="s">
        <v>1873</v>
      </c>
      <c r="S278" s="290">
        <v>242.46</v>
      </c>
      <c r="T278" s="291">
        <f t="shared" si="15"/>
        <v>143.996994</v>
      </c>
      <c r="U278" s="291">
        <f t="shared" si="16"/>
        <v>2.4245999999999999</v>
      </c>
      <c r="V278" s="296">
        <v>244.13200000000001</v>
      </c>
      <c r="W278" s="294" t="s">
        <v>2452</v>
      </c>
      <c r="Y278" s="361"/>
      <c r="Z278" s="361"/>
      <c r="AA278" s="361"/>
    </row>
    <row r="279" spans="1:27" ht="15.75" thickBot="1">
      <c r="A279" s="265">
        <v>20424913</v>
      </c>
      <c r="B279" s="265">
        <v>3503</v>
      </c>
      <c r="C279" s="285" t="s">
        <v>3166</v>
      </c>
      <c r="D279" s="285" t="s">
        <v>1875</v>
      </c>
      <c r="E279" s="234" t="s">
        <v>5679</v>
      </c>
      <c r="F279" s="271" t="s">
        <v>70</v>
      </c>
      <c r="G279" s="234"/>
      <c r="H279" s="234" t="s">
        <v>3181</v>
      </c>
      <c r="I279" s="265">
        <v>1</v>
      </c>
      <c r="J279" s="294" t="s">
        <v>2041</v>
      </c>
      <c r="K279" s="234" t="s">
        <v>5603</v>
      </c>
      <c r="L279" s="285" t="s">
        <v>5611</v>
      </c>
      <c r="M279" s="298">
        <v>437880020069</v>
      </c>
      <c r="N279" s="287">
        <v>79.92</v>
      </c>
      <c r="O279" s="288">
        <f t="shared" si="14"/>
        <v>0.79920000000000002</v>
      </c>
      <c r="P279" s="264" t="s">
        <v>2455</v>
      </c>
      <c r="Q279" s="264">
        <v>1</v>
      </c>
      <c r="R279" s="265" t="s">
        <v>1873</v>
      </c>
      <c r="S279" s="290">
        <v>34.689</v>
      </c>
      <c r="T279" s="291">
        <f t="shared" si="15"/>
        <v>27.7234488</v>
      </c>
      <c r="U279" s="291">
        <f t="shared" si="16"/>
        <v>0.34688999999999998</v>
      </c>
      <c r="V279" s="296">
        <v>22.161000000000001</v>
      </c>
      <c r="W279" s="294" t="s">
        <v>2454</v>
      </c>
      <c r="Y279" s="361"/>
      <c r="Z279" s="361"/>
      <c r="AA279" s="361"/>
    </row>
    <row r="280" spans="1:27" ht="15.75" thickBot="1">
      <c r="A280" s="265">
        <v>20424913</v>
      </c>
      <c r="B280" s="265">
        <v>3503</v>
      </c>
      <c r="C280" s="285" t="s">
        <v>3166</v>
      </c>
      <c r="D280" s="285" t="s">
        <v>1875</v>
      </c>
      <c r="E280" s="234" t="s">
        <v>5690</v>
      </c>
      <c r="F280" s="271" t="s">
        <v>66</v>
      </c>
      <c r="G280" s="234"/>
      <c r="H280" s="234" t="s">
        <v>3200</v>
      </c>
      <c r="I280" s="265">
        <v>1</v>
      </c>
      <c r="J280" s="294" t="s">
        <v>1950</v>
      </c>
      <c r="K280" s="234" t="s">
        <v>5603</v>
      </c>
      <c r="L280" s="285" t="s">
        <v>5611</v>
      </c>
      <c r="M280" s="298">
        <v>437880020097</v>
      </c>
      <c r="N280" s="287">
        <v>90.88</v>
      </c>
      <c r="O280" s="288">
        <f t="shared" si="14"/>
        <v>0.90879999999999994</v>
      </c>
      <c r="P280" s="264" t="s">
        <v>2457</v>
      </c>
      <c r="Q280" s="264">
        <v>1</v>
      </c>
      <c r="R280" s="265" t="s">
        <v>1873</v>
      </c>
      <c r="S280" s="290">
        <v>40.256</v>
      </c>
      <c r="T280" s="291">
        <f t="shared" si="15"/>
        <v>36.584652800000001</v>
      </c>
      <c r="U280" s="291">
        <f t="shared" si="16"/>
        <v>0.40256000000000003</v>
      </c>
      <c r="V280" s="296">
        <v>28.608000000000001</v>
      </c>
      <c r="W280" s="294" t="s">
        <v>2456</v>
      </c>
      <c r="Y280" s="361"/>
      <c r="Z280" s="361"/>
      <c r="AA280" s="361"/>
    </row>
    <row r="281" spans="1:27" ht="15.75" thickBot="1">
      <c r="A281" s="265">
        <v>20424913</v>
      </c>
      <c r="B281" s="265">
        <v>3503</v>
      </c>
      <c r="C281" s="285" t="s">
        <v>3166</v>
      </c>
      <c r="D281" s="285" t="s">
        <v>1875</v>
      </c>
      <c r="E281" s="234" t="s">
        <v>5689</v>
      </c>
      <c r="F281" s="271" t="s">
        <v>3198</v>
      </c>
      <c r="G281" s="234" t="s">
        <v>3168</v>
      </c>
      <c r="H281" s="234" t="s">
        <v>3197</v>
      </c>
      <c r="I281" s="265">
        <v>1</v>
      </c>
      <c r="J281" s="294" t="s">
        <v>1947</v>
      </c>
      <c r="K281" s="234" t="s">
        <v>5602</v>
      </c>
      <c r="L281" s="285" t="s">
        <v>5611</v>
      </c>
      <c r="M281" s="298">
        <v>437880020091</v>
      </c>
      <c r="N281" s="265">
        <v>50.55</v>
      </c>
      <c r="O281" s="288">
        <f t="shared" si="14"/>
        <v>0.50549999999999995</v>
      </c>
      <c r="P281" s="264" t="s">
        <v>2459</v>
      </c>
      <c r="Q281" s="264">
        <v>1</v>
      </c>
      <c r="R281" s="265" t="s">
        <v>1873</v>
      </c>
      <c r="S281" s="290">
        <v>192.54599999999999</v>
      </c>
      <c r="T281" s="291">
        <f t="shared" si="15"/>
        <v>97.332002999999986</v>
      </c>
      <c r="U281" s="291">
        <f t="shared" si="16"/>
        <v>1.9254599999999997</v>
      </c>
      <c r="V281" s="296">
        <v>197.608</v>
      </c>
      <c r="W281" s="294" t="s">
        <v>2458</v>
      </c>
      <c r="Y281" s="361"/>
      <c r="Z281" s="361"/>
      <c r="AA281" s="361"/>
    </row>
    <row r="282" spans="1:27" ht="15.75" thickBot="1">
      <c r="A282" s="265">
        <v>20424913</v>
      </c>
      <c r="B282" s="265">
        <v>3503</v>
      </c>
      <c r="C282" s="285" t="s">
        <v>3166</v>
      </c>
      <c r="D282" s="285" t="s">
        <v>1875</v>
      </c>
      <c r="E282" s="234" t="s">
        <v>5678</v>
      </c>
      <c r="F282" s="271" t="s">
        <v>65</v>
      </c>
      <c r="G282" s="234"/>
      <c r="H282" s="234" t="s">
        <v>3179</v>
      </c>
      <c r="I282" s="265">
        <v>1</v>
      </c>
      <c r="J282" s="294" t="s">
        <v>1953</v>
      </c>
      <c r="K282" s="234" t="s">
        <v>5603</v>
      </c>
      <c r="L282" s="285" t="s">
        <v>5611</v>
      </c>
      <c r="M282" s="298">
        <v>437880020067</v>
      </c>
      <c r="N282" s="265">
        <v>90.41</v>
      </c>
      <c r="O282" s="288">
        <f t="shared" si="14"/>
        <v>0.9040999999999999</v>
      </c>
      <c r="P282" s="264" t="s">
        <v>2461</v>
      </c>
      <c r="Q282" s="264">
        <v>1</v>
      </c>
      <c r="R282" s="265" t="s">
        <v>1873</v>
      </c>
      <c r="S282" s="290">
        <v>23.484000000000002</v>
      </c>
      <c r="T282" s="291">
        <f t="shared" si="15"/>
        <v>21.231884399999998</v>
      </c>
      <c r="U282" s="291">
        <f t="shared" si="16"/>
        <v>0.23483999999999999</v>
      </c>
      <c r="V282" s="296">
        <v>17.734000000000002</v>
      </c>
      <c r="W282" s="294" t="s">
        <v>2460</v>
      </c>
      <c r="Y282" s="361"/>
      <c r="Z282" s="361"/>
      <c r="AA282" s="361"/>
    </row>
    <row r="283" spans="1:27" ht="15.75" thickBot="1">
      <c r="A283" s="265">
        <v>20424913</v>
      </c>
      <c r="B283" s="265">
        <v>3503</v>
      </c>
      <c r="C283" s="285" t="s">
        <v>3166</v>
      </c>
      <c r="D283" s="285" t="s">
        <v>1875</v>
      </c>
      <c r="E283" s="234" t="s">
        <v>5686</v>
      </c>
      <c r="F283" s="271" t="s">
        <v>3191</v>
      </c>
      <c r="G283" s="234" t="s">
        <v>3168</v>
      </c>
      <c r="H283" s="234" t="s">
        <v>3190</v>
      </c>
      <c r="I283" s="265">
        <v>1</v>
      </c>
      <c r="J283" s="294" t="s">
        <v>1959</v>
      </c>
      <c r="K283" s="234" t="s">
        <v>5602</v>
      </c>
      <c r="L283" s="285" t="s">
        <v>5611</v>
      </c>
      <c r="M283" s="298">
        <v>437880020083</v>
      </c>
      <c r="N283" s="265">
        <v>60.64</v>
      </c>
      <c r="O283" s="288">
        <f t="shared" si="14"/>
        <v>0.60639999999999994</v>
      </c>
      <c r="P283" s="264" t="s">
        <v>2463</v>
      </c>
      <c r="Q283" s="264">
        <v>1</v>
      </c>
      <c r="R283" s="265" t="s">
        <v>1873</v>
      </c>
      <c r="S283" s="290">
        <v>37.732999999999997</v>
      </c>
      <c r="T283" s="291">
        <f t="shared" si="15"/>
        <v>22.881291199999996</v>
      </c>
      <c r="U283" s="291">
        <f t="shared" si="16"/>
        <v>0.37732999999999994</v>
      </c>
      <c r="V283" s="296">
        <v>29.728999999999999</v>
      </c>
      <c r="W283" s="294" t="s">
        <v>2462</v>
      </c>
      <c r="Y283" s="361"/>
      <c r="Z283" s="361"/>
      <c r="AA283" s="361"/>
    </row>
    <row r="284" spans="1:27" ht="15.75" thickBot="1">
      <c r="A284" s="265">
        <v>20424913</v>
      </c>
      <c r="B284" s="265">
        <v>3503</v>
      </c>
      <c r="C284" s="285" t="s">
        <v>3166</v>
      </c>
      <c r="D284" s="285" t="s">
        <v>1875</v>
      </c>
      <c r="E284" s="234" t="s">
        <v>5691</v>
      </c>
      <c r="F284" s="271" t="s">
        <v>597</v>
      </c>
      <c r="G284" s="234"/>
      <c r="H284" s="234" t="s">
        <v>3202</v>
      </c>
      <c r="I284" s="265">
        <v>1</v>
      </c>
      <c r="J284" s="294" t="s">
        <v>1980</v>
      </c>
      <c r="K284" s="234" t="s">
        <v>5603</v>
      </c>
      <c r="L284" s="285" t="s">
        <v>5611</v>
      </c>
      <c r="M284" s="298">
        <v>437880020099</v>
      </c>
      <c r="N284" s="265">
        <v>73.12</v>
      </c>
      <c r="O284" s="288">
        <f t="shared" si="14"/>
        <v>0.73120000000000007</v>
      </c>
      <c r="P284" s="264" t="s">
        <v>2465</v>
      </c>
      <c r="Q284" s="264">
        <v>1</v>
      </c>
      <c r="R284" s="265" t="s">
        <v>1873</v>
      </c>
      <c r="S284" s="290">
        <v>15.717000000000001</v>
      </c>
      <c r="T284" s="291">
        <f t="shared" si="15"/>
        <v>11.492270400000001</v>
      </c>
      <c r="U284" s="291">
        <f t="shared" si="16"/>
        <v>0.15717</v>
      </c>
      <c r="V284" s="296">
        <v>7.2930000000000001</v>
      </c>
      <c r="W284" s="294" t="s">
        <v>2464</v>
      </c>
      <c r="Y284" s="361"/>
      <c r="Z284" s="361"/>
      <c r="AA284" s="361"/>
    </row>
    <row r="285" spans="1:27" ht="15.75" thickBot="1">
      <c r="A285" s="265">
        <v>20424913</v>
      </c>
      <c r="B285" s="265">
        <v>3503</v>
      </c>
      <c r="C285" s="285" t="s">
        <v>3166</v>
      </c>
      <c r="D285" s="285" t="s">
        <v>1875</v>
      </c>
      <c r="E285" s="234" t="s">
        <v>5677</v>
      </c>
      <c r="F285" s="271" t="s">
        <v>650</v>
      </c>
      <c r="G285" s="234"/>
      <c r="H285" s="234" t="s">
        <v>3177</v>
      </c>
      <c r="I285" s="265">
        <v>1</v>
      </c>
      <c r="J285" s="294" t="s">
        <v>1968</v>
      </c>
      <c r="K285" s="234" t="s">
        <v>5603</v>
      </c>
      <c r="L285" s="285" t="s">
        <v>5611</v>
      </c>
      <c r="M285" s="284">
        <v>437880020065</v>
      </c>
      <c r="N285" s="287">
        <v>75</v>
      </c>
      <c r="O285" s="288">
        <f t="shared" si="14"/>
        <v>0.75</v>
      </c>
      <c r="P285" s="264" t="s">
        <v>2467</v>
      </c>
      <c r="Q285" s="264">
        <v>1</v>
      </c>
      <c r="R285" s="265" t="s">
        <v>1873</v>
      </c>
      <c r="S285" s="290">
        <v>49.381</v>
      </c>
      <c r="T285" s="291">
        <f t="shared" si="15"/>
        <v>37.03575</v>
      </c>
      <c r="U285" s="291">
        <f t="shared" si="16"/>
        <v>0.49381000000000003</v>
      </c>
      <c r="V285" s="296">
        <v>47.927</v>
      </c>
      <c r="W285" s="294" t="s">
        <v>2466</v>
      </c>
      <c r="Y285" s="361"/>
      <c r="Z285" s="361"/>
      <c r="AA285" s="361"/>
    </row>
    <row r="286" spans="1:27" ht="15.75" thickBot="1">
      <c r="A286" s="265">
        <v>20424913</v>
      </c>
      <c r="B286" s="265">
        <v>3503</v>
      </c>
      <c r="C286" s="285" t="s">
        <v>3166</v>
      </c>
      <c r="D286" s="285" t="s">
        <v>1875</v>
      </c>
      <c r="E286" s="234" t="s">
        <v>5684</v>
      </c>
      <c r="F286" s="271" t="s">
        <v>5595</v>
      </c>
      <c r="G286" s="234" t="s">
        <v>3168</v>
      </c>
      <c r="H286" s="234" t="s">
        <v>3188</v>
      </c>
      <c r="I286" s="265">
        <v>3</v>
      </c>
      <c r="J286" s="294" t="s">
        <v>1962</v>
      </c>
      <c r="K286" s="234" t="s">
        <v>5602</v>
      </c>
      <c r="L286" s="285" t="s">
        <v>5611</v>
      </c>
      <c r="M286" s="298">
        <v>437880020079</v>
      </c>
      <c r="N286" s="265">
        <v>80.23</v>
      </c>
      <c r="O286" s="288">
        <f t="shared" si="14"/>
        <v>0.80230000000000001</v>
      </c>
      <c r="P286" s="264" t="s">
        <v>2469</v>
      </c>
      <c r="Q286" s="264">
        <v>1</v>
      </c>
      <c r="R286" s="265" t="s">
        <v>1873</v>
      </c>
      <c r="S286" s="290">
        <v>35.228000000000002</v>
      </c>
      <c r="T286" s="291">
        <f t="shared" si="15"/>
        <v>28.263424400000002</v>
      </c>
      <c r="U286" s="291">
        <f t="shared" si="16"/>
        <v>0.35227999999999998</v>
      </c>
      <c r="V286" s="296">
        <v>36.215000000000003</v>
      </c>
      <c r="W286" s="294" t="s">
        <v>2468</v>
      </c>
      <c r="Y286" s="361"/>
      <c r="Z286" s="361"/>
      <c r="AA286" s="361"/>
    </row>
    <row r="287" spans="1:27" ht="15.75" thickBot="1">
      <c r="A287" s="265">
        <v>20424913</v>
      </c>
      <c r="B287" s="265">
        <v>3503</v>
      </c>
      <c r="C287" s="285" t="s">
        <v>3166</v>
      </c>
      <c r="D287" s="285" t="s">
        <v>1875</v>
      </c>
      <c r="E287" s="234" t="s">
        <v>5688</v>
      </c>
      <c r="F287" s="271" t="s">
        <v>3195</v>
      </c>
      <c r="G287" s="234" t="s">
        <v>3168</v>
      </c>
      <c r="H287" s="234" t="s">
        <v>3193</v>
      </c>
      <c r="I287" s="265">
        <v>1</v>
      </c>
      <c r="J287" s="294" t="s">
        <v>1977</v>
      </c>
      <c r="K287" s="234" t="s">
        <v>5602</v>
      </c>
      <c r="L287" s="285" t="s">
        <v>5611</v>
      </c>
      <c r="M287" s="298">
        <v>437880020087</v>
      </c>
      <c r="N287" s="265">
        <v>25.01</v>
      </c>
      <c r="O287" s="288">
        <f t="shared" si="14"/>
        <v>0.25010000000000004</v>
      </c>
      <c r="P287" s="264" t="s">
        <v>2471</v>
      </c>
      <c r="Q287" s="264">
        <v>1</v>
      </c>
      <c r="R287" s="265" t="s">
        <v>1873</v>
      </c>
      <c r="S287" s="290">
        <v>23.277000000000001</v>
      </c>
      <c r="T287" s="291">
        <f t="shared" si="15"/>
        <v>5.8215777000000015</v>
      </c>
      <c r="U287" s="291">
        <f t="shared" si="16"/>
        <v>0.23277000000000003</v>
      </c>
      <c r="V287" s="296">
        <v>16.510999999999999</v>
      </c>
      <c r="W287" s="294" t="s">
        <v>2470</v>
      </c>
      <c r="Y287" s="361"/>
      <c r="Z287" s="361"/>
      <c r="AA287" s="361"/>
    </row>
    <row r="288" spans="1:27" ht="15.75" thickBot="1">
      <c r="A288" s="265">
        <v>20424913</v>
      </c>
      <c r="B288" s="265">
        <v>3503</v>
      </c>
      <c r="C288" s="285" t="s">
        <v>3166</v>
      </c>
      <c r="D288" s="285" t="s">
        <v>1875</v>
      </c>
      <c r="E288" s="234" t="s">
        <v>5685</v>
      </c>
      <c r="F288" s="271" t="s">
        <v>5598</v>
      </c>
      <c r="G288" s="234" t="s">
        <v>3168</v>
      </c>
      <c r="H288" s="234" t="s">
        <v>3173</v>
      </c>
      <c r="I288" s="265">
        <v>1</v>
      </c>
      <c r="J288" s="294" t="s">
        <v>1971</v>
      </c>
      <c r="K288" s="234" t="s">
        <v>5602</v>
      </c>
      <c r="L288" s="285" t="s">
        <v>5611</v>
      </c>
      <c r="M288" s="298">
        <v>437880020057</v>
      </c>
      <c r="N288" s="265">
        <v>84.3</v>
      </c>
      <c r="O288" s="288">
        <f t="shared" si="14"/>
        <v>0.84299999999999997</v>
      </c>
      <c r="P288" s="264" t="s">
        <v>2473</v>
      </c>
      <c r="Q288" s="264">
        <v>1</v>
      </c>
      <c r="R288" s="265" t="s">
        <v>1873</v>
      </c>
      <c r="S288" s="290">
        <v>34.99</v>
      </c>
      <c r="T288" s="291">
        <f t="shared" si="15"/>
        <v>29.496570000000002</v>
      </c>
      <c r="U288" s="291">
        <f t="shared" si="16"/>
        <v>0.34990000000000004</v>
      </c>
      <c r="V288" s="296">
        <v>26.797999999999998</v>
      </c>
      <c r="W288" s="294" t="s">
        <v>2472</v>
      </c>
      <c r="Y288" s="361"/>
      <c r="Z288" s="361"/>
      <c r="AA288" s="361"/>
    </row>
    <row r="289" spans="1:27" ht="15.75" thickBot="1">
      <c r="A289" s="265">
        <v>20424913</v>
      </c>
      <c r="B289" s="265">
        <v>3503</v>
      </c>
      <c r="C289" s="285" t="s">
        <v>3166</v>
      </c>
      <c r="D289" s="285" t="s">
        <v>1875</v>
      </c>
      <c r="E289" s="234" t="s">
        <v>5684</v>
      </c>
      <c r="F289" s="271" t="s">
        <v>5595</v>
      </c>
      <c r="G289" s="234" t="s">
        <v>3168</v>
      </c>
      <c r="H289" s="234" t="s">
        <v>3186</v>
      </c>
      <c r="I289" s="265">
        <v>1</v>
      </c>
      <c r="J289" s="294" t="s">
        <v>1974</v>
      </c>
      <c r="K289" s="234" t="s">
        <v>5602</v>
      </c>
      <c r="L289" s="285" t="s">
        <v>5611</v>
      </c>
      <c r="M289" s="298">
        <v>437880020075</v>
      </c>
      <c r="N289" s="265">
        <v>71.7</v>
      </c>
      <c r="O289" s="288">
        <f t="shared" si="14"/>
        <v>0.71699999999999997</v>
      </c>
      <c r="P289" s="264" t="s">
        <v>2475</v>
      </c>
      <c r="Q289" s="264">
        <v>25</v>
      </c>
      <c r="R289" s="265" t="s">
        <v>1873</v>
      </c>
      <c r="S289" s="290">
        <v>131.27099999999999</v>
      </c>
      <c r="T289" s="291">
        <f t="shared" si="15"/>
        <v>94.121306999999987</v>
      </c>
      <c r="U289" s="291">
        <f t="shared" si="16"/>
        <v>1.3127099999999998</v>
      </c>
      <c r="V289" s="296">
        <v>121.869</v>
      </c>
      <c r="W289" s="294" t="s">
        <v>2474</v>
      </c>
      <c r="Y289" s="361"/>
      <c r="Z289" s="361"/>
      <c r="AA289" s="361"/>
    </row>
    <row r="290" spans="1:27" ht="15.75" thickBot="1">
      <c r="A290" s="265">
        <v>20424913</v>
      </c>
      <c r="B290" s="265">
        <v>3503</v>
      </c>
      <c r="C290" s="285" t="s">
        <v>3166</v>
      </c>
      <c r="D290" s="285" t="s">
        <v>1875</v>
      </c>
      <c r="E290" s="234" t="s">
        <v>5676</v>
      </c>
      <c r="F290" s="271" t="s">
        <v>1918</v>
      </c>
      <c r="G290" s="234" t="s">
        <v>3168</v>
      </c>
      <c r="H290" s="234" t="s">
        <v>3175</v>
      </c>
      <c r="I290" s="265">
        <v>1</v>
      </c>
      <c r="J290" s="294" t="s">
        <v>1965</v>
      </c>
      <c r="K290" s="234" t="s">
        <v>5602</v>
      </c>
      <c r="L290" s="285" t="s">
        <v>5611</v>
      </c>
      <c r="M290" s="298">
        <v>437880020061</v>
      </c>
      <c r="N290" s="265">
        <v>109.13</v>
      </c>
      <c r="O290" s="288">
        <f t="shared" si="14"/>
        <v>1.0912999999999999</v>
      </c>
      <c r="P290" s="264" t="s">
        <v>2477</v>
      </c>
      <c r="Q290" s="264">
        <v>1</v>
      </c>
      <c r="R290" s="265" t="s">
        <v>1873</v>
      </c>
      <c r="S290" s="290">
        <v>67.534000000000006</v>
      </c>
      <c r="T290" s="291">
        <f t="shared" si="15"/>
        <v>73.699854200000004</v>
      </c>
      <c r="U290" s="291">
        <f t="shared" si="16"/>
        <v>0.67534000000000005</v>
      </c>
      <c r="V290" s="296">
        <v>60.601999999999997</v>
      </c>
      <c r="W290" s="294" t="s">
        <v>2476</v>
      </c>
      <c r="Y290" s="361"/>
      <c r="Z290" s="361"/>
      <c r="AA290" s="361"/>
    </row>
    <row r="291" spans="1:27" ht="15.75" thickBot="1">
      <c r="A291" s="265">
        <v>20424913</v>
      </c>
      <c r="B291" s="265">
        <v>3504</v>
      </c>
      <c r="C291" s="285">
        <v>800</v>
      </c>
      <c r="D291" s="285" t="s">
        <v>1875</v>
      </c>
      <c r="E291" s="234" t="s">
        <v>5680</v>
      </c>
      <c r="F291" s="271" t="s">
        <v>5599</v>
      </c>
      <c r="G291" s="234"/>
      <c r="H291" s="234" t="s">
        <v>3183</v>
      </c>
      <c r="I291" s="265">
        <v>1</v>
      </c>
      <c r="J291" s="294" t="s">
        <v>2479</v>
      </c>
      <c r="K291" s="234" t="s">
        <v>5604</v>
      </c>
      <c r="L291" s="285" t="s">
        <v>5612</v>
      </c>
      <c r="M291" s="298">
        <v>437880039702</v>
      </c>
      <c r="N291" s="287">
        <v>54.6</v>
      </c>
      <c r="O291" s="288">
        <f t="shared" si="14"/>
        <v>0.54600000000000004</v>
      </c>
      <c r="P291" s="264" t="s">
        <v>2480</v>
      </c>
      <c r="Q291" s="264">
        <v>1</v>
      </c>
      <c r="R291" s="265" t="s">
        <v>1873</v>
      </c>
      <c r="S291" s="290">
        <v>29.093</v>
      </c>
      <c r="T291" s="291">
        <f t="shared" si="15"/>
        <v>15.884778000000001</v>
      </c>
      <c r="U291" s="291">
        <f t="shared" si="16"/>
        <v>0.29093000000000002</v>
      </c>
      <c r="V291" s="296">
        <v>28.446000000000002</v>
      </c>
      <c r="W291" s="294" t="s">
        <v>2478</v>
      </c>
      <c r="Y291" s="361"/>
      <c r="Z291" s="361"/>
      <c r="AA291" s="361"/>
    </row>
    <row r="292" spans="1:27" ht="15.75" thickBot="1">
      <c r="A292" s="265">
        <v>20424913</v>
      </c>
      <c r="B292" s="265">
        <v>3504</v>
      </c>
      <c r="C292" s="285">
        <v>800</v>
      </c>
      <c r="D292" s="285" t="s">
        <v>1875</v>
      </c>
      <c r="E292" s="234" t="s">
        <v>5686</v>
      </c>
      <c r="F292" s="271" t="s">
        <v>3191</v>
      </c>
      <c r="G292" s="234" t="s">
        <v>3168</v>
      </c>
      <c r="H292" s="234" t="s">
        <v>3190</v>
      </c>
      <c r="I292" s="265">
        <v>1</v>
      </c>
      <c r="J292" s="294" t="s">
        <v>2482</v>
      </c>
      <c r="K292" s="234" t="s">
        <v>5605</v>
      </c>
      <c r="L292" s="285" t="s">
        <v>5612</v>
      </c>
      <c r="M292" s="298">
        <v>437880039707</v>
      </c>
      <c r="N292" s="287">
        <v>78.64</v>
      </c>
      <c r="O292" s="288">
        <f t="shared" si="14"/>
        <v>0.78639999999999999</v>
      </c>
      <c r="P292" s="264" t="s">
        <v>2483</v>
      </c>
      <c r="Q292" s="264">
        <v>1</v>
      </c>
      <c r="R292" s="265" t="s">
        <v>1873</v>
      </c>
      <c r="S292" s="290">
        <v>12.537000000000001</v>
      </c>
      <c r="T292" s="291">
        <f t="shared" si="15"/>
        <v>9.8590967999999997</v>
      </c>
      <c r="U292" s="291">
        <f t="shared" si="16"/>
        <v>0.12536999999999998</v>
      </c>
      <c r="V292" s="296">
        <v>8.9949999999999992</v>
      </c>
      <c r="W292" s="294" t="s">
        <v>2481</v>
      </c>
      <c r="Y292" s="361"/>
      <c r="Z292" s="361"/>
      <c r="AA292" s="361"/>
    </row>
    <row r="293" spans="1:27" ht="15.75" thickBot="1">
      <c r="A293" s="265">
        <v>20424913</v>
      </c>
      <c r="B293" s="265">
        <v>3504</v>
      </c>
      <c r="C293" s="285">
        <v>800</v>
      </c>
      <c r="D293" s="285" t="s">
        <v>1875</v>
      </c>
      <c r="E293" s="234" t="s">
        <v>5679</v>
      </c>
      <c r="F293" s="271" t="s">
        <v>70</v>
      </c>
      <c r="G293" s="234"/>
      <c r="H293" s="234" t="s">
        <v>3181</v>
      </c>
      <c r="I293" s="265">
        <v>1</v>
      </c>
      <c r="J293" s="294" t="s">
        <v>2485</v>
      </c>
      <c r="K293" s="234" t="s">
        <v>5604</v>
      </c>
      <c r="L293" s="285" t="s">
        <v>5612</v>
      </c>
      <c r="M293" s="298">
        <v>437880039700</v>
      </c>
      <c r="N293" s="287">
        <v>81.06</v>
      </c>
      <c r="O293" s="288">
        <f t="shared" si="14"/>
        <v>0.81059999999999999</v>
      </c>
      <c r="P293" s="264" t="s">
        <v>2486</v>
      </c>
      <c r="Q293" s="264">
        <v>1</v>
      </c>
      <c r="R293" s="265" t="s">
        <v>1873</v>
      </c>
      <c r="S293" s="290">
        <v>16.268000000000001</v>
      </c>
      <c r="T293" s="291">
        <f t="shared" si="15"/>
        <v>13.186840800000001</v>
      </c>
      <c r="U293" s="291">
        <f t="shared" si="16"/>
        <v>0.16267999999999999</v>
      </c>
      <c r="V293" s="296">
        <v>10.43</v>
      </c>
      <c r="W293" s="294" t="s">
        <v>2484</v>
      </c>
      <c r="Y293" s="361"/>
      <c r="Z293" s="361"/>
      <c r="AA293" s="361"/>
    </row>
    <row r="294" spans="1:27" ht="15.75" thickBot="1">
      <c r="A294" s="265">
        <v>20424913</v>
      </c>
      <c r="B294" s="265">
        <v>3504</v>
      </c>
      <c r="C294" s="285">
        <v>800</v>
      </c>
      <c r="D294" s="285" t="s">
        <v>1875</v>
      </c>
      <c r="E294" s="234" t="s">
        <v>5678</v>
      </c>
      <c r="F294" s="271" t="s">
        <v>65</v>
      </c>
      <c r="G294" s="234"/>
      <c r="H294" s="234" t="s">
        <v>3179</v>
      </c>
      <c r="I294" s="265">
        <v>1</v>
      </c>
      <c r="J294" s="294" t="s">
        <v>2488</v>
      </c>
      <c r="K294" s="234" t="s">
        <v>5604</v>
      </c>
      <c r="L294" s="285" t="s">
        <v>5612</v>
      </c>
      <c r="M294" s="298">
        <v>437880039699</v>
      </c>
      <c r="N294" s="265">
        <v>93.32</v>
      </c>
      <c r="O294" s="288">
        <f t="shared" si="14"/>
        <v>0.93319999999999992</v>
      </c>
      <c r="P294" s="264" t="s">
        <v>2489</v>
      </c>
      <c r="Q294" s="264">
        <v>1</v>
      </c>
      <c r="R294" s="265" t="s">
        <v>1873</v>
      </c>
      <c r="S294" s="290">
        <v>13.275</v>
      </c>
      <c r="T294" s="291">
        <f t="shared" si="15"/>
        <v>12.38823</v>
      </c>
      <c r="U294" s="291">
        <f t="shared" si="16"/>
        <v>0.13275000000000001</v>
      </c>
      <c r="V294" s="296">
        <v>10.538</v>
      </c>
      <c r="W294" s="294" t="s">
        <v>2487</v>
      </c>
      <c r="Y294" s="361"/>
      <c r="Z294" s="361"/>
      <c r="AA294" s="361"/>
    </row>
    <row r="295" spans="1:27" ht="15.75" thickBot="1">
      <c r="A295" s="265">
        <v>20424913</v>
      </c>
      <c r="B295" s="265">
        <v>3504</v>
      </c>
      <c r="C295" s="285">
        <v>800</v>
      </c>
      <c r="D295" s="285" t="s">
        <v>1875</v>
      </c>
      <c r="E295" s="234" t="s">
        <v>5689</v>
      </c>
      <c r="F295" s="271" t="s">
        <v>3198</v>
      </c>
      <c r="G295" s="234" t="s">
        <v>3168</v>
      </c>
      <c r="H295" s="234" t="s">
        <v>3197</v>
      </c>
      <c r="I295" s="265">
        <v>1</v>
      </c>
      <c r="J295" s="294" t="s">
        <v>2491</v>
      </c>
      <c r="K295" s="234" t="s">
        <v>5605</v>
      </c>
      <c r="L295" s="285" t="s">
        <v>5612</v>
      </c>
      <c r="M295" s="298">
        <v>437880039711</v>
      </c>
      <c r="N295" s="265">
        <v>68.37</v>
      </c>
      <c r="O295" s="288">
        <f t="shared" si="14"/>
        <v>0.68370000000000009</v>
      </c>
      <c r="P295" s="264" t="s">
        <v>2492</v>
      </c>
      <c r="Q295" s="264">
        <v>1</v>
      </c>
      <c r="R295" s="265" t="s">
        <v>1873</v>
      </c>
      <c r="S295" s="290">
        <v>63.847000000000001</v>
      </c>
      <c r="T295" s="291">
        <f t="shared" si="15"/>
        <v>43.652193900000007</v>
      </c>
      <c r="U295" s="291">
        <f t="shared" si="16"/>
        <v>0.63847000000000009</v>
      </c>
      <c r="V295" s="296">
        <v>63.220999999999997</v>
      </c>
      <c r="W295" s="294" t="s">
        <v>2490</v>
      </c>
      <c r="Y295" s="361"/>
      <c r="Z295" s="361"/>
      <c r="AA295" s="361"/>
    </row>
    <row r="296" spans="1:27" ht="15.75" thickBot="1">
      <c r="A296" s="265">
        <v>20424913</v>
      </c>
      <c r="B296" s="265">
        <v>3504</v>
      </c>
      <c r="C296" s="285">
        <v>800</v>
      </c>
      <c r="D296" s="285" t="s">
        <v>1875</v>
      </c>
      <c r="E296" s="234" t="s">
        <v>5690</v>
      </c>
      <c r="F296" s="271" t="s">
        <v>66</v>
      </c>
      <c r="G296" s="234"/>
      <c r="H296" s="234" t="s">
        <v>3200</v>
      </c>
      <c r="I296" s="265">
        <v>1</v>
      </c>
      <c r="J296" s="294" t="s">
        <v>2494</v>
      </c>
      <c r="K296" s="234" t="s">
        <v>5604</v>
      </c>
      <c r="L296" s="285" t="s">
        <v>5612</v>
      </c>
      <c r="M296" s="298">
        <v>437880039714</v>
      </c>
      <c r="N296" s="265">
        <v>88.84</v>
      </c>
      <c r="O296" s="288">
        <f t="shared" si="14"/>
        <v>0.88840000000000008</v>
      </c>
      <c r="P296" s="264" t="s">
        <v>2495</v>
      </c>
      <c r="Q296" s="264">
        <v>1</v>
      </c>
      <c r="R296" s="265" t="s">
        <v>1873</v>
      </c>
      <c r="S296" s="290">
        <v>14.961</v>
      </c>
      <c r="T296" s="291">
        <f t="shared" si="15"/>
        <v>13.291352400000001</v>
      </c>
      <c r="U296" s="291">
        <f t="shared" si="16"/>
        <v>0.14960999999999999</v>
      </c>
      <c r="V296" s="296">
        <v>12.234999999999999</v>
      </c>
      <c r="W296" s="294" t="s">
        <v>2493</v>
      </c>
      <c r="Y296" s="361"/>
      <c r="Z296" s="361"/>
      <c r="AA296" s="361"/>
    </row>
    <row r="297" spans="1:27" ht="15.75" thickBot="1">
      <c r="A297" s="265">
        <v>20424913</v>
      </c>
      <c r="B297" s="265">
        <v>3504</v>
      </c>
      <c r="C297" s="285">
        <v>800</v>
      </c>
      <c r="D297" s="285" t="s">
        <v>1875</v>
      </c>
      <c r="E297" s="234" t="s">
        <v>5688</v>
      </c>
      <c r="F297" s="271" t="s">
        <v>3195</v>
      </c>
      <c r="G297" s="234" t="s">
        <v>3168</v>
      </c>
      <c r="H297" s="234" t="s">
        <v>3193</v>
      </c>
      <c r="I297" s="265">
        <v>1</v>
      </c>
      <c r="J297" s="294" t="s">
        <v>2497</v>
      </c>
      <c r="K297" s="234" t="s">
        <v>5605</v>
      </c>
      <c r="L297" s="285" t="s">
        <v>5612</v>
      </c>
      <c r="M297" s="298">
        <v>437880039709</v>
      </c>
      <c r="N297" s="265">
        <v>56.27</v>
      </c>
      <c r="O297" s="288">
        <f t="shared" si="14"/>
        <v>0.56270000000000009</v>
      </c>
      <c r="P297" s="264" t="s">
        <v>2498</v>
      </c>
      <c r="Q297" s="264">
        <v>1</v>
      </c>
      <c r="R297" s="265" t="s">
        <v>1873</v>
      </c>
      <c r="S297" s="290">
        <v>11.834</v>
      </c>
      <c r="T297" s="291">
        <f t="shared" si="15"/>
        <v>6.6589918000000008</v>
      </c>
      <c r="U297" s="291">
        <f t="shared" si="16"/>
        <v>0.11834</v>
      </c>
      <c r="V297" s="296">
        <v>12.319000000000001</v>
      </c>
      <c r="W297" s="294" t="s">
        <v>2496</v>
      </c>
      <c r="Y297" s="361"/>
      <c r="Z297" s="361"/>
      <c r="AA297" s="361"/>
    </row>
    <row r="298" spans="1:27" ht="15.75" thickBot="1">
      <c r="A298" s="265">
        <v>20424913</v>
      </c>
      <c r="B298" s="265">
        <v>3504</v>
      </c>
      <c r="C298" s="285">
        <v>800</v>
      </c>
      <c r="D298" s="285" t="s">
        <v>1875</v>
      </c>
      <c r="E298" s="234" t="s">
        <v>5685</v>
      </c>
      <c r="F298" s="271" t="s">
        <v>5598</v>
      </c>
      <c r="G298" s="234" t="s">
        <v>3168</v>
      </c>
      <c r="H298" s="234" t="s">
        <v>3173</v>
      </c>
      <c r="I298" s="265">
        <v>1</v>
      </c>
      <c r="J298" s="294" t="s">
        <v>2500</v>
      </c>
      <c r="K298" s="234" t="s">
        <v>5605</v>
      </c>
      <c r="L298" s="285" t="s">
        <v>5612</v>
      </c>
      <c r="M298" s="298">
        <v>437880039694</v>
      </c>
      <c r="N298" s="265">
        <v>80.900000000000006</v>
      </c>
      <c r="O298" s="288">
        <f t="shared" si="14"/>
        <v>0.80900000000000005</v>
      </c>
      <c r="P298" s="264" t="s">
        <v>2501</v>
      </c>
      <c r="Q298" s="264">
        <v>1</v>
      </c>
      <c r="R298" s="265" t="s">
        <v>1873</v>
      </c>
      <c r="S298" s="290">
        <v>5.7160000000000002</v>
      </c>
      <c r="T298" s="291">
        <f t="shared" si="15"/>
        <v>4.624244</v>
      </c>
      <c r="U298" s="291">
        <f t="shared" si="16"/>
        <v>5.7159999999999996E-2</v>
      </c>
      <c r="V298" s="296">
        <v>4.3959999999999999</v>
      </c>
      <c r="W298" s="294" t="s">
        <v>2499</v>
      </c>
      <c r="Y298" s="361"/>
      <c r="Z298" s="361"/>
      <c r="AA298" s="361"/>
    </row>
    <row r="299" spans="1:27" ht="15.75" thickBot="1">
      <c r="A299" s="265">
        <v>20424913</v>
      </c>
      <c r="B299" s="265">
        <v>3504</v>
      </c>
      <c r="C299" s="285">
        <v>800</v>
      </c>
      <c r="D299" s="285" t="s">
        <v>1875</v>
      </c>
      <c r="E299" s="234" t="s">
        <v>5684</v>
      </c>
      <c r="F299" s="271" t="s">
        <v>5595</v>
      </c>
      <c r="G299" s="234" t="s">
        <v>3168</v>
      </c>
      <c r="H299" s="234" t="s">
        <v>3188</v>
      </c>
      <c r="I299" s="265">
        <v>3</v>
      </c>
      <c r="J299" s="294" t="s">
        <v>2503</v>
      </c>
      <c r="K299" s="234" t="s">
        <v>5605</v>
      </c>
      <c r="L299" s="285" t="s">
        <v>5612</v>
      </c>
      <c r="M299" s="298">
        <v>437880039705</v>
      </c>
      <c r="N299" s="265">
        <v>49.46</v>
      </c>
      <c r="O299" s="288">
        <f t="shared" si="14"/>
        <v>0.49460000000000004</v>
      </c>
      <c r="P299" s="264" t="s">
        <v>2504</v>
      </c>
      <c r="Q299" s="264">
        <v>1</v>
      </c>
      <c r="R299" s="265" t="s">
        <v>1873</v>
      </c>
      <c r="S299" s="290">
        <v>45.249000000000002</v>
      </c>
      <c r="T299" s="291">
        <f t="shared" si="15"/>
        <v>22.380155400000003</v>
      </c>
      <c r="U299" s="291">
        <f t="shared" si="16"/>
        <v>0.45249000000000006</v>
      </c>
      <c r="V299" s="296">
        <v>50.362000000000002</v>
      </c>
      <c r="W299" s="294" t="s">
        <v>2502</v>
      </c>
      <c r="Y299" s="361"/>
      <c r="Z299" s="361"/>
      <c r="AA299" s="361"/>
    </row>
    <row r="300" spans="1:27" ht="15.75" thickBot="1">
      <c r="A300" s="265">
        <v>20424913</v>
      </c>
      <c r="B300" s="265">
        <v>3504</v>
      </c>
      <c r="C300" s="285">
        <v>800</v>
      </c>
      <c r="D300" s="285" t="s">
        <v>1875</v>
      </c>
      <c r="E300" s="234" t="s">
        <v>5691</v>
      </c>
      <c r="F300" s="271" t="s">
        <v>597</v>
      </c>
      <c r="G300" s="234"/>
      <c r="H300" s="234" t="s">
        <v>3202</v>
      </c>
      <c r="I300" s="265">
        <v>1</v>
      </c>
      <c r="J300" s="294" t="s">
        <v>2506</v>
      </c>
      <c r="K300" s="234" t="s">
        <v>5604</v>
      </c>
      <c r="L300" s="285" t="s">
        <v>5612</v>
      </c>
      <c r="M300" s="298">
        <v>437880039715</v>
      </c>
      <c r="N300" s="265">
        <v>56.88</v>
      </c>
      <c r="O300" s="288">
        <f t="shared" si="14"/>
        <v>0.56880000000000008</v>
      </c>
      <c r="P300" s="264" t="s">
        <v>2507</v>
      </c>
      <c r="Q300" s="264">
        <v>1</v>
      </c>
      <c r="R300" s="265" t="s">
        <v>1873</v>
      </c>
      <c r="S300" s="290">
        <v>28.777999999999999</v>
      </c>
      <c r="T300" s="291">
        <f t="shared" si="15"/>
        <v>16.368926400000003</v>
      </c>
      <c r="U300" s="291">
        <f t="shared" si="16"/>
        <v>0.28778000000000004</v>
      </c>
      <c r="V300" s="296">
        <v>29.611999999999998</v>
      </c>
      <c r="W300" s="294" t="s">
        <v>2505</v>
      </c>
      <c r="Y300" s="361"/>
      <c r="Z300" s="361"/>
      <c r="AA300" s="361"/>
    </row>
    <row r="301" spans="1:27" ht="15.75" thickBot="1">
      <c r="A301" s="265">
        <v>20424913</v>
      </c>
      <c r="B301" s="265">
        <v>3504</v>
      </c>
      <c r="C301" s="285">
        <v>800</v>
      </c>
      <c r="D301" s="285" t="s">
        <v>1875</v>
      </c>
      <c r="E301" s="234" t="s">
        <v>5677</v>
      </c>
      <c r="F301" s="271" t="s">
        <v>650</v>
      </c>
      <c r="G301" s="234"/>
      <c r="H301" s="234" t="s">
        <v>3177</v>
      </c>
      <c r="I301" s="265">
        <v>1</v>
      </c>
      <c r="J301" s="294" t="s">
        <v>2509</v>
      </c>
      <c r="K301" s="234" t="s">
        <v>5604</v>
      </c>
      <c r="L301" s="285" t="s">
        <v>5612</v>
      </c>
      <c r="M301" s="298">
        <v>437880039698</v>
      </c>
      <c r="N301" s="265">
        <v>59.11</v>
      </c>
      <c r="O301" s="288">
        <f t="shared" si="14"/>
        <v>0.59110000000000007</v>
      </c>
      <c r="P301" s="264" t="s">
        <v>2510</v>
      </c>
      <c r="Q301" s="264">
        <v>1</v>
      </c>
      <c r="R301" s="265" t="s">
        <v>1873</v>
      </c>
      <c r="S301" s="290">
        <v>14.28</v>
      </c>
      <c r="T301" s="291">
        <f t="shared" si="15"/>
        <v>8.4409080000000003</v>
      </c>
      <c r="U301" s="291">
        <f t="shared" si="16"/>
        <v>0.14280000000000001</v>
      </c>
      <c r="V301" s="296">
        <v>12.337</v>
      </c>
      <c r="W301" s="294" t="s">
        <v>2508</v>
      </c>
      <c r="Y301" s="361"/>
      <c r="Z301" s="361"/>
      <c r="AA301" s="361"/>
    </row>
    <row r="302" spans="1:27" ht="15.75" thickBot="1">
      <c r="A302" s="265">
        <v>20424913</v>
      </c>
      <c r="B302" s="265">
        <v>3504</v>
      </c>
      <c r="C302" s="285">
        <v>800</v>
      </c>
      <c r="D302" s="285" t="s">
        <v>1875</v>
      </c>
      <c r="E302" s="234" t="s">
        <v>5684</v>
      </c>
      <c r="F302" s="271" t="s">
        <v>5595</v>
      </c>
      <c r="G302" s="234" t="s">
        <v>3168</v>
      </c>
      <c r="H302" s="234" t="s">
        <v>3186</v>
      </c>
      <c r="I302" s="265">
        <v>1</v>
      </c>
      <c r="J302" s="294" t="s">
        <v>2512</v>
      </c>
      <c r="K302" s="234" t="s">
        <v>5605</v>
      </c>
      <c r="L302" s="285" t="s">
        <v>5612</v>
      </c>
      <c r="M302" s="298">
        <v>437880039703</v>
      </c>
      <c r="N302" s="265">
        <v>91.11</v>
      </c>
      <c r="O302" s="288">
        <f t="shared" si="14"/>
        <v>0.91110000000000002</v>
      </c>
      <c r="P302" s="264" t="s">
        <v>2513</v>
      </c>
      <c r="Q302" s="264">
        <v>1</v>
      </c>
      <c r="R302" s="265" t="s">
        <v>1873</v>
      </c>
      <c r="S302" s="290">
        <v>33.084000000000003</v>
      </c>
      <c r="T302" s="291">
        <f t="shared" si="15"/>
        <v>30.142832400000003</v>
      </c>
      <c r="U302" s="291">
        <f t="shared" si="16"/>
        <v>0.33084000000000002</v>
      </c>
      <c r="V302" s="296">
        <v>26.001000000000001</v>
      </c>
      <c r="W302" s="294" t="s">
        <v>2511</v>
      </c>
      <c r="Y302" s="361"/>
      <c r="Z302" s="361"/>
      <c r="AA302" s="361"/>
    </row>
    <row r="303" spans="1:27" ht="15.75" thickBot="1">
      <c r="A303" s="265">
        <v>20424913</v>
      </c>
      <c r="B303" s="265">
        <v>3504</v>
      </c>
      <c r="C303" s="285">
        <v>800</v>
      </c>
      <c r="D303" s="285" t="s">
        <v>1875</v>
      </c>
      <c r="E303" s="234" t="s">
        <v>5676</v>
      </c>
      <c r="F303" s="271" t="s">
        <v>1918</v>
      </c>
      <c r="G303" s="234" t="s">
        <v>3168</v>
      </c>
      <c r="H303" s="234" t="s">
        <v>3175</v>
      </c>
      <c r="I303" s="265">
        <v>1</v>
      </c>
      <c r="J303" s="294" t="s">
        <v>2515</v>
      </c>
      <c r="K303" s="234" t="s">
        <v>5605</v>
      </c>
      <c r="L303" s="285" t="s">
        <v>5612</v>
      </c>
      <c r="M303" s="298">
        <v>437880039696</v>
      </c>
      <c r="N303" s="265">
        <v>87.84</v>
      </c>
      <c r="O303" s="288">
        <f t="shared" si="14"/>
        <v>0.87840000000000007</v>
      </c>
      <c r="P303" s="264" t="s">
        <v>2516</v>
      </c>
      <c r="Q303" s="264">
        <v>1</v>
      </c>
      <c r="R303" s="265" t="s">
        <v>1873</v>
      </c>
      <c r="S303" s="290">
        <v>10.191000000000001</v>
      </c>
      <c r="T303" s="291">
        <f t="shared" si="15"/>
        <v>8.9517744000000015</v>
      </c>
      <c r="U303" s="291">
        <f t="shared" si="16"/>
        <v>0.10191000000000001</v>
      </c>
      <c r="V303" s="296">
        <v>5.9660000000000002</v>
      </c>
      <c r="W303" s="294" t="s">
        <v>2514</v>
      </c>
      <c r="Y303" s="361"/>
      <c r="Z303" s="361"/>
      <c r="AA303" s="361"/>
    </row>
    <row r="304" spans="1:27" ht="15.75" thickBot="1">
      <c r="A304" s="265">
        <v>20424913</v>
      </c>
      <c r="B304" s="265">
        <v>4001</v>
      </c>
      <c r="C304" s="285" t="s">
        <v>3166</v>
      </c>
      <c r="D304" s="285" t="s">
        <v>1875</v>
      </c>
      <c r="E304" s="234" t="s">
        <v>5686</v>
      </c>
      <c r="F304" s="271" t="s">
        <v>3191</v>
      </c>
      <c r="G304" s="234" t="s">
        <v>3168</v>
      </c>
      <c r="H304" s="234" t="s">
        <v>3190</v>
      </c>
      <c r="I304" s="265">
        <v>1</v>
      </c>
      <c r="J304" s="294" t="s">
        <v>1880</v>
      </c>
      <c r="K304" s="234" t="s">
        <v>5601</v>
      </c>
      <c r="L304" s="285" t="s">
        <v>5610</v>
      </c>
      <c r="M304" s="298">
        <v>437880020314</v>
      </c>
      <c r="N304" s="287">
        <v>28.78</v>
      </c>
      <c r="O304" s="288">
        <f t="shared" si="14"/>
        <v>0.2878</v>
      </c>
      <c r="P304" s="264" t="s">
        <v>2518</v>
      </c>
      <c r="Q304" s="264">
        <v>1</v>
      </c>
      <c r="R304" s="265" t="s">
        <v>1873</v>
      </c>
      <c r="S304" s="290">
        <v>39.262999999999998</v>
      </c>
      <c r="T304" s="291">
        <f t="shared" si="15"/>
        <v>11.2998914</v>
      </c>
      <c r="U304" s="291">
        <f t="shared" si="16"/>
        <v>0.39262999999999998</v>
      </c>
      <c r="V304" s="296">
        <v>27.777000000000001</v>
      </c>
      <c r="W304" s="294" t="s">
        <v>2517</v>
      </c>
      <c r="Y304" s="361"/>
      <c r="Z304" s="361"/>
      <c r="AA304" s="361"/>
    </row>
    <row r="305" spans="1:27" ht="15.75" thickBot="1">
      <c r="A305" s="265">
        <v>20424913</v>
      </c>
      <c r="B305" s="265">
        <v>4001</v>
      </c>
      <c r="C305" s="285" t="s">
        <v>3166</v>
      </c>
      <c r="D305" s="285" t="s">
        <v>1875</v>
      </c>
      <c r="E305" s="234" t="s">
        <v>5689</v>
      </c>
      <c r="F305" s="271" t="s">
        <v>3198</v>
      </c>
      <c r="G305" s="234" t="s">
        <v>3168</v>
      </c>
      <c r="H305" s="234" t="s">
        <v>3197</v>
      </c>
      <c r="I305" s="265">
        <v>1</v>
      </c>
      <c r="J305" s="294" t="s">
        <v>1888</v>
      </c>
      <c r="K305" s="234" t="s">
        <v>5601</v>
      </c>
      <c r="L305" s="285" t="s">
        <v>5610</v>
      </c>
      <c r="M305" s="298">
        <v>437880020322</v>
      </c>
      <c r="N305" s="287">
        <v>68.73</v>
      </c>
      <c r="O305" s="288">
        <f t="shared" si="14"/>
        <v>0.68730000000000002</v>
      </c>
      <c r="P305" s="264" t="s">
        <v>2520</v>
      </c>
      <c r="Q305" s="264">
        <v>1</v>
      </c>
      <c r="R305" s="265" t="s">
        <v>1873</v>
      </c>
      <c r="S305" s="290">
        <v>122.874</v>
      </c>
      <c r="T305" s="291">
        <f t="shared" si="15"/>
        <v>84.451300200000006</v>
      </c>
      <c r="U305" s="291">
        <f t="shared" si="16"/>
        <v>1.2287399999999999</v>
      </c>
      <c r="V305" s="296">
        <v>136.11600000000001</v>
      </c>
      <c r="W305" s="294" t="s">
        <v>2519</v>
      </c>
      <c r="Y305" s="361"/>
      <c r="Z305" s="361"/>
      <c r="AA305" s="361"/>
    </row>
    <row r="306" spans="1:27" ht="15.75" thickBot="1">
      <c r="A306" s="265">
        <v>20424913</v>
      </c>
      <c r="B306" s="265">
        <v>4001</v>
      </c>
      <c r="C306" s="285" t="s">
        <v>3166</v>
      </c>
      <c r="D306" s="285" t="s">
        <v>1875</v>
      </c>
      <c r="E306" s="234" t="s">
        <v>5690</v>
      </c>
      <c r="F306" s="271" t="s">
        <v>66</v>
      </c>
      <c r="G306" s="234"/>
      <c r="H306" s="234" t="s">
        <v>3200</v>
      </c>
      <c r="I306" s="265">
        <v>1</v>
      </c>
      <c r="J306" s="294" t="s">
        <v>1874</v>
      </c>
      <c r="K306" s="234" t="s">
        <v>5600</v>
      </c>
      <c r="L306" s="285" t="s">
        <v>5610</v>
      </c>
      <c r="M306" s="298">
        <v>437880020328</v>
      </c>
      <c r="N306" s="287">
        <v>76.17</v>
      </c>
      <c r="O306" s="288">
        <f t="shared" si="14"/>
        <v>0.76170000000000004</v>
      </c>
      <c r="P306" s="264" t="s">
        <v>2522</v>
      </c>
      <c r="Q306" s="264">
        <v>1</v>
      </c>
      <c r="R306" s="265" t="s">
        <v>1873</v>
      </c>
      <c r="S306" s="290">
        <v>62.118000000000002</v>
      </c>
      <c r="T306" s="291">
        <f t="shared" si="15"/>
        <v>47.315280600000001</v>
      </c>
      <c r="U306" s="291">
        <f t="shared" si="16"/>
        <v>0.62117999999999995</v>
      </c>
      <c r="V306" s="296">
        <v>58.436</v>
      </c>
      <c r="W306" s="294" t="s">
        <v>2521</v>
      </c>
      <c r="Y306" s="361"/>
      <c r="Z306" s="361"/>
      <c r="AA306" s="361"/>
    </row>
    <row r="307" spans="1:27" ht="15.75" thickBot="1">
      <c r="A307" s="265">
        <v>20424913</v>
      </c>
      <c r="B307" s="265">
        <v>4001</v>
      </c>
      <c r="C307" s="285" t="s">
        <v>3166</v>
      </c>
      <c r="D307" s="285" t="s">
        <v>1875</v>
      </c>
      <c r="E307" s="234" t="s">
        <v>5679</v>
      </c>
      <c r="F307" s="271" t="s">
        <v>70</v>
      </c>
      <c r="G307" s="234"/>
      <c r="H307" s="234" t="s">
        <v>3181</v>
      </c>
      <c r="I307" s="265">
        <v>1</v>
      </c>
      <c r="J307" s="294" t="s">
        <v>1894</v>
      </c>
      <c r="K307" s="234" t="s">
        <v>5600</v>
      </c>
      <c r="L307" s="285" t="s">
        <v>5610</v>
      </c>
      <c r="M307" s="298">
        <v>437880020300</v>
      </c>
      <c r="N307" s="265">
        <v>35.99</v>
      </c>
      <c r="O307" s="288">
        <f t="shared" si="14"/>
        <v>0.35990000000000005</v>
      </c>
      <c r="P307" s="264" t="s">
        <v>2524</v>
      </c>
      <c r="Q307" s="264">
        <v>1</v>
      </c>
      <c r="R307" s="265" t="s">
        <v>1873</v>
      </c>
      <c r="S307" s="290">
        <v>25.468</v>
      </c>
      <c r="T307" s="291">
        <f t="shared" si="15"/>
        <v>9.1659332000000013</v>
      </c>
      <c r="U307" s="291">
        <f t="shared" si="16"/>
        <v>0.25468000000000002</v>
      </c>
      <c r="V307" s="296">
        <v>16.433</v>
      </c>
      <c r="W307" s="294" t="s">
        <v>2523</v>
      </c>
      <c r="Y307" s="361"/>
      <c r="Z307" s="361"/>
      <c r="AA307" s="361"/>
    </row>
    <row r="308" spans="1:27" ht="15.75" thickBot="1">
      <c r="A308" s="265">
        <v>20424913</v>
      </c>
      <c r="B308" s="265">
        <v>4001</v>
      </c>
      <c r="C308" s="285" t="s">
        <v>3166</v>
      </c>
      <c r="D308" s="285" t="s">
        <v>1875</v>
      </c>
      <c r="E308" s="234" t="s">
        <v>5678</v>
      </c>
      <c r="F308" s="271" t="s">
        <v>65</v>
      </c>
      <c r="G308" s="234"/>
      <c r="H308" s="234" t="s">
        <v>3179</v>
      </c>
      <c r="I308" s="265">
        <v>1</v>
      </c>
      <c r="J308" s="294" t="s">
        <v>1891</v>
      </c>
      <c r="K308" s="234" t="s">
        <v>5600</v>
      </c>
      <c r="L308" s="285" t="s">
        <v>5610</v>
      </c>
      <c r="M308" s="298">
        <v>437880020298</v>
      </c>
      <c r="N308" s="265">
        <v>51.51</v>
      </c>
      <c r="O308" s="288">
        <f t="shared" si="14"/>
        <v>0.5151</v>
      </c>
      <c r="P308" s="264" t="s">
        <v>2526</v>
      </c>
      <c r="Q308" s="264">
        <v>1</v>
      </c>
      <c r="R308" s="265" t="s">
        <v>1873</v>
      </c>
      <c r="S308" s="290">
        <v>37.073999999999998</v>
      </c>
      <c r="T308" s="291">
        <f t="shared" si="15"/>
        <v>19.096817399999999</v>
      </c>
      <c r="U308" s="291">
        <f t="shared" si="16"/>
        <v>0.37074000000000001</v>
      </c>
      <c r="V308" s="296">
        <v>29.244</v>
      </c>
      <c r="W308" s="294" t="s">
        <v>2525</v>
      </c>
      <c r="Y308" s="361"/>
      <c r="Z308" s="361"/>
      <c r="AA308" s="361"/>
    </row>
    <row r="309" spans="1:27" ht="15.75" thickBot="1">
      <c r="A309" s="265">
        <v>20424913</v>
      </c>
      <c r="B309" s="265">
        <v>4001</v>
      </c>
      <c r="C309" s="285" t="s">
        <v>3166</v>
      </c>
      <c r="D309" s="285" t="s">
        <v>1875</v>
      </c>
      <c r="E309" s="234" t="s">
        <v>5680</v>
      </c>
      <c r="F309" s="271" t="s">
        <v>5599</v>
      </c>
      <c r="G309" s="234"/>
      <c r="H309" s="234" t="s">
        <v>3183</v>
      </c>
      <c r="I309" s="265">
        <v>1</v>
      </c>
      <c r="J309" s="294" t="s">
        <v>1884</v>
      </c>
      <c r="K309" s="234" t="s">
        <v>5600</v>
      </c>
      <c r="L309" s="285" t="s">
        <v>5610</v>
      </c>
      <c r="M309" s="298">
        <v>437880020304</v>
      </c>
      <c r="N309" s="265">
        <v>52.59</v>
      </c>
      <c r="O309" s="288">
        <f t="shared" si="14"/>
        <v>0.52590000000000015</v>
      </c>
      <c r="P309" s="264" t="s">
        <v>2528</v>
      </c>
      <c r="Q309" s="264">
        <v>1</v>
      </c>
      <c r="R309" s="265" t="s">
        <v>1873</v>
      </c>
      <c r="S309" s="290">
        <v>116.17100000000001</v>
      </c>
      <c r="T309" s="291">
        <f t="shared" si="15"/>
        <v>61.094328900000022</v>
      </c>
      <c r="U309" s="291">
        <f t="shared" si="16"/>
        <v>1.1617100000000002</v>
      </c>
      <c r="V309" s="296">
        <v>142.095</v>
      </c>
      <c r="W309" s="294" t="s">
        <v>2527</v>
      </c>
      <c r="Y309" s="361"/>
      <c r="Z309" s="361"/>
      <c r="AA309" s="361"/>
    </row>
    <row r="310" spans="1:27" ht="15.75" thickBot="1">
      <c r="A310" s="265">
        <v>20424913</v>
      </c>
      <c r="B310" s="265">
        <v>4001</v>
      </c>
      <c r="C310" s="285" t="s">
        <v>3166</v>
      </c>
      <c r="D310" s="285" t="s">
        <v>1875</v>
      </c>
      <c r="E310" s="234" t="s">
        <v>5691</v>
      </c>
      <c r="F310" s="271" t="s">
        <v>597</v>
      </c>
      <c r="G310" s="234"/>
      <c r="H310" s="234" t="s">
        <v>3202</v>
      </c>
      <c r="I310" s="265">
        <v>1</v>
      </c>
      <c r="J310" s="294" t="s">
        <v>1914</v>
      </c>
      <c r="K310" s="234" t="s">
        <v>5600</v>
      </c>
      <c r="L310" s="285" t="s">
        <v>5610</v>
      </c>
      <c r="M310" s="298">
        <v>437880020330</v>
      </c>
      <c r="N310" s="265">
        <v>64.77</v>
      </c>
      <c r="O310" s="288">
        <f t="shared" si="14"/>
        <v>0.64769999999999994</v>
      </c>
      <c r="P310" s="264" t="s">
        <v>2530</v>
      </c>
      <c r="Q310" s="264">
        <v>1</v>
      </c>
      <c r="R310" s="265" t="s">
        <v>1873</v>
      </c>
      <c r="S310" s="290">
        <v>18.834</v>
      </c>
      <c r="T310" s="291">
        <f t="shared" si="15"/>
        <v>12.198781799999999</v>
      </c>
      <c r="U310" s="291">
        <f t="shared" si="16"/>
        <v>0.18834000000000001</v>
      </c>
      <c r="V310" s="296">
        <v>14.567</v>
      </c>
      <c r="W310" s="294" t="s">
        <v>2529</v>
      </c>
      <c r="Y310" s="361"/>
      <c r="Z310" s="361"/>
      <c r="AA310" s="361"/>
    </row>
    <row r="311" spans="1:27" ht="15.75" thickBot="1">
      <c r="A311" s="265">
        <v>20424913</v>
      </c>
      <c r="B311" s="265">
        <v>4001</v>
      </c>
      <c r="C311" s="285" t="s">
        <v>3166</v>
      </c>
      <c r="D311" s="285" t="s">
        <v>1875</v>
      </c>
      <c r="E311" s="234" t="s">
        <v>5684</v>
      </c>
      <c r="F311" s="271" t="s">
        <v>5595</v>
      </c>
      <c r="G311" s="234" t="s">
        <v>3168</v>
      </c>
      <c r="H311" s="234" t="s">
        <v>3186</v>
      </c>
      <c r="I311" s="265">
        <v>1</v>
      </c>
      <c r="J311" s="294" t="s">
        <v>1898</v>
      </c>
      <c r="K311" s="234" t="s">
        <v>5601</v>
      </c>
      <c r="L311" s="285" t="s">
        <v>5610</v>
      </c>
      <c r="M311" s="298">
        <v>437880020306</v>
      </c>
      <c r="N311" s="265">
        <v>51.25</v>
      </c>
      <c r="O311" s="288">
        <f t="shared" si="14"/>
        <v>0.51249999999999996</v>
      </c>
      <c r="P311" s="264" t="s">
        <v>2532</v>
      </c>
      <c r="Q311" s="264">
        <v>1</v>
      </c>
      <c r="R311" s="265" t="s">
        <v>1873</v>
      </c>
      <c r="S311" s="290">
        <v>40.502000000000002</v>
      </c>
      <c r="T311" s="291">
        <f t="shared" si="15"/>
        <v>20.757275</v>
      </c>
      <c r="U311" s="291">
        <f t="shared" si="16"/>
        <v>0.40501999999999999</v>
      </c>
      <c r="V311" s="296">
        <v>40.113</v>
      </c>
      <c r="W311" s="294" t="s">
        <v>2531</v>
      </c>
      <c r="Y311" s="361"/>
      <c r="Z311" s="361"/>
      <c r="AA311" s="361"/>
    </row>
    <row r="312" spans="1:27" ht="15.75" thickBot="1">
      <c r="A312" s="265">
        <v>20424913</v>
      </c>
      <c r="B312" s="265">
        <v>4001</v>
      </c>
      <c r="C312" s="285" t="s">
        <v>3166</v>
      </c>
      <c r="D312" s="285" t="s">
        <v>1875</v>
      </c>
      <c r="E312" s="234" t="s">
        <v>5685</v>
      </c>
      <c r="F312" s="271" t="s">
        <v>5598</v>
      </c>
      <c r="G312" s="234" t="s">
        <v>3168</v>
      </c>
      <c r="H312" s="234" t="s">
        <v>3173</v>
      </c>
      <c r="I312" s="265">
        <v>1</v>
      </c>
      <c r="J312" s="294" t="s">
        <v>1902</v>
      </c>
      <c r="K312" s="234" t="s">
        <v>5601</v>
      </c>
      <c r="L312" s="285" t="s">
        <v>5610</v>
      </c>
      <c r="M312" s="298">
        <v>437880020288</v>
      </c>
      <c r="N312" s="265">
        <v>86.44</v>
      </c>
      <c r="O312" s="288">
        <f t="shared" si="14"/>
        <v>0.86439999999999995</v>
      </c>
      <c r="P312" s="264" t="s">
        <v>2534</v>
      </c>
      <c r="Q312" s="264">
        <v>1</v>
      </c>
      <c r="R312" s="265" t="s">
        <v>1873</v>
      </c>
      <c r="S312" s="290">
        <v>127.63800000000001</v>
      </c>
      <c r="T312" s="291">
        <f t="shared" si="15"/>
        <v>110.3302872</v>
      </c>
      <c r="U312" s="291">
        <f t="shared" si="16"/>
        <v>1.2763800000000001</v>
      </c>
      <c r="V312" s="296">
        <v>137.47499999999999</v>
      </c>
      <c r="W312" s="294" t="s">
        <v>2533</v>
      </c>
      <c r="Y312" s="361"/>
      <c r="Z312" s="361"/>
      <c r="AA312" s="361"/>
    </row>
    <row r="313" spans="1:27" ht="15.75" thickBot="1">
      <c r="A313" s="265">
        <v>20424913</v>
      </c>
      <c r="B313" s="265">
        <v>4001</v>
      </c>
      <c r="C313" s="285" t="s">
        <v>3166</v>
      </c>
      <c r="D313" s="285" t="s">
        <v>1875</v>
      </c>
      <c r="E313" s="234" t="s">
        <v>5676</v>
      </c>
      <c r="F313" s="271" t="s">
        <v>1918</v>
      </c>
      <c r="G313" s="234" t="s">
        <v>3168</v>
      </c>
      <c r="H313" s="234" t="s">
        <v>3175</v>
      </c>
      <c r="I313" s="265">
        <v>1</v>
      </c>
      <c r="J313" s="294" t="s">
        <v>1917</v>
      </c>
      <c r="K313" s="234" t="s">
        <v>5601</v>
      </c>
      <c r="L313" s="285" t="s">
        <v>5610</v>
      </c>
      <c r="M313" s="298">
        <v>437880020292</v>
      </c>
      <c r="N313" s="265">
        <v>99.55</v>
      </c>
      <c r="O313" s="288">
        <f t="shared" si="14"/>
        <v>0.99550000000000005</v>
      </c>
      <c r="P313" s="264" t="s">
        <v>2536</v>
      </c>
      <c r="Q313" s="264">
        <v>1</v>
      </c>
      <c r="R313" s="265" t="s">
        <v>1873</v>
      </c>
      <c r="S313" s="290">
        <v>6.327</v>
      </c>
      <c r="T313" s="291">
        <f t="shared" si="15"/>
        <v>6.2985285000000006</v>
      </c>
      <c r="U313" s="291">
        <f t="shared" si="16"/>
        <v>6.3270000000000007E-2</v>
      </c>
      <c r="V313" s="296">
        <v>5.0999999999999996</v>
      </c>
      <c r="W313" s="294" t="s">
        <v>2535</v>
      </c>
      <c r="Y313" s="361"/>
      <c r="Z313" s="361"/>
      <c r="AA313" s="361"/>
    </row>
    <row r="314" spans="1:27" ht="15.75" thickBot="1">
      <c r="A314" s="265">
        <v>20424913</v>
      </c>
      <c r="B314" s="265">
        <v>4001</v>
      </c>
      <c r="C314" s="285" t="s">
        <v>3166</v>
      </c>
      <c r="D314" s="285" t="s">
        <v>1875</v>
      </c>
      <c r="E314" s="234" t="s">
        <v>5677</v>
      </c>
      <c r="F314" s="271" t="s">
        <v>650</v>
      </c>
      <c r="G314" s="234"/>
      <c r="H314" s="234" t="s">
        <v>3177</v>
      </c>
      <c r="I314" s="265">
        <v>1</v>
      </c>
      <c r="J314" s="294" t="s">
        <v>1911</v>
      </c>
      <c r="K314" s="234" t="s">
        <v>5600</v>
      </c>
      <c r="L314" s="285" t="s">
        <v>5610</v>
      </c>
      <c r="M314" s="298">
        <v>437880020296</v>
      </c>
      <c r="N314" s="265">
        <v>96.061000000000007</v>
      </c>
      <c r="O314" s="288">
        <f t="shared" si="14"/>
        <v>0.96061000000000007</v>
      </c>
      <c r="P314" s="264" t="s">
        <v>2538</v>
      </c>
      <c r="Q314" s="264">
        <v>1</v>
      </c>
      <c r="R314" s="265" t="s">
        <v>1873</v>
      </c>
      <c r="S314" s="290">
        <v>9.1780000000000008</v>
      </c>
      <c r="T314" s="291">
        <f t="shared" si="15"/>
        <v>8.8164785800000018</v>
      </c>
      <c r="U314" s="291">
        <f t="shared" si="16"/>
        <v>9.1780000000000014E-2</v>
      </c>
      <c r="V314" s="296">
        <v>8.0299999999999994</v>
      </c>
      <c r="W314" s="294" t="s">
        <v>2537</v>
      </c>
      <c r="Y314" s="361"/>
      <c r="Z314" s="361"/>
      <c r="AA314" s="361"/>
    </row>
    <row r="315" spans="1:27" ht="15.75" thickBot="1">
      <c r="A315" s="265">
        <v>20424913</v>
      </c>
      <c r="B315" s="265">
        <v>4001</v>
      </c>
      <c r="C315" s="285" t="s">
        <v>3166</v>
      </c>
      <c r="D315" s="285" t="s">
        <v>1875</v>
      </c>
      <c r="E315" s="234" t="s">
        <v>5688</v>
      </c>
      <c r="F315" s="271" t="s">
        <v>3195</v>
      </c>
      <c r="G315" s="234" t="s">
        <v>3168</v>
      </c>
      <c r="H315" s="234" t="s">
        <v>3193</v>
      </c>
      <c r="I315" s="265">
        <v>1</v>
      </c>
      <c r="J315" s="294" t="s">
        <v>1908</v>
      </c>
      <c r="K315" s="234" t="s">
        <v>5601</v>
      </c>
      <c r="L315" s="285" t="s">
        <v>5610</v>
      </c>
      <c r="M315" s="298">
        <v>437880020318</v>
      </c>
      <c r="N315" s="265">
        <v>39.793999999999997</v>
      </c>
      <c r="O315" s="288">
        <f t="shared" si="14"/>
        <v>0.39793999999999996</v>
      </c>
      <c r="P315" s="264" t="s">
        <v>2540</v>
      </c>
      <c r="Q315" s="264">
        <v>1</v>
      </c>
      <c r="R315" s="265" t="s">
        <v>1873</v>
      </c>
      <c r="S315" s="290">
        <v>5.101</v>
      </c>
      <c r="T315" s="291">
        <f t="shared" si="15"/>
        <v>2.0298919399999997</v>
      </c>
      <c r="U315" s="291">
        <f t="shared" si="16"/>
        <v>5.101E-2</v>
      </c>
      <c r="V315" s="292" t="s">
        <v>1877</v>
      </c>
      <c r="W315" s="294" t="s">
        <v>2539</v>
      </c>
      <c r="Y315" s="361"/>
      <c r="Z315" s="361"/>
      <c r="AA315" s="361"/>
    </row>
    <row r="316" spans="1:27" ht="15.75" thickBot="1">
      <c r="A316" s="265">
        <v>20424913</v>
      </c>
      <c r="B316" s="265">
        <v>4001</v>
      </c>
      <c r="C316" s="285" t="s">
        <v>3166</v>
      </c>
      <c r="D316" s="285" t="s">
        <v>1875</v>
      </c>
      <c r="E316" s="234" t="s">
        <v>5684</v>
      </c>
      <c r="F316" s="271" t="s">
        <v>5595</v>
      </c>
      <c r="G316" s="234" t="s">
        <v>3168</v>
      </c>
      <c r="H316" s="234" t="s">
        <v>3188</v>
      </c>
      <c r="I316" s="265">
        <v>3</v>
      </c>
      <c r="J316" s="294" t="s">
        <v>1905</v>
      </c>
      <c r="K316" s="234" t="s">
        <v>5601</v>
      </c>
      <c r="L316" s="285" t="s">
        <v>5610</v>
      </c>
      <c r="M316" s="298">
        <v>437880020310</v>
      </c>
      <c r="N316" s="265">
        <v>75.88</v>
      </c>
      <c r="O316" s="288">
        <f t="shared" si="14"/>
        <v>0.75879999999999992</v>
      </c>
      <c r="P316" s="264" t="s">
        <v>2542</v>
      </c>
      <c r="Q316" s="264">
        <v>1</v>
      </c>
      <c r="R316" s="265" t="s">
        <v>1873</v>
      </c>
      <c r="S316" s="290">
        <v>60.088000000000001</v>
      </c>
      <c r="T316" s="291">
        <f t="shared" si="15"/>
        <v>45.594774399999999</v>
      </c>
      <c r="U316" s="291">
        <f t="shared" si="16"/>
        <v>0.60087999999999997</v>
      </c>
      <c r="V316" s="296">
        <v>66.088999999999999</v>
      </c>
      <c r="W316" s="294" t="s">
        <v>2541</v>
      </c>
      <c r="Y316" s="361"/>
      <c r="Z316" s="361"/>
      <c r="AA316" s="361"/>
    </row>
    <row r="317" spans="1:27" ht="15.75" thickBot="1">
      <c r="A317" s="265">
        <v>20424913</v>
      </c>
      <c r="B317" s="265">
        <v>4002</v>
      </c>
      <c r="C317" s="285" t="s">
        <v>3166</v>
      </c>
      <c r="D317" s="285" t="s">
        <v>1875</v>
      </c>
      <c r="E317" s="234" t="s">
        <v>5686</v>
      </c>
      <c r="F317" s="271" t="s">
        <v>3191</v>
      </c>
      <c r="G317" s="234" t="s">
        <v>3168</v>
      </c>
      <c r="H317" s="234" t="s">
        <v>3190</v>
      </c>
      <c r="I317" s="265">
        <v>1</v>
      </c>
      <c r="J317" s="294" t="s">
        <v>1880</v>
      </c>
      <c r="K317" s="234" t="s">
        <v>5601</v>
      </c>
      <c r="L317" s="285" t="s">
        <v>5610</v>
      </c>
      <c r="M317" s="298">
        <v>437880020430</v>
      </c>
      <c r="N317" s="287">
        <v>96.93</v>
      </c>
      <c r="O317" s="288">
        <f t="shared" si="14"/>
        <v>0.96930000000000005</v>
      </c>
      <c r="P317" s="264" t="s">
        <v>2544</v>
      </c>
      <c r="Q317" s="264">
        <v>1</v>
      </c>
      <c r="R317" s="265" t="s">
        <v>1873</v>
      </c>
      <c r="S317" s="290">
        <v>18.545000000000002</v>
      </c>
      <c r="T317" s="291">
        <f t="shared" si="15"/>
        <v>17.975668500000001</v>
      </c>
      <c r="U317" s="291">
        <f t="shared" si="16"/>
        <v>0.18545</v>
      </c>
      <c r="V317" s="296">
        <v>25.138999999999999</v>
      </c>
      <c r="W317" s="294" t="s">
        <v>2543</v>
      </c>
      <c r="Y317" s="361"/>
      <c r="Z317" s="361"/>
      <c r="AA317" s="361"/>
    </row>
    <row r="318" spans="1:27" ht="15.75" thickBot="1">
      <c r="A318" s="265">
        <v>20424913</v>
      </c>
      <c r="B318" s="265">
        <v>4002</v>
      </c>
      <c r="C318" s="285" t="s">
        <v>3166</v>
      </c>
      <c r="D318" s="285" t="s">
        <v>1875</v>
      </c>
      <c r="E318" s="234" t="s">
        <v>5680</v>
      </c>
      <c r="F318" s="271" t="s">
        <v>5599</v>
      </c>
      <c r="G318" s="234"/>
      <c r="H318" s="234" t="s">
        <v>3183</v>
      </c>
      <c r="I318" s="265">
        <v>1</v>
      </c>
      <c r="J318" s="294" t="s">
        <v>1884</v>
      </c>
      <c r="K318" s="234" t="s">
        <v>5600</v>
      </c>
      <c r="L318" s="285" t="s">
        <v>5610</v>
      </c>
      <c r="M318" s="298">
        <v>437880020420</v>
      </c>
      <c r="N318" s="287">
        <v>80.680000000000007</v>
      </c>
      <c r="O318" s="288">
        <f t="shared" si="14"/>
        <v>0.80680000000000007</v>
      </c>
      <c r="P318" s="264" t="s">
        <v>2546</v>
      </c>
      <c r="Q318" s="264">
        <v>25</v>
      </c>
      <c r="R318" s="265" t="s">
        <v>1873</v>
      </c>
      <c r="S318" s="290">
        <v>266.71199999999999</v>
      </c>
      <c r="T318" s="291">
        <f t="shared" si="15"/>
        <v>215.1832416</v>
      </c>
      <c r="U318" s="291">
        <f t="shared" si="16"/>
        <v>2.6671199999999997</v>
      </c>
      <c r="V318" s="296">
        <v>268.69200000000001</v>
      </c>
      <c r="W318" s="294" t="s">
        <v>2545</v>
      </c>
      <c r="Y318" s="361"/>
      <c r="Z318" s="361"/>
      <c r="AA318" s="361"/>
    </row>
    <row r="319" spans="1:27" ht="15.75" thickBot="1">
      <c r="A319" s="265">
        <v>20424913</v>
      </c>
      <c r="B319" s="265">
        <v>4002</v>
      </c>
      <c r="C319" s="285" t="s">
        <v>3166</v>
      </c>
      <c r="D319" s="285" t="s">
        <v>1875</v>
      </c>
      <c r="E319" s="234" t="s">
        <v>5679</v>
      </c>
      <c r="F319" s="271" t="s">
        <v>70</v>
      </c>
      <c r="G319" s="234"/>
      <c r="H319" s="234" t="s">
        <v>3181</v>
      </c>
      <c r="I319" s="265">
        <v>1</v>
      </c>
      <c r="J319" s="294" t="s">
        <v>1894</v>
      </c>
      <c r="K319" s="234" t="s">
        <v>5600</v>
      </c>
      <c r="L319" s="285" t="s">
        <v>5610</v>
      </c>
      <c r="M319" s="298">
        <v>437880020416</v>
      </c>
      <c r="N319" s="287">
        <v>86.71</v>
      </c>
      <c r="O319" s="288">
        <f t="shared" si="14"/>
        <v>0.86709999999999987</v>
      </c>
      <c r="P319" s="264" t="s">
        <v>2548</v>
      </c>
      <c r="Q319" s="264">
        <v>1</v>
      </c>
      <c r="R319" s="265" t="s">
        <v>1873</v>
      </c>
      <c r="S319" s="290">
        <v>16.085000000000001</v>
      </c>
      <c r="T319" s="291">
        <f t="shared" si="15"/>
        <v>13.947303499999999</v>
      </c>
      <c r="U319" s="291">
        <f t="shared" si="16"/>
        <v>0.16084999999999999</v>
      </c>
      <c r="V319" s="296">
        <v>16.981000000000002</v>
      </c>
      <c r="W319" s="294" t="s">
        <v>2547</v>
      </c>
      <c r="Y319" s="361"/>
      <c r="Z319" s="361"/>
      <c r="AA319" s="361"/>
    </row>
    <row r="320" spans="1:27" ht="15.75" thickBot="1">
      <c r="A320" s="265">
        <v>20424913</v>
      </c>
      <c r="B320" s="265">
        <v>4002</v>
      </c>
      <c r="C320" s="285" t="s">
        <v>3166</v>
      </c>
      <c r="D320" s="285" t="s">
        <v>1875</v>
      </c>
      <c r="E320" s="234" t="s">
        <v>5689</v>
      </c>
      <c r="F320" s="271" t="s">
        <v>3198</v>
      </c>
      <c r="G320" s="234" t="s">
        <v>3168</v>
      </c>
      <c r="H320" s="234" t="s">
        <v>3197</v>
      </c>
      <c r="I320" s="265">
        <v>1</v>
      </c>
      <c r="J320" s="294" t="s">
        <v>1888</v>
      </c>
      <c r="K320" s="234" t="s">
        <v>5601</v>
      </c>
      <c r="L320" s="285" t="s">
        <v>5610</v>
      </c>
      <c r="M320" s="298">
        <v>437880020438</v>
      </c>
      <c r="N320" s="287">
        <v>67.48</v>
      </c>
      <c r="O320" s="288">
        <f t="shared" si="14"/>
        <v>0.67480000000000007</v>
      </c>
      <c r="P320" s="264" t="s">
        <v>2550</v>
      </c>
      <c r="Q320" s="264">
        <v>1</v>
      </c>
      <c r="R320" s="265" t="s">
        <v>1873</v>
      </c>
      <c r="S320" s="290">
        <v>173.262</v>
      </c>
      <c r="T320" s="291">
        <f t="shared" si="15"/>
        <v>116.91719760000001</v>
      </c>
      <c r="U320" s="291">
        <f t="shared" si="16"/>
        <v>1.73262</v>
      </c>
      <c r="V320" s="296">
        <v>198.68600000000001</v>
      </c>
      <c r="W320" s="294" t="s">
        <v>2549</v>
      </c>
      <c r="Y320" s="361"/>
      <c r="Z320" s="361"/>
      <c r="AA320" s="361"/>
    </row>
    <row r="321" spans="1:27" ht="15.75" thickBot="1">
      <c r="A321" s="265">
        <v>20424913</v>
      </c>
      <c r="B321" s="265">
        <v>4002</v>
      </c>
      <c r="C321" s="285" t="s">
        <v>3166</v>
      </c>
      <c r="D321" s="285" t="s">
        <v>1875</v>
      </c>
      <c r="E321" s="234" t="s">
        <v>5690</v>
      </c>
      <c r="F321" s="271" t="s">
        <v>66</v>
      </c>
      <c r="G321" s="234"/>
      <c r="H321" s="234" t="s">
        <v>3200</v>
      </c>
      <c r="I321" s="265">
        <v>1</v>
      </c>
      <c r="J321" s="294" t="s">
        <v>1874</v>
      </c>
      <c r="K321" s="234" t="s">
        <v>5600</v>
      </c>
      <c r="L321" s="285" t="s">
        <v>5610</v>
      </c>
      <c r="M321" s="298">
        <v>437880020444</v>
      </c>
      <c r="N321" s="287">
        <v>90.42</v>
      </c>
      <c r="O321" s="288">
        <f t="shared" si="14"/>
        <v>0.9042</v>
      </c>
      <c r="P321" s="264" t="s">
        <v>2552</v>
      </c>
      <c r="Q321" s="264">
        <v>1</v>
      </c>
      <c r="R321" s="265" t="s">
        <v>1873</v>
      </c>
      <c r="S321" s="290">
        <v>39.746000000000002</v>
      </c>
      <c r="T321" s="291">
        <f t="shared" si="15"/>
        <v>35.938333200000002</v>
      </c>
      <c r="U321" s="291">
        <f t="shared" si="16"/>
        <v>0.39746000000000004</v>
      </c>
      <c r="V321" s="296">
        <v>49.223999999999997</v>
      </c>
      <c r="W321" s="294" t="s">
        <v>2551</v>
      </c>
      <c r="Y321" s="361"/>
      <c r="Z321" s="361"/>
      <c r="AA321" s="361"/>
    </row>
    <row r="322" spans="1:27" ht="15.75" thickBot="1">
      <c r="A322" s="265">
        <v>20424913</v>
      </c>
      <c r="B322" s="265">
        <v>4002</v>
      </c>
      <c r="C322" s="285" t="s">
        <v>3166</v>
      </c>
      <c r="D322" s="285" t="s">
        <v>1875</v>
      </c>
      <c r="E322" s="234" t="s">
        <v>5678</v>
      </c>
      <c r="F322" s="271" t="s">
        <v>65</v>
      </c>
      <c r="G322" s="234"/>
      <c r="H322" s="234" t="s">
        <v>3179</v>
      </c>
      <c r="I322" s="265">
        <v>1</v>
      </c>
      <c r="J322" s="294" t="s">
        <v>1891</v>
      </c>
      <c r="K322" s="234" t="s">
        <v>5600</v>
      </c>
      <c r="L322" s="285" t="s">
        <v>5610</v>
      </c>
      <c r="M322" s="298">
        <v>437880020414</v>
      </c>
      <c r="N322" s="265">
        <v>102.58</v>
      </c>
      <c r="O322" s="288">
        <f t="shared" si="14"/>
        <v>1.0258</v>
      </c>
      <c r="P322" s="264" t="s">
        <v>2554</v>
      </c>
      <c r="Q322" s="264">
        <v>1</v>
      </c>
      <c r="R322" s="265" t="s">
        <v>1873</v>
      </c>
      <c r="S322" s="290">
        <v>19.527000000000001</v>
      </c>
      <c r="T322" s="291">
        <f t="shared" si="15"/>
        <v>20.030796600000002</v>
      </c>
      <c r="U322" s="291">
        <f t="shared" si="16"/>
        <v>0.19527000000000003</v>
      </c>
      <c r="V322" s="296">
        <v>22.818999999999999</v>
      </c>
      <c r="W322" s="294" t="s">
        <v>2553</v>
      </c>
      <c r="Y322" s="361"/>
      <c r="Z322" s="361"/>
      <c r="AA322" s="361"/>
    </row>
    <row r="323" spans="1:27" ht="15.75" thickBot="1">
      <c r="A323" s="265">
        <v>20424913</v>
      </c>
      <c r="B323" s="265">
        <v>4002</v>
      </c>
      <c r="C323" s="285" t="s">
        <v>3166</v>
      </c>
      <c r="D323" s="285" t="s">
        <v>1875</v>
      </c>
      <c r="E323" s="234" t="s">
        <v>5684</v>
      </c>
      <c r="F323" s="271" t="s">
        <v>5595</v>
      </c>
      <c r="G323" s="234" t="s">
        <v>3168</v>
      </c>
      <c r="H323" s="234" t="s">
        <v>3186</v>
      </c>
      <c r="I323" s="265">
        <v>1</v>
      </c>
      <c r="J323" s="294" t="s">
        <v>1898</v>
      </c>
      <c r="K323" s="234" t="s">
        <v>5601</v>
      </c>
      <c r="L323" s="285" t="s">
        <v>5610</v>
      </c>
      <c r="M323" s="298">
        <v>437880020422</v>
      </c>
      <c r="N323" s="265">
        <v>86.41</v>
      </c>
      <c r="O323" s="288">
        <f t="shared" si="14"/>
        <v>0.86409999999999987</v>
      </c>
      <c r="P323" s="264" t="s">
        <v>2556</v>
      </c>
      <c r="Q323" s="264">
        <v>1</v>
      </c>
      <c r="R323" s="265" t="s">
        <v>1873</v>
      </c>
      <c r="S323" s="290">
        <v>51.457999999999998</v>
      </c>
      <c r="T323" s="291">
        <f t="shared" si="15"/>
        <v>44.46485779999999</v>
      </c>
      <c r="U323" s="291">
        <f t="shared" si="16"/>
        <v>0.51457999999999993</v>
      </c>
      <c r="V323" s="296">
        <v>61.091999999999999</v>
      </c>
      <c r="W323" s="294" t="s">
        <v>2555</v>
      </c>
      <c r="Y323" s="361"/>
      <c r="Z323" s="361"/>
      <c r="AA323" s="361"/>
    </row>
    <row r="324" spans="1:27" ht="15.75" thickBot="1">
      <c r="A324" s="265">
        <v>20424913</v>
      </c>
      <c r="B324" s="265">
        <v>4002</v>
      </c>
      <c r="C324" s="285" t="s">
        <v>3166</v>
      </c>
      <c r="D324" s="285" t="s">
        <v>1875</v>
      </c>
      <c r="E324" s="234" t="s">
        <v>5685</v>
      </c>
      <c r="F324" s="271" t="s">
        <v>5598</v>
      </c>
      <c r="G324" s="234" t="s">
        <v>3168</v>
      </c>
      <c r="H324" s="234" t="s">
        <v>3173</v>
      </c>
      <c r="I324" s="265">
        <v>1</v>
      </c>
      <c r="J324" s="294" t="s">
        <v>1902</v>
      </c>
      <c r="K324" s="234" t="s">
        <v>5601</v>
      </c>
      <c r="L324" s="285" t="s">
        <v>5610</v>
      </c>
      <c r="M324" s="298">
        <v>437880020404</v>
      </c>
      <c r="N324" s="265">
        <v>91.33</v>
      </c>
      <c r="O324" s="288">
        <f t="shared" si="14"/>
        <v>0.9133</v>
      </c>
      <c r="P324" s="264" t="s">
        <v>2558</v>
      </c>
      <c r="Q324" s="264">
        <v>1</v>
      </c>
      <c r="R324" s="265" t="s">
        <v>1873</v>
      </c>
      <c r="S324" s="290">
        <v>101.42100000000001</v>
      </c>
      <c r="T324" s="291">
        <f t="shared" si="15"/>
        <v>92.627799300000007</v>
      </c>
      <c r="U324" s="291">
        <f t="shared" si="16"/>
        <v>1.0142100000000001</v>
      </c>
      <c r="V324" s="296">
        <v>114.166</v>
      </c>
      <c r="W324" s="294" t="s">
        <v>2557</v>
      </c>
      <c r="Y324" s="361"/>
      <c r="Z324" s="361"/>
      <c r="AA324" s="361"/>
    </row>
    <row r="325" spans="1:27" ht="15.75" thickBot="1">
      <c r="A325" s="265">
        <v>20424913</v>
      </c>
      <c r="B325" s="265">
        <v>4002</v>
      </c>
      <c r="C325" s="285" t="s">
        <v>3166</v>
      </c>
      <c r="D325" s="285" t="s">
        <v>1875</v>
      </c>
      <c r="E325" s="234" t="s">
        <v>5688</v>
      </c>
      <c r="F325" s="271" t="s">
        <v>3195</v>
      </c>
      <c r="G325" s="234" t="s">
        <v>3168</v>
      </c>
      <c r="H325" s="234" t="s">
        <v>3193</v>
      </c>
      <c r="I325" s="265">
        <v>1</v>
      </c>
      <c r="J325" s="294" t="s">
        <v>1908</v>
      </c>
      <c r="K325" s="234" t="s">
        <v>5601</v>
      </c>
      <c r="L325" s="285" t="s">
        <v>5610</v>
      </c>
      <c r="M325" s="298">
        <v>437880020434</v>
      </c>
      <c r="N325" s="265">
        <v>95.38</v>
      </c>
      <c r="O325" s="288">
        <f t="shared" si="14"/>
        <v>0.95379999999999998</v>
      </c>
      <c r="P325" s="264" t="s">
        <v>2560</v>
      </c>
      <c r="Q325" s="264">
        <v>1</v>
      </c>
      <c r="R325" s="265" t="s">
        <v>1873</v>
      </c>
      <c r="S325" s="290">
        <v>73.313999999999993</v>
      </c>
      <c r="T325" s="291">
        <f t="shared" si="15"/>
        <v>69.926893199999995</v>
      </c>
      <c r="U325" s="291">
        <f t="shared" si="16"/>
        <v>0.73314000000000001</v>
      </c>
      <c r="V325" s="296">
        <v>82.477000000000004</v>
      </c>
      <c r="W325" s="294" t="s">
        <v>2559</v>
      </c>
      <c r="Y325" s="361"/>
      <c r="Z325" s="361"/>
      <c r="AA325" s="361"/>
    </row>
    <row r="326" spans="1:27" ht="15.75" thickBot="1">
      <c r="A326" s="265">
        <v>20424913</v>
      </c>
      <c r="B326" s="265">
        <v>4002</v>
      </c>
      <c r="C326" s="285" t="s">
        <v>3166</v>
      </c>
      <c r="D326" s="285" t="s">
        <v>1875</v>
      </c>
      <c r="E326" s="234" t="s">
        <v>5676</v>
      </c>
      <c r="F326" s="271" t="s">
        <v>1918</v>
      </c>
      <c r="G326" s="234" t="s">
        <v>3168</v>
      </c>
      <c r="H326" s="234" t="s">
        <v>3175</v>
      </c>
      <c r="I326" s="265">
        <v>1</v>
      </c>
      <c r="J326" s="294" t="s">
        <v>1917</v>
      </c>
      <c r="K326" s="234" t="s">
        <v>5601</v>
      </c>
      <c r="L326" s="285" t="s">
        <v>5610</v>
      </c>
      <c r="M326" s="298">
        <v>437880020408</v>
      </c>
      <c r="N326" s="265">
        <v>100.49</v>
      </c>
      <c r="O326" s="288">
        <f t="shared" ref="O326:O389" si="17">N326*10/1000</f>
        <v>1.0048999999999999</v>
      </c>
      <c r="P326" s="264" t="s">
        <v>2562</v>
      </c>
      <c r="Q326" s="264">
        <v>1</v>
      </c>
      <c r="R326" s="265" t="s">
        <v>1873</v>
      </c>
      <c r="S326" s="290">
        <v>17.271999999999998</v>
      </c>
      <c r="T326" s="291">
        <f t="shared" si="15"/>
        <v>17.356632799999996</v>
      </c>
      <c r="U326" s="291">
        <f t="shared" si="16"/>
        <v>0.17271999999999998</v>
      </c>
      <c r="V326" s="296">
        <v>20.216000000000001</v>
      </c>
      <c r="W326" s="294" t="s">
        <v>2561</v>
      </c>
      <c r="Y326" s="361"/>
      <c r="Z326" s="361"/>
      <c r="AA326" s="361"/>
    </row>
    <row r="327" spans="1:27" ht="15.75" thickBot="1">
      <c r="A327" s="265">
        <v>20424913</v>
      </c>
      <c r="B327" s="265">
        <v>4002</v>
      </c>
      <c r="C327" s="285" t="s">
        <v>3166</v>
      </c>
      <c r="D327" s="285" t="s">
        <v>1875</v>
      </c>
      <c r="E327" s="234" t="s">
        <v>5677</v>
      </c>
      <c r="F327" s="271" t="s">
        <v>650</v>
      </c>
      <c r="G327" s="234"/>
      <c r="H327" s="234" t="s">
        <v>3177</v>
      </c>
      <c r="I327" s="265">
        <v>1</v>
      </c>
      <c r="J327" s="294" t="s">
        <v>1911</v>
      </c>
      <c r="K327" s="234" t="s">
        <v>5600</v>
      </c>
      <c r="L327" s="285" t="s">
        <v>5610</v>
      </c>
      <c r="M327" s="298">
        <v>437880020412</v>
      </c>
      <c r="N327" s="265">
        <v>72.489999999999995</v>
      </c>
      <c r="O327" s="288">
        <f t="shared" si="17"/>
        <v>0.72489999999999999</v>
      </c>
      <c r="P327" s="264" t="s">
        <v>2564</v>
      </c>
      <c r="Q327" s="264">
        <v>1</v>
      </c>
      <c r="R327" s="265" t="s">
        <v>1873</v>
      </c>
      <c r="S327" s="290">
        <v>29.436</v>
      </c>
      <c r="T327" s="291">
        <f t="shared" ref="T327:T390" si="18">S327*O327</f>
        <v>21.338156399999999</v>
      </c>
      <c r="U327" s="291">
        <f t="shared" ref="U327:U390" si="19">T327/N327</f>
        <v>0.29436000000000001</v>
      </c>
      <c r="V327" s="296">
        <v>41.06</v>
      </c>
      <c r="W327" s="294" t="s">
        <v>2563</v>
      </c>
      <c r="Y327" s="361"/>
      <c r="Z327" s="361"/>
      <c r="AA327" s="361"/>
    </row>
    <row r="328" spans="1:27" ht="15.75" thickBot="1">
      <c r="A328" s="265">
        <v>20424913</v>
      </c>
      <c r="B328" s="265">
        <v>4002</v>
      </c>
      <c r="C328" s="285" t="s">
        <v>3166</v>
      </c>
      <c r="D328" s="285" t="s">
        <v>1875</v>
      </c>
      <c r="E328" s="234" t="s">
        <v>5691</v>
      </c>
      <c r="F328" s="271" t="s">
        <v>597</v>
      </c>
      <c r="G328" s="234"/>
      <c r="H328" s="234" t="s">
        <v>3202</v>
      </c>
      <c r="I328" s="265">
        <v>1</v>
      </c>
      <c r="J328" s="294" t="s">
        <v>1914</v>
      </c>
      <c r="K328" s="234" t="s">
        <v>5600</v>
      </c>
      <c r="L328" s="285" t="s">
        <v>5610</v>
      </c>
      <c r="M328" s="298">
        <v>437880020446</v>
      </c>
      <c r="N328" s="265">
        <v>80.531999999999996</v>
      </c>
      <c r="O328" s="288">
        <f t="shared" si="17"/>
        <v>0.80531999999999992</v>
      </c>
      <c r="P328" s="264" t="s">
        <v>2566</v>
      </c>
      <c r="Q328" s="264">
        <v>1</v>
      </c>
      <c r="R328" s="265" t="s">
        <v>1873</v>
      </c>
      <c r="S328" s="290">
        <v>4.0960000000000001</v>
      </c>
      <c r="T328" s="291">
        <f t="shared" si="18"/>
        <v>3.29859072</v>
      </c>
      <c r="U328" s="291">
        <f t="shared" si="19"/>
        <v>4.0960000000000003E-2</v>
      </c>
      <c r="V328" s="296">
        <v>5.7690000000000001</v>
      </c>
      <c r="W328" s="294" t="s">
        <v>2565</v>
      </c>
      <c r="Y328" s="361"/>
      <c r="Z328" s="361"/>
      <c r="AA328" s="361"/>
    </row>
    <row r="329" spans="1:27" ht="15.75" thickBot="1">
      <c r="A329" s="265">
        <v>20424913</v>
      </c>
      <c r="B329" s="265">
        <v>4002</v>
      </c>
      <c r="C329" s="285" t="s">
        <v>3166</v>
      </c>
      <c r="D329" s="285" t="s">
        <v>1875</v>
      </c>
      <c r="E329" s="234" t="s">
        <v>5684</v>
      </c>
      <c r="F329" s="271" t="s">
        <v>5595</v>
      </c>
      <c r="G329" s="234" t="s">
        <v>3168</v>
      </c>
      <c r="H329" s="234" t="s">
        <v>3188</v>
      </c>
      <c r="I329" s="265">
        <v>3</v>
      </c>
      <c r="J329" s="294" t="s">
        <v>1905</v>
      </c>
      <c r="K329" s="234" t="s">
        <v>5601</v>
      </c>
      <c r="L329" s="285" t="s">
        <v>5610</v>
      </c>
      <c r="M329" s="298">
        <v>437880020426</v>
      </c>
      <c r="N329" s="265">
        <v>81.73</v>
      </c>
      <c r="O329" s="288">
        <f t="shared" si="17"/>
        <v>0.81730000000000003</v>
      </c>
      <c r="P329" s="264" t="s">
        <v>2568</v>
      </c>
      <c r="Q329" s="264">
        <v>1</v>
      </c>
      <c r="R329" s="265" t="s">
        <v>1873</v>
      </c>
      <c r="S329" s="290">
        <v>213.11699999999999</v>
      </c>
      <c r="T329" s="291">
        <f t="shared" si="18"/>
        <v>174.18052409999999</v>
      </c>
      <c r="U329" s="291">
        <f t="shared" si="19"/>
        <v>2.1311699999999996</v>
      </c>
      <c r="V329" s="296">
        <v>121.39</v>
      </c>
      <c r="W329" s="294" t="s">
        <v>2567</v>
      </c>
      <c r="Y329" s="361"/>
      <c r="Z329" s="361"/>
      <c r="AA329" s="361"/>
    </row>
    <row r="330" spans="1:27" ht="15.75" thickBot="1">
      <c r="A330" s="265">
        <v>20424913</v>
      </c>
      <c r="B330" s="265">
        <v>4003</v>
      </c>
      <c r="C330" s="285" t="s">
        <v>3166</v>
      </c>
      <c r="D330" s="285" t="s">
        <v>1875</v>
      </c>
      <c r="E330" s="234" t="s">
        <v>5689</v>
      </c>
      <c r="F330" s="271" t="s">
        <v>3198</v>
      </c>
      <c r="G330" s="234" t="s">
        <v>3168</v>
      </c>
      <c r="H330" s="234" t="s">
        <v>3197</v>
      </c>
      <c r="I330" s="265">
        <v>1</v>
      </c>
      <c r="J330" s="294" t="s">
        <v>1947</v>
      </c>
      <c r="K330" s="234" t="s">
        <v>5602</v>
      </c>
      <c r="L330" s="285" t="s">
        <v>5611</v>
      </c>
      <c r="M330" s="298">
        <v>437880020555</v>
      </c>
      <c r="N330" s="287">
        <v>72.790000000000006</v>
      </c>
      <c r="O330" s="288">
        <f t="shared" si="17"/>
        <v>0.7279000000000001</v>
      </c>
      <c r="P330" s="264" t="s">
        <v>2570</v>
      </c>
      <c r="Q330" s="264">
        <v>1</v>
      </c>
      <c r="R330" s="265" t="s">
        <v>1873</v>
      </c>
      <c r="S330" s="290">
        <v>43.441000000000003</v>
      </c>
      <c r="T330" s="291">
        <f t="shared" si="18"/>
        <v>31.620703900000006</v>
      </c>
      <c r="U330" s="291">
        <f t="shared" si="19"/>
        <v>0.43441000000000002</v>
      </c>
      <c r="V330" s="296">
        <v>53.454999999999998</v>
      </c>
      <c r="W330" s="294" t="s">
        <v>2569</v>
      </c>
      <c r="Y330" s="361"/>
      <c r="Z330" s="361"/>
      <c r="AA330" s="361"/>
    </row>
    <row r="331" spans="1:27" ht="15.75" thickBot="1">
      <c r="A331" s="265">
        <v>20424913</v>
      </c>
      <c r="B331" s="265">
        <v>4003</v>
      </c>
      <c r="C331" s="285" t="s">
        <v>3166</v>
      </c>
      <c r="D331" s="285" t="s">
        <v>1875</v>
      </c>
      <c r="E331" s="234" t="s">
        <v>5690</v>
      </c>
      <c r="F331" s="271" t="s">
        <v>66</v>
      </c>
      <c r="G331" s="234"/>
      <c r="H331" s="234" t="s">
        <v>3200</v>
      </c>
      <c r="I331" s="265">
        <v>1</v>
      </c>
      <c r="J331" s="294" t="s">
        <v>1950</v>
      </c>
      <c r="K331" s="234" t="s">
        <v>5603</v>
      </c>
      <c r="L331" s="285" t="s">
        <v>5611</v>
      </c>
      <c r="M331" s="298">
        <v>437880020561</v>
      </c>
      <c r="N331" s="287">
        <v>94.57</v>
      </c>
      <c r="O331" s="288">
        <f t="shared" si="17"/>
        <v>0.94569999999999999</v>
      </c>
      <c r="P331" s="264" t="s">
        <v>2572</v>
      </c>
      <c r="Q331" s="264">
        <v>1</v>
      </c>
      <c r="R331" s="265" t="s">
        <v>1873</v>
      </c>
      <c r="S331" s="290">
        <v>22.08</v>
      </c>
      <c r="T331" s="291">
        <f t="shared" si="18"/>
        <v>20.881055999999997</v>
      </c>
      <c r="U331" s="291">
        <f t="shared" si="19"/>
        <v>0.2208</v>
      </c>
      <c r="V331" s="296">
        <v>20.004999999999999</v>
      </c>
      <c r="W331" s="294" t="s">
        <v>2571</v>
      </c>
      <c r="Y331" s="361"/>
      <c r="Z331" s="361"/>
      <c r="AA331" s="361"/>
    </row>
    <row r="332" spans="1:27" ht="15.75" thickBot="1">
      <c r="A332" s="265">
        <v>20424913</v>
      </c>
      <c r="B332" s="265">
        <v>4003</v>
      </c>
      <c r="C332" s="285" t="s">
        <v>3166</v>
      </c>
      <c r="D332" s="285" t="s">
        <v>1875</v>
      </c>
      <c r="E332" s="234" t="s">
        <v>5680</v>
      </c>
      <c r="F332" s="271" t="s">
        <v>5599</v>
      </c>
      <c r="G332" s="234"/>
      <c r="H332" s="234" t="s">
        <v>3183</v>
      </c>
      <c r="I332" s="265">
        <v>1</v>
      </c>
      <c r="J332" s="294" t="s">
        <v>1956</v>
      </c>
      <c r="K332" s="234" t="s">
        <v>5603</v>
      </c>
      <c r="L332" s="285" t="s">
        <v>5611</v>
      </c>
      <c r="M332" s="298">
        <v>437880020537</v>
      </c>
      <c r="N332" s="287">
        <v>74.53</v>
      </c>
      <c r="O332" s="288">
        <f t="shared" si="17"/>
        <v>0.74529999999999996</v>
      </c>
      <c r="P332" s="264" t="s">
        <v>2574</v>
      </c>
      <c r="Q332" s="264">
        <v>1</v>
      </c>
      <c r="R332" s="265" t="s">
        <v>1873</v>
      </c>
      <c r="S332" s="290">
        <v>191.47900000000001</v>
      </c>
      <c r="T332" s="291">
        <f t="shared" si="18"/>
        <v>142.70929870000001</v>
      </c>
      <c r="U332" s="291">
        <f t="shared" si="19"/>
        <v>1.91479</v>
      </c>
      <c r="V332" s="296">
        <v>204.96199999999999</v>
      </c>
      <c r="W332" s="294" t="s">
        <v>2573</v>
      </c>
      <c r="Y332" s="361"/>
      <c r="Z332" s="361"/>
      <c r="AA332" s="361"/>
    </row>
    <row r="333" spans="1:27" ht="15.75" thickBot="1">
      <c r="A333" s="265">
        <v>20424913</v>
      </c>
      <c r="B333" s="265">
        <v>4003</v>
      </c>
      <c r="C333" s="285" t="s">
        <v>3166</v>
      </c>
      <c r="D333" s="285" t="s">
        <v>1875</v>
      </c>
      <c r="E333" s="234" t="s">
        <v>5686</v>
      </c>
      <c r="F333" s="271" t="s">
        <v>3191</v>
      </c>
      <c r="G333" s="234" t="s">
        <v>3168</v>
      </c>
      <c r="H333" s="234" t="s">
        <v>3190</v>
      </c>
      <c r="I333" s="265">
        <v>1</v>
      </c>
      <c r="J333" s="294" t="s">
        <v>1959</v>
      </c>
      <c r="K333" s="234" t="s">
        <v>5602</v>
      </c>
      <c r="L333" s="285" t="s">
        <v>5611</v>
      </c>
      <c r="M333" s="298">
        <v>437880020547</v>
      </c>
      <c r="N333" s="287">
        <v>74.099999999999994</v>
      </c>
      <c r="O333" s="288">
        <f t="shared" si="17"/>
        <v>0.74099999999999999</v>
      </c>
      <c r="P333" s="264" t="s">
        <v>2576</v>
      </c>
      <c r="Q333" s="264">
        <v>1</v>
      </c>
      <c r="R333" s="265" t="s">
        <v>1873</v>
      </c>
      <c r="S333" s="290">
        <v>10.709</v>
      </c>
      <c r="T333" s="291">
        <f t="shared" si="18"/>
        <v>7.9353689999999997</v>
      </c>
      <c r="U333" s="291">
        <f t="shared" si="19"/>
        <v>0.10709</v>
      </c>
      <c r="V333" s="296">
        <v>6.1740000000000004</v>
      </c>
      <c r="W333" s="294" t="s">
        <v>2575</v>
      </c>
      <c r="Y333" s="361"/>
      <c r="Z333" s="361"/>
      <c r="AA333" s="361"/>
    </row>
    <row r="334" spans="1:27" ht="15.75" thickBot="1">
      <c r="A334" s="265">
        <v>20424913</v>
      </c>
      <c r="B334" s="265">
        <v>4003</v>
      </c>
      <c r="C334" s="285" t="s">
        <v>3166</v>
      </c>
      <c r="D334" s="285" t="s">
        <v>1875</v>
      </c>
      <c r="E334" s="234" t="s">
        <v>5679</v>
      </c>
      <c r="F334" s="271" t="s">
        <v>70</v>
      </c>
      <c r="G334" s="234"/>
      <c r="H334" s="234" t="s">
        <v>3181</v>
      </c>
      <c r="I334" s="265">
        <v>1</v>
      </c>
      <c r="J334" s="294" t="s">
        <v>2041</v>
      </c>
      <c r="K334" s="234" t="s">
        <v>5603</v>
      </c>
      <c r="L334" s="285" t="s">
        <v>5611</v>
      </c>
      <c r="M334" s="298">
        <v>437880020533</v>
      </c>
      <c r="N334" s="287">
        <v>41.86</v>
      </c>
      <c r="O334" s="288">
        <f t="shared" si="17"/>
        <v>0.41860000000000003</v>
      </c>
      <c r="P334" s="264" t="s">
        <v>2578</v>
      </c>
      <c r="Q334" s="264">
        <v>1</v>
      </c>
      <c r="R334" s="265" t="s">
        <v>1873</v>
      </c>
      <c r="S334" s="290">
        <v>10.073</v>
      </c>
      <c r="T334" s="291">
        <f t="shared" si="18"/>
        <v>4.2165578000000004</v>
      </c>
      <c r="U334" s="291">
        <f t="shared" si="19"/>
        <v>0.10073000000000001</v>
      </c>
      <c r="V334" s="296">
        <v>3.7629999999999999</v>
      </c>
      <c r="W334" s="294" t="s">
        <v>2577</v>
      </c>
      <c r="Y334" s="361"/>
      <c r="Z334" s="361"/>
      <c r="AA334" s="361"/>
    </row>
    <row r="335" spans="1:27" ht="15.75" thickBot="1">
      <c r="A335" s="265">
        <v>20424913</v>
      </c>
      <c r="B335" s="265">
        <v>4003</v>
      </c>
      <c r="C335" s="285" t="s">
        <v>3166</v>
      </c>
      <c r="D335" s="285" t="s">
        <v>1875</v>
      </c>
      <c r="E335" s="234" t="s">
        <v>5678</v>
      </c>
      <c r="F335" s="271" t="s">
        <v>65</v>
      </c>
      <c r="G335" s="234"/>
      <c r="H335" s="234" t="s">
        <v>3179</v>
      </c>
      <c r="I335" s="265">
        <v>1</v>
      </c>
      <c r="J335" s="294" t="s">
        <v>1953</v>
      </c>
      <c r="K335" s="234" t="s">
        <v>5603</v>
      </c>
      <c r="L335" s="285" t="s">
        <v>5611</v>
      </c>
      <c r="M335" s="298">
        <v>437880020531</v>
      </c>
      <c r="N335" s="287">
        <v>96.9</v>
      </c>
      <c r="O335" s="288">
        <f t="shared" si="17"/>
        <v>0.96899999999999997</v>
      </c>
      <c r="P335" s="264" t="s">
        <v>2580</v>
      </c>
      <c r="Q335" s="264">
        <v>1</v>
      </c>
      <c r="R335" s="265" t="s">
        <v>1873</v>
      </c>
      <c r="S335" s="290">
        <v>9.1419999999999995</v>
      </c>
      <c r="T335" s="291">
        <f t="shared" si="18"/>
        <v>8.8585979999999989</v>
      </c>
      <c r="U335" s="291">
        <f t="shared" si="19"/>
        <v>9.1419999999999987E-2</v>
      </c>
      <c r="V335" s="296">
        <v>3.7509999999999999</v>
      </c>
      <c r="W335" s="294" t="s">
        <v>2579</v>
      </c>
      <c r="Y335" s="361"/>
      <c r="Z335" s="361"/>
      <c r="AA335" s="361"/>
    </row>
    <row r="336" spans="1:27" ht="15.75" thickBot="1">
      <c r="A336" s="265">
        <v>20424913</v>
      </c>
      <c r="B336" s="265">
        <v>4003</v>
      </c>
      <c r="C336" s="285" t="s">
        <v>3166</v>
      </c>
      <c r="D336" s="285" t="s">
        <v>1875</v>
      </c>
      <c r="E336" s="234" t="s">
        <v>5676</v>
      </c>
      <c r="F336" s="271" t="s">
        <v>1918</v>
      </c>
      <c r="G336" s="234" t="s">
        <v>3168</v>
      </c>
      <c r="H336" s="234" t="s">
        <v>3175</v>
      </c>
      <c r="I336" s="265">
        <v>1</v>
      </c>
      <c r="J336" s="294" t="s">
        <v>1965</v>
      </c>
      <c r="K336" s="234" t="s">
        <v>5602</v>
      </c>
      <c r="L336" s="285" t="s">
        <v>5611</v>
      </c>
      <c r="M336" s="298">
        <v>437880020525</v>
      </c>
      <c r="N336" s="287">
        <v>70.489999999999995</v>
      </c>
      <c r="O336" s="288">
        <f t="shared" si="17"/>
        <v>0.70489999999999997</v>
      </c>
      <c r="P336" s="264" t="s">
        <v>2582</v>
      </c>
      <c r="Q336" s="264">
        <v>1</v>
      </c>
      <c r="R336" s="265" t="s">
        <v>1873</v>
      </c>
      <c r="S336" s="290">
        <v>16.952999999999999</v>
      </c>
      <c r="T336" s="291">
        <f t="shared" si="18"/>
        <v>11.950169699999998</v>
      </c>
      <c r="U336" s="291">
        <f t="shared" si="19"/>
        <v>0.16952999999999999</v>
      </c>
      <c r="V336" s="296">
        <v>10.897</v>
      </c>
      <c r="W336" s="294" t="s">
        <v>2581</v>
      </c>
      <c r="Y336" s="361"/>
      <c r="Z336" s="361"/>
      <c r="AA336" s="361"/>
    </row>
    <row r="337" spans="1:27" ht="15.75" thickBot="1">
      <c r="A337" s="265">
        <v>20424913</v>
      </c>
      <c r="B337" s="265">
        <v>4003</v>
      </c>
      <c r="C337" s="285" t="s">
        <v>3166</v>
      </c>
      <c r="D337" s="285" t="s">
        <v>1875</v>
      </c>
      <c r="E337" s="234" t="s">
        <v>5677</v>
      </c>
      <c r="F337" s="271" t="s">
        <v>650</v>
      </c>
      <c r="G337" s="234"/>
      <c r="H337" s="234" t="s">
        <v>3177</v>
      </c>
      <c r="I337" s="265">
        <v>1</v>
      </c>
      <c r="J337" s="294" t="s">
        <v>1968</v>
      </c>
      <c r="K337" s="234" t="s">
        <v>5603</v>
      </c>
      <c r="L337" s="285" t="s">
        <v>5611</v>
      </c>
      <c r="M337" s="298">
        <v>437880020529</v>
      </c>
      <c r="N337" s="287">
        <v>91.04</v>
      </c>
      <c r="O337" s="288">
        <f t="shared" si="17"/>
        <v>0.9104000000000001</v>
      </c>
      <c r="P337" s="264" t="s">
        <v>2584</v>
      </c>
      <c r="Q337" s="264">
        <v>1</v>
      </c>
      <c r="R337" s="265" t="s">
        <v>1873</v>
      </c>
      <c r="S337" s="290">
        <v>8.7420000000000009</v>
      </c>
      <c r="T337" s="291">
        <f t="shared" si="18"/>
        <v>7.9587168000000013</v>
      </c>
      <c r="U337" s="291">
        <f t="shared" si="19"/>
        <v>8.7420000000000012E-2</v>
      </c>
      <c r="V337" s="296">
        <v>9.0359999999999996</v>
      </c>
      <c r="W337" s="294" t="s">
        <v>2583</v>
      </c>
      <c r="Y337" s="361"/>
      <c r="Z337" s="361"/>
      <c r="AA337" s="361"/>
    </row>
    <row r="338" spans="1:27" ht="15.75" thickBot="1">
      <c r="A338" s="265">
        <v>20424913</v>
      </c>
      <c r="B338" s="265">
        <v>4003</v>
      </c>
      <c r="C338" s="285" t="s">
        <v>3166</v>
      </c>
      <c r="D338" s="285" t="s">
        <v>1875</v>
      </c>
      <c r="E338" s="234" t="s">
        <v>5684</v>
      </c>
      <c r="F338" s="271" t="s">
        <v>5595</v>
      </c>
      <c r="G338" s="234" t="s">
        <v>3168</v>
      </c>
      <c r="H338" s="234" t="s">
        <v>3186</v>
      </c>
      <c r="I338" s="265">
        <v>1</v>
      </c>
      <c r="J338" s="294" t="s">
        <v>1974</v>
      </c>
      <c r="K338" s="234" t="s">
        <v>5602</v>
      </c>
      <c r="L338" s="285" t="s">
        <v>5611</v>
      </c>
      <c r="M338" s="298">
        <v>437880020539</v>
      </c>
      <c r="N338" s="287">
        <v>87.75</v>
      </c>
      <c r="O338" s="288">
        <f t="shared" si="17"/>
        <v>0.87749999999999995</v>
      </c>
      <c r="P338" s="264" t="s">
        <v>2586</v>
      </c>
      <c r="Q338" s="264">
        <v>1</v>
      </c>
      <c r="R338" s="265" t="s">
        <v>1873</v>
      </c>
      <c r="S338" s="290">
        <v>84.501999999999995</v>
      </c>
      <c r="T338" s="291">
        <f t="shared" si="18"/>
        <v>74.150504999999995</v>
      </c>
      <c r="U338" s="291">
        <f t="shared" si="19"/>
        <v>0.84501999999999999</v>
      </c>
      <c r="V338" s="296">
        <v>92.879000000000005</v>
      </c>
      <c r="W338" s="294" t="s">
        <v>2585</v>
      </c>
      <c r="Y338" s="361"/>
      <c r="Z338" s="361"/>
      <c r="AA338" s="361"/>
    </row>
    <row r="339" spans="1:27" ht="15.75" thickBot="1">
      <c r="A339" s="265">
        <v>20424913</v>
      </c>
      <c r="B339" s="265">
        <v>4003</v>
      </c>
      <c r="C339" s="285" t="s">
        <v>3166</v>
      </c>
      <c r="D339" s="285" t="s">
        <v>1875</v>
      </c>
      <c r="E339" s="234" t="s">
        <v>5691</v>
      </c>
      <c r="F339" s="271" t="s">
        <v>597</v>
      </c>
      <c r="G339" s="234"/>
      <c r="H339" s="234" t="s">
        <v>3202</v>
      </c>
      <c r="I339" s="265">
        <v>1</v>
      </c>
      <c r="J339" s="294" t="s">
        <v>1980</v>
      </c>
      <c r="K339" s="234" t="s">
        <v>5603</v>
      </c>
      <c r="L339" s="285" t="s">
        <v>5611</v>
      </c>
      <c r="M339" s="298">
        <v>437880020563</v>
      </c>
      <c r="N339" s="287">
        <v>62.17</v>
      </c>
      <c r="O339" s="288">
        <f t="shared" si="17"/>
        <v>0.62170000000000003</v>
      </c>
      <c r="P339" s="264" t="s">
        <v>2588</v>
      </c>
      <c r="Q339" s="264">
        <v>1</v>
      </c>
      <c r="R339" s="265" t="s">
        <v>1873</v>
      </c>
      <c r="S339" s="290">
        <v>5.1349999999999998</v>
      </c>
      <c r="T339" s="291">
        <f t="shared" si="18"/>
        <v>3.1924294999999998</v>
      </c>
      <c r="U339" s="291">
        <f t="shared" si="19"/>
        <v>5.1349999999999993E-2</v>
      </c>
      <c r="V339" s="292" t="s">
        <v>1877</v>
      </c>
      <c r="W339" s="294" t="s">
        <v>2587</v>
      </c>
      <c r="Y339" s="361"/>
      <c r="Z339" s="361"/>
      <c r="AA339" s="361"/>
    </row>
    <row r="340" spans="1:27" ht="15.75" thickBot="1">
      <c r="A340" s="265">
        <v>20424913</v>
      </c>
      <c r="B340" s="265">
        <v>4003</v>
      </c>
      <c r="C340" s="285" t="s">
        <v>3166</v>
      </c>
      <c r="D340" s="285" t="s">
        <v>1875</v>
      </c>
      <c r="E340" s="234" t="s">
        <v>5688</v>
      </c>
      <c r="F340" s="271" t="s">
        <v>3195</v>
      </c>
      <c r="G340" s="234" t="s">
        <v>3168</v>
      </c>
      <c r="H340" s="234" t="s">
        <v>3193</v>
      </c>
      <c r="I340" s="265">
        <v>1</v>
      </c>
      <c r="J340" s="294" t="s">
        <v>1977</v>
      </c>
      <c r="K340" s="234" t="s">
        <v>5602</v>
      </c>
      <c r="L340" s="285" t="s">
        <v>5611</v>
      </c>
      <c r="M340" s="298">
        <v>437880020551</v>
      </c>
      <c r="N340" s="265">
        <v>69.349999999999994</v>
      </c>
      <c r="O340" s="288">
        <f t="shared" si="17"/>
        <v>0.69350000000000001</v>
      </c>
      <c r="P340" s="264" t="s">
        <v>2590</v>
      </c>
      <c r="Q340" s="264">
        <v>1</v>
      </c>
      <c r="R340" s="265" t="s">
        <v>1873</v>
      </c>
      <c r="S340" s="290">
        <v>7.97</v>
      </c>
      <c r="T340" s="291">
        <f t="shared" si="18"/>
        <v>5.5271949999999999</v>
      </c>
      <c r="U340" s="291">
        <f t="shared" si="19"/>
        <v>7.9700000000000007E-2</v>
      </c>
      <c r="V340" s="296">
        <v>3.9159999999999999</v>
      </c>
      <c r="W340" s="294" t="s">
        <v>2589</v>
      </c>
      <c r="Y340" s="361"/>
      <c r="Z340" s="361"/>
      <c r="AA340" s="361"/>
    </row>
    <row r="341" spans="1:27" ht="15.75" thickBot="1">
      <c r="A341" s="265">
        <v>20424913</v>
      </c>
      <c r="B341" s="265">
        <v>4003</v>
      </c>
      <c r="C341" s="285" t="s">
        <v>3166</v>
      </c>
      <c r="D341" s="285" t="s">
        <v>1875</v>
      </c>
      <c r="E341" s="234" t="s">
        <v>5685</v>
      </c>
      <c r="F341" s="271" t="s">
        <v>5598</v>
      </c>
      <c r="G341" s="234" t="s">
        <v>3168</v>
      </c>
      <c r="H341" s="234" t="s">
        <v>3173</v>
      </c>
      <c r="I341" s="265">
        <v>1</v>
      </c>
      <c r="J341" s="294" t="s">
        <v>1971</v>
      </c>
      <c r="K341" s="234" t="s">
        <v>5602</v>
      </c>
      <c r="L341" s="285" t="s">
        <v>5611</v>
      </c>
      <c r="M341" s="298">
        <v>437880020521</v>
      </c>
      <c r="N341" s="265">
        <v>93.06</v>
      </c>
      <c r="O341" s="288">
        <f t="shared" si="17"/>
        <v>0.93059999999999998</v>
      </c>
      <c r="P341" s="264" t="s">
        <v>2592</v>
      </c>
      <c r="Q341" s="264">
        <v>1</v>
      </c>
      <c r="R341" s="265" t="s">
        <v>1873</v>
      </c>
      <c r="S341" s="290">
        <v>18.709</v>
      </c>
      <c r="T341" s="291">
        <f t="shared" si="18"/>
        <v>17.410595399999998</v>
      </c>
      <c r="U341" s="291">
        <f t="shared" si="19"/>
        <v>0.18708999999999998</v>
      </c>
      <c r="V341" s="296">
        <v>15.481999999999999</v>
      </c>
      <c r="W341" s="294" t="s">
        <v>2591</v>
      </c>
      <c r="Y341" s="361"/>
      <c r="Z341" s="361"/>
      <c r="AA341" s="361"/>
    </row>
    <row r="342" spans="1:27" ht="15.75" thickBot="1">
      <c r="A342" s="265">
        <v>20424913</v>
      </c>
      <c r="B342" s="265">
        <v>4003</v>
      </c>
      <c r="C342" s="285" t="s">
        <v>3166</v>
      </c>
      <c r="D342" s="285" t="s">
        <v>1875</v>
      </c>
      <c r="E342" s="234" t="s">
        <v>5684</v>
      </c>
      <c r="F342" s="271" t="s">
        <v>5595</v>
      </c>
      <c r="G342" s="234" t="s">
        <v>3168</v>
      </c>
      <c r="H342" s="234" t="s">
        <v>3188</v>
      </c>
      <c r="I342" s="265">
        <v>3</v>
      </c>
      <c r="J342" s="294" t="s">
        <v>1962</v>
      </c>
      <c r="K342" s="234" t="s">
        <v>5602</v>
      </c>
      <c r="L342" s="285" t="s">
        <v>5611</v>
      </c>
      <c r="M342" s="284">
        <v>437880020543</v>
      </c>
      <c r="N342" s="265">
        <v>66.16</v>
      </c>
      <c r="O342" s="288">
        <f t="shared" si="17"/>
        <v>0.66159999999999985</v>
      </c>
      <c r="P342" s="264" t="s">
        <v>2594</v>
      </c>
      <c r="Q342" s="264">
        <v>1</v>
      </c>
      <c r="R342" s="265" t="s">
        <v>1873</v>
      </c>
      <c r="S342" s="290">
        <v>87.203000000000003</v>
      </c>
      <c r="T342" s="291">
        <f t="shared" si="18"/>
        <v>57.693504799999992</v>
      </c>
      <c r="U342" s="291">
        <f t="shared" si="19"/>
        <v>0.87202999999999997</v>
      </c>
      <c r="V342" s="296">
        <v>121.684</v>
      </c>
      <c r="W342" s="294" t="s">
        <v>2593</v>
      </c>
      <c r="Y342" s="361"/>
      <c r="Z342" s="361"/>
      <c r="AA342" s="361"/>
    </row>
    <row r="343" spans="1:27" ht="15.75" thickBot="1">
      <c r="A343" s="265">
        <v>20424913</v>
      </c>
      <c r="B343" s="265">
        <v>4004</v>
      </c>
      <c r="C343" s="285" t="s">
        <v>3166</v>
      </c>
      <c r="D343" s="285" t="s">
        <v>1875</v>
      </c>
      <c r="E343" s="234" t="s">
        <v>5690</v>
      </c>
      <c r="F343" s="271" t="s">
        <v>66</v>
      </c>
      <c r="G343" s="234"/>
      <c r="H343" s="234" t="s">
        <v>3200</v>
      </c>
      <c r="I343" s="265">
        <v>1</v>
      </c>
      <c r="J343" s="294" t="s">
        <v>1950</v>
      </c>
      <c r="K343" s="234" t="s">
        <v>5603</v>
      </c>
      <c r="L343" s="285" t="s">
        <v>5611</v>
      </c>
      <c r="M343" s="298">
        <v>437880020677</v>
      </c>
      <c r="N343" s="287">
        <v>87.21</v>
      </c>
      <c r="O343" s="288">
        <f t="shared" si="17"/>
        <v>0.87209999999999988</v>
      </c>
      <c r="P343" s="264" t="s">
        <v>2596</v>
      </c>
      <c r="Q343" s="264">
        <v>1</v>
      </c>
      <c r="R343" s="265" t="s">
        <v>1873</v>
      </c>
      <c r="S343" s="290">
        <v>207.465</v>
      </c>
      <c r="T343" s="291">
        <f t="shared" si="18"/>
        <v>180.93022649999997</v>
      </c>
      <c r="U343" s="291">
        <f t="shared" si="19"/>
        <v>2.0746499999999997</v>
      </c>
      <c r="V343" s="296">
        <v>225.43</v>
      </c>
      <c r="W343" s="294" t="s">
        <v>2595</v>
      </c>
      <c r="Y343" s="361"/>
      <c r="Z343" s="361"/>
      <c r="AA343" s="361"/>
    </row>
    <row r="344" spans="1:27" ht="15.75" thickBot="1">
      <c r="A344" s="265">
        <v>20424913</v>
      </c>
      <c r="B344" s="265">
        <v>4004</v>
      </c>
      <c r="C344" s="285" t="s">
        <v>3166</v>
      </c>
      <c r="D344" s="285" t="s">
        <v>1875</v>
      </c>
      <c r="E344" s="234" t="s">
        <v>5689</v>
      </c>
      <c r="F344" s="271" t="s">
        <v>3198</v>
      </c>
      <c r="G344" s="234" t="s">
        <v>3168</v>
      </c>
      <c r="H344" s="234" t="s">
        <v>3197</v>
      </c>
      <c r="I344" s="265">
        <v>1</v>
      </c>
      <c r="J344" s="294" t="s">
        <v>1947</v>
      </c>
      <c r="K344" s="234" t="s">
        <v>5602</v>
      </c>
      <c r="L344" s="285" t="s">
        <v>5611</v>
      </c>
      <c r="M344" s="298">
        <v>437880020671</v>
      </c>
      <c r="N344" s="287">
        <v>44.11</v>
      </c>
      <c r="O344" s="288">
        <f t="shared" si="17"/>
        <v>0.44110000000000005</v>
      </c>
      <c r="P344" s="264" t="s">
        <v>2598</v>
      </c>
      <c r="Q344" s="264">
        <v>25</v>
      </c>
      <c r="R344" s="265" t="s">
        <v>1873</v>
      </c>
      <c r="S344" s="290">
        <v>611.72199999999998</v>
      </c>
      <c r="T344" s="291">
        <f t="shared" si="18"/>
        <v>269.8305742</v>
      </c>
      <c r="U344" s="291">
        <f t="shared" si="19"/>
        <v>6.1172199999999997</v>
      </c>
      <c r="V344" s="296">
        <v>551.45100000000002</v>
      </c>
      <c r="W344" s="294" t="s">
        <v>2597</v>
      </c>
      <c r="Y344" s="361"/>
      <c r="Z344" s="361"/>
      <c r="AA344" s="361"/>
    </row>
    <row r="345" spans="1:27" ht="15.75" thickBot="1">
      <c r="A345" s="265">
        <v>20424913</v>
      </c>
      <c r="B345" s="265">
        <v>4004</v>
      </c>
      <c r="C345" s="285" t="s">
        <v>3166</v>
      </c>
      <c r="D345" s="285" t="s">
        <v>1875</v>
      </c>
      <c r="E345" s="234" t="s">
        <v>5680</v>
      </c>
      <c r="F345" s="271" t="s">
        <v>5599</v>
      </c>
      <c r="G345" s="234"/>
      <c r="H345" s="234" t="s">
        <v>3183</v>
      </c>
      <c r="I345" s="265">
        <v>1</v>
      </c>
      <c r="J345" s="294" t="s">
        <v>1956</v>
      </c>
      <c r="K345" s="234" t="s">
        <v>5603</v>
      </c>
      <c r="L345" s="285" t="s">
        <v>5611</v>
      </c>
      <c r="M345" s="298">
        <v>437880020653</v>
      </c>
      <c r="N345" s="287">
        <v>63.08</v>
      </c>
      <c r="O345" s="288">
        <f t="shared" si="17"/>
        <v>0.63079999999999992</v>
      </c>
      <c r="P345" s="264" t="s">
        <v>2600</v>
      </c>
      <c r="Q345" s="264">
        <v>25</v>
      </c>
      <c r="R345" s="265" t="s">
        <v>1873</v>
      </c>
      <c r="S345" s="290">
        <v>286.649</v>
      </c>
      <c r="T345" s="291">
        <f t="shared" si="18"/>
        <v>180.81818919999998</v>
      </c>
      <c r="U345" s="291">
        <f t="shared" si="19"/>
        <v>2.8664899999999998</v>
      </c>
      <c r="V345" s="296">
        <v>259.31299999999999</v>
      </c>
      <c r="W345" s="294" t="s">
        <v>2599</v>
      </c>
      <c r="Y345" s="361"/>
      <c r="Z345" s="361"/>
      <c r="AA345" s="361"/>
    </row>
    <row r="346" spans="1:27" ht="15.75" thickBot="1">
      <c r="A346" s="265">
        <v>20424913</v>
      </c>
      <c r="B346" s="265">
        <v>4004</v>
      </c>
      <c r="C346" s="285" t="s">
        <v>3166</v>
      </c>
      <c r="D346" s="285" t="s">
        <v>1875</v>
      </c>
      <c r="E346" s="234" t="s">
        <v>5678</v>
      </c>
      <c r="F346" s="271" t="s">
        <v>65</v>
      </c>
      <c r="G346" s="234"/>
      <c r="H346" s="234" t="s">
        <v>3179</v>
      </c>
      <c r="I346" s="265">
        <v>1</v>
      </c>
      <c r="J346" s="294" t="s">
        <v>1953</v>
      </c>
      <c r="K346" s="234" t="s">
        <v>5603</v>
      </c>
      <c r="L346" s="285" t="s">
        <v>5611</v>
      </c>
      <c r="M346" s="298">
        <v>437880020647</v>
      </c>
      <c r="N346" s="287">
        <v>101</v>
      </c>
      <c r="O346" s="288">
        <f t="shared" si="17"/>
        <v>1.01</v>
      </c>
      <c r="P346" s="264" t="s">
        <v>2602</v>
      </c>
      <c r="Q346" s="264">
        <v>1</v>
      </c>
      <c r="R346" s="265" t="s">
        <v>1873</v>
      </c>
      <c r="S346" s="290">
        <v>172.494</v>
      </c>
      <c r="T346" s="291">
        <f t="shared" si="18"/>
        <v>174.21894</v>
      </c>
      <c r="U346" s="291">
        <f t="shared" si="19"/>
        <v>1.7249400000000001</v>
      </c>
      <c r="V346" s="296">
        <v>187.691</v>
      </c>
      <c r="W346" s="294" t="s">
        <v>2601</v>
      </c>
      <c r="Y346" s="361"/>
      <c r="Z346" s="361"/>
      <c r="AA346" s="361"/>
    </row>
    <row r="347" spans="1:27" ht="15.75" thickBot="1">
      <c r="A347" s="265">
        <v>20424913</v>
      </c>
      <c r="B347" s="265">
        <v>4004</v>
      </c>
      <c r="C347" s="285" t="s">
        <v>3166</v>
      </c>
      <c r="D347" s="285" t="s">
        <v>1875</v>
      </c>
      <c r="E347" s="234" t="s">
        <v>5686</v>
      </c>
      <c r="F347" s="271" t="s">
        <v>3191</v>
      </c>
      <c r="G347" s="234" t="s">
        <v>3168</v>
      </c>
      <c r="H347" s="234" t="s">
        <v>3190</v>
      </c>
      <c r="I347" s="265">
        <v>1</v>
      </c>
      <c r="J347" s="294" t="s">
        <v>1959</v>
      </c>
      <c r="K347" s="234" t="s">
        <v>5602</v>
      </c>
      <c r="L347" s="285" t="s">
        <v>5611</v>
      </c>
      <c r="M347" s="298">
        <v>437880020663</v>
      </c>
      <c r="N347" s="287">
        <v>98.2</v>
      </c>
      <c r="O347" s="288">
        <f t="shared" si="17"/>
        <v>0.98199999999999998</v>
      </c>
      <c r="P347" s="264" t="s">
        <v>2604</v>
      </c>
      <c r="Q347" s="264">
        <v>1</v>
      </c>
      <c r="R347" s="265" t="s">
        <v>1873</v>
      </c>
      <c r="S347" s="290">
        <v>102.19499999999999</v>
      </c>
      <c r="T347" s="291">
        <f t="shared" si="18"/>
        <v>100.35548999999999</v>
      </c>
      <c r="U347" s="291">
        <f t="shared" si="19"/>
        <v>1.0219499999999999</v>
      </c>
      <c r="V347" s="296">
        <v>102.33199999999999</v>
      </c>
      <c r="W347" s="294" t="s">
        <v>2603</v>
      </c>
      <c r="Y347" s="361"/>
      <c r="Z347" s="361"/>
      <c r="AA347" s="361"/>
    </row>
    <row r="348" spans="1:27" ht="15.75" thickBot="1">
      <c r="A348" s="265">
        <v>20424913</v>
      </c>
      <c r="B348" s="265">
        <v>4004</v>
      </c>
      <c r="C348" s="285" t="s">
        <v>3166</v>
      </c>
      <c r="D348" s="285" t="s">
        <v>1875</v>
      </c>
      <c r="E348" s="234" t="s">
        <v>5679</v>
      </c>
      <c r="F348" s="271" t="s">
        <v>70</v>
      </c>
      <c r="G348" s="234"/>
      <c r="H348" s="234" t="s">
        <v>3181</v>
      </c>
      <c r="I348" s="265">
        <v>1</v>
      </c>
      <c r="J348" s="294" t="s">
        <v>2041</v>
      </c>
      <c r="K348" s="234" t="s">
        <v>5603</v>
      </c>
      <c r="L348" s="285" t="s">
        <v>5611</v>
      </c>
      <c r="M348" s="298">
        <v>437880020649</v>
      </c>
      <c r="N348" s="287">
        <v>98.04</v>
      </c>
      <c r="O348" s="288">
        <f t="shared" si="17"/>
        <v>0.98040000000000005</v>
      </c>
      <c r="P348" s="264" t="s">
        <v>2606</v>
      </c>
      <c r="Q348" s="264">
        <v>1</v>
      </c>
      <c r="R348" s="265" t="s">
        <v>1873</v>
      </c>
      <c r="S348" s="290">
        <v>105.21299999999999</v>
      </c>
      <c r="T348" s="291">
        <f t="shared" si="18"/>
        <v>103.1508252</v>
      </c>
      <c r="U348" s="291">
        <f t="shared" si="19"/>
        <v>1.05213</v>
      </c>
      <c r="V348" s="296">
        <v>99.894999999999996</v>
      </c>
      <c r="W348" s="294" t="s">
        <v>2605</v>
      </c>
      <c r="Y348" s="361"/>
      <c r="Z348" s="361"/>
      <c r="AA348" s="361"/>
    </row>
    <row r="349" spans="1:27" ht="15.75" thickBot="1">
      <c r="A349" s="265">
        <v>20424913</v>
      </c>
      <c r="B349" s="265">
        <v>4004</v>
      </c>
      <c r="C349" s="285" t="s">
        <v>3166</v>
      </c>
      <c r="D349" s="285" t="s">
        <v>1875</v>
      </c>
      <c r="E349" s="234" t="s">
        <v>5677</v>
      </c>
      <c r="F349" s="271" t="s">
        <v>650</v>
      </c>
      <c r="G349" s="234"/>
      <c r="H349" s="234" t="s">
        <v>3177</v>
      </c>
      <c r="I349" s="265">
        <v>1</v>
      </c>
      <c r="J349" s="294" t="s">
        <v>1968</v>
      </c>
      <c r="K349" s="234" t="s">
        <v>5603</v>
      </c>
      <c r="L349" s="285" t="s">
        <v>5611</v>
      </c>
      <c r="M349" s="298">
        <v>437880020645</v>
      </c>
      <c r="N349" s="265">
        <v>95.04</v>
      </c>
      <c r="O349" s="288">
        <f t="shared" si="17"/>
        <v>0.95040000000000013</v>
      </c>
      <c r="P349" s="264" t="s">
        <v>2608</v>
      </c>
      <c r="Q349" s="264">
        <v>1</v>
      </c>
      <c r="R349" s="265" t="s">
        <v>1873</v>
      </c>
      <c r="S349" s="290">
        <v>127.458</v>
      </c>
      <c r="T349" s="291">
        <f t="shared" si="18"/>
        <v>121.13608320000002</v>
      </c>
      <c r="U349" s="291">
        <f t="shared" si="19"/>
        <v>1.27458</v>
      </c>
      <c r="V349" s="296">
        <v>162.035</v>
      </c>
      <c r="W349" s="294" t="s">
        <v>2607</v>
      </c>
      <c r="Y349" s="361"/>
      <c r="Z349" s="361"/>
      <c r="AA349" s="361"/>
    </row>
    <row r="350" spans="1:27" ht="15.75" thickBot="1">
      <c r="A350" s="265">
        <v>20424913</v>
      </c>
      <c r="B350" s="265">
        <v>4004</v>
      </c>
      <c r="C350" s="285" t="s">
        <v>3166</v>
      </c>
      <c r="D350" s="285" t="s">
        <v>1875</v>
      </c>
      <c r="E350" s="234" t="s">
        <v>5684</v>
      </c>
      <c r="F350" s="271" t="s">
        <v>5595</v>
      </c>
      <c r="G350" s="234" t="s">
        <v>3168</v>
      </c>
      <c r="H350" s="234" t="s">
        <v>3188</v>
      </c>
      <c r="I350" s="265">
        <v>3</v>
      </c>
      <c r="J350" s="294" t="s">
        <v>1962</v>
      </c>
      <c r="K350" s="234" t="s">
        <v>5602</v>
      </c>
      <c r="L350" s="285" t="s">
        <v>5611</v>
      </c>
      <c r="M350" s="284">
        <v>437880020659</v>
      </c>
      <c r="N350" s="265">
        <v>87.27</v>
      </c>
      <c r="O350" s="288">
        <f t="shared" si="17"/>
        <v>0.87269999999999992</v>
      </c>
      <c r="P350" s="264" t="s">
        <v>2610</v>
      </c>
      <c r="Q350" s="264">
        <v>25</v>
      </c>
      <c r="R350" s="265" t="s">
        <v>1873</v>
      </c>
      <c r="S350" s="290">
        <v>290.97000000000003</v>
      </c>
      <c r="T350" s="291">
        <f t="shared" si="18"/>
        <v>253.929519</v>
      </c>
      <c r="U350" s="291">
        <f t="shared" si="19"/>
        <v>2.9097</v>
      </c>
      <c r="V350" s="296">
        <v>273.10300000000001</v>
      </c>
      <c r="W350" s="294" t="s">
        <v>2609</v>
      </c>
      <c r="Y350" s="361"/>
      <c r="Z350" s="361"/>
      <c r="AA350" s="361"/>
    </row>
    <row r="351" spans="1:27" ht="15.75" thickBot="1">
      <c r="A351" s="265">
        <v>20424913</v>
      </c>
      <c r="B351" s="265">
        <v>4004</v>
      </c>
      <c r="C351" s="285" t="s">
        <v>3166</v>
      </c>
      <c r="D351" s="285" t="s">
        <v>1875</v>
      </c>
      <c r="E351" s="234" t="s">
        <v>5685</v>
      </c>
      <c r="F351" s="271" t="s">
        <v>5598</v>
      </c>
      <c r="G351" s="234" t="s">
        <v>3168</v>
      </c>
      <c r="H351" s="234" t="s">
        <v>3173</v>
      </c>
      <c r="I351" s="265">
        <v>1</v>
      </c>
      <c r="J351" s="294" t="s">
        <v>1971</v>
      </c>
      <c r="K351" s="234" t="s">
        <v>5602</v>
      </c>
      <c r="L351" s="285" t="s">
        <v>5611</v>
      </c>
      <c r="M351" s="298">
        <v>437880020637</v>
      </c>
      <c r="N351" s="265">
        <v>61.09</v>
      </c>
      <c r="O351" s="288">
        <f t="shared" si="17"/>
        <v>0.61090000000000011</v>
      </c>
      <c r="P351" s="264" t="s">
        <v>2612</v>
      </c>
      <c r="Q351" s="264">
        <v>25</v>
      </c>
      <c r="R351" s="265" t="s">
        <v>1873</v>
      </c>
      <c r="S351" s="290">
        <v>125.20699999999999</v>
      </c>
      <c r="T351" s="291">
        <f t="shared" si="18"/>
        <v>76.488956300000012</v>
      </c>
      <c r="U351" s="291">
        <f t="shared" si="19"/>
        <v>1.2520700000000002</v>
      </c>
      <c r="V351" s="296">
        <v>104.854</v>
      </c>
      <c r="W351" s="294" t="s">
        <v>2611</v>
      </c>
      <c r="Y351" s="361"/>
      <c r="Z351" s="361"/>
      <c r="AA351" s="361"/>
    </row>
    <row r="352" spans="1:27" ht="15.75" thickBot="1">
      <c r="A352" s="265">
        <v>20424913</v>
      </c>
      <c r="B352" s="265">
        <v>4004</v>
      </c>
      <c r="C352" s="285" t="s">
        <v>3166</v>
      </c>
      <c r="D352" s="285" t="s">
        <v>1875</v>
      </c>
      <c r="E352" s="234" t="s">
        <v>5684</v>
      </c>
      <c r="F352" s="271" t="s">
        <v>5595</v>
      </c>
      <c r="G352" s="234" t="s">
        <v>3168</v>
      </c>
      <c r="H352" s="234" t="s">
        <v>3186</v>
      </c>
      <c r="I352" s="265">
        <v>1</v>
      </c>
      <c r="J352" s="294" t="s">
        <v>1974</v>
      </c>
      <c r="K352" s="234" t="s">
        <v>5602</v>
      </c>
      <c r="L352" s="285" t="s">
        <v>5611</v>
      </c>
      <c r="M352" s="298">
        <v>437880020655</v>
      </c>
      <c r="N352" s="265">
        <v>65.45</v>
      </c>
      <c r="O352" s="288">
        <f t="shared" si="17"/>
        <v>0.65449999999999997</v>
      </c>
      <c r="P352" s="264" t="s">
        <v>2614</v>
      </c>
      <c r="Q352" s="264">
        <v>25</v>
      </c>
      <c r="R352" s="265" t="s">
        <v>1873</v>
      </c>
      <c r="S352" s="290">
        <v>181.095</v>
      </c>
      <c r="T352" s="291">
        <f t="shared" si="18"/>
        <v>118.52667749999999</v>
      </c>
      <c r="U352" s="291">
        <f t="shared" si="19"/>
        <v>1.8109499999999998</v>
      </c>
      <c r="V352" s="296">
        <v>195.15100000000001</v>
      </c>
      <c r="W352" s="294" t="s">
        <v>2613</v>
      </c>
      <c r="Y352" s="361"/>
      <c r="Z352" s="361"/>
      <c r="AA352" s="361"/>
    </row>
    <row r="353" spans="1:27" ht="15.75" thickBot="1">
      <c r="A353" s="265">
        <v>20424913</v>
      </c>
      <c r="B353" s="265">
        <v>4004</v>
      </c>
      <c r="C353" s="285" t="s">
        <v>3166</v>
      </c>
      <c r="D353" s="285" t="s">
        <v>1875</v>
      </c>
      <c r="E353" s="234" t="s">
        <v>5676</v>
      </c>
      <c r="F353" s="271" t="s">
        <v>1918</v>
      </c>
      <c r="G353" s="234" t="s">
        <v>3168</v>
      </c>
      <c r="H353" s="234" t="s">
        <v>3175</v>
      </c>
      <c r="I353" s="265">
        <v>1</v>
      </c>
      <c r="J353" s="294" t="s">
        <v>1965</v>
      </c>
      <c r="K353" s="234" t="s">
        <v>5602</v>
      </c>
      <c r="L353" s="285" t="s">
        <v>5611</v>
      </c>
      <c r="M353" s="298">
        <v>437880020641</v>
      </c>
      <c r="N353" s="265">
        <v>76.64</v>
      </c>
      <c r="O353" s="288">
        <f t="shared" si="17"/>
        <v>0.76639999999999997</v>
      </c>
      <c r="P353" s="264" t="s">
        <v>2616</v>
      </c>
      <c r="Q353" s="264">
        <v>1</v>
      </c>
      <c r="R353" s="265" t="s">
        <v>1873</v>
      </c>
      <c r="S353" s="290">
        <v>185.86799999999999</v>
      </c>
      <c r="T353" s="291">
        <f t="shared" si="18"/>
        <v>142.4492352</v>
      </c>
      <c r="U353" s="291">
        <f t="shared" si="19"/>
        <v>1.8586800000000001</v>
      </c>
      <c r="V353" s="296">
        <v>151.58199999999999</v>
      </c>
      <c r="W353" s="294" t="s">
        <v>2615</v>
      </c>
      <c r="Y353" s="361"/>
      <c r="Z353" s="361"/>
      <c r="AA353" s="361"/>
    </row>
    <row r="354" spans="1:27" ht="15.75" thickBot="1">
      <c r="A354" s="265">
        <v>20424913</v>
      </c>
      <c r="B354" s="265">
        <v>4004</v>
      </c>
      <c r="C354" s="285" t="s">
        <v>3166</v>
      </c>
      <c r="D354" s="285" t="s">
        <v>1875</v>
      </c>
      <c r="E354" s="234" t="s">
        <v>5688</v>
      </c>
      <c r="F354" s="271" t="s">
        <v>3195</v>
      </c>
      <c r="G354" s="234" t="s">
        <v>3168</v>
      </c>
      <c r="H354" s="234" t="s">
        <v>3193</v>
      </c>
      <c r="I354" s="265">
        <v>1</v>
      </c>
      <c r="J354" s="294" t="s">
        <v>1977</v>
      </c>
      <c r="K354" s="234" t="s">
        <v>5602</v>
      </c>
      <c r="L354" s="285" t="s">
        <v>5611</v>
      </c>
      <c r="M354" s="298">
        <v>437880020667</v>
      </c>
      <c r="N354" s="265">
        <v>33.479999999999997</v>
      </c>
      <c r="O354" s="288">
        <f t="shared" si="17"/>
        <v>0.33479999999999993</v>
      </c>
      <c r="P354" s="264" t="s">
        <v>2618</v>
      </c>
      <c r="Q354" s="264">
        <v>1</v>
      </c>
      <c r="R354" s="265" t="s">
        <v>1873</v>
      </c>
      <c r="S354" s="290">
        <v>51.537999999999997</v>
      </c>
      <c r="T354" s="291">
        <f t="shared" si="18"/>
        <v>17.254922399999995</v>
      </c>
      <c r="U354" s="291">
        <f t="shared" si="19"/>
        <v>0.51537999999999984</v>
      </c>
      <c r="V354" s="296">
        <v>45.634</v>
      </c>
      <c r="W354" s="294" t="s">
        <v>2617</v>
      </c>
      <c r="Y354" s="361"/>
      <c r="Z354" s="361"/>
      <c r="AA354" s="361"/>
    </row>
    <row r="355" spans="1:27" ht="15.75" thickBot="1">
      <c r="A355" s="265">
        <v>20424913</v>
      </c>
      <c r="B355" s="265">
        <v>4004</v>
      </c>
      <c r="C355" s="285" t="s">
        <v>3166</v>
      </c>
      <c r="D355" s="285" t="s">
        <v>1875</v>
      </c>
      <c r="E355" s="234" t="s">
        <v>5691</v>
      </c>
      <c r="F355" s="271" t="s">
        <v>597</v>
      </c>
      <c r="G355" s="234"/>
      <c r="H355" s="234" t="s">
        <v>3202</v>
      </c>
      <c r="I355" s="265">
        <v>1</v>
      </c>
      <c r="J355" s="294" t="s">
        <v>1980</v>
      </c>
      <c r="K355" s="234" t="s">
        <v>5603</v>
      </c>
      <c r="L355" s="285" t="s">
        <v>5611</v>
      </c>
      <c r="M355" s="298">
        <v>437880020679</v>
      </c>
      <c r="N355" s="265">
        <v>94.72</v>
      </c>
      <c r="O355" s="288">
        <f t="shared" si="17"/>
        <v>0.94720000000000004</v>
      </c>
      <c r="P355" s="264" t="s">
        <v>2620</v>
      </c>
      <c r="Q355" s="264">
        <v>1</v>
      </c>
      <c r="R355" s="265" t="s">
        <v>1873</v>
      </c>
      <c r="S355" s="290">
        <v>63.697000000000003</v>
      </c>
      <c r="T355" s="291">
        <f t="shared" si="18"/>
        <v>60.333798400000006</v>
      </c>
      <c r="U355" s="291">
        <f t="shared" si="19"/>
        <v>0.63697000000000004</v>
      </c>
      <c r="V355" s="296">
        <v>63.542999999999999</v>
      </c>
      <c r="W355" s="294" t="s">
        <v>2619</v>
      </c>
      <c r="Y355" s="361"/>
      <c r="Z355" s="361"/>
      <c r="AA355" s="361"/>
    </row>
    <row r="356" spans="1:27" ht="15.75" thickBot="1">
      <c r="A356" s="265">
        <v>20424913</v>
      </c>
      <c r="B356" s="265">
        <v>4501</v>
      </c>
      <c r="C356" s="285" t="s">
        <v>3166</v>
      </c>
      <c r="D356" s="285" t="s">
        <v>1875</v>
      </c>
      <c r="E356" s="234" t="s">
        <v>5678</v>
      </c>
      <c r="F356" s="271" t="s">
        <v>65</v>
      </c>
      <c r="G356" s="234"/>
      <c r="H356" s="234" t="s">
        <v>3179</v>
      </c>
      <c r="I356" s="265">
        <v>1</v>
      </c>
      <c r="J356" s="294" t="s">
        <v>1891</v>
      </c>
      <c r="K356" s="234" t="s">
        <v>5600</v>
      </c>
      <c r="L356" s="285" t="s">
        <v>5610</v>
      </c>
      <c r="M356" s="298">
        <v>437880020762</v>
      </c>
      <c r="N356" s="287">
        <v>85.21</v>
      </c>
      <c r="O356" s="288">
        <f t="shared" si="17"/>
        <v>0.85209999999999986</v>
      </c>
      <c r="P356" s="264" t="s">
        <v>2622</v>
      </c>
      <c r="Q356" s="264">
        <v>1</v>
      </c>
      <c r="R356" s="265" t="s">
        <v>1873</v>
      </c>
      <c r="S356" s="290">
        <v>62.301000000000002</v>
      </c>
      <c r="T356" s="291">
        <f t="shared" si="18"/>
        <v>53.08668209999999</v>
      </c>
      <c r="U356" s="291">
        <f t="shared" si="19"/>
        <v>0.62300999999999995</v>
      </c>
      <c r="V356" s="296">
        <v>65.962000000000003</v>
      </c>
      <c r="W356" s="294" t="s">
        <v>2621</v>
      </c>
      <c r="Y356" s="361"/>
      <c r="Z356" s="361"/>
      <c r="AA356" s="361"/>
    </row>
    <row r="357" spans="1:27" ht="15.75" thickBot="1">
      <c r="A357" s="265">
        <v>20424913</v>
      </c>
      <c r="B357" s="265">
        <v>4501</v>
      </c>
      <c r="C357" s="285" t="s">
        <v>3166</v>
      </c>
      <c r="D357" s="285" t="s">
        <v>1875</v>
      </c>
      <c r="E357" s="234" t="s">
        <v>5690</v>
      </c>
      <c r="F357" s="271" t="s">
        <v>66</v>
      </c>
      <c r="G357" s="234"/>
      <c r="H357" s="234" t="s">
        <v>3200</v>
      </c>
      <c r="I357" s="265">
        <v>1</v>
      </c>
      <c r="J357" s="294" t="s">
        <v>1874</v>
      </c>
      <c r="K357" s="234" t="s">
        <v>5600</v>
      </c>
      <c r="L357" s="285" t="s">
        <v>5610</v>
      </c>
      <c r="M357" s="298">
        <v>437880020792</v>
      </c>
      <c r="N357" s="287">
        <v>88.36</v>
      </c>
      <c r="O357" s="288">
        <f t="shared" si="17"/>
        <v>0.88360000000000005</v>
      </c>
      <c r="P357" s="264" t="s">
        <v>2624</v>
      </c>
      <c r="Q357" s="264">
        <v>1</v>
      </c>
      <c r="R357" s="265" t="s">
        <v>1873</v>
      </c>
      <c r="S357" s="290">
        <v>232.578</v>
      </c>
      <c r="T357" s="291">
        <f t="shared" si="18"/>
        <v>205.50592080000001</v>
      </c>
      <c r="U357" s="291">
        <f t="shared" si="19"/>
        <v>2.32578</v>
      </c>
      <c r="V357" s="296">
        <v>88.218999999999994</v>
      </c>
      <c r="W357" s="294" t="s">
        <v>2623</v>
      </c>
      <c r="Y357" s="361"/>
      <c r="Z357" s="361"/>
      <c r="AA357" s="361"/>
    </row>
    <row r="358" spans="1:27" ht="15.75" thickBot="1">
      <c r="A358" s="265">
        <v>20424913</v>
      </c>
      <c r="B358" s="265">
        <v>4501</v>
      </c>
      <c r="C358" s="285" t="s">
        <v>3166</v>
      </c>
      <c r="D358" s="285" t="s">
        <v>1875</v>
      </c>
      <c r="E358" s="234" t="s">
        <v>5680</v>
      </c>
      <c r="F358" s="271" t="s">
        <v>5599</v>
      </c>
      <c r="G358" s="234"/>
      <c r="H358" s="234" t="s">
        <v>3183</v>
      </c>
      <c r="I358" s="265">
        <v>1</v>
      </c>
      <c r="J358" s="294" t="s">
        <v>1884</v>
      </c>
      <c r="K358" s="234" t="s">
        <v>5600</v>
      </c>
      <c r="L358" s="285" t="s">
        <v>5610</v>
      </c>
      <c r="M358" s="298">
        <v>437880020768</v>
      </c>
      <c r="N358" s="287">
        <v>57.48</v>
      </c>
      <c r="O358" s="288">
        <f t="shared" si="17"/>
        <v>0.57479999999999998</v>
      </c>
      <c r="P358" s="264" t="s">
        <v>2626</v>
      </c>
      <c r="Q358" s="264">
        <v>1</v>
      </c>
      <c r="R358" s="265" t="s">
        <v>1873</v>
      </c>
      <c r="S358" s="290">
        <v>103.023</v>
      </c>
      <c r="T358" s="291">
        <f t="shared" si="18"/>
        <v>59.217620399999994</v>
      </c>
      <c r="U358" s="291">
        <f t="shared" si="19"/>
        <v>1.03023</v>
      </c>
      <c r="V358" s="296">
        <v>113.57599999999999</v>
      </c>
      <c r="W358" s="294" t="s">
        <v>2625</v>
      </c>
      <c r="Y358" s="361"/>
      <c r="Z358" s="361"/>
      <c r="AA358" s="361"/>
    </row>
    <row r="359" spans="1:27" ht="15.75" thickBot="1">
      <c r="A359" s="265">
        <v>20424913</v>
      </c>
      <c r="B359" s="265">
        <v>4501</v>
      </c>
      <c r="C359" s="285" t="s">
        <v>3166</v>
      </c>
      <c r="D359" s="285" t="s">
        <v>1875</v>
      </c>
      <c r="E359" s="234" t="s">
        <v>5689</v>
      </c>
      <c r="F359" s="271" t="s">
        <v>3198</v>
      </c>
      <c r="G359" s="234" t="s">
        <v>3168</v>
      </c>
      <c r="H359" s="234" t="s">
        <v>3197</v>
      </c>
      <c r="I359" s="265">
        <v>1</v>
      </c>
      <c r="J359" s="294" t="s">
        <v>1888</v>
      </c>
      <c r="K359" s="234" t="s">
        <v>5601</v>
      </c>
      <c r="L359" s="285" t="s">
        <v>5610</v>
      </c>
      <c r="M359" s="298">
        <v>437880020786</v>
      </c>
      <c r="N359" s="287">
        <v>68.62</v>
      </c>
      <c r="O359" s="288">
        <f t="shared" si="17"/>
        <v>0.68620000000000003</v>
      </c>
      <c r="P359" s="264" t="s">
        <v>2628</v>
      </c>
      <c r="Q359" s="264">
        <v>1</v>
      </c>
      <c r="R359" s="265" t="s">
        <v>1873</v>
      </c>
      <c r="S359" s="290">
        <v>157.541</v>
      </c>
      <c r="T359" s="291">
        <f t="shared" si="18"/>
        <v>108.10463420000001</v>
      </c>
      <c r="U359" s="291">
        <f t="shared" si="19"/>
        <v>1.57541</v>
      </c>
      <c r="V359" s="296">
        <v>186.39400000000001</v>
      </c>
      <c r="W359" s="294" t="s">
        <v>2627</v>
      </c>
      <c r="Y359" s="361"/>
      <c r="Z359" s="361"/>
      <c r="AA359" s="361"/>
    </row>
    <row r="360" spans="1:27" ht="15.75" thickBot="1">
      <c r="A360" s="265">
        <v>20424913</v>
      </c>
      <c r="B360" s="265">
        <v>4501</v>
      </c>
      <c r="C360" s="285" t="s">
        <v>3166</v>
      </c>
      <c r="D360" s="285" t="s">
        <v>1875</v>
      </c>
      <c r="E360" s="234" t="s">
        <v>5686</v>
      </c>
      <c r="F360" s="271" t="s">
        <v>3191</v>
      </c>
      <c r="G360" s="234" t="s">
        <v>3168</v>
      </c>
      <c r="H360" s="234" t="s">
        <v>3190</v>
      </c>
      <c r="I360" s="265">
        <v>1</v>
      </c>
      <c r="J360" s="294" t="s">
        <v>1880</v>
      </c>
      <c r="K360" s="234" t="s">
        <v>5601</v>
      </c>
      <c r="L360" s="285" t="s">
        <v>5610</v>
      </c>
      <c r="M360" s="298">
        <v>437880020778</v>
      </c>
      <c r="N360" s="287">
        <v>88.56</v>
      </c>
      <c r="O360" s="288">
        <f t="shared" si="17"/>
        <v>0.88560000000000005</v>
      </c>
      <c r="P360" s="264" t="s">
        <v>2630</v>
      </c>
      <c r="Q360" s="264">
        <v>1</v>
      </c>
      <c r="R360" s="265" t="s">
        <v>1873</v>
      </c>
      <c r="S360" s="290">
        <v>91.596000000000004</v>
      </c>
      <c r="T360" s="291">
        <f t="shared" si="18"/>
        <v>81.11741760000001</v>
      </c>
      <c r="U360" s="291">
        <f t="shared" si="19"/>
        <v>0.91596000000000011</v>
      </c>
      <c r="V360" s="296">
        <v>99.007000000000005</v>
      </c>
      <c r="W360" s="294" t="s">
        <v>2629</v>
      </c>
      <c r="Y360" s="361"/>
      <c r="Z360" s="361"/>
      <c r="AA360" s="361"/>
    </row>
    <row r="361" spans="1:27" ht="15.75" thickBot="1">
      <c r="A361" s="265">
        <v>20424913</v>
      </c>
      <c r="B361" s="265">
        <v>4501</v>
      </c>
      <c r="C361" s="285" t="s">
        <v>3166</v>
      </c>
      <c r="D361" s="285" t="s">
        <v>1875</v>
      </c>
      <c r="E361" s="234" t="s">
        <v>5679</v>
      </c>
      <c r="F361" s="271" t="s">
        <v>70</v>
      </c>
      <c r="G361" s="234"/>
      <c r="H361" s="234" t="s">
        <v>3181</v>
      </c>
      <c r="I361" s="265">
        <v>1</v>
      </c>
      <c r="J361" s="294" t="s">
        <v>1894</v>
      </c>
      <c r="K361" s="234" t="s">
        <v>5600</v>
      </c>
      <c r="L361" s="285" t="s">
        <v>5610</v>
      </c>
      <c r="M361" s="298">
        <v>437880020764</v>
      </c>
      <c r="N361" s="287">
        <v>62.02</v>
      </c>
      <c r="O361" s="288">
        <f t="shared" si="17"/>
        <v>0.62020000000000008</v>
      </c>
      <c r="P361" s="264" t="s">
        <v>2632</v>
      </c>
      <c r="Q361" s="264">
        <v>1</v>
      </c>
      <c r="R361" s="265" t="s">
        <v>1873</v>
      </c>
      <c r="S361" s="290">
        <v>42.667000000000002</v>
      </c>
      <c r="T361" s="291">
        <f t="shared" si="18"/>
        <v>26.462073400000005</v>
      </c>
      <c r="U361" s="291">
        <f t="shared" si="19"/>
        <v>0.42667000000000005</v>
      </c>
      <c r="V361" s="296">
        <v>45.234000000000002</v>
      </c>
      <c r="W361" s="294" t="s">
        <v>2631</v>
      </c>
      <c r="Y361" s="361"/>
      <c r="Z361" s="361"/>
      <c r="AA361" s="361"/>
    </row>
    <row r="362" spans="1:27" ht="15.75" thickBot="1">
      <c r="A362" s="265">
        <v>20424913</v>
      </c>
      <c r="B362" s="265">
        <v>4501</v>
      </c>
      <c r="C362" s="285" t="s">
        <v>3166</v>
      </c>
      <c r="D362" s="285" t="s">
        <v>1875</v>
      </c>
      <c r="E362" s="234" t="s">
        <v>5676</v>
      </c>
      <c r="F362" s="271" t="s">
        <v>1918</v>
      </c>
      <c r="G362" s="234" t="s">
        <v>3168</v>
      </c>
      <c r="H362" s="234" t="s">
        <v>3175</v>
      </c>
      <c r="I362" s="265">
        <v>1</v>
      </c>
      <c r="J362" s="294" t="s">
        <v>1917</v>
      </c>
      <c r="K362" s="234" t="s">
        <v>5601</v>
      </c>
      <c r="L362" s="285" t="s">
        <v>5610</v>
      </c>
      <c r="M362" s="298">
        <v>437880020756</v>
      </c>
      <c r="N362" s="287">
        <v>56.05</v>
      </c>
      <c r="O362" s="288">
        <f t="shared" si="17"/>
        <v>0.5605</v>
      </c>
      <c r="P362" s="264" t="s">
        <v>2634</v>
      </c>
      <c r="Q362" s="264">
        <v>1</v>
      </c>
      <c r="R362" s="265" t="s">
        <v>1873</v>
      </c>
      <c r="S362" s="290">
        <v>25.821999999999999</v>
      </c>
      <c r="T362" s="291">
        <f t="shared" si="18"/>
        <v>14.473231</v>
      </c>
      <c r="U362" s="291">
        <f t="shared" si="19"/>
        <v>0.25822000000000001</v>
      </c>
      <c r="V362" s="296">
        <v>30.951000000000001</v>
      </c>
      <c r="W362" s="294" t="s">
        <v>2633</v>
      </c>
      <c r="Y362" s="361"/>
      <c r="Z362" s="361"/>
      <c r="AA362" s="361"/>
    </row>
    <row r="363" spans="1:27" ht="15.75" thickBot="1">
      <c r="A363" s="265">
        <v>20424913</v>
      </c>
      <c r="B363" s="265">
        <v>4501</v>
      </c>
      <c r="C363" s="285" t="s">
        <v>3166</v>
      </c>
      <c r="D363" s="285" t="s">
        <v>1875</v>
      </c>
      <c r="E363" s="234" t="s">
        <v>5688</v>
      </c>
      <c r="F363" s="271" t="s">
        <v>3195</v>
      </c>
      <c r="G363" s="234" t="s">
        <v>3168</v>
      </c>
      <c r="H363" s="234" t="s">
        <v>3193</v>
      </c>
      <c r="I363" s="265">
        <v>1</v>
      </c>
      <c r="J363" s="294" t="s">
        <v>1908</v>
      </c>
      <c r="K363" s="234" t="s">
        <v>5601</v>
      </c>
      <c r="L363" s="285" t="s">
        <v>5610</v>
      </c>
      <c r="M363" s="298">
        <v>437880020782</v>
      </c>
      <c r="N363" s="287">
        <v>91.83</v>
      </c>
      <c r="O363" s="288">
        <f t="shared" si="17"/>
        <v>0.91830000000000001</v>
      </c>
      <c r="P363" s="264" t="s">
        <v>2636</v>
      </c>
      <c r="Q363" s="264">
        <v>1</v>
      </c>
      <c r="R363" s="265" t="s">
        <v>1873</v>
      </c>
      <c r="S363" s="290">
        <v>54.847000000000001</v>
      </c>
      <c r="T363" s="291">
        <f t="shared" si="18"/>
        <v>50.366000100000001</v>
      </c>
      <c r="U363" s="291">
        <f t="shared" si="19"/>
        <v>0.54847000000000001</v>
      </c>
      <c r="V363" s="296">
        <v>58.805</v>
      </c>
      <c r="W363" s="294" t="s">
        <v>2635</v>
      </c>
      <c r="Y363" s="361"/>
      <c r="Z363" s="361"/>
      <c r="AA363" s="361"/>
    </row>
    <row r="364" spans="1:27" ht="15.75" thickBot="1">
      <c r="A364" s="265">
        <v>20424913</v>
      </c>
      <c r="B364" s="265">
        <v>4501</v>
      </c>
      <c r="C364" s="285" t="s">
        <v>3166</v>
      </c>
      <c r="D364" s="285" t="s">
        <v>1875</v>
      </c>
      <c r="E364" s="234" t="s">
        <v>5677</v>
      </c>
      <c r="F364" s="271" t="s">
        <v>650</v>
      </c>
      <c r="G364" s="234"/>
      <c r="H364" s="234" t="s">
        <v>3177</v>
      </c>
      <c r="I364" s="265">
        <v>1</v>
      </c>
      <c r="J364" s="294" t="s">
        <v>1911</v>
      </c>
      <c r="K364" s="234" t="s">
        <v>5600</v>
      </c>
      <c r="L364" s="285" t="s">
        <v>5610</v>
      </c>
      <c r="M364" s="298">
        <v>437880020760</v>
      </c>
      <c r="N364" s="287">
        <v>68.75</v>
      </c>
      <c r="O364" s="288">
        <f t="shared" si="17"/>
        <v>0.6875</v>
      </c>
      <c r="P364" s="264" t="s">
        <v>2638</v>
      </c>
      <c r="Q364" s="264">
        <v>1</v>
      </c>
      <c r="R364" s="265" t="s">
        <v>1873</v>
      </c>
      <c r="S364" s="290">
        <v>36.521000000000001</v>
      </c>
      <c r="T364" s="291">
        <f t="shared" si="18"/>
        <v>25.1081875</v>
      </c>
      <c r="U364" s="291">
        <f t="shared" si="19"/>
        <v>0.36520999999999998</v>
      </c>
      <c r="V364" s="296">
        <v>38.713999999999999</v>
      </c>
      <c r="W364" s="294" t="s">
        <v>2637</v>
      </c>
      <c r="Y364" s="361"/>
      <c r="Z364" s="361"/>
      <c r="AA364" s="361"/>
    </row>
    <row r="365" spans="1:27" ht="15.75" thickBot="1">
      <c r="A365" s="265">
        <v>20424913</v>
      </c>
      <c r="B365" s="265">
        <v>4501</v>
      </c>
      <c r="C365" s="285" t="s">
        <v>3166</v>
      </c>
      <c r="D365" s="285" t="s">
        <v>1875</v>
      </c>
      <c r="E365" s="234" t="s">
        <v>5684</v>
      </c>
      <c r="F365" s="271" t="s">
        <v>5595</v>
      </c>
      <c r="G365" s="234" t="s">
        <v>3168</v>
      </c>
      <c r="H365" s="234" t="s">
        <v>3188</v>
      </c>
      <c r="I365" s="265">
        <v>3</v>
      </c>
      <c r="J365" s="294" t="s">
        <v>1905</v>
      </c>
      <c r="K365" s="234" t="s">
        <v>5601</v>
      </c>
      <c r="L365" s="285" t="s">
        <v>5610</v>
      </c>
      <c r="M365" s="298">
        <v>437880020774</v>
      </c>
      <c r="N365" s="265">
        <v>70.599999999999994</v>
      </c>
      <c r="O365" s="288">
        <f t="shared" si="17"/>
        <v>0.70599999999999996</v>
      </c>
      <c r="P365" s="264" t="s">
        <v>2640</v>
      </c>
      <c r="Q365" s="264">
        <v>25</v>
      </c>
      <c r="R365" s="265" t="s">
        <v>1873</v>
      </c>
      <c r="S365" s="290">
        <v>139.57599999999999</v>
      </c>
      <c r="T365" s="291">
        <f t="shared" si="18"/>
        <v>98.540655999999984</v>
      </c>
      <c r="U365" s="291">
        <f t="shared" si="19"/>
        <v>1.3957599999999999</v>
      </c>
      <c r="V365" s="296">
        <v>192.30199999999999</v>
      </c>
      <c r="W365" s="294" t="s">
        <v>2639</v>
      </c>
      <c r="Y365" s="361"/>
      <c r="Z365" s="361"/>
      <c r="AA365" s="361"/>
    </row>
    <row r="366" spans="1:27" ht="15.75" thickBot="1">
      <c r="A366" s="265">
        <v>20424913</v>
      </c>
      <c r="B366" s="265">
        <v>4501</v>
      </c>
      <c r="C366" s="285" t="s">
        <v>3166</v>
      </c>
      <c r="D366" s="285" t="s">
        <v>1875</v>
      </c>
      <c r="E366" s="234" t="s">
        <v>5685</v>
      </c>
      <c r="F366" s="271" t="s">
        <v>5598</v>
      </c>
      <c r="G366" s="234" t="s">
        <v>3168</v>
      </c>
      <c r="H366" s="234" t="s">
        <v>3173</v>
      </c>
      <c r="I366" s="265">
        <v>1</v>
      </c>
      <c r="J366" s="294" t="s">
        <v>1902</v>
      </c>
      <c r="K366" s="234" t="s">
        <v>5601</v>
      </c>
      <c r="L366" s="285" t="s">
        <v>5610</v>
      </c>
      <c r="M366" s="298">
        <v>437880020752</v>
      </c>
      <c r="N366" s="265">
        <v>76.989999999999995</v>
      </c>
      <c r="O366" s="288">
        <f t="shared" si="17"/>
        <v>0.76990000000000003</v>
      </c>
      <c r="P366" s="264" t="s">
        <v>2642</v>
      </c>
      <c r="Q366" s="264">
        <v>1</v>
      </c>
      <c r="R366" s="265" t="s">
        <v>1873</v>
      </c>
      <c r="S366" s="290">
        <v>160.274</v>
      </c>
      <c r="T366" s="291">
        <f t="shared" si="18"/>
        <v>123.39495260000001</v>
      </c>
      <c r="U366" s="291">
        <f t="shared" si="19"/>
        <v>1.6027400000000003</v>
      </c>
      <c r="V366" s="296">
        <v>176.61</v>
      </c>
      <c r="W366" s="294" t="s">
        <v>2641</v>
      </c>
      <c r="Y366" s="361"/>
      <c r="Z366" s="361"/>
      <c r="AA366" s="361"/>
    </row>
    <row r="367" spans="1:27" ht="15.75" thickBot="1">
      <c r="A367" s="265">
        <v>20424913</v>
      </c>
      <c r="B367" s="265">
        <v>4501</v>
      </c>
      <c r="C367" s="285" t="s">
        <v>3166</v>
      </c>
      <c r="D367" s="285" t="s">
        <v>1875</v>
      </c>
      <c r="E367" s="234" t="s">
        <v>5691</v>
      </c>
      <c r="F367" s="271" t="s">
        <v>597</v>
      </c>
      <c r="G367" s="234"/>
      <c r="H367" s="234" t="s">
        <v>3202</v>
      </c>
      <c r="I367" s="265">
        <v>1</v>
      </c>
      <c r="J367" s="294" t="s">
        <v>1914</v>
      </c>
      <c r="K367" s="234" t="s">
        <v>5600</v>
      </c>
      <c r="L367" s="285" t="s">
        <v>5610</v>
      </c>
      <c r="M367" s="298">
        <v>437880020794</v>
      </c>
      <c r="N367" s="265">
        <v>56.57</v>
      </c>
      <c r="O367" s="288">
        <f t="shared" si="17"/>
        <v>0.56570000000000009</v>
      </c>
      <c r="P367" s="264" t="s">
        <v>2644</v>
      </c>
      <c r="Q367" s="264">
        <v>1</v>
      </c>
      <c r="R367" s="265" t="s">
        <v>1873</v>
      </c>
      <c r="S367" s="290">
        <v>43.692999999999998</v>
      </c>
      <c r="T367" s="291">
        <f t="shared" si="18"/>
        <v>24.717130100000002</v>
      </c>
      <c r="U367" s="291">
        <f t="shared" si="19"/>
        <v>0.43693000000000004</v>
      </c>
      <c r="V367" s="296">
        <v>49.424999999999997</v>
      </c>
      <c r="W367" s="294" t="s">
        <v>2643</v>
      </c>
      <c r="Y367" s="361"/>
      <c r="Z367" s="361"/>
      <c r="AA367" s="361"/>
    </row>
    <row r="368" spans="1:27" ht="15.75" thickBot="1">
      <c r="A368" s="265">
        <v>20424913</v>
      </c>
      <c r="B368" s="265">
        <v>4501</v>
      </c>
      <c r="C368" s="285" t="s">
        <v>3166</v>
      </c>
      <c r="D368" s="285" t="s">
        <v>1875</v>
      </c>
      <c r="E368" s="234" t="s">
        <v>5684</v>
      </c>
      <c r="F368" s="271" t="s">
        <v>5595</v>
      </c>
      <c r="G368" s="234" t="s">
        <v>3168</v>
      </c>
      <c r="H368" s="234" t="s">
        <v>3186</v>
      </c>
      <c r="I368" s="265">
        <v>1</v>
      </c>
      <c r="J368" s="294" t="s">
        <v>1898</v>
      </c>
      <c r="K368" s="234" t="s">
        <v>5601</v>
      </c>
      <c r="L368" s="285" t="s">
        <v>5610</v>
      </c>
      <c r="M368" s="298">
        <v>437880020770</v>
      </c>
      <c r="N368" s="265">
        <v>71.98</v>
      </c>
      <c r="O368" s="288">
        <f t="shared" si="17"/>
        <v>0.71980000000000011</v>
      </c>
      <c r="P368" s="264" t="s">
        <v>2646</v>
      </c>
      <c r="Q368" s="264">
        <v>25</v>
      </c>
      <c r="R368" s="265" t="s">
        <v>1873</v>
      </c>
      <c r="S368" s="290">
        <v>310.928</v>
      </c>
      <c r="T368" s="291">
        <f t="shared" si="18"/>
        <v>223.80597440000003</v>
      </c>
      <c r="U368" s="291">
        <f t="shared" si="19"/>
        <v>3.10928</v>
      </c>
      <c r="V368" s="296">
        <v>288.423</v>
      </c>
      <c r="W368" s="294" t="s">
        <v>2645</v>
      </c>
      <c r="Y368" s="361"/>
      <c r="Z368" s="361"/>
      <c r="AA368" s="361"/>
    </row>
    <row r="369" spans="1:27" ht="15.75" thickBot="1">
      <c r="A369" s="265">
        <v>20424913</v>
      </c>
      <c r="B369" s="265">
        <v>4502</v>
      </c>
      <c r="C369" s="285" t="s">
        <v>3166</v>
      </c>
      <c r="D369" s="285" t="s">
        <v>1875</v>
      </c>
      <c r="E369" s="234" t="s">
        <v>5686</v>
      </c>
      <c r="F369" s="271" t="s">
        <v>3191</v>
      </c>
      <c r="G369" s="234" t="s">
        <v>3168</v>
      </c>
      <c r="H369" s="234" t="s">
        <v>3190</v>
      </c>
      <c r="I369" s="265">
        <v>1</v>
      </c>
      <c r="J369" s="294" t="s">
        <v>1880</v>
      </c>
      <c r="K369" s="234" t="s">
        <v>5601</v>
      </c>
      <c r="L369" s="285" t="s">
        <v>5610</v>
      </c>
      <c r="M369" s="298">
        <v>437880020894</v>
      </c>
      <c r="N369" s="287">
        <v>62.94</v>
      </c>
      <c r="O369" s="288">
        <f t="shared" si="17"/>
        <v>0.62939999999999996</v>
      </c>
      <c r="P369" s="264" t="s">
        <v>2648</v>
      </c>
      <c r="Q369" s="264">
        <v>1</v>
      </c>
      <c r="R369" s="265" t="s">
        <v>1873</v>
      </c>
      <c r="S369" s="290">
        <v>78.77</v>
      </c>
      <c r="T369" s="291">
        <f t="shared" si="18"/>
        <v>49.577837999999993</v>
      </c>
      <c r="U369" s="291">
        <f t="shared" si="19"/>
        <v>0.78769999999999996</v>
      </c>
      <c r="V369" s="296">
        <v>90.784000000000006</v>
      </c>
      <c r="W369" s="294" t="s">
        <v>2647</v>
      </c>
      <c r="Y369" s="361"/>
      <c r="Z369" s="361"/>
      <c r="AA369" s="361"/>
    </row>
    <row r="370" spans="1:27" ht="15.75" thickBot="1">
      <c r="A370" s="265">
        <v>20424913</v>
      </c>
      <c r="B370" s="265">
        <v>4502</v>
      </c>
      <c r="C370" s="285" t="s">
        <v>3166</v>
      </c>
      <c r="D370" s="285" t="s">
        <v>1875</v>
      </c>
      <c r="E370" s="234" t="s">
        <v>5679</v>
      </c>
      <c r="F370" s="271" t="s">
        <v>70</v>
      </c>
      <c r="G370" s="234"/>
      <c r="H370" s="234" t="s">
        <v>3181</v>
      </c>
      <c r="I370" s="265">
        <v>1</v>
      </c>
      <c r="J370" s="294" t="s">
        <v>1894</v>
      </c>
      <c r="K370" s="234" t="s">
        <v>5600</v>
      </c>
      <c r="L370" s="285" t="s">
        <v>5610</v>
      </c>
      <c r="M370" s="298">
        <v>437880020880</v>
      </c>
      <c r="N370" s="287">
        <v>118.25</v>
      </c>
      <c r="O370" s="288">
        <f t="shared" si="17"/>
        <v>1.1825000000000001</v>
      </c>
      <c r="P370" s="264" t="s">
        <v>2650</v>
      </c>
      <c r="Q370" s="264">
        <v>1</v>
      </c>
      <c r="R370" s="265" t="s">
        <v>1873</v>
      </c>
      <c r="S370" s="290">
        <v>81.754000000000005</v>
      </c>
      <c r="T370" s="291">
        <f t="shared" si="18"/>
        <v>96.674105000000012</v>
      </c>
      <c r="U370" s="291">
        <f t="shared" si="19"/>
        <v>0.81754000000000004</v>
      </c>
      <c r="V370" s="296">
        <v>97.358999999999995</v>
      </c>
      <c r="W370" s="294" t="s">
        <v>2649</v>
      </c>
      <c r="Y370" s="361"/>
      <c r="Z370" s="361"/>
      <c r="AA370" s="361"/>
    </row>
    <row r="371" spans="1:27" ht="15.75" thickBot="1">
      <c r="A371" s="265">
        <v>20424913</v>
      </c>
      <c r="B371" s="265">
        <v>4502</v>
      </c>
      <c r="C371" s="285" t="s">
        <v>3166</v>
      </c>
      <c r="D371" s="285" t="s">
        <v>1875</v>
      </c>
      <c r="E371" s="234" t="s">
        <v>5680</v>
      </c>
      <c r="F371" s="271" t="s">
        <v>5599</v>
      </c>
      <c r="G371" s="234"/>
      <c r="H371" s="234" t="s">
        <v>3183</v>
      </c>
      <c r="I371" s="265">
        <v>1</v>
      </c>
      <c r="J371" s="294" t="s">
        <v>1884</v>
      </c>
      <c r="K371" s="234" t="s">
        <v>5600</v>
      </c>
      <c r="L371" s="285" t="s">
        <v>5610</v>
      </c>
      <c r="M371" s="298">
        <v>437880020884</v>
      </c>
      <c r="N371" s="287">
        <v>39.86</v>
      </c>
      <c r="O371" s="288">
        <f t="shared" si="17"/>
        <v>0.39860000000000001</v>
      </c>
      <c r="P371" s="264" t="s">
        <v>2652</v>
      </c>
      <c r="Q371" s="264">
        <v>25</v>
      </c>
      <c r="R371" s="265" t="s">
        <v>1873</v>
      </c>
      <c r="S371" s="290">
        <v>123.01600000000001</v>
      </c>
      <c r="T371" s="291">
        <f t="shared" si="18"/>
        <v>49.034177600000007</v>
      </c>
      <c r="U371" s="291">
        <f t="shared" si="19"/>
        <v>1.2301600000000001</v>
      </c>
      <c r="V371" s="296">
        <v>125.916</v>
      </c>
      <c r="W371" s="294" t="s">
        <v>2651</v>
      </c>
      <c r="Y371" s="361"/>
      <c r="Z371" s="361"/>
      <c r="AA371" s="361"/>
    </row>
    <row r="372" spans="1:27" ht="15.75" thickBot="1">
      <c r="A372" s="265">
        <v>20424913</v>
      </c>
      <c r="B372" s="265">
        <v>4502</v>
      </c>
      <c r="C372" s="285" t="s">
        <v>3166</v>
      </c>
      <c r="D372" s="285" t="s">
        <v>1875</v>
      </c>
      <c r="E372" s="234" t="s">
        <v>5678</v>
      </c>
      <c r="F372" s="271" t="s">
        <v>65</v>
      </c>
      <c r="G372" s="234"/>
      <c r="H372" s="234" t="s">
        <v>3179</v>
      </c>
      <c r="I372" s="265">
        <v>1</v>
      </c>
      <c r="J372" s="294" t="s">
        <v>1891</v>
      </c>
      <c r="K372" s="234" t="s">
        <v>5600</v>
      </c>
      <c r="L372" s="285" t="s">
        <v>5610</v>
      </c>
      <c r="M372" s="298">
        <v>437880020878</v>
      </c>
      <c r="N372" s="287">
        <v>88.09</v>
      </c>
      <c r="O372" s="288">
        <f t="shared" si="17"/>
        <v>0.88090000000000013</v>
      </c>
      <c r="P372" s="264" t="s">
        <v>2654</v>
      </c>
      <c r="Q372" s="264">
        <v>1</v>
      </c>
      <c r="R372" s="265" t="s">
        <v>1873</v>
      </c>
      <c r="S372" s="290">
        <v>25.062999999999999</v>
      </c>
      <c r="T372" s="291">
        <f t="shared" si="18"/>
        <v>22.077996700000003</v>
      </c>
      <c r="U372" s="291">
        <f t="shared" si="19"/>
        <v>0.25063000000000002</v>
      </c>
      <c r="V372" s="296">
        <v>32.965000000000003</v>
      </c>
      <c r="W372" s="294" t="s">
        <v>2653</v>
      </c>
      <c r="Y372" s="361"/>
      <c r="Z372" s="361"/>
      <c r="AA372" s="361"/>
    </row>
    <row r="373" spans="1:27" ht="15.75" thickBot="1">
      <c r="A373" s="265">
        <v>20424913</v>
      </c>
      <c r="B373" s="265">
        <v>4502</v>
      </c>
      <c r="C373" s="285" t="s">
        <v>3166</v>
      </c>
      <c r="D373" s="285" t="s">
        <v>1875</v>
      </c>
      <c r="E373" s="234" t="s">
        <v>5690</v>
      </c>
      <c r="F373" s="271" t="s">
        <v>66</v>
      </c>
      <c r="G373" s="234"/>
      <c r="H373" s="234" t="s">
        <v>3200</v>
      </c>
      <c r="I373" s="265">
        <v>1</v>
      </c>
      <c r="J373" s="294" t="s">
        <v>1874</v>
      </c>
      <c r="K373" s="234" t="s">
        <v>5600</v>
      </c>
      <c r="L373" s="285" t="s">
        <v>5610</v>
      </c>
      <c r="M373" s="298">
        <v>437880020908</v>
      </c>
      <c r="N373" s="287">
        <v>93.87</v>
      </c>
      <c r="O373" s="288">
        <f t="shared" si="17"/>
        <v>0.93870000000000009</v>
      </c>
      <c r="P373" s="264" t="s">
        <v>2656</v>
      </c>
      <c r="Q373" s="264">
        <v>1</v>
      </c>
      <c r="R373" s="265" t="s">
        <v>1873</v>
      </c>
      <c r="S373" s="290">
        <v>185.482</v>
      </c>
      <c r="T373" s="291">
        <f t="shared" si="18"/>
        <v>174.1119534</v>
      </c>
      <c r="U373" s="291">
        <f t="shared" si="19"/>
        <v>1.8548199999999999</v>
      </c>
      <c r="V373" s="296">
        <v>195.52099999999999</v>
      </c>
      <c r="W373" s="294" t="s">
        <v>2655</v>
      </c>
      <c r="Y373" s="361"/>
      <c r="Z373" s="361"/>
      <c r="AA373" s="361"/>
    </row>
    <row r="374" spans="1:27" ht="15.75" thickBot="1">
      <c r="A374" s="265">
        <v>20424913</v>
      </c>
      <c r="B374" s="265">
        <v>4502</v>
      </c>
      <c r="C374" s="285" t="s">
        <v>3166</v>
      </c>
      <c r="D374" s="285" t="s">
        <v>1875</v>
      </c>
      <c r="E374" s="234" t="s">
        <v>5689</v>
      </c>
      <c r="F374" s="271" t="s">
        <v>3198</v>
      </c>
      <c r="G374" s="234" t="s">
        <v>3168</v>
      </c>
      <c r="H374" s="234" t="s">
        <v>3197</v>
      </c>
      <c r="I374" s="265">
        <v>1</v>
      </c>
      <c r="J374" s="294" t="s">
        <v>1888</v>
      </c>
      <c r="K374" s="234" t="s">
        <v>5601</v>
      </c>
      <c r="L374" s="285" t="s">
        <v>5610</v>
      </c>
      <c r="M374" s="298">
        <v>437880020902</v>
      </c>
      <c r="N374" s="287">
        <v>85.53</v>
      </c>
      <c r="O374" s="288">
        <f t="shared" si="17"/>
        <v>0.85529999999999995</v>
      </c>
      <c r="P374" s="264" t="s">
        <v>2658</v>
      </c>
      <c r="Q374" s="264">
        <v>25</v>
      </c>
      <c r="R374" s="265" t="s">
        <v>1873</v>
      </c>
      <c r="S374" s="290">
        <v>131.35400000000001</v>
      </c>
      <c r="T374" s="291">
        <f t="shared" si="18"/>
        <v>112.3470762</v>
      </c>
      <c r="U374" s="291">
        <f t="shared" si="19"/>
        <v>1.3135399999999999</v>
      </c>
      <c r="V374" s="296">
        <v>106.57</v>
      </c>
      <c r="W374" s="294" t="s">
        <v>2657</v>
      </c>
      <c r="Y374" s="361"/>
      <c r="Z374" s="361"/>
      <c r="AA374" s="361"/>
    </row>
    <row r="375" spans="1:27" ht="15.75" thickBot="1">
      <c r="A375" s="265">
        <v>20424913</v>
      </c>
      <c r="B375" s="265">
        <v>4502</v>
      </c>
      <c r="C375" s="285" t="s">
        <v>3166</v>
      </c>
      <c r="D375" s="285" t="s">
        <v>1875</v>
      </c>
      <c r="E375" s="234" t="s">
        <v>5676</v>
      </c>
      <c r="F375" s="271" t="s">
        <v>1918</v>
      </c>
      <c r="G375" s="234" t="s">
        <v>3168</v>
      </c>
      <c r="H375" s="234" t="s">
        <v>3175</v>
      </c>
      <c r="I375" s="265">
        <v>1</v>
      </c>
      <c r="J375" s="294" t="s">
        <v>1917</v>
      </c>
      <c r="K375" s="234" t="s">
        <v>5601</v>
      </c>
      <c r="L375" s="285" t="s">
        <v>5610</v>
      </c>
      <c r="M375" s="298">
        <v>437880020872</v>
      </c>
      <c r="N375" s="265">
        <v>79.37</v>
      </c>
      <c r="O375" s="288">
        <f t="shared" si="17"/>
        <v>0.79370000000000007</v>
      </c>
      <c r="P375" s="264" t="s">
        <v>2660</v>
      </c>
      <c r="Q375" s="264">
        <v>1</v>
      </c>
      <c r="R375" s="265" t="s">
        <v>1873</v>
      </c>
      <c r="S375" s="290">
        <v>10.452999999999999</v>
      </c>
      <c r="T375" s="291">
        <f t="shared" si="18"/>
        <v>8.2965461000000005</v>
      </c>
      <c r="U375" s="291">
        <f t="shared" si="19"/>
        <v>0.10453</v>
      </c>
      <c r="V375" s="296">
        <v>13.811</v>
      </c>
      <c r="W375" s="294" t="s">
        <v>2659</v>
      </c>
      <c r="Y375" s="361"/>
      <c r="Z375" s="361"/>
      <c r="AA375" s="361"/>
    </row>
    <row r="376" spans="1:27" ht="15.75" thickBot="1">
      <c r="A376" s="265">
        <v>20424913</v>
      </c>
      <c r="B376" s="265">
        <v>4502</v>
      </c>
      <c r="C376" s="285" t="s">
        <v>3166</v>
      </c>
      <c r="D376" s="285" t="s">
        <v>1875</v>
      </c>
      <c r="E376" s="234" t="s">
        <v>5688</v>
      </c>
      <c r="F376" s="271" t="s">
        <v>3195</v>
      </c>
      <c r="G376" s="234" t="s">
        <v>3168</v>
      </c>
      <c r="H376" s="234" t="s">
        <v>3193</v>
      </c>
      <c r="I376" s="265">
        <v>1</v>
      </c>
      <c r="J376" s="294" t="s">
        <v>1908</v>
      </c>
      <c r="K376" s="234" t="s">
        <v>5601</v>
      </c>
      <c r="L376" s="285" t="s">
        <v>5610</v>
      </c>
      <c r="M376" s="298">
        <v>437880020898</v>
      </c>
      <c r="N376" s="265">
        <v>78.709999999999994</v>
      </c>
      <c r="O376" s="288">
        <f t="shared" si="17"/>
        <v>0.78709999999999991</v>
      </c>
      <c r="P376" s="264" t="s">
        <v>2662</v>
      </c>
      <c r="Q376" s="264">
        <v>25</v>
      </c>
      <c r="R376" s="265" t="s">
        <v>1873</v>
      </c>
      <c r="S376" s="290">
        <v>226.32900000000001</v>
      </c>
      <c r="T376" s="291">
        <f t="shared" si="18"/>
        <v>178.1435559</v>
      </c>
      <c r="U376" s="291">
        <f t="shared" si="19"/>
        <v>2.26329</v>
      </c>
      <c r="V376" s="296">
        <v>195.55099999999999</v>
      </c>
      <c r="W376" s="294" t="s">
        <v>2661</v>
      </c>
      <c r="Y376" s="361"/>
      <c r="Z376" s="361"/>
      <c r="AA376" s="361"/>
    </row>
    <row r="377" spans="1:27" ht="15.75" thickBot="1">
      <c r="A377" s="265">
        <v>20424913</v>
      </c>
      <c r="B377" s="265">
        <v>4502</v>
      </c>
      <c r="C377" s="285" t="s">
        <v>3166</v>
      </c>
      <c r="D377" s="285" t="s">
        <v>1875</v>
      </c>
      <c r="E377" s="234" t="s">
        <v>5677</v>
      </c>
      <c r="F377" s="271" t="s">
        <v>650</v>
      </c>
      <c r="G377" s="234"/>
      <c r="H377" s="234" t="s">
        <v>3177</v>
      </c>
      <c r="I377" s="265">
        <v>1</v>
      </c>
      <c r="J377" s="294" t="s">
        <v>1911</v>
      </c>
      <c r="K377" s="234" t="s">
        <v>5600</v>
      </c>
      <c r="L377" s="285" t="s">
        <v>5610</v>
      </c>
      <c r="M377" s="298">
        <v>437880020876</v>
      </c>
      <c r="N377" s="265">
        <v>42.53</v>
      </c>
      <c r="O377" s="288">
        <f t="shared" si="17"/>
        <v>0.42530000000000001</v>
      </c>
      <c r="P377" s="264" t="s">
        <v>2664</v>
      </c>
      <c r="Q377" s="264">
        <v>1</v>
      </c>
      <c r="R377" s="265" t="s">
        <v>1873</v>
      </c>
      <c r="S377" s="290">
        <v>32.845999999999997</v>
      </c>
      <c r="T377" s="291">
        <f t="shared" si="18"/>
        <v>13.969403799999998</v>
      </c>
      <c r="U377" s="291">
        <f t="shared" si="19"/>
        <v>0.32845999999999997</v>
      </c>
      <c r="V377" s="296">
        <v>39.356999999999999</v>
      </c>
      <c r="W377" s="294" t="s">
        <v>2663</v>
      </c>
      <c r="Y377" s="361"/>
      <c r="Z377" s="361"/>
      <c r="AA377" s="361"/>
    </row>
    <row r="378" spans="1:27" ht="15.75" thickBot="1">
      <c r="A378" s="265">
        <v>20424913</v>
      </c>
      <c r="B378" s="265">
        <v>4502</v>
      </c>
      <c r="C378" s="285" t="s">
        <v>3166</v>
      </c>
      <c r="D378" s="285" t="s">
        <v>1875</v>
      </c>
      <c r="E378" s="234" t="s">
        <v>5684</v>
      </c>
      <c r="F378" s="271" t="s">
        <v>5595</v>
      </c>
      <c r="G378" s="234" t="s">
        <v>3168</v>
      </c>
      <c r="H378" s="234" t="s">
        <v>3186</v>
      </c>
      <c r="I378" s="265">
        <v>1</v>
      </c>
      <c r="J378" s="294" t="s">
        <v>1898</v>
      </c>
      <c r="K378" s="234" t="s">
        <v>5601</v>
      </c>
      <c r="L378" s="285" t="s">
        <v>5610</v>
      </c>
      <c r="M378" s="298">
        <v>437880020886</v>
      </c>
      <c r="N378" s="265">
        <v>28.1</v>
      </c>
      <c r="O378" s="288">
        <f t="shared" si="17"/>
        <v>0.28100000000000003</v>
      </c>
      <c r="P378" s="264" t="s">
        <v>2666</v>
      </c>
      <c r="Q378" s="264">
        <v>1</v>
      </c>
      <c r="R378" s="265" t="s">
        <v>1873</v>
      </c>
      <c r="S378" s="290">
        <v>72.161000000000001</v>
      </c>
      <c r="T378" s="291">
        <f t="shared" si="18"/>
        <v>20.277241000000004</v>
      </c>
      <c r="U378" s="291">
        <f t="shared" si="19"/>
        <v>0.72161000000000008</v>
      </c>
      <c r="V378" s="296">
        <v>84.388000000000005</v>
      </c>
      <c r="W378" s="294" t="s">
        <v>2665</v>
      </c>
      <c r="Y378" s="361"/>
      <c r="Z378" s="361"/>
      <c r="AA378" s="361"/>
    </row>
    <row r="379" spans="1:27" ht="15.75" thickBot="1">
      <c r="A379" s="265">
        <v>20424913</v>
      </c>
      <c r="B379" s="265">
        <v>4502</v>
      </c>
      <c r="C379" s="285" t="s">
        <v>3166</v>
      </c>
      <c r="D379" s="285" t="s">
        <v>1875</v>
      </c>
      <c r="E379" s="234" t="s">
        <v>5691</v>
      </c>
      <c r="F379" s="271" t="s">
        <v>597</v>
      </c>
      <c r="G379" s="234"/>
      <c r="H379" s="234" t="s">
        <v>3202</v>
      </c>
      <c r="I379" s="265">
        <v>1</v>
      </c>
      <c r="J379" s="294" t="s">
        <v>1914</v>
      </c>
      <c r="K379" s="234" t="s">
        <v>5600</v>
      </c>
      <c r="L379" s="285" t="s">
        <v>5610</v>
      </c>
      <c r="M379" s="298">
        <v>437880020910</v>
      </c>
      <c r="N379" s="265">
        <v>71.47</v>
      </c>
      <c r="O379" s="288">
        <f t="shared" si="17"/>
        <v>0.7147</v>
      </c>
      <c r="P379" s="264" t="s">
        <v>2668</v>
      </c>
      <c r="Q379" s="264">
        <v>1</v>
      </c>
      <c r="R379" s="265" t="s">
        <v>1873</v>
      </c>
      <c r="S379" s="290">
        <v>25.356000000000002</v>
      </c>
      <c r="T379" s="291">
        <f t="shared" si="18"/>
        <v>18.121933200000001</v>
      </c>
      <c r="U379" s="291">
        <f t="shared" si="19"/>
        <v>0.25356000000000001</v>
      </c>
      <c r="V379" s="296">
        <v>34.264000000000003</v>
      </c>
      <c r="W379" s="294" t="s">
        <v>2667</v>
      </c>
      <c r="Y379" s="361"/>
      <c r="Z379" s="361"/>
      <c r="AA379" s="361"/>
    </row>
    <row r="380" spans="1:27" ht="15.75" thickBot="1">
      <c r="A380" s="265">
        <v>20424913</v>
      </c>
      <c r="B380" s="265">
        <v>4502</v>
      </c>
      <c r="C380" s="285" t="s">
        <v>3166</v>
      </c>
      <c r="D380" s="285" t="s">
        <v>1875</v>
      </c>
      <c r="E380" s="234" t="s">
        <v>5685</v>
      </c>
      <c r="F380" s="271" t="s">
        <v>5598</v>
      </c>
      <c r="G380" s="234" t="s">
        <v>3168</v>
      </c>
      <c r="H380" s="234" t="s">
        <v>3173</v>
      </c>
      <c r="I380" s="265">
        <v>1</v>
      </c>
      <c r="J380" s="294" t="s">
        <v>1902</v>
      </c>
      <c r="K380" s="234" t="s">
        <v>5601</v>
      </c>
      <c r="L380" s="285" t="s">
        <v>5610</v>
      </c>
      <c r="M380" s="298">
        <v>437880020868</v>
      </c>
      <c r="N380" s="265">
        <v>88.02</v>
      </c>
      <c r="O380" s="288">
        <f t="shared" si="17"/>
        <v>0.88019999999999998</v>
      </c>
      <c r="P380" s="264" t="s">
        <v>2670</v>
      </c>
      <c r="Q380" s="264">
        <v>25</v>
      </c>
      <c r="R380" s="265" t="s">
        <v>1873</v>
      </c>
      <c r="S380" s="290">
        <v>270.58800000000002</v>
      </c>
      <c r="T380" s="291">
        <f t="shared" si="18"/>
        <v>238.17155760000003</v>
      </c>
      <c r="U380" s="291">
        <f t="shared" si="19"/>
        <v>2.7058800000000005</v>
      </c>
      <c r="V380" s="296">
        <v>270.15699999999998</v>
      </c>
      <c r="W380" s="294" t="s">
        <v>2669</v>
      </c>
      <c r="Y380" s="361"/>
      <c r="Z380" s="361"/>
      <c r="AA380" s="361"/>
    </row>
    <row r="381" spans="1:27" ht="15.75" thickBot="1">
      <c r="A381" s="265">
        <v>20424913</v>
      </c>
      <c r="B381" s="265">
        <v>4502</v>
      </c>
      <c r="C381" s="285" t="s">
        <v>3166</v>
      </c>
      <c r="D381" s="285" t="s">
        <v>1875</v>
      </c>
      <c r="E381" s="234" t="s">
        <v>5684</v>
      </c>
      <c r="F381" s="271" t="s">
        <v>5595</v>
      </c>
      <c r="G381" s="234" t="s">
        <v>3168</v>
      </c>
      <c r="H381" s="234" t="s">
        <v>3188</v>
      </c>
      <c r="I381" s="265">
        <v>3</v>
      </c>
      <c r="J381" s="294" t="s">
        <v>1905</v>
      </c>
      <c r="K381" s="234" t="s">
        <v>5601</v>
      </c>
      <c r="L381" s="285" t="s">
        <v>5610</v>
      </c>
      <c r="M381" s="298">
        <v>437880020890</v>
      </c>
      <c r="N381" s="265">
        <v>74.63</v>
      </c>
      <c r="O381" s="288">
        <f t="shared" si="17"/>
        <v>0.74629999999999996</v>
      </c>
      <c r="P381" s="264" t="s">
        <v>2672</v>
      </c>
      <c r="Q381" s="264">
        <v>1</v>
      </c>
      <c r="R381" s="265" t="s">
        <v>1873</v>
      </c>
      <c r="S381" s="290">
        <v>105.01300000000001</v>
      </c>
      <c r="T381" s="291">
        <f t="shared" si="18"/>
        <v>78.371201900000003</v>
      </c>
      <c r="U381" s="291">
        <f t="shared" si="19"/>
        <v>1.05013</v>
      </c>
      <c r="V381" s="296">
        <v>133.77000000000001</v>
      </c>
      <c r="W381" s="294" t="s">
        <v>2671</v>
      </c>
      <c r="Y381" s="361"/>
      <c r="Z381" s="361"/>
      <c r="AA381" s="361"/>
    </row>
    <row r="382" spans="1:27" ht="15.75" thickBot="1">
      <c r="A382" s="265">
        <v>20424913</v>
      </c>
      <c r="B382" s="265">
        <v>4503</v>
      </c>
      <c r="C382" s="285" t="s">
        <v>3166</v>
      </c>
      <c r="D382" s="285" t="s">
        <v>1875</v>
      </c>
      <c r="E382" s="234" t="s">
        <v>5689</v>
      </c>
      <c r="F382" s="271" t="s">
        <v>3198</v>
      </c>
      <c r="G382" s="234" t="s">
        <v>3168</v>
      </c>
      <c r="H382" s="234" t="s">
        <v>3197</v>
      </c>
      <c r="I382" s="265">
        <v>1</v>
      </c>
      <c r="J382" s="294" t="s">
        <v>1947</v>
      </c>
      <c r="K382" s="234" t="s">
        <v>5602</v>
      </c>
      <c r="L382" s="285" t="s">
        <v>5611</v>
      </c>
      <c r="M382" s="298">
        <v>437880021019</v>
      </c>
      <c r="N382" s="287">
        <v>75.72</v>
      </c>
      <c r="O382" s="288">
        <f t="shared" si="17"/>
        <v>0.7572000000000001</v>
      </c>
      <c r="P382" s="264" t="s">
        <v>2674</v>
      </c>
      <c r="Q382" s="264">
        <v>25</v>
      </c>
      <c r="R382" s="265" t="s">
        <v>1873</v>
      </c>
      <c r="S382" s="290">
        <v>163.53299999999999</v>
      </c>
      <c r="T382" s="291">
        <f t="shared" si="18"/>
        <v>123.8271876</v>
      </c>
      <c r="U382" s="291">
        <f t="shared" si="19"/>
        <v>1.63533</v>
      </c>
      <c r="V382" s="296">
        <v>148.85</v>
      </c>
      <c r="W382" s="294" t="s">
        <v>2673</v>
      </c>
      <c r="Y382" s="361"/>
      <c r="Z382" s="361"/>
      <c r="AA382" s="361"/>
    </row>
    <row r="383" spans="1:27" ht="15.75" thickBot="1">
      <c r="A383" s="265">
        <v>20424913</v>
      </c>
      <c r="B383" s="265">
        <v>4503</v>
      </c>
      <c r="C383" s="285" t="s">
        <v>3166</v>
      </c>
      <c r="D383" s="285" t="s">
        <v>1875</v>
      </c>
      <c r="E383" s="234" t="s">
        <v>5690</v>
      </c>
      <c r="F383" s="271" t="s">
        <v>66</v>
      </c>
      <c r="G383" s="234"/>
      <c r="H383" s="234" t="s">
        <v>3200</v>
      </c>
      <c r="I383" s="265">
        <v>1</v>
      </c>
      <c r="J383" s="294" t="s">
        <v>1950</v>
      </c>
      <c r="K383" s="234" t="s">
        <v>5603</v>
      </c>
      <c r="L383" s="285" t="s">
        <v>5611</v>
      </c>
      <c r="M383" s="298">
        <v>437880021025</v>
      </c>
      <c r="N383" s="287">
        <v>89.86</v>
      </c>
      <c r="O383" s="288">
        <f t="shared" si="17"/>
        <v>0.89860000000000007</v>
      </c>
      <c r="P383" s="264" t="s">
        <v>2676</v>
      </c>
      <c r="Q383" s="264">
        <v>1</v>
      </c>
      <c r="R383" s="265" t="s">
        <v>1873</v>
      </c>
      <c r="S383" s="290">
        <v>92.962999999999994</v>
      </c>
      <c r="T383" s="291">
        <f t="shared" si="18"/>
        <v>83.536551799999998</v>
      </c>
      <c r="U383" s="291">
        <f t="shared" si="19"/>
        <v>0.92962999999999996</v>
      </c>
      <c r="V383" s="296">
        <v>102.21299999999999</v>
      </c>
      <c r="W383" s="294" t="s">
        <v>2675</v>
      </c>
      <c r="Y383" s="361"/>
      <c r="Z383" s="361"/>
      <c r="AA383" s="361"/>
    </row>
    <row r="384" spans="1:27" ht="15.75" thickBot="1">
      <c r="A384" s="265">
        <v>20424913</v>
      </c>
      <c r="B384" s="265">
        <v>4503</v>
      </c>
      <c r="C384" s="285" t="s">
        <v>3166</v>
      </c>
      <c r="D384" s="285" t="s">
        <v>1875</v>
      </c>
      <c r="E384" s="234" t="s">
        <v>5678</v>
      </c>
      <c r="F384" s="271" t="s">
        <v>65</v>
      </c>
      <c r="G384" s="234"/>
      <c r="H384" s="234" t="s">
        <v>3179</v>
      </c>
      <c r="I384" s="265">
        <v>1</v>
      </c>
      <c r="J384" s="294" t="s">
        <v>1953</v>
      </c>
      <c r="K384" s="234" t="s">
        <v>5603</v>
      </c>
      <c r="L384" s="285" t="s">
        <v>5611</v>
      </c>
      <c r="M384" s="298">
        <v>437880020995</v>
      </c>
      <c r="N384" s="287">
        <v>83.93</v>
      </c>
      <c r="O384" s="288">
        <f t="shared" si="17"/>
        <v>0.83930000000000005</v>
      </c>
      <c r="P384" s="264" t="s">
        <v>2678</v>
      </c>
      <c r="Q384" s="264">
        <v>1</v>
      </c>
      <c r="R384" s="265" t="s">
        <v>1873</v>
      </c>
      <c r="S384" s="290">
        <v>43.554000000000002</v>
      </c>
      <c r="T384" s="291">
        <f t="shared" si="18"/>
        <v>36.554872200000005</v>
      </c>
      <c r="U384" s="291">
        <f t="shared" si="19"/>
        <v>0.43554000000000004</v>
      </c>
      <c r="V384" s="296">
        <v>49.917000000000002</v>
      </c>
      <c r="W384" s="294" t="s">
        <v>2677</v>
      </c>
      <c r="Y384" s="361"/>
      <c r="Z384" s="361"/>
      <c r="AA384" s="361"/>
    </row>
    <row r="385" spans="1:27" ht="15.75" thickBot="1">
      <c r="A385" s="265">
        <v>20424913</v>
      </c>
      <c r="B385" s="265">
        <v>4503</v>
      </c>
      <c r="C385" s="285" t="s">
        <v>3166</v>
      </c>
      <c r="D385" s="285" t="s">
        <v>1875</v>
      </c>
      <c r="E385" s="234" t="s">
        <v>5686</v>
      </c>
      <c r="F385" s="271" t="s">
        <v>3191</v>
      </c>
      <c r="G385" s="234" t="s">
        <v>3168</v>
      </c>
      <c r="H385" s="234" t="s">
        <v>3190</v>
      </c>
      <c r="I385" s="265">
        <v>1</v>
      </c>
      <c r="J385" s="294" t="s">
        <v>1959</v>
      </c>
      <c r="K385" s="234" t="s">
        <v>5602</v>
      </c>
      <c r="L385" s="285" t="s">
        <v>5611</v>
      </c>
      <c r="M385" s="298">
        <v>437880021011</v>
      </c>
      <c r="N385" s="287">
        <v>60.6</v>
      </c>
      <c r="O385" s="288">
        <f t="shared" si="17"/>
        <v>0.60599999999999998</v>
      </c>
      <c r="P385" s="264" t="s">
        <v>2680</v>
      </c>
      <c r="Q385" s="264">
        <v>1</v>
      </c>
      <c r="R385" s="265" t="s">
        <v>1873</v>
      </c>
      <c r="S385" s="290">
        <v>23.725000000000001</v>
      </c>
      <c r="T385" s="291">
        <f t="shared" si="18"/>
        <v>14.37735</v>
      </c>
      <c r="U385" s="291">
        <f t="shared" si="19"/>
        <v>0.23724999999999999</v>
      </c>
      <c r="V385" s="296">
        <v>18.404</v>
      </c>
      <c r="W385" s="294" t="s">
        <v>2679</v>
      </c>
      <c r="Y385" s="361"/>
      <c r="Z385" s="361"/>
      <c r="AA385" s="361"/>
    </row>
    <row r="386" spans="1:27" ht="15.75" thickBot="1">
      <c r="A386" s="265">
        <v>20424913</v>
      </c>
      <c r="B386" s="265">
        <v>4503</v>
      </c>
      <c r="C386" s="285" t="s">
        <v>3166</v>
      </c>
      <c r="D386" s="285" t="s">
        <v>1875</v>
      </c>
      <c r="E386" s="234" t="s">
        <v>5680</v>
      </c>
      <c r="F386" s="271" t="s">
        <v>5599</v>
      </c>
      <c r="G386" s="234"/>
      <c r="H386" s="234" t="s">
        <v>3183</v>
      </c>
      <c r="I386" s="265">
        <v>1</v>
      </c>
      <c r="J386" s="294" t="s">
        <v>1956</v>
      </c>
      <c r="K386" s="234" t="s">
        <v>5603</v>
      </c>
      <c r="L386" s="285" t="s">
        <v>5611</v>
      </c>
      <c r="M386" s="298">
        <v>437880021001</v>
      </c>
      <c r="N386" s="287">
        <v>76.8</v>
      </c>
      <c r="O386" s="288">
        <f t="shared" si="17"/>
        <v>0.76800000000000002</v>
      </c>
      <c r="P386" s="264" t="s">
        <v>2682</v>
      </c>
      <c r="Q386" s="264">
        <v>25</v>
      </c>
      <c r="R386" s="265" t="s">
        <v>1873</v>
      </c>
      <c r="S386" s="290">
        <v>223.512</v>
      </c>
      <c r="T386" s="291">
        <f t="shared" si="18"/>
        <v>171.65721600000001</v>
      </c>
      <c r="U386" s="291">
        <f t="shared" si="19"/>
        <v>2.2351200000000002</v>
      </c>
      <c r="V386" s="296">
        <v>205.38399999999999</v>
      </c>
      <c r="W386" s="294" t="s">
        <v>2681</v>
      </c>
      <c r="Y386" s="361"/>
      <c r="Z386" s="361"/>
      <c r="AA386" s="361"/>
    </row>
    <row r="387" spans="1:27" ht="15.75" thickBot="1">
      <c r="A387" s="265">
        <v>20424913</v>
      </c>
      <c r="B387" s="265">
        <v>4503</v>
      </c>
      <c r="C387" s="285" t="s">
        <v>3166</v>
      </c>
      <c r="D387" s="285" t="s">
        <v>1875</v>
      </c>
      <c r="E387" s="234" t="s">
        <v>5679</v>
      </c>
      <c r="F387" s="271" t="s">
        <v>70</v>
      </c>
      <c r="G387" s="234"/>
      <c r="H387" s="234" t="s">
        <v>3181</v>
      </c>
      <c r="I387" s="265">
        <v>1</v>
      </c>
      <c r="J387" s="294" t="s">
        <v>2041</v>
      </c>
      <c r="K387" s="234" t="s">
        <v>5603</v>
      </c>
      <c r="L387" s="285" t="s">
        <v>5611</v>
      </c>
      <c r="M387" s="298">
        <v>437880020997</v>
      </c>
      <c r="N387" s="287">
        <v>94.65</v>
      </c>
      <c r="O387" s="288">
        <f t="shared" si="17"/>
        <v>0.94650000000000001</v>
      </c>
      <c r="P387" s="264" t="s">
        <v>2684</v>
      </c>
      <c r="Q387" s="264">
        <v>1</v>
      </c>
      <c r="R387" s="265" t="s">
        <v>1873</v>
      </c>
      <c r="S387" s="290">
        <v>19.244</v>
      </c>
      <c r="T387" s="291">
        <f t="shared" si="18"/>
        <v>18.214445999999999</v>
      </c>
      <c r="U387" s="291">
        <f t="shared" si="19"/>
        <v>0.19243999999999997</v>
      </c>
      <c r="V387" s="296">
        <v>16.113</v>
      </c>
      <c r="W387" s="294" t="s">
        <v>2683</v>
      </c>
      <c r="Y387" s="361"/>
      <c r="Z387" s="361"/>
      <c r="AA387" s="361"/>
    </row>
    <row r="388" spans="1:27" ht="15.75" thickBot="1">
      <c r="A388" s="265">
        <v>20424913</v>
      </c>
      <c r="B388" s="265">
        <v>4503</v>
      </c>
      <c r="C388" s="285" t="s">
        <v>3166</v>
      </c>
      <c r="D388" s="285" t="s">
        <v>1875</v>
      </c>
      <c r="E388" s="234" t="s">
        <v>5677</v>
      </c>
      <c r="F388" s="271" t="s">
        <v>650</v>
      </c>
      <c r="G388" s="234"/>
      <c r="H388" s="234" t="s">
        <v>3177</v>
      </c>
      <c r="I388" s="265">
        <v>1</v>
      </c>
      <c r="J388" s="294" t="s">
        <v>1968</v>
      </c>
      <c r="K388" s="234" t="s">
        <v>5603</v>
      </c>
      <c r="L388" s="285" t="s">
        <v>5611</v>
      </c>
      <c r="M388" s="298">
        <v>437880020993</v>
      </c>
      <c r="N388" s="287">
        <v>41.49</v>
      </c>
      <c r="O388" s="288">
        <f t="shared" si="17"/>
        <v>0.41490000000000005</v>
      </c>
      <c r="P388" s="264" t="s">
        <v>2686</v>
      </c>
      <c r="Q388" s="264">
        <v>1</v>
      </c>
      <c r="R388" s="265" t="s">
        <v>1873</v>
      </c>
      <c r="S388" s="290">
        <v>12.103</v>
      </c>
      <c r="T388" s="291">
        <f t="shared" si="18"/>
        <v>5.0215347000000001</v>
      </c>
      <c r="U388" s="291">
        <f t="shared" si="19"/>
        <v>0.12103</v>
      </c>
      <c r="V388" s="296">
        <v>11.868</v>
      </c>
      <c r="W388" s="294" t="s">
        <v>2685</v>
      </c>
      <c r="Y388" s="361"/>
      <c r="Z388" s="361"/>
      <c r="AA388" s="361"/>
    </row>
    <row r="389" spans="1:27" ht="15.75" thickBot="1">
      <c r="A389" s="265">
        <v>20424913</v>
      </c>
      <c r="B389" s="265">
        <v>4503</v>
      </c>
      <c r="C389" s="285" t="s">
        <v>3166</v>
      </c>
      <c r="D389" s="285" t="s">
        <v>1875</v>
      </c>
      <c r="E389" s="234" t="s">
        <v>5676</v>
      </c>
      <c r="F389" s="271" t="s">
        <v>1918</v>
      </c>
      <c r="G389" s="234" t="s">
        <v>3168</v>
      </c>
      <c r="H389" s="234" t="s">
        <v>3175</v>
      </c>
      <c r="I389" s="265">
        <v>1</v>
      </c>
      <c r="J389" s="294" t="s">
        <v>1965</v>
      </c>
      <c r="K389" s="234" t="s">
        <v>5602</v>
      </c>
      <c r="L389" s="285" t="s">
        <v>5611</v>
      </c>
      <c r="M389" s="298">
        <v>437880020989</v>
      </c>
      <c r="N389" s="287">
        <v>81.95</v>
      </c>
      <c r="O389" s="288">
        <f t="shared" si="17"/>
        <v>0.81950000000000001</v>
      </c>
      <c r="P389" s="264" t="s">
        <v>2688</v>
      </c>
      <c r="Q389" s="264">
        <v>1</v>
      </c>
      <c r="R389" s="265" t="s">
        <v>1873</v>
      </c>
      <c r="S389" s="290">
        <v>39.372</v>
      </c>
      <c r="T389" s="291">
        <f t="shared" si="18"/>
        <v>32.265354000000002</v>
      </c>
      <c r="U389" s="291">
        <f t="shared" si="19"/>
        <v>0.39372000000000001</v>
      </c>
      <c r="V389" s="296">
        <v>46.222000000000001</v>
      </c>
      <c r="W389" s="294" t="s">
        <v>2687</v>
      </c>
      <c r="Y389" s="361"/>
      <c r="Z389" s="361"/>
      <c r="AA389" s="361"/>
    </row>
    <row r="390" spans="1:27" ht="15.75" thickBot="1">
      <c r="A390" s="265">
        <v>20424913</v>
      </c>
      <c r="B390" s="265">
        <v>4503</v>
      </c>
      <c r="C390" s="285" t="s">
        <v>3166</v>
      </c>
      <c r="D390" s="285" t="s">
        <v>1875</v>
      </c>
      <c r="E390" s="234" t="s">
        <v>5688</v>
      </c>
      <c r="F390" s="271" t="s">
        <v>3195</v>
      </c>
      <c r="G390" s="234" t="s">
        <v>3168</v>
      </c>
      <c r="H390" s="234" t="s">
        <v>3193</v>
      </c>
      <c r="I390" s="265">
        <v>1</v>
      </c>
      <c r="J390" s="294" t="s">
        <v>1977</v>
      </c>
      <c r="K390" s="234" t="s">
        <v>5602</v>
      </c>
      <c r="L390" s="285" t="s">
        <v>5611</v>
      </c>
      <c r="M390" s="298">
        <v>437880021015</v>
      </c>
      <c r="N390" s="287">
        <v>72.099999999999994</v>
      </c>
      <c r="O390" s="288">
        <f t="shared" ref="O390:O453" si="20">N390*10/1000</f>
        <v>0.72099999999999997</v>
      </c>
      <c r="P390" s="264" t="s">
        <v>2690</v>
      </c>
      <c r="Q390" s="264">
        <v>1</v>
      </c>
      <c r="R390" s="265" t="s">
        <v>1873</v>
      </c>
      <c r="S390" s="290">
        <v>27.548999999999999</v>
      </c>
      <c r="T390" s="291">
        <f t="shared" si="18"/>
        <v>19.862828999999998</v>
      </c>
      <c r="U390" s="291">
        <f t="shared" si="19"/>
        <v>0.27549000000000001</v>
      </c>
      <c r="V390" s="296">
        <v>23.623000000000001</v>
      </c>
      <c r="W390" s="294" t="s">
        <v>2689</v>
      </c>
      <c r="Y390" s="361"/>
      <c r="Z390" s="361"/>
      <c r="AA390" s="361"/>
    </row>
    <row r="391" spans="1:27" ht="15.75" thickBot="1">
      <c r="A391" s="265">
        <v>20424913</v>
      </c>
      <c r="B391" s="265">
        <v>4503</v>
      </c>
      <c r="C391" s="285" t="s">
        <v>3166</v>
      </c>
      <c r="D391" s="285" t="s">
        <v>1875</v>
      </c>
      <c r="E391" s="234" t="s">
        <v>5691</v>
      </c>
      <c r="F391" s="271" t="s">
        <v>597</v>
      </c>
      <c r="G391" s="234"/>
      <c r="H391" s="234" t="s">
        <v>3202</v>
      </c>
      <c r="I391" s="265">
        <v>1</v>
      </c>
      <c r="J391" s="294" t="s">
        <v>1980</v>
      </c>
      <c r="K391" s="234" t="s">
        <v>5603</v>
      </c>
      <c r="L391" s="285" t="s">
        <v>5611</v>
      </c>
      <c r="M391" s="298">
        <v>437880021027</v>
      </c>
      <c r="N391" s="265">
        <v>56.03</v>
      </c>
      <c r="O391" s="288">
        <f t="shared" si="20"/>
        <v>0.56029999999999991</v>
      </c>
      <c r="P391" s="264" t="s">
        <v>2692</v>
      </c>
      <c r="Q391" s="264">
        <v>1</v>
      </c>
      <c r="R391" s="265" t="s">
        <v>1873</v>
      </c>
      <c r="S391" s="290">
        <v>41.688000000000002</v>
      </c>
      <c r="T391" s="291">
        <f t="shared" ref="T391:T454" si="21">S391*O391</f>
        <v>23.357786399999998</v>
      </c>
      <c r="U391" s="291">
        <f t="shared" ref="U391:U454" si="22">T391/N391</f>
        <v>0.41687999999999997</v>
      </c>
      <c r="V391" s="296">
        <v>40.959000000000003</v>
      </c>
      <c r="W391" s="294" t="s">
        <v>2691</v>
      </c>
      <c r="Y391" s="361"/>
      <c r="Z391" s="361"/>
      <c r="AA391" s="361"/>
    </row>
    <row r="392" spans="1:27" ht="15.75" thickBot="1">
      <c r="A392" s="265">
        <v>20424913</v>
      </c>
      <c r="B392" s="265">
        <v>4503</v>
      </c>
      <c r="C392" s="285" t="s">
        <v>3166</v>
      </c>
      <c r="D392" s="285" t="s">
        <v>1875</v>
      </c>
      <c r="E392" s="234" t="s">
        <v>5684</v>
      </c>
      <c r="F392" s="271" t="s">
        <v>5595</v>
      </c>
      <c r="G392" s="234" t="s">
        <v>3168</v>
      </c>
      <c r="H392" s="234" t="s">
        <v>3186</v>
      </c>
      <c r="I392" s="265">
        <v>1</v>
      </c>
      <c r="J392" s="294" t="s">
        <v>1974</v>
      </c>
      <c r="K392" s="234" t="s">
        <v>5602</v>
      </c>
      <c r="L392" s="285" t="s">
        <v>5611</v>
      </c>
      <c r="M392" s="298">
        <v>437880021003</v>
      </c>
      <c r="N392" s="265">
        <v>64.8</v>
      </c>
      <c r="O392" s="288">
        <f t="shared" si="20"/>
        <v>0.64800000000000002</v>
      </c>
      <c r="P392" s="264" t="s">
        <v>2694</v>
      </c>
      <c r="Q392" s="264">
        <v>25</v>
      </c>
      <c r="R392" s="265" t="s">
        <v>1873</v>
      </c>
      <c r="S392" s="290">
        <v>195.63499999999999</v>
      </c>
      <c r="T392" s="291">
        <f t="shared" si="21"/>
        <v>126.77148</v>
      </c>
      <c r="U392" s="291">
        <f t="shared" si="22"/>
        <v>1.95635</v>
      </c>
      <c r="V392" s="296">
        <v>165.56800000000001</v>
      </c>
      <c r="W392" s="294" t="s">
        <v>2693</v>
      </c>
      <c r="Y392" s="361"/>
      <c r="Z392" s="361"/>
      <c r="AA392" s="361"/>
    </row>
    <row r="393" spans="1:27" ht="15.75" thickBot="1">
      <c r="A393" s="265">
        <v>20424913</v>
      </c>
      <c r="B393" s="265">
        <v>4503</v>
      </c>
      <c r="C393" s="285" t="s">
        <v>3166</v>
      </c>
      <c r="D393" s="285" t="s">
        <v>1875</v>
      </c>
      <c r="E393" s="234" t="s">
        <v>5685</v>
      </c>
      <c r="F393" s="271" t="s">
        <v>5598</v>
      </c>
      <c r="G393" s="234" t="s">
        <v>3168</v>
      </c>
      <c r="H393" s="234" t="s">
        <v>3173</v>
      </c>
      <c r="I393" s="265">
        <v>1</v>
      </c>
      <c r="J393" s="294" t="s">
        <v>1971</v>
      </c>
      <c r="K393" s="234" t="s">
        <v>5602</v>
      </c>
      <c r="L393" s="285" t="s">
        <v>5611</v>
      </c>
      <c r="M393" s="298">
        <v>437880020985</v>
      </c>
      <c r="N393" s="265">
        <v>75.02</v>
      </c>
      <c r="O393" s="288">
        <f t="shared" si="20"/>
        <v>0.75019999999999998</v>
      </c>
      <c r="P393" s="264" t="s">
        <v>2696</v>
      </c>
      <c r="Q393" s="264">
        <v>1</v>
      </c>
      <c r="R393" s="265" t="s">
        <v>1873</v>
      </c>
      <c r="S393" s="290">
        <v>35.561999999999998</v>
      </c>
      <c r="T393" s="291">
        <f t="shared" si="21"/>
        <v>26.678612399999999</v>
      </c>
      <c r="U393" s="291">
        <f t="shared" si="22"/>
        <v>0.35561999999999999</v>
      </c>
      <c r="V393" s="296">
        <v>36.445</v>
      </c>
      <c r="W393" s="294" t="s">
        <v>2695</v>
      </c>
      <c r="Y393" s="361"/>
      <c r="Z393" s="361"/>
      <c r="AA393" s="361"/>
    </row>
    <row r="394" spans="1:27" ht="15.75" thickBot="1">
      <c r="A394" s="265">
        <v>20424913</v>
      </c>
      <c r="B394" s="265">
        <v>4503</v>
      </c>
      <c r="C394" s="285" t="s">
        <v>3166</v>
      </c>
      <c r="D394" s="285" t="s">
        <v>1875</v>
      </c>
      <c r="E394" s="234" t="s">
        <v>5684</v>
      </c>
      <c r="F394" s="271" t="s">
        <v>5595</v>
      </c>
      <c r="G394" s="234" t="s">
        <v>3168</v>
      </c>
      <c r="H394" s="234" t="s">
        <v>3188</v>
      </c>
      <c r="I394" s="265">
        <v>3</v>
      </c>
      <c r="J394" s="294" t="s">
        <v>1962</v>
      </c>
      <c r="K394" s="234" t="s">
        <v>5602</v>
      </c>
      <c r="L394" s="285" t="s">
        <v>5611</v>
      </c>
      <c r="M394" s="298">
        <v>437880021007</v>
      </c>
      <c r="N394" s="265">
        <v>53.49</v>
      </c>
      <c r="O394" s="288">
        <f t="shared" si="20"/>
        <v>0.53489999999999993</v>
      </c>
      <c r="P394" s="264" t="s">
        <v>2698</v>
      </c>
      <c r="Q394" s="264">
        <v>1</v>
      </c>
      <c r="R394" s="265" t="s">
        <v>1873</v>
      </c>
      <c r="S394" s="290">
        <v>185.73599999999999</v>
      </c>
      <c r="T394" s="291">
        <f t="shared" si="21"/>
        <v>99.350186399999984</v>
      </c>
      <c r="U394" s="291">
        <f t="shared" si="22"/>
        <v>1.8573599999999997</v>
      </c>
      <c r="V394" s="296">
        <v>134.64400000000001</v>
      </c>
      <c r="W394" s="294" t="s">
        <v>2697</v>
      </c>
      <c r="Y394" s="361"/>
      <c r="Z394" s="361"/>
      <c r="AA394" s="361"/>
    </row>
    <row r="395" spans="1:27" ht="15.75" thickBot="1">
      <c r="A395" s="265">
        <v>20424913</v>
      </c>
      <c r="B395" s="265">
        <v>4504</v>
      </c>
      <c r="C395" s="285" t="s">
        <v>3166</v>
      </c>
      <c r="D395" s="285" t="s">
        <v>1875</v>
      </c>
      <c r="E395" s="234" t="s">
        <v>5686</v>
      </c>
      <c r="F395" s="271" t="s">
        <v>3191</v>
      </c>
      <c r="G395" s="234" t="s">
        <v>3168</v>
      </c>
      <c r="H395" s="234" t="s">
        <v>3190</v>
      </c>
      <c r="I395" s="265">
        <v>1</v>
      </c>
      <c r="J395" s="294" t="s">
        <v>1959</v>
      </c>
      <c r="K395" s="234" t="s">
        <v>5602</v>
      </c>
      <c r="L395" s="285" t="s">
        <v>5611</v>
      </c>
      <c r="M395" s="298">
        <v>437880021127</v>
      </c>
      <c r="N395" s="287">
        <v>75.98</v>
      </c>
      <c r="O395" s="288">
        <f t="shared" si="20"/>
        <v>0.75980000000000003</v>
      </c>
      <c r="P395" s="264" t="s">
        <v>2700</v>
      </c>
      <c r="Q395" s="264">
        <v>1</v>
      </c>
      <c r="R395" s="265" t="s">
        <v>1873</v>
      </c>
      <c r="S395" s="290">
        <v>85.073999999999998</v>
      </c>
      <c r="T395" s="291">
        <f t="shared" si="21"/>
        <v>64.639225199999998</v>
      </c>
      <c r="U395" s="291">
        <f t="shared" si="22"/>
        <v>0.85073999999999994</v>
      </c>
      <c r="V395" s="296">
        <v>90.512</v>
      </c>
      <c r="W395" s="294" t="s">
        <v>2699</v>
      </c>
      <c r="Y395" s="361"/>
      <c r="Z395" s="361"/>
      <c r="AA395" s="361"/>
    </row>
    <row r="396" spans="1:27" ht="15.75" thickBot="1">
      <c r="A396" s="265">
        <v>20424913</v>
      </c>
      <c r="B396" s="265">
        <v>4504</v>
      </c>
      <c r="C396" s="285" t="s">
        <v>3166</v>
      </c>
      <c r="D396" s="285" t="s">
        <v>1875</v>
      </c>
      <c r="E396" s="234" t="s">
        <v>5679</v>
      </c>
      <c r="F396" s="271" t="s">
        <v>70</v>
      </c>
      <c r="G396" s="234"/>
      <c r="H396" s="234" t="s">
        <v>3181</v>
      </c>
      <c r="I396" s="265">
        <v>1</v>
      </c>
      <c r="J396" s="294" t="s">
        <v>2041</v>
      </c>
      <c r="K396" s="234" t="s">
        <v>5603</v>
      </c>
      <c r="L396" s="285" t="s">
        <v>5611</v>
      </c>
      <c r="M396" s="298">
        <v>437880021113</v>
      </c>
      <c r="N396" s="287">
        <v>93.6</v>
      </c>
      <c r="O396" s="288">
        <f t="shared" si="20"/>
        <v>0.93600000000000005</v>
      </c>
      <c r="P396" s="264" t="s">
        <v>2702</v>
      </c>
      <c r="Q396" s="264">
        <v>1</v>
      </c>
      <c r="R396" s="265" t="s">
        <v>1873</v>
      </c>
      <c r="S396" s="290">
        <v>70.927000000000007</v>
      </c>
      <c r="T396" s="291">
        <f t="shared" si="21"/>
        <v>66.387672000000009</v>
      </c>
      <c r="U396" s="291">
        <f t="shared" si="22"/>
        <v>0.70927000000000018</v>
      </c>
      <c r="V396" s="296">
        <v>64.882000000000005</v>
      </c>
      <c r="W396" s="294" t="s">
        <v>2701</v>
      </c>
      <c r="Y396" s="361"/>
      <c r="Z396" s="361"/>
      <c r="AA396" s="361"/>
    </row>
    <row r="397" spans="1:27" ht="15.75" thickBot="1">
      <c r="A397" s="265">
        <v>20424913</v>
      </c>
      <c r="B397" s="265">
        <v>4504</v>
      </c>
      <c r="C397" s="285" t="s">
        <v>3166</v>
      </c>
      <c r="D397" s="285" t="s">
        <v>1875</v>
      </c>
      <c r="E397" s="234" t="s">
        <v>5689</v>
      </c>
      <c r="F397" s="271" t="s">
        <v>3198</v>
      </c>
      <c r="G397" s="234" t="s">
        <v>3168</v>
      </c>
      <c r="H397" s="234" t="s">
        <v>3197</v>
      </c>
      <c r="I397" s="265">
        <v>1</v>
      </c>
      <c r="J397" s="294" t="s">
        <v>1947</v>
      </c>
      <c r="K397" s="234" t="s">
        <v>5602</v>
      </c>
      <c r="L397" s="285" t="s">
        <v>5611</v>
      </c>
      <c r="M397" s="298">
        <v>437880021135</v>
      </c>
      <c r="N397" s="287">
        <v>52.72</v>
      </c>
      <c r="O397" s="288">
        <f t="shared" si="20"/>
        <v>0.5272</v>
      </c>
      <c r="P397" s="264" t="s">
        <v>2704</v>
      </c>
      <c r="Q397" s="264">
        <v>25</v>
      </c>
      <c r="R397" s="265" t="s">
        <v>1873</v>
      </c>
      <c r="S397" s="290">
        <v>136.99100000000001</v>
      </c>
      <c r="T397" s="291">
        <f t="shared" si="21"/>
        <v>72.221655200000001</v>
      </c>
      <c r="U397" s="291">
        <f t="shared" si="22"/>
        <v>1.36991</v>
      </c>
      <c r="V397" s="296">
        <v>122.43899999999999</v>
      </c>
      <c r="W397" s="294" t="s">
        <v>2703</v>
      </c>
      <c r="Y397" s="361"/>
      <c r="Z397" s="361"/>
      <c r="AA397" s="361"/>
    </row>
    <row r="398" spans="1:27" ht="15.75" thickBot="1">
      <c r="A398" s="265">
        <v>20424913</v>
      </c>
      <c r="B398" s="265">
        <v>4504</v>
      </c>
      <c r="C398" s="285" t="s">
        <v>3166</v>
      </c>
      <c r="D398" s="285" t="s">
        <v>1875</v>
      </c>
      <c r="E398" s="234" t="s">
        <v>5678</v>
      </c>
      <c r="F398" s="271" t="s">
        <v>65</v>
      </c>
      <c r="G398" s="234"/>
      <c r="H398" s="234" t="s">
        <v>3179</v>
      </c>
      <c r="I398" s="265">
        <v>1</v>
      </c>
      <c r="J398" s="294" t="s">
        <v>1953</v>
      </c>
      <c r="K398" s="234" t="s">
        <v>5603</v>
      </c>
      <c r="L398" s="285" t="s">
        <v>5611</v>
      </c>
      <c r="M398" s="298">
        <v>437880021111</v>
      </c>
      <c r="N398" s="287">
        <v>49.75</v>
      </c>
      <c r="O398" s="288">
        <f t="shared" si="20"/>
        <v>0.4975</v>
      </c>
      <c r="P398" s="264" t="s">
        <v>2706</v>
      </c>
      <c r="Q398" s="264">
        <v>1</v>
      </c>
      <c r="R398" s="265" t="s">
        <v>1873</v>
      </c>
      <c r="S398" s="290">
        <v>34.975000000000001</v>
      </c>
      <c r="T398" s="291">
        <f t="shared" si="21"/>
        <v>17.400062500000001</v>
      </c>
      <c r="U398" s="291">
        <f t="shared" si="22"/>
        <v>0.34975000000000001</v>
      </c>
      <c r="V398" s="296">
        <v>27.905000000000001</v>
      </c>
      <c r="W398" s="294" t="s">
        <v>2705</v>
      </c>
      <c r="Y398" s="361"/>
      <c r="Z398" s="361"/>
      <c r="AA398" s="361"/>
    </row>
    <row r="399" spans="1:27" ht="15.75" thickBot="1">
      <c r="A399" s="265">
        <v>20424913</v>
      </c>
      <c r="B399" s="265">
        <v>4504</v>
      </c>
      <c r="C399" s="285" t="s">
        <v>3166</v>
      </c>
      <c r="D399" s="285" t="s">
        <v>1875</v>
      </c>
      <c r="E399" s="234" t="s">
        <v>5680</v>
      </c>
      <c r="F399" s="271" t="s">
        <v>5599</v>
      </c>
      <c r="G399" s="234"/>
      <c r="H399" s="234" t="s">
        <v>3183</v>
      </c>
      <c r="I399" s="265">
        <v>1</v>
      </c>
      <c r="J399" s="294" t="s">
        <v>1956</v>
      </c>
      <c r="K399" s="234" t="s">
        <v>5603</v>
      </c>
      <c r="L399" s="285" t="s">
        <v>5611</v>
      </c>
      <c r="M399" s="298">
        <v>437880021117</v>
      </c>
      <c r="N399" s="287">
        <v>44.62</v>
      </c>
      <c r="O399" s="288">
        <f t="shared" si="20"/>
        <v>0.44619999999999999</v>
      </c>
      <c r="P399" s="264" t="s">
        <v>2708</v>
      </c>
      <c r="Q399" s="264">
        <v>25</v>
      </c>
      <c r="R399" s="265" t="s">
        <v>1873</v>
      </c>
      <c r="S399" s="290">
        <v>434.221</v>
      </c>
      <c r="T399" s="291">
        <f t="shared" si="21"/>
        <v>193.7494102</v>
      </c>
      <c r="U399" s="291">
        <f t="shared" si="22"/>
        <v>4.3422100000000006</v>
      </c>
      <c r="V399" s="296">
        <v>383.34800000000001</v>
      </c>
      <c r="W399" s="294" t="s">
        <v>2707</v>
      </c>
      <c r="Y399" s="361"/>
      <c r="Z399" s="361"/>
      <c r="AA399" s="361"/>
    </row>
    <row r="400" spans="1:27" ht="15.75" thickBot="1">
      <c r="A400" s="265">
        <v>20424913</v>
      </c>
      <c r="B400" s="265">
        <v>4504</v>
      </c>
      <c r="C400" s="285" t="s">
        <v>3166</v>
      </c>
      <c r="D400" s="285" t="s">
        <v>1875</v>
      </c>
      <c r="E400" s="234" t="s">
        <v>5690</v>
      </c>
      <c r="F400" s="271" t="s">
        <v>66</v>
      </c>
      <c r="G400" s="234"/>
      <c r="H400" s="234" t="s">
        <v>3200</v>
      </c>
      <c r="I400" s="265">
        <v>1</v>
      </c>
      <c r="J400" s="294" t="s">
        <v>1950</v>
      </c>
      <c r="K400" s="234" t="s">
        <v>5603</v>
      </c>
      <c r="L400" s="285" t="s">
        <v>5611</v>
      </c>
      <c r="M400" s="298">
        <v>437880021141</v>
      </c>
      <c r="N400" s="265">
        <v>83.47</v>
      </c>
      <c r="O400" s="288">
        <f t="shared" si="20"/>
        <v>0.8347</v>
      </c>
      <c r="P400" s="264" t="s">
        <v>2710</v>
      </c>
      <c r="Q400" s="264">
        <v>1</v>
      </c>
      <c r="R400" s="265" t="s">
        <v>1873</v>
      </c>
      <c r="S400" s="290">
        <v>139.30799999999999</v>
      </c>
      <c r="T400" s="291">
        <f t="shared" si="21"/>
        <v>116.2803876</v>
      </c>
      <c r="U400" s="291">
        <f t="shared" si="22"/>
        <v>1.3930800000000001</v>
      </c>
      <c r="V400" s="296">
        <v>146.93799999999999</v>
      </c>
      <c r="W400" s="294" t="s">
        <v>2709</v>
      </c>
      <c r="Y400" s="361"/>
      <c r="Z400" s="361"/>
      <c r="AA400" s="361"/>
    </row>
    <row r="401" spans="1:27" ht="15.75" thickBot="1">
      <c r="A401" s="265">
        <v>20424913</v>
      </c>
      <c r="B401" s="265">
        <v>4504</v>
      </c>
      <c r="C401" s="285" t="s">
        <v>3166</v>
      </c>
      <c r="D401" s="285" t="s">
        <v>1875</v>
      </c>
      <c r="E401" s="234" t="s">
        <v>5685</v>
      </c>
      <c r="F401" s="271" t="s">
        <v>5598</v>
      </c>
      <c r="G401" s="234" t="s">
        <v>3168</v>
      </c>
      <c r="H401" s="234" t="s">
        <v>3173</v>
      </c>
      <c r="I401" s="265">
        <v>1</v>
      </c>
      <c r="J401" s="294" t="s">
        <v>1971</v>
      </c>
      <c r="K401" s="234" t="s">
        <v>5602</v>
      </c>
      <c r="L401" s="285" t="s">
        <v>5611</v>
      </c>
      <c r="M401" s="298">
        <v>437880021101</v>
      </c>
      <c r="N401" s="265">
        <v>85.12</v>
      </c>
      <c r="O401" s="288">
        <f t="shared" si="20"/>
        <v>0.85120000000000007</v>
      </c>
      <c r="P401" s="264" t="s">
        <v>2712</v>
      </c>
      <c r="Q401" s="264">
        <v>25</v>
      </c>
      <c r="R401" s="265" t="s">
        <v>1873</v>
      </c>
      <c r="S401" s="290">
        <v>320.45699999999999</v>
      </c>
      <c r="T401" s="291">
        <f t="shared" si="21"/>
        <v>272.77299840000001</v>
      </c>
      <c r="U401" s="291">
        <f t="shared" si="22"/>
        <v>3.2045699999999999</v>
      </c>
      <c r="V401" s="296">
        <v>330.702</v>
      </c>
      <c r="W401" s="294" t="s">
        <v>2711</v>
      </c>
      <c r="Y401" s="361"/>
      <c r="Z401" s="361"/>
      <c r="AA401" s="361"/>
    </row>
    <row r="402" spans="1:27" ht="15.75" thickBot="1">
      <c r="A402" s="265">
        <v>20424913</v>
      </c>
      <c r="B402" s="265">
        <v>4504</v>
      </c>
      <c r="C402" s="285" t="s">
        <v>3166</v>
      </c>
      <c r="D402" s="285" t="s">
        <v>1875</v>
      </c>
      <c r="E402" s="234" t="s">
        <v>5676</v>
      </c>
      <c r="F402" s="271" t="s">
        <v>1918</v>
      </c>
      <c r="G402" s="234" t="s">
        <v>3168</v>
      </c>
      <c r="H402" s="234" t="s">
        <v>3175</v>
      </c>
      <c r="I402" s="265">
        <v>1</v>
      </c>
      <c r="J402" s="294" t="s">
        <v>1965</v>
      </c>
      <c r="K402" s="234" t="s">
        <v>5602</v>
      </c>
      <c r="L402" s="285" t="s">
        <v>5611</v>
      </c>
      <c r="M402" s="298">
        <v>437880021105</v>
      </c>
      <c r="N402" s="265">
        <v>91.88</v>
      </c>
      <c r="O402" s="288">
        <f t="shared" si="20"/>
        <v>0.91879999999999995</v>
      </c>
      <c r="P402" s="264" t="s">
        <v>2714</v>
      </c>
      <c r="Q402" s="264">
        <v>1</v>
      </c>
      <c r="R402" s="265" t="s">
        <v>1873</v>
      </c>
      <c r="S402" s="290">
        <v>30.529</v>
      </c>
      <c r="T402" s="291">
        <f t="shared" si="21"/>
        <v>28.0500452</v>
      </c>
      <c r="U402" s="291">
        <f t="shared" si="22"/>
        <v>0.30529000000000001</v>
      </c>
      <c r="V402" s="296">
        <v>26.553999999999998</v>
      </c>
      <c r="W402" s="294" t="s">
        <v>2713</v>
      </c>
      <c r="Y402" s="361"/>
      <c r="Z402" s="361"/>
      <c r="AA402" s="361"/>
    </row>
    <row r="403" spans="1:27" ht="15.75" thickBot="1">
      <c r="A403" s="265">
        <v>20424913</v>
      </c>
      <c r="B403" s="265">
        <v>4504</v>
      </c>
      <c r="C403" s="285" t="s">
        <v>3166</v>
      </c>
      <c r="D403" s="285" t="s">
        <v>1875</v>
      </c>
      <c r="E403" s="234" t="s">
        <v>5684</v>
      </c>
      <c r="F403" s="271" t="s">
        <v>5595</v>
      </c>
      <c r="G403" s="234" t="s">
        <v>3168</v>
      </c>
      <c r="H403" s="234" t="s">
        <v>3186</v>
      </c>
      <c r="I403" s="265">
        <v>1</v>
      </c>
      <c r="J403" s="294" t="s">
        <v>1974</v>
      </c>
      <c r="K403" s="234" t="s">
        <v>5602</v>
      </c>
      <c r="L403" s="285" t="s">
        <v>5611</v>
      </c>
      <c r="M403" s="298">
        <v>437880021119</v>
      </c>
      <c r="N403" s="265">
        <v>75.19</v>
      </c>
      <c r="O403" s="288">
        <f t="shared" si="20"/>
        <v>0.75190000000000001</v>
      </c>
      <c r="P403" s="264" t="s">
        <v>2716</v>
      </c>
      <c r="Q403" s="264">
        <v>1</v>
      </c>
      <c r="R403" s="265" t="s">
        <v>1873</v>
      </c>
      <c r="S403" s="290">
        <v>95.165000000000006</v>
      </c>
      <c r="T403" s="291">
        <f t="shared" si="21"/>
        <v>71.5545635</v>
      </c>
      <c r="U403" s="291">
        <f t="shared" si="22"/>
        <v>0.95165</v>
      </c>
      <c r="V403" s="296">
        <v>83.814999999999998</v>
      </c>
      <c r="W403" s="294" t="s">
        <v>2715</v>
      </c>
      <c r="Y403" s="361"/>
      <c r="Z403" s="361"/>
      <c r="AA403" s="361"/>
    </row>
    <row r="404" spans="1:27" ht="15.75" thickBot="1">
      <c r="A404" s="265">
        <v>20424913</v>
      </c>
      <c r="B404" s="265">
        <v>4504</v>
      </c>
      <c r="C404" s="285" t="s">
        <v>3166</v>
      </c>
      <c r="D404" s="285" t="s">
        <v>1875</v>
      </c>
      <c r="E404" s="234" t="s">
        <v>5691</v>
      </c>
      <c r="F404" s="271" t="s">
        <v>597</v>
      </c>
      <c r="G404" s="234"/>
      <c r="H404" s="234" t="s">
        <v>3202</v>
      </c>
      <c r="I404" s="265">
        <v>1</v>
      </c>
      <c r="J404" s="294" t="s">
        <v>1980</v>
      </c>
      <c r="K404" s="234" t="s">
        <v>5603</v>
      </c>
      <c r="L404" s="285" t="s">
        <v>5611</v>
      </c>
      <c r="M404" s="298">
        <v>437880021143</v>
      </c>
      <c r="N404" s="265">
        <v>101.32</v>
      </c>
      <c r="O404" s="288">
        <f t="shared" si="20"/>
        <v>1.0131999999999999</v>
      </c>
      <c r="P404" s="264" t="s">
        <v>2718</v>
      </c>
      <c r="Q404" s="264">
        <v>1</v>
      </c>
      <c r="R404" s="265" t="s">
        <v>1873</v>
      </c>
      <c r="S404" s="290">
        <v>30.629000000000001</v>
      </c>
      <c r="T404" s="291">
        <f t="shared" si="21"/>
        <v>31.033302799999998</v>
      </c>
      <c r="U404" s="291">
        <f t="shared" si="22"/>
        <v>0.30629000000000001</v>
      </c>
      <c r="V404" s="296">
        <v>30.628</v>
      </c>
      <c r="W404" s="294" t="s">
        <v>2717</v>
      </c>
      <c r="Y404" s="361"/>
      <c r="Z404" s="361"/>
      <c r="AA404" s="361"/>
    </row>
    <row r="405" spans="1:27" ht="15.75" thickBot="1">
      <c r="A405" s="265">
        <v>20424913</v>
      </c>
      <c r="B405" s="265">
        <v>4504</v>
      </c>
      <c r="C405" s="285" t="s">
        <v>3166</v>
      </c>
      <c r="D405" s="285" t="s">
        <v>1875</v>
      </c>
      <c r="E405" s="234" t="s">
        <v>5688</v>
      </c>
      <c r="F405" s="271" t="s">
        <v>3195</v>
      </c>
      <c r="G405" s="234" t="s">
        <v>3168</v>
      </c>
      <c r="H405" s="234" t="s">
        <v>3193</v>
      </c>
      <c r="I405" s="265">
        <v>1</v>
      </c>
      <c r="J405" s="294" t="s">
        <v>1977</v>
      </c>
      <c r="K405" s="234" t="s">
        <v>5602</v>
      </c>
      <c r="L405" s="285" t="s">
        <v>5611</v>
      </c>
      <c r="M405" s="298">
        <v>437880021131</v>
      </c>
      <c r="N405" s="265">
        <v>77.349999999999994</v>
      </c>
      <c r="O405" s="288">
        <f t="shared" si="20"/>
        <v>0.77349999999999997</v>
      </c>
      <c r="P405" s="264" t="s">
        <v>2720</v>
      </c>
      <c r="Q405" s="264">
        <v>1</v>
      </c>
      <c r="R405" s="265" t="s">
        <v>1873</v>
      </c>
      <c r="S405" s="290">
        <v>240.10599999999999</v>
      </c>
      <c r="T405" s="291">
        <f t="shared" si="21"/>
        <v>185.72199099999997</v>
      </c>
      <c r="U405" s="291">
        <f t="shared" si="22"/>
        <v>2.4010599999999998</v>
      </c>
      <c r="V405" s="296">
        <v>184.57</v>
      </c>
      <c r="W405" s="294" t="s">
        <v>2719</v>
      </c>
      <c r="Y405" s="361"/>
      <c r="Z405" s="361"/>
      <c r="AA405" s="361"/>
    </row>
    <row r="406" spans="1:27" ht="15.75" thickBot="1">
      <c r="A406" s="265">
        <v>20424913</v>
      </c>
      <c r="B406" s="265">
        <v>4504</v>
      </c>
      <c r="C406" s="285" t="s">
        <v>3166</v>
      </c>
      <c r="D406" s="285" t="s">
        <v>1875</v>
      </c>
      <c r="E406" s="234" t="s">
        <v>5677</v>
      </c>
      <c r="F406" s="271" t="s">
        <v>650</v>
      </c>
      <c r="G406" s="234"/>
      <c r="H406" s="234" t="s">
        <v>3177</v>
      </c>
      <c r="I406" s="265">
        <v>1</v>
      </c>
      <c r="J406" s="294" t="s">
        <v>1968</v>
      </c>
      <c r="K406" s="234" t="s">
        <v>5603</v>
      </c>
      <c r="L406" s="285" t="s">
        <v>5611</v>
      </c>
      <c r="M406" s="298">
        <v>437880021109</v>
      </c>
      <c r="N406" s="265">
        <v>53.52</v>
      </c>
      <c r="O406" s="288">
        <f t="shared" si="20"/>
        <v>0.53520000000000001</v>
      </c>
      <c r="P406" s="264" t="s">
        <v>2722</v>
      </c>
      <c r="Q406" s="264">
        <v>1</v>
      </c>
      <c r="R406" s="265" t="s">
        <v>1873</v>
      </c>
      <c r="S406" s="290">
        <v>37.893999999999998</v>
      </c>
      <c r="T406" s="291">
        <f t="shared" si="21"/>
        <v>20.2808688</v>
      </c>
      <c r="U406" s="291">
        <f t="shared" si="22"/>
        <v>0.37894</v>
      </c>
      <c r="V406" s="296">
        <v>44.317999999999998</v>
      </c>
      <c r="W406" s="294" t="s">
        <v>2721</v>
      </c>
      <c r="Y406" s="361"/>
      <c r="Z406" s="361"/>
      <c r="AA406" s="361"/>
    </row>
    <row r="407" spans="1:27" ht="15.75" thickBot="1">
      <c r="A407" s="265">
        <v>20424913</v>
      </c>
      <c r="B407" s="265">
        <v>4504</v>
      </c>
      <c r="C407" s="285" t="s">
        <v>3166</v>
      </c>
      <c r="D407" s="285" t="s">
        <v>1875</v>
      </c>
      <c r="E407" s="234" t="s">
        <v>5684</v>
      </c>
      <c r="F407" s="271" t="s">
        <v>5595</v>
      </c>
      <c r="G407" s="234" t="s">
        <v>3168</v>
      </c>
      <c r="H407" s="234" t="s">
        <v>3188</v>
      </c>
      <c r="I407" s="265">
        <v>3</v>
      </c>
      <c r="J407" s="294" t="s">
        <v>1962</v>
      </c>
      <c r="K407" s="234" t="s">
        <v>5602</v>
      </c>
      <c r="L407" s="285" t="s">
        <v>5611</v>
      </c>
      <c r="M407" s="298">
        <v>437880021123</v>
      </c>
      <c r="N407" s="265">
        <v>82.77</v>
      </c>
      <c r="O407" s="288">
        <f t="shared" si="20"/>
        <v>0.82769999999999988</v>
      </c>
      <c r="P407" s="264" t="s">
        <v>2724</v>
      </c>
      <c r="Q407" s="264">
        <v>1</v>
      </c>
      <c r="R407" s="265" t="s">
        <v>1873</v>
      </c>
      <c r="S407" s="290">
        <v>158.703</v>
      </c>
      <c r="T407" s="291">
        <f t="shared" si="21"/>
        <v>131.35847309999997</v>
      </c>
      <c r="U407" s="291">
        <f t="shared" si="22"/>
        <v>1.5870299999999997</v>
      </c>
      <c r="V407" s="296">
        <v>167.70099999999999</v>
      </c>
      <c r="W407" s="294" t="s">
        <v>2723</v>
      </c>
      <c r="Y407" s="361"/>
      <c r="Z407" s="361"/>
      <c r="AA407" s="361"/>
    </row>
    <row r="408" spans="1:27" ht="15.75" thickBot="1">
      <c r="A408" s="265">
        <v>20424913</v>
      </c>
      <c r="B408" s="265">
        <v>5001</v>
      </c>
      <c r="C408" s="285" t="s">
        <v>3166</v>
      </c>
      <c r="D408" s="285" t="s">
        <v>1875</v>
      </c>
      <c r="E408" s="234" t="s">
        <v>5679</v>
      </c>
      <c r="F408" s="271" t="s">
        <v>70</v>
      </c>
      <c r="G408" s="234"/>
      <c r="H408" s="234" t="s">
        <v>3181</v>
      </c>
      <c r="I408" s="265">
        <v>1</v>
      </c>
      <c r="J408" s="294" t="s">
        <v>1894</v>
      </c>
      <c r="K408" s="234" t="s">
        <v>5600</v>
      </c>
      <c r="L408" s="285" t="s">
        <v>5610</v>
      </c>
      <c r="M408" s="298">
        <v>437880021228</v>
      </c>
      <c r="N408" s="287">
        <v>75.84</v>
      </c>
      <c r="O408" s="288">
        <f t="shared" si="20"/>
        <v>0.75840000000000007</v>
      </c>
      <c r="P408" s="264" t="s">
        <v>2726</v>
      </c>
      <c r="Q408" s="264">
        <v>1</v>
      </c>
      <c r="R408" s="265" t="s">
        <v>1873</v>
      </c>
      <c r="S408" s="290">
        <v>4.024</v>
      </c>
      <c r="T408" s="291">
        <f t="shared" si="21"/>
        <v>3.0518016000000001</v>
      </c>
      <c r="U408" s="291">
        <f t="shared" si="22"/>
        <v>4.0239999999999998E-2</v>
      </c>
      <c r="V408" s="296">
        <v>4.2649999999999997</v>
      </c>
      <c r="W408" s="294" t="s">
        <v>2725</v>
      </c>
      <c r="Y408" s="361"/>
      <c r="Z408" s="361"/>
      <c r="AA408" s="361"/>
    </row>
    <row r="409" spans="1:27" ht="15.75" thickBot="1">
      <c r="A409" s="265">
        <v>20424913</v>
      </c>
      <c r="B409" s="265">
        <v>5001</v>
      </c>
      <c r="C409" s="285" t="s">
        <v>3166</v>
      </c>
      <c r="D409" s="285" t="s">
        <v>1875</v>
      </c>
      <c r="E409" s="234" t="s">
        <v>5686</v>
      </c>
      <c r="F409" s="271" t="s">
        <v>3191</v>
      </c>
      <c r="G409" s="234" t="s">
        <v>3168</v>
      </c>
      <c r="H409" s="234" t="s">
        <v>3190</v>
      </c>
      <c r="I409" s="265">
        <v>1</v>
      </c>
      <c r="J409" s="294" t="s">
        <v>1880</v>
      </c>
      <c r="K409" s="234" t="s">
        <v>5601</v>
      </c>
      <c r="L409" s="285" t="s">
        <v>5610</v>
      </c>
      <c r="M409" s="298">
        <v>437880021242</v>
      </c>
      <c r="N409" s="287">
        <v>79.430000000000007</v>
      </c>
      <c r="O409" s="288">
        <f t="shared" si="20"/>
        <v>0.79430000000000012</v>
      </c>
      <c r="P409" s="264" t="s">
        <v>2728</v>
      </c>
      <c r="Q409" s="264">
        <v>1</v>
      </c>
      <c r="R409" s="265" t="s">
        <v>1873</v>
      </c>
      <c r="S409" s="290">
        <v>9.8219999999999992</v>
      </c>
      <c r="T409" s="291">
        <f t="shared" si="21"/>
        <v>7.8016146000000006</v>
      </c>
      <c r="U409" s="291">
        <f t="shared" si="22"/>
        <v>9.8220000000000002E-2</v>
      </c>
      <c r="V409" s="296">
        <v>12.202</v>
      </c>
      <c r="W409" s="294" t="s">
        <v>2727</v>
      </c>
      <c r="Y409" s="361"/>
      <c r="Z409" s="361"/>
      <c r="AA409" s="361"/>
    </row>
    <row r="410" spans="1:27" ht="15.75" thickBot="1">
      <c r="A410" s="265">
        <v>20424913</v>
      </c>
      <c r="B410" s="265">
        <v>5001</v>
      </c>
      <c r="C410" s="285" t="s">
        <v>3166</v>
      </c>
      <c r="D410" s="285" t="s">
        <v>1875</v>
      </c>
      <c r="E410" s="234" t="s">
        <v>5689</v>
      </c>
      <c r="F410" s="271" t="s">
        <v>3198</v>
      </c>
      <c r="G410" s="234" t="s">
        <v>3168</v>
      </c>
      <c r="H410" s="234" t="s">
        <v>3197</v>
      </c>
      <c r="I410" s="265">
        <v>1</v>
      </c>
      <c r="J410" s="294" t="s">
        <v>1888</v>
      </c>
      <c r="K410" s="234" t="s">
        <v>5601</v>
      </c>
      <c r="L410" s="285" t="s">
        <v>5610</v>
      </c>
      <c r="M410" s="298">
        <v>437880021250</v>
      </c>
      <c r="N410" s="287">
        <v>63.4</v>
      </c>
      <c r="O410" s="288">
        <f t="shared" si="20"/>
        <v>0.63400000000000001</v>
      </c>
      <c r="P410" s="264" t="s">
        <v>2730</v>
      </c>
      <c r="Q410" s="264">
        <v>1</v>
      </c>
      <c r="R410" s="265" t="s">
        <v>1873</v>
      </c>
      <c r="S410" s="290">
        <v>13.148</v>
      </c>
      <c r="T410" s="291">
        <f t="shared" si="21"/>
        <v>8.3358319999999999</v>
      </c>
      <c r="U410" s="291">
        <f t="shared" si="22"/>
        <v>0.13148000000000001</v>
      </c>
      <c r="V410" s="296">
        <v>15.834</v>
      </c>
      <c r="W410" s="294" t="s">
        <v>2729</v>
      </c>
      <c r="Y410" s="361"/>
      <c r="Z410" s="361"/>
      <c r="AA410" s="361"/>
    </row>
    <row r="411" spans="1:27" ht="15.75" thickBot="1">
      <c r="A411" s="265">
        <v>20424913</v>
      </c>
      <c r="B411" s="265">
        <v>5001</v>
      </c>
      <c r="C411" s="285" t="s">
        <v>3166</v>
      </c>
      <c r="D411" s="285" t="s">
        <v>1875</v>
      </c>
      <c r="E411" s="234" t="s">
        <v>5690</v>
      </c>
      <c r="F411" s="271" t="s">
        <v>66</v>
      </c>
      <c r="G411" s="234"/>
      <c r="H411" s="234" t="s">
        <v>3200</v>
      </c>
      <c r="I411" s="265">
        <v>1</v>
      </c>
      <c r="J411" s="294" t="s">
        <v>1874</v>
      </c>
      <c r="K411" s="234" t="s">
        <v>5600</v>
      </c>
      <c r="L411" s="285" t="s">
        <v>5610</v>
      </c>
      <c r="M411" s="298">
        <v>437880021256</v>
      </c>
      <c r="N411" s="287">
        <v>106.98</v>
      </c>
      <c r="O411" s="288">
        <f t="shared" si="20"/>
        <v>1.0697999999999999</v>
      </c>
      <c r="P411" s="264" t="s">
        <v>2732</v>
      </c>
      <c r="Q411" s="264">
        <v>1</v>
      </c>
      <c r="R411" s="265" t="s">
        <v>1873</v>
      </c>
      <c r="S411" s="290">
        <v>9.8390000000000004</v>
      </c>
      <c r="T411" s="291">
        <f t="shared" si="21"/>
        <v>10.525762199999999</v>
      </c>
      <c r="U411" s="291">
        <f t="shared" si="22"/>
        <v>9.8389999999999991E-2</v>
      </c>
      <c r="V411" s="296">
        <v>11.025</v>
      </c>
      <c r="W411" s="294" t="s">
        <v>2731</v>
      </c>
      <c r="Y411" s="361"/>
      <c r="Z411" s="361"/>
      <c r="AA411" s="361"/>
    </row>
    <row r="412" spans="1:27" ht="15.75" thickBot="1">
      <c r="A412" s="265">
        <v>20424913</v>
      </c>
      <c r="B412" s="265">
        <v>5001</v>
      </c>
      <c r="C412" s="285" t="s">
        <v>3166</v>
      </c>
      <c r="D412" s="285" t="s">
        <v>1875</v>
      </c>
      <c r="E412" s="234" t="s">
        <v>5680</v>
      </c>
      <c r="F412" s="271" t="s">
        <v>5599</v>
      </c>
      <c r="G412" s="234"/>
      <c r="H412" s="234" t="s">
        <v>3183</v>
      </c>
      <c r="I412" s="265">
        <v>1</v>
      </c>
      <c r="J412" s="294" t="s">
        <v>1884</v>
      </c>
      <c r="K412" s="234" t="s">
        <v>5600</v>
      </c>
      <c r="L412" s="285" t="s">
        <v>5610</v>
      </c>
      <c r="M412" s="298">
        <v>437880021232</v>
      </c>
      <c r="N412" s="287">
        <v>46.33</v>
      </c>
      <c r="O412" s="288">
        <f t="shared" si="20"/>
        <v>0.46329999999999993</v>
      </c>
      <c r="P412" s="264" t="s">
        <v>2734</v>
      </c>
      <c r="Q412" s="264">
        <v>1</v>
      </c>
      <c r="R412" s="265" t="s">
        <v>1873</v>
      </c>
      <c r="S412" s="290">
        <v>158.62799999999999</v>
      </c>
      <c r="T412" s="291">
        <f t="shared" si="21"/>
        <v>73.492352399999987</v>
      </c>
      <c r="U412" s="291">
        <f t="shared" si="22"/>
        <v>1.5862799999999997</v>
      </c>
      <c r="V412" s="296">
        <v>181.2</v>
      </c>
      <c r="W412" s="294" t="s">
        <v>2733</v>
      </c>
      <c r="Y412" s="361"/>
      <c r="Z412" s="361"/>
      <c r="AA412" s="361"/>
    </row>
    <row r="413" spans="1:27" ht="15.75" thickBot="1">
      <c r="A413" s="265">
        <v>20424913</v>
      </c>
      <c r="B413" s="265">
        <v>5001</v>
      </c>
      <c r="C413" s="285" t="s">
        <v>3166</v>
      </c>
      <c r="D413" s="285" t="s">
        <v>1875</v>
      </c>
      <c r="E413" s="234" t="s">
        <v>5678</v>
      </c>
      <c r="F413" s="271" t="s">
        <v>65</v>
      </c>
      <c r="G413" s="234"/>
      <c r="H413" s="234" t="s">
        <v>3179</v>
      </c>
      <c r="I413" s="265">
        <v>1</v>
      </c>
      <c r="J413" s="294" t="s">
        <v>1891</v>
      </c>
      <c r="K413" s="234" t="s">
        <v>5600</v>
      </c>
      <c r="L413" s="285" t="s">
        <v>5610</v>
      </c>
      <c r="M413" s="298">
        <v>437880021226</v>
      </c>
      <c r="N413" s="287">
        <v>72.63</v>
      </c>
      <c r="O413" s="288">
        <f t="shared" si="20"/>
        <v>0.72629999999999995</v>
      </c>
      <c r="P413" s="264" t="s">
        <v>2736</v>
      </c>
      <c r="Q413" s="264">
        <v>1</v>
      </c>
      <c r="R413" s="265" t="s">
        <v>1873</v>
      </c>
      <c r="S413" s="290">
        <v>3.552</v>
      </c>
      <c r="T413" s="291">
        <f t="shared" si="21"/>
        <v>2.5798175999999997</v>
      </c>
      <c r="U413" s="291">
        <f t="shared" si="22"/>
        <v>3.5519999999999996E-2</v>
      </c>
      <c r="V413" s="296">
        <v>3.7719999999999998</v>
      </c>
      <c r="W413" s="294" t="s">
        <v>2735</v>
      </c>
      <c r="Y413" s="361"/>
      <c r="Z413" s="361"/>
      <c r="AA413" s="361"/>
    </row>
    <row r="414" spans="1:27" ht="15.75" thickBot="1">
      <c r="A414" s="265">
        <v>20424913</v>
      </c>
      <c r="B414" s="265">
        <v>5001</v>
      </c>
      <c r="C414" s="285" t="s">
        <v>3166</v>
      </c>
      <c r="D414" s="285" t="s">
        <v>1875</v>
      </c>
      <c r="E414" s="234" t="s">
        <v>5691</v>
      </c>
      <c r="F414" s="271" t="s">
        <v>597</v>
      </c>
      <c r="G414" s="234"/>
      <c r="H414" s="234" t="s">
        <v>3202</v>
      </c>
      <c r="I414" s="265">
        <v>1</v>
      </c>
      <c r="J414" s="294" t="s">
        <v>1914</v>
      </c>
      <c r="K414" s="234" t="s">
        <v>5600</v>
      </c>
      <c r="L414" s="285" t="s">
        <v>5610</v>
      </c>
      <c r="M414" s="298">
        <v>437880021258</v>
      </c>
      <c r="N414" s="265">
        <v>75.06</v>
      </c>
      <c r="O414" s="288">
        <f t="shared" si="20"/>
        <v>0.75060000000000004</v>
      </c>
      <c r="P414" s="264" t="s">
        <v>2738</v>
      </c>
      <c r="Q414" s="264">
        <v>1</v>
      </c>
      <c r="R414" s="265" t="s">
        <v>1873</v>
      </c>
      <c r="S414" s="290">
        <v>4.1120000000000001</v>
      </c>
      <c r="T414" s="291">
        <f t="shared" si="21"/>
        <v>3.0864672000000004</v>
      </c>
      <c r="U414" s="291">
        <f t="shared" si="22"/>
        <v>4.1120000000000004E-2</v>
      </c>
      <c r="V414" s="296">
        <v>5.2069999999999999</v>
      </c>
      <c r="W414" s="294" t="s">
        <v>2737</v>
      </c>
      <c r="Y414" s="361"/>
      <c r="Z414" s="361"/>
      <c r="AA414" s="361"/>
    </row>
    <row r="415" spans="1:27" ht="15.75" thickBot="1">
      <c r="A415" s="265">
        <v>20424913</v>
      </c>
      <c r="B415" s="265">
        <v>5001</v>
      </c>
      <c r="C415" s="285" t="s">
        <v>3166</v>
      </c>
      <c r="D415" s="285" t="s">
        <v>1875</v>
      </c>
      <c r="E415" s="234" t="s">
        <v>5685</v>
      </c>
      <c r="F415" s="271" t="s">
        <v>5598</v>
      </c>
      <c r="G415" s="234" t="s">
        <v>3168</v>
      </c>
      <c r="H415" s="234" t="s">
        <v>3173</v>
      </c>
      <c r="I415" s="265">
        <v>1</v>
      </c>
      <c r="J415" s="294" t="s">
        <v>1902</v>
      </c>
      <c r="K415" s="234" t="s">
        <v>5601</v>
      </c>
      <c r="L415" s="285" t="s">
        <v>5610</v>
      </c>
      <c r="M415" s="298">
        <v>437880021216</v>
      </c>
      <c r="N415" s="265">
        <v>89.09</v>
      </c>
      <c r="O415" s="288">
        <f t="shared" si="20"/>
        <v>0.89090000000000014</v>
      </c>
      <c r="P415" s="264" t="s">
        <v>2740</v>
      </c>
      <c r="Q415" s="264">
        <v>1</v>
      </c>
      <c r="R415" s="265" t="s">
        <v>1873</v>
      </c>
      <c r="S415" s="290">
        <v>9.8409999999999993</v>
      </c>
      <c r="T415" s="291">
        <f t="shared" si="21"/>
        <v>8.7673469000000015</v>
      </c>
      <c r="U415" s="291">
        <f t="shared" si="22"/>
        <v>9.8410000000000011E-2</v>
      </c>
      <c r="V415" s="296">
        <v>12.114000000000001</v>
      </c>
      <c r="W415" s="294" t="s">
        <v>2739</v>
      </c>
      <c r="Y415" s="361"/>
      <c r="Z415" s="361"/>
      <c r="AA415" s="361"/>
    </row>
    <row r="416" spans="1:27" ht="15.75" thickBot="1">
      <c r="A416" s="265">
        <v>20424913</v>
      </c>
      <c r="B416" s="265">
        <v>5001</v>
      </c>
      <c r="C416" s="285" t="s">
        <v>3166</v>
      </c>
      <c r="D416" s="285" t="s">
        <v>1875</v>
      </c>
      <c r="E416" s="234" t="s">
        <v>5684</v>
      </c>
      <c r="F416" s="271" t="s">
        <v>5595</v>
      </c>
      <c r="G416" s="234" t="s">
        <v>3168</v>
      </c>
      <c r="H416" s="234" t="s">
        <v>3186</v>
      </c>
      <c r="I416" s="265">
        <v>1</v>
      </c>
      <c r="J416" s="294" t="s">
        <v>1898</v>
      </c>
      <c r="K416" s="234" t="s">
        <v>5601</v>
      </c>
      <c r="L416" s="285" t="s">
        <v>5610</v>
      </c>
      <c r="M416" s="298">
        <v>437880021234</v>
      </c>
      <c r="N416" s="265">
        <v>91.26</v>
      </c>
      <c r="O416" s="288">
        <f t="shared" si="20"/>
        <v>0.91260000000000008</v>
      </c>
      <c r="P416" s="264" t="s">
        <v>2742</v>
      </c>
      <c r="Q416" s="264">
        <v>1</v>
      </c>
      <c r="R416" s="265" t="s">
        <v>1873</v>
      </c>
      <c r="S416" s="290">
        <v>10.565</v>
      </c>
      <c r="T416" s="291">
        <f t="shared" si="21"/>
        <v>9.6416190000000004</v>
      </c>
      <c r="U416" s="291">
        <f t="shared" si="22"/>
        <v>0.10564999999999999</v>
      </c>
      <c r="V416" s="296">
        <v>9.2200000000000006</v>
      </c>
      <c r="W416" s="294" t="s">
        <v>2741</v>
      </c>
      <c r="Y416" s="361"/>
      <c r="Z416" s="361"/>
      <c r="AA416" s="361"/>
    </row>
    <row r="417" spans="1:27" ht="15.75" thickBot="1">
      <c r="A417" s="265">
        <v>20424913</v>
      </c>
      <c r="B417" s="265">
        <v>5001</v>
      </c>
      <c r="C417" s="285" t="s">
        <v>3166</v>
      </c>
      <c r="D417" s="285" t="s">
        <v>1875</v>
      </c>
      <c r="E417" s="234" t="s">
        <v>5676</v>
      </c>
      <c r="F417" s="271" t="s">
        <v>1918</v>
      </c>
      <c r="G417" s="234" t="s">
        <v>3168</v>
      </c>
      <c r="H417" s="234" t="s">
        <v>3175</v>
      </c>
      <c r="I417" s="265">
        <v>1</v>
      </c>
      <c r="J417" s="294" t="s">
        <v>1917</v>
      </c>
      <c r="K417" s="234" t="s">
        <v>5601</v>
      </c>
      <c r="L417" s="285" t="s">
        <v>5610</v>
      </c>
      <c r="M417" s="298">
        <v>437880021220</v>
      </c>
      <c r="N417" s="265">
        <v>92.72</v>
      </c>
      <c r="O417" s="288">
        <f t="shared" si="20"/>
        <v>0.92720000000000002</v>
      </c>
      <c r="P417" s="264" t="s">
        <v>2744</v>
      </c>
      <c r="Q417" s="264">
        <v>1</v>
      </c>
      <c r="R417" s="265" t="s">
        <v>1873</v>
      </c>
      <c r="S417" s="290">
        <v>12.384</v>
      </c>
      <c r="T417" s="291">
        <f t="shared" si="21"/>
        <v>11.482444800000001</v>
      </c>
      <c r="U417" s="291">
        <f t="shared" si="22"/>
        <v>0.12384000000000002</v>
      </c>
      <c r="V417" s="296">
        <v>8.4809999999999999</v>
      </c>
      <c r="W417" s="294" t="s">
        <v>2743</v>
      </c>
      <c r="Y417" s="361"/>
      <c r="Z417" s="361"/>
      <c r="AA417" s="361"/>
    </row>
    <row r="418" spans="1:27" ht="15.75" thickBot="1">
      <c r="A418" s="265">
        <v>20424913</v>
      </c>
      <c r="B418" s="265">
        <v>5001</v>
      </c>
      <c r="C418" s="285" t="s">
        <v>3166</v>
      </c>
      <c r="D418" s="285" t="s">
        <v>1875</v>
      </c>
      <c r="E418" s="234" t="s">
        <v>5677</v>
      </c>
      <c r="F418" s="271" t="s">
        <v>650</v>
      </c>
      <c r="G418" s="234"/>
      <c r="H418" s="234" t="s">
        <v>3177</v>
      </c>
      <c r="I418" s="265">
        <v>1</v>
      </c>
      <c r="J418" s="294" t="s">
        <v>1911</v>
      </c>
      <c r="K418" s="234" t="s">
        <v>5600</v>
      </c>
      <c r="L418" s="285" t="s">
        <v>5610</v>
      </c>
      <c r="M418" s="298">
        <v>437880021224</v>
      </c>
      <c r="N418" s="265">
        <v>86.06</v>
      </c>
      <c r="O418" s="288">
        <f t="shared" si="20"/>
        <v>0.86060000000000003</v>
      </c>
      <c r="P418" s="264" t="s">
        <v>2746</v>
      </c>
      <c r="Q418" s="264">
        <v>1</v>
      </c>
      <c r="R418" s="265" t="s">
        <v>1873</v>
      </c>
      <c r="S418" s="290">
        <v>6.85</v>
      </c>
      <c r="T418" s="291">
        <f t="shared" si="21"/>
        <v>5.8951099999999999</v>
      </c>
      <c r="U418" s="291">
        <f t="shared" si="22"/>
        <v>6.8499999999999991E-2</v>
      </c>
      <c r="V418" s="296">
        <v>8.4109999999999996</v>
      </c>
      <c r="W418" s="294" t="s">
        <v>2745</v>
      </c>
      <c r="Y418" s="361"/>
      <c r="Z418" s="361"/>
      <c r="AA418" s="361"/>
    </row>
    <row r="419" spans="1:27" ht="15.75" thickBot="1">
      <c r="A419" s="265">
        <v>20424913</v>
      </c>
      <c r="B419" s="265">
        <v>5001</v>
      </c>
      <c r="C419" s="285" t="s">
        <v>3166</v>
      </c>
      <c r="D419" s="285" t="s">
        <v>1875</v>
      </c>
      <c r="E419" s="234" t="s">
        <v>5688</v>
      </c>
      <c r="F419" s="271" t="s">
        <v>3195</v>
      </c>
      <c r="G419" s="234" t="s">
        <v>3168</v>
      </c>
      <c r="H419" s="234" t="s">
        <v>3193</v>
      </c>
      <c r="I419" s="265">
        <v>1</v>
      </c>
      <c r="J419" s="294" t="s">
        <v>1908</v>
      </c>
      <c r="K419" s="234" t="s">
        <v>5601</v>
      </c>
      <c r="L419" s="285" t="s">
        <v>5610</v>
      </c>
      <c r="M419" s="298">
        <v>437880021246</v>
      </c>
      <c r="N419" s="265">
        <v>83.203999999999994</v>
      </c>
      <c r="O419" s="288">
        <f t="shared" si="20"/>
        <v>0.83204</v>
      </c>
      <c r="P419" s="264" t="s">
        <v>2748</v>
      </c>
      <c r="Q419" s="264">
        <v>1</v>
      </c>
      <c r="R419" s="265" t="s">
        <v>1873</v>
      </c>
      <c r="S419" s="290">
        <v>0.72099999999999997</v>
      </c>
      <c r="T419" s="291">
        <f t="shared" si="21"/>
        <v>0.59990083999999999</v>
      </c>
      <c r="U419" s="291">
        <f t="shared" si="22"/>
        <v>7.2100000000000003E-3</v>
      </c>
      <c r="V419" s="292" t="s">
        <v>1877</v>
      </c>
      <c r="W419" s="294" t="s">
        <v>2747</v>
      </c>
      <c r="Y419" s="361"/>
      <c r="Z419" s="361"/>
      <c r="AA419" s="361"/>
    </row>
    <row r="420" spans="1:27" ht="15.75" thickBot="1">
      <c r="A420" s="265">
        <v>20424913</v>
      </c>
      <c r="B420" s="265">
        <v>5001</v>
      </c>
      <c r="C420" s="285" t="s">
        <v>3166</v>
      </c>
      <c r="D420" s="285" t="s">
        <v>1875</v>
      </c>
      <c r="E420" s="234" t="s">
        <v>5684</v>
      </c>
      <c r="F420" s="271" t="s">
        <v>5595</v>
      </c>
      <c r="G420" s="234" t="s">
        <v>3168</v>
      </c>
      <c r="H420" s="234" t="s">
        <v>3188</v>
      </c>
      <c r="I420" s="265">
        <v>3</v>
      </c>
      <c r="J420" s="294" t="s">
        <v>1905</v>
      </c>
      <c r="K420" s="234" t="s">
        <v>5601</v>
      </c>
      <c r="L420" s="285" t="s">
        <v>5610</v>
      </c>
      <c r="M420" s="298">
        <v>437880021238</v>
      </c>
      <c r="N420" s="265">
        <v>109.86</v>
      </c>
      <c r="O420" s="288">
        <f t="shared" si="20"/>
        <v>1.0985999999999998</v>
      </c>
      <c r="P420" s="264" t="s">
        <v>2750</v>
      </c>
      <c r="Q420" s="264">
        <v>1</v>
      </c>
      <c r="R420" s="265" t="s">
        <v>1873</v>
      </c>
      <c r="S420" s="290">
        <v>49.271000000000001</v>
      </c>
      <c r="T420" s="291">
        <f t="shared" si="21"/>
        <v>54.129120599999993</v>
      </c>
      <c r="U420" s="291">
        <f t="shared" si="22"/>
        <v>0.49270999999999993</v>
      </c>
      <c r="V420" s="296">
        <v>58.689</v>
      </c>
      <c r="W420" s="294" t="s">
        <v>2749</v>
      </c>
      <c r="Y420" s="361"/>
      <c r="Z420" s="361"/>
      <c r="AA420" s="361"/>
    </row>
    <row r="421" spans="1:27" ht="15.75" thickBot="1">
      <c r="A421" s="265">
        <v>20424913</v>
      </c>
      <c r="B421" s="265">
        <v>5002</v>
      </c>
      <c r="C421" s="285" t="s">
        <v>3166</v>
      </c>
      <c r="D421" s="285" t="s">
        <v>1875</v>
      </c>
      <c r="E421" s="234" t="s">
        <v>5678</v>
      </c>
      <c r="F421" s="271" t="s">
        <v>65</v>
      </c>
      <c r="G421" s="234"/>
      <c r="H421" s="234" t="s">
        <v>3179</v>
      </c>
      <c r="I421" s="265">
        <v>1</v>
      </c>
      <c r="J421" s="294" t="s">
        <v>1891</v>
      </c>
      <c r="K421" s="234" t="s">
        <v>5600</v>
      </c>
      <c r="L421" s="285" t="s">
        <v>5610</v>
      </c>
      <c r="M421" s="298">
        <v>437880021342</v>
      </c>
      <c r="N421" s="287">
        <v>51.27</v>
      </c>
      <c r="O421" s="288">
        <f t="shared" si="20"/>
        <v>0.51270000000000004</v>
      </c>
      <c r="P421" s="264" t="s">
        <v>2752</v>
      </c>
      <c r="Q421" s="264">
        <v>1</v>
      </c>
      <c r="R421" s="265" t="s">
        <v>1873</v>
      </c>
      <c r="S421" s="290">
        <v>29.09</v>
      </c>
      <c r="T421" s="291">
        <f t="shared" si="21"/>
        <v>14.914443</v>
      </c>
      <c r="U421" s="291">
        <f t="shared" si="22"/>
        <v>0.29089999999999999</v>
      </c>
      <c r="V421" s="296">
        <v>18.795999999999999</v>
      </c>
      <c r="W421" s="294" t="s">
        <v>2751</v>
      </c>
      <c r="Y421" s="361"/>
      <c r="Z421" s="361"/>
      <c r="AA421" s="361"/>
    </row>
    <row r="422" spans="1:27" ht="15.75" thickBot="1">
      <c r="A422" s="265">
        <v>20424913</v>
      </c>
      <c r="B422" s="265">
        <v>5002</v>
      </c>
      <c r="C422" s="285" t="s">
        <v>3166</v>
      </c>
      <c r="D422" s="285" t="s">
        <v>1875</v>
      </c>
      <c r="E422" s="234" t="s">
        <v>5679</v>
      </c>
      <c r="F422" s="271" t="s">
        <v>70</v>
      </c>
      <c r="G422" s="234"/>
      <c r="H422" s="234" t="s">
        <v>3181</v>
      </c>
      <c r="I422" s="265">
        <v>1</v>
      </c>
      <c r="J422" s="294" t="s">
        <v>1894</v>
      </c>
      <c r="K422" s="234" t="s">
        <v>5600</v>
      </c>
      <c r="L422" s="285" t="s">
        <v>5610</v>
      </c>
      <c r="M422" s="298">
        <v>437880021344</v>
      </c>
      <c r="N422" s="287">
        <v>82.81</v>
      </c>
      <c r="O422" s="288">
        <f t="shared" si="20"/>
        <v>0.82810000000000006</v>
      </c>
      <c r="P422" s="264" t="s">
        <v>2754</v>
      </c>
      <c r="Q422" s="264">
        <v>1</v>
      </c>
      <c r="R422" s="265" t="s">
        <v>1873</v>
      </c>
      <c r="S422" s="290">
        <v>20.055</v>
      </c>
      <c r="T422" s="291">
        <f t="shared" si="21"/>
        <v>16.607545500000001</v>
      </c>
      <c r="U422" s="291">
        <f t="shared" si="22"/>
        <v>0.20055000000000001</v>
      </c>
      <c r="V422" s="296">
        <v>9.1560000000000006</v>
      </c>
      <c r="W422" s="294" t="s">
        <v>2753</v>
      </c>
      <c r="Y422" s="361"/>
      <c r="Z422" s="361"/>
      <c r="AA422" s="361"/>
    </row>
    <row r="423" spans="1:27" ht="15.75" thickBot="1">
      <c r="A423" s="265">
        <v>20424913</v>
      </c>
      <c r="B423" s="265">
        <v>5002</v>
      </c>
      <c r="C423" s="285" t="s">
        <v>3166</v>
      </c>
      <c r="D423" s="285" t="s">
        <v>1875</v>
      </c>
      <c r="E423" s="234" t="s">
        <v>5686</v>
      </c>
      <c r="F423" s="271" t="s">
        <v>3191</v>
      </c>
      <c r="G423" s="234" t="s">
        <v>3168</v>
      </c>
      <c r="H423" s="234" t="s">
        <v>3190</v>
      </c>
      <c r="I423" s="265">
        <v>1</v>
      </c>
      <c r="J423" s="294" t="s">
        <v>1880</v>
      </c>
      <c r="K423" s="234" t="s">
        <v>5601</v>
      </c>
      <c r="L423" s="285" t="s">
        <v>5610</v>
      </c>
      <c r="M423" s="298">
        <v>437880021358</v>
      </c>
      <c r="N423" s="287">
        <v>65.53</v>
      </c>
      <c r="O423" s="288">
        <f t="shared" si="20"/>
        <v>0.65529999999999999</v>
      </c>
      <c r="P423" s="264" t="s">
        <v>2756</v>
      </c>
      <c r="Q423" s="264">
        <v>1</v>
      </c>
      <c r="R423" s="265" t="s">
        <v>1873</v>
      </c>
      <c r="S423" s="290">
        <v>40.654000000000003</v>
      </c>
      <c r="T423" s="291">
        <f t="shared" si="21"/>
        <v>26.640566200000002</v>
      </c>
      <c r="U423" s="291">
        <f t="shared" si="22"/>
        <v>0.40654000000000001</v>
      </c>
      <c r="V423" s="296">
        <v>31.736999999999998</v>
      </c>
      <c r="W423" s="294" t="s">
        <v>2755</v>
      </c>
      <c r="Y423" s="361"/>
      <c r="Z423" s="361"/>
      <c r="AA423" s="361"/>
    </row>
    <row r="424" spans="1:27" ht="15.75" thickBot="1">
      <c r="A424" s="265">
        <v>20424913</v>
      </c>
      <c r="B424" s="265">
        <v>5002</v>
      </c>
      <c r="C424" s="285" t="s">
        <v>3166</v>
      </c>
      <c r="D424" s="285" t="s">
        <v>1875</v>
      </c>
      <c r="E424" s="234" t="s">
        <v>5690</v>
      </c>
      <c r="F424" s="271" t="s">
        <v>66</v>
      </c>
      <c r="G424" s="234"/>
      <c r="H424" s="234" t="s">
        <v>3200</v>
      </c>
      <c r="I424" s="265">
        <v>1</v>
      </c>
      <c r="J424" s="294" t="s">
        <v>1874</v>
      </c>
      <c r="K424" s="234" t="s">
        <v>5600</v>
      </c>
      <c r="L424" s="285" t="s">
        <v>5610</v>
      </c>
      <c r="M424" s="298">
        <v>437880021372</v>
      </c>
      <c r="N424" s="287">
        <v>75.14</v>
      </c>
      <c r="O424" s="288">
        <f t="shared" si="20"/>
        <v>0.75139999999999996</v>
      </c>
      <c r="P424" s="264" t="s">
        <v>2758</v>
      </c>
      <c r="Q424" s="264">
        <v>1</v>
      </c>
      <c r="R424" s="265" t="s">
        <v>1873</v>
      </c>
      <c r="S424" s="290">
        <v>29.597000000000001</v>
      </c>
      <c r="T424" s="291">
        <f t="shared" si="21"/>
        <v>22.239185800000001</v>
      </c>
      <c r="U424" s="291">
        <f t="shared" si="22"/>
        <v>0.29597000000000001</v>
      </c>
      <c r="V424" s="296">
        <v>18.677</v>
      </c>
      <c r="W424" s="294" t="s">
        <v>2757</v>
      </c>
      <c r="Y424" s="361"/>
      <c r="Z424" s="361"/>
      <c r="AA424" s="361"/>
    </row>
    <row r="425" spans="1:27" ht="15.75" thickBot="1">
      <c r="A425" s="265">
        <v>20424913</v>
      </c>
      <c r="B425" s="265">
        <v>5002</v>
      </c>
      <c r="C425" s="285" t="s">
        <v>3166</v>
      </c>
      <c r="D425" s="285" t="s">
        <v>1875</v>
      </c>
      <c r="E425" s="234" t="s">
        <v>5680</v>
      </c>
      <c r="F425" s="271" t="s">
        <v>5599</v>
      </c>
      <c r="G425" s="234"/>
      <c r="H425" s="234" t="s">
        <v>3183</v>
      </c>
      <c r="I425" s="265">
        <v>1</v>
      </c>
      <c r="J425" s="294" t="s">
        <v>1884</v>
      </c>
      <c r="K425" s="234" t="s">
        <v>5600</v>
      </c>
      <c r="L425" s="285" t="s">
        <v>5610</v>
      </c>
      <c r="M425" s="298">
        <v>437880021348</v>
      </c>
      <c r="N425" s="287">
        <v>61.18</v>
      </c>
      <c r="O425" s="288">
        <f t="shared" si="20"/>
        <v>0.6117999999999999</v>
      </c>
      <c r="P425" s="264" t="s">
        <v>2760</v>
      </c>
      <c r="Q425" s="264">
        <v>1</v>
      </c>
      <c r="R425" s="265" t="s">
        <v>1873</v>
      </c>
      <c r="S425" s="290">
        <v>150.756</v>
      </c>
      <c r="T425" s="291">
        <f t="shared" si="21"/>
        <v>92.232520799999989</v>
      </c>
      <c r="U425" s="291">
        <f t="shared" si="22"/>
        <v>1.5075599999999998</v>
      </c>
      <c r="V425" s="296">
        <v>137.77799999999999</v>
      </c>
      <c r="W425" s="294" t="s">
        <v>2759</v>
      </c>
      <c r="Y425" s="361"/>
      <c r="Z425" s="361"/>
      <c r="AA425" s="361"/>
    </row>
    <row r="426" spans="1:27" ht="15.75" thickBot="1">
      <c r="A426" s="265">
        <v>20424913</v>
      </c>
      <c r="B426" s="265">
        <v>5002</v>
      </c>
      <c r="C426" s="285" t="s">
        <v>3166</v>
      </c>
      <c r="D426" s="285" t="s">
        <v>1875</v>
      </c>
      <c r="E426" s="234" t="s">
        <v>5689</v>
      </c>
      <c r="F426" s="271" t="s">
        <v>3198</v>
      </c>
      <c r="G426" s="234" t="s">
        <v>3168</v>
      </c>
      <c r="H426" s="234" t="s">
        <v>3197</v>
      </c>
      <c r="I426" s="265">
        <v>1</v>
      </c>
      <c r="J426" s="294" t="s">
        <v>1888</v>
      </c>
      <c r="K426" s="234" t="s">
        <v>5601</v>
      </c>
      <c r="L426" s="285" t="s">
        <v>5610</v>
      </c>
      <c r="M426" s="298">
        <v>437880021366</v>
      </c>
      <c r="N426" s="287">
        <v>41.52</v>
      </c>
      <c r="O426" s="288">
        <f t="shared" si="20"/>
        <v>0.41520000000000007</v>
      </c>
      <c r="P426" s="264" t="s">
        <v>2762</v>
      </c>
      <c r="Q426" s="264">
        <v>1</v>
      </c>
      <c r="R426" s="265" t="s">
        <v>1873</v>
      </c>
      <c r="S426" s="290">
        <v>31.847999999999999</v>
      </c>
      <c r="T426" s="291">
        <f t="shared" si="21"/>
        <v>13.223289600000001</v>
      </c>
      <c r="U426" s="291">
        <f t="shared" si="22"/>
        <v>0.31847999999999999</v>
      </c>
      <c r="V426" s="296">
        <v>23.163</v>
      </c>
      <c r="W426" s="294" t="s">
        <v>2761</v>
      </c>
      <c r="Y426" s="361"/>
      <c r="Z426" s="361"/>
      <c r="AA426" s="361"/>
    </row>
    <row r="427" spans="1:27" ht="15.75" thickBot="1">
      <c r="A427" s="265">
        <v>20424913</v>
      </c>
      <c r="B427" s="265">
        <v>5002</v>
      </c>
      <c r="C427" s="285" t="s">
        <v>3166</v>
      </c>
      <c r="D427" s="285" t="s">
        <v>1875</v>
      </c>
      <c r="E427" s="234" t="s">
        <v>5685</v>
      </c>
      <c r="F427" s="271" t="s">
        <v>5598</v>
      </c>
      <c r="G427" s="234" t="s">
        <v>3168</v>
      </c>
      <c r="H427" s="234" t="s">
        <v>3173</v>
      </c>
      <c r="I427" s="265">
        <v>1</v>
      </c>
      <c r="J427" s="294" t="s">
        <v>1902</v>
      </c>
      <c r="K427" s="234" t="s">
        <v>5601</v>
      </c>
      <c r="L427" s="285" t="s">
        <v>5610</v>
      </c>
      <c r="M427" s="298">
        <v>437880021332</v>
      </c>
      <c r="N427" s="265">
        <v>76.650000000000006</v>
      </c>
      <c r="O427" s="288">
        <f t="shared" si="20"/>
        <v>0.76649999999999996</v>
      </c>
      <c r="P427" s="264" t="s">
        <v>2764</v>
      </c>
      <c r="Q427" s="264">
        <v>1</v>
      </c>
      <c r="R427" s="265" t="s">
        <v>1873</v>
      </c>
      <c r="S427" s="290">
        <v>41.488</v>
      </c>
      <c r="T427" s="291">
        <f t="shared" si="21"/>
        <v>31.800552</v>
      </c>
      <c r="U427" s="291">
        <f t="shared" si="22"/>
        <v>0.41487999999999997</v>
      </c>
      <c r="V427" s="296">
        <v>30.838999999999999</v>
      </c>
      <c r="W427" s="294" t="s">
        <v>2763</v>
      </c>
      <c r="Y427" s="361"/>
      <c r="Z427" s="361"/>
      <c r="AA427" s="361"/>
    </row>
    <row r="428" spans="1:27" ht="15.75" thickBot="1">
      <c r="A428" s="265">
        <v>20424913</v>
      </c>
      <c r="B428" s="265">
        <v>5002</v>
      </c>
      <c r="C428" s="285" t="s">
        <v>3166</v>
      </c>
      <c r="D428" s="285" t="s">
        <v>1875</v>
      </c>
      <c r="E428" s="234" t="s">
        <v>5688</v>
      </c>
      <c r="F428" s="271" t="s">
        <v>3195</v>
      </c>
      <c r="G428" s="234" t="s">
        <v>3168</v>
      </c>
      <c r="H428" s="234" t="s">
        <v>3193</v>
      </c>
      <c r="I428" s="265">
        <v>1</v>
      </c>
      <c r="J428" s="294" t="s">
        <v>1908</v>
      </c>
      <c r="K428" s="234" t="s">
        <v>5601</v>
      </c>
      <c r="L428" s="285" t="s">
        <v>5610</v>
      </c>
      <c r="M428" s="298">
        <v>437880021362</v>
      </c>
      <c r="N428" s="265">
        <v>49.25</v>
      </c>
      <c r="O428" s="288">
        <f t="shared" si="20"/>
        <v>0.49249999999999999</v>
      </c>
      <c r="P428" s="264" t="s">
        <v>2766</v>
      </c>
      <c r="Q428" s="264">
        <v>1</v>
      </c>
      <c r="R428" s="265" t="s">
        <v>1873</v>
      </c>
      <c r="S428" s="290">
        <v>14.84</v>
      </c>
      <c r="T428" s="291">
        <f t="shared" si="21"/>
        <v>7.3087</v>
      </c>
      <c r="U428" s="291">
        <f t="shared" si="22"/>
        <v>0.1484</v>
      </c>
      <c r="V428" s="296">
        <v>4.8550000000000004</v>
      </c>
      <c r="W428" s="294" t="s">
        <v>2765</v>
      </c>
      <c r="Y428" s="361"/>
      <c r="Z428" s="361"/>
      <c r="AA428" s="361"/>
    </row>
    <row r="429" spans="1:27" ht="15.75" thickBot="1">
      <c r="A429" s="265">
        <v>20424913</v>
      </c>
      <c r="B429" s="265">
        <v>5002</v>
      </c>
      <c r="C429" s="285" t="s">
        <v>3166</v>
      </c>
      <c r="D429" s="285" t="s">
        <v>1875</v>
      </c>
      <c r="E429" s="234" t="s">
        <v>5691</v>
      </c>
      <c r="F429" s="271" t="s">
        <v>597</v>
      </c>
      <c r="G429" s="234"/>
      <c r="H429" s="234" t="s">
        <v>3202</v>
      </c>
      <c r="I429" s="265">
        <v>1</v>
      </c>
      <c r="J429" s="294" t="s">
        <v>1914</v>
      </c>
      <c r="K429" s="234" t="s">
        <v>5600</v>
      </c>
      <c r="L429" s="285" t="s">
        <v>5610</v>
      </c>
      <c r="M429" s="298">
        <v>437880021374</v>
      </c>
      <c r="N429" s="265">
        <v>77.13</v>
      </c>
      <c r="O429" s="288">
        <f t="shared" si="20"/>
        <v>0.77129999999999999</v>
      </c>
      <c r="P429" s="264" t="s">
        <v>2768</v>
      </c>
      <c r="Q429" s="264">
        <v>1</v>
      </c>
      <c r="R429" s="265" t="s">
        <v>1873</v>
      </c>
      <c r="S429" s="290">
        <v>17.954999999999998</v>
      </c>
      <c r="T429" s="291">
        <f t="shared" si="21"/>
        <v>13.848691499999999</v>
      </c>
      <c r="U429" s="291">
        <f t="shared" si="22"/>
        <v>0.17954999999999999</v>
      </c>
      <c r="V429" s="296">
        <v>9.3360000000000003</v>
      </c>
      <c r="W429" s="294" t="s">
        <v>2767</v>
      </c>
      <c r="Y429" s="361"/>
      <c r="Z429" s="361"/>
      <c r="AA429" s="361"/>
    </row>
    <row r="430" spans="1:27" ht="15.75" thickBot="1">
      <c r="A430" s="265">
        <v>20424913</v>
      </c>
      <c r="B430" s="265">
        <v>5002</v>
      </c>
      <c r="C430" s="285" t="s">
        <v>3166</v>
      </c>
      <c r="D430" s="285" t="s">
        <v>1875</v>
      </c>
      <c r="E430" s="234" t="s">
        <v>5684</v>
      </c>
      <c r="F430" s="271" t="s">
        <v>5595</v>
      </c>
      <c r="G430" s="234" t="s">
        <v>3168</v>
      </c>
      <c r="H430" s="234" t="s">
        <v>3188</v>
      </c>
      <c r="I430" s="265">
        <v>3</v>
      </c>
      <c r="J430" s="294" t="s">
        <v>1905</v>
      </c>
      <c r="K430" s="234" t="s">
        <v>5601</v>
      </c>
      <c r="L430" s="285" t="s">
        <v>5610</v>
      </c>
      <c r="M430" s="284">
        <v>437880021354</v>
      </c>
      <c r="N430" s="265">
        <v>96.87</v>
      </c>
      <c r="O430" s="288">
        <f t="shared" si="20"/>
        <v>0.96870000000000001</v>
      </c>
      <c r="P430" s="264" t="s">
        <v>2770</v>
      </c>
      <c r="Q430" s="264">
        <v>1</v>
      </c>
      <c r="R430" s="265" t="s">
        <v>1873</v>
      </c>
      <c r="S430" s="290">
        <v>59.301000000000002</v>
      </c>
      <c r="T430" s="291">
        <f t="shared" si="21"/>
        <v>57.444878700000004</v>
      </c>
      <c r="U430" s="291">
        <f t="shared" si="22"/>
        <v>0.59301000000000004</v>
      </c>
      <c r="V430" s="296">
        <v>40.393000000000001</v>
      </c>
      <c r="W430" s="294" t="s">
        <v>2769</v>
      </c>
      <c r="Y430" s="361"/>
      <c r="Z430" s="361"/>
      <c r="AA430" s="361"/>
    </row>
    <row r="431" spans="1:27" ht="15.75" thickBot="1">
      <c r="A431" s="265">
        <v>20424913</v>
      </c>
      <c r="B431" s="265">
        <v>5002</v>
      </c>
      <c r="C431" s="285" t="s">
        <v>3166</v>
      </c>
      <c r="D431" s="285" t="s">
        <v>1875</v>
      </c>
      <c r="E431" s="234" t="s">
        <v>5676</v>
      </c>
      <c r="F431" s="271" t="s">
        <v>1918</v>
      </c>
      <c r="G431" s="234" t="s">
        <v>3168</v>
      </c>
      <c r="H431" s="234" t="s">
        <v>3175</v>
      </c>
      <c r="I431" s="265">
        <v>1</v>
      </c>
      <c r="J431" s="294" t="s">
        <v>1917</v>
      </c>
      <c r="K431" s="234" t="s">
        <v>5601</v>
      </c>
      <c r="L431" s="285" t="s">
        <v>5610</v>
      </c>
      <c r="M431" s="298">
        <v>437880021336</v>
      </c>
      <c r="N431" s="265">
        <v>95</v>
      </c>
      <c r="O431" s="288">
        <f t="shared" si="20"/>
        <v>0.95</v>
      </c>
      <c r="P431" s="264" t="s">
        <v>2772</v>
      </c>
      <c r="Q431" s="264">
        <v>1</v>
      </c>
      <c r="R431" s="265" t="s">
        <v>1873</v>
      </c>
      <c r="S431" s="290">
        <v>25.571000000000002</v>
      </c>
      <c r="T431" s="291">
        <f t="shared" si="21"/>
        <v>24.292449999999999</v>
      </c>
      <c r="U431" s="291">
        <f t="shared" si="22"/>
        <v>0.25570999999999999</v>
      </c>
      <c r="V431" s="296">
        <v>8.6159999999999997</v>
      </c>
      <c r="W431" s="294" t="s">
        <v>2771</v>
      </c>
      <c r="Y431" s="361"/>
      <c r="Z431" s="361"/>
      <c r="AA431" s="361"/>
    </row>
    <row r="432" spans="1:27" ht="15.75" thickBot="1">
      <c r="A432" s="265">
        <v>20424913</v>
      </c>
      <c r="B432" s="265">
        <v>5002</v>
      </c>
      <c r="C432" s="285" t="s">
        <v>3166</v>
      </c>
      <c r="D432" s="285" t="s">
        <v>1875</v>
      </c>
      <c r="E432" s="234" t="s">
        <v>5684</v>
      </c>
      <c r="F432" s="271" t="s">
        <v>5595</v>
      </c>
      <c r="G432" s="234" t="s">
        <v>3168</v>
      </c>
      <c r="H432" s="234" t="s">
        <v>3186</v>
      </c>
      <c r="I432" s="265">
        <v>1</v>
      </c>
      <c r="J432" s="294" t="s">
        <v>1898</v>
      </c>
      <c r="K432" s="234" t="s">
        <v>5601</v>
      </c>
      <c r="L432" s="285" t="s">
        <v>5610</v>
      </c>
      <c r="M432" s="298">
        <v>437880021350</v>
      </c>
      <c r="N432" s="265">
        <v>60.2</v>
      </c>
      <c r="O432" s="288">
        <f t="shared" si="20"/>
        <v>0.60199999999999998</v>
      </c>
      <c r="P432" s="264" t="s">
        <v>2774</v>
      </c>
      <c r="Q432" s="264">
        <v>1</v>
      </c>
      <c r="R432" s="265" t="s">
        <v>1873</v>
      </c>
      <c r="S432" s="290">
        <v>67.754999999999995</v>
      </c>
      <c r="T432" s="291">
        <f t="shared" si="21"/>
        <v>40.788509999999995</v>
      </c>
      <c r="U432" s="291">
        <f t="shared" si="22"/>
        <v>0.67754999999999987</v>
      </c>
      <c r="V432" s="296">
        <v>72.356999999999999</v>
      </c>
      <c r="W432" s="294" t="s">
        <v>2773</v>
      </c>
      <c r="Y432" s="361"/>
      <c r="Z432" s="361"/>
      <c r="AA432" s="361"/>
    </row>
    <row r="433" spans="1:27" ht="15.75" thickBot="1">
      <c r="A433" s="265">
        <v>20424913</v>
      </c>
      <c r="B433" s="265">
        <v>5002</v>
      </c>
      <c r="C433" s="285" t="s">
        <v>3166</v>
      </c>
      <c r="D433" s="285" t="s">
        <v>1875</v>
      </c>
      <c r="E433" s="234" t="s">
        <v>5677</v>
      </c>
      <c r="F433" s="271" t="s">
        <v>650</v>
      </c>
      <c r="G433" s="234"/>
      <c r="H433" s="234" t="s">
        <v>3177</v>
      </c>
      <c r="I433" s="265">
        <v>1</v>
      </c>
      <c r="J433" s="294" t="s">
        <v>1911</v>
      </c>
      <c r="K433" s="234" t="s">
        <v>5600</v>
      </c>
      <c r="L433" s="285" t="s">
        <v>5610</v>
      </c>
      <c r="M433" s="298">
        <v>437880021340</v>
      </c>
      <c r="N433" s="265">
        <v>33.46</v>
      </c>
      <c r="O433" s="288">
        <f t="shared" si="20"/>
        <v>0.33460000000000001</v>
      </c>
      <c r="P433" s="264" t="s">
        <v>2776</v>
      </c>
      <c r="Q433" s="264">
        <v>1</v>
      </c>
      <c r="R433" s="265" t="s">
        <v>1873</v>
      </c>
      <c r="S433" s="290">
        <v>14.962999999999999</v>
      </c>
      <c r="T433" s="291">
        <f t="shared" si="21"/>
        <v>5.0066198000000002</v>
      </c>
      <c r="U433" s="291">
        <f t="shared" si="22"/>
        <v>0.14963000000000001</v>
      </c>
      <c r="V433" s="296">
        <v>9.7149999999999999</v>
      </c>
      <c r="W433" s="294" t="s">
        <v>2775</v>
      </c>
      <c r="Y433" s="361"/>
      <c r="Z433" s="361"/>
      <c r="AA433" s="361"/>
    </row>
    <row r="434" spans="1:27" ht="15.75" thickBot="1">
      <c r="A434" s="265">
        <v>20424913</v>
      </c>
      <c r="B434" s="265">
        <v>5003</v>
      </c>
      <c r="C434" s="285" t="s">
        <v>3166</v>
      </c>
      <c r="D434" s="285" t="s">
        <v>1875</v>
      </c>
      <c r="E434" s="234" t="s">
        <v>5690</v>
      </c>
      <c r="F434" s="271" t="s">
        <v>66</v>
      </c>
      <c r="G434" s="234"/>
      <c r="H434" s="234" t="s">
        <v>3200</v>
      </c>
      <c r="I434" s="265">
        <v>1</v>
      </c>
      <c r="J434" s="294" t="s">
        <v>1950</v>
      </c>
      <c r="K434" s="234" t="s">
        <v>5603</v>
      </c>
      <c r="L434" s="285" t="s">
        <v>5611</v>
      </c>
      <c r="M434" s="298">
        <v>437880021489</v>
      </c>
      <c r="N434" s="287">
        <v>87.38</v>
      </c>
      <c r="O434" s="288">
        <f t="shared" si="20"/>
        <v>0.87379999999999991</v>
      </c>
      <c r="P434" s="264" t="s">
        <v>2778</v>
      </c>
      <c r="Q434" s="264">
        <v>1</v>
      </c>
      <c r="R434" s="265" t="s">
        <v>1873</v>
      </c>
      <c r="S434" s="290">
        <v>36.722000000000001</v>
      </c>
      <c r="T434" s="291">
        <f t="shared" si="21"/>
        <v>32.087683599999998</v>
      </c>
      <c r="U434" s="291">
        <f t="shared" si="22"/>
        <v>0.36721999999999999</v>
      </c>
      <c r="V434" s="296">
        <v>26.696999999999999</v>
      </c>
      <c r="W434" s="294" t="s">
        <v>2777</v>
      </c>
      <c r="Y434" s="361"/>
      <c r="Z434" s="361"/>
      <c r="AA434" s="361"/>
    </row>
    <row r="435" spans="1:27" ht="15.75" thickBot="1">
      <c r="A435" s="265">
        <v>20424913</v>
      </c>
      <c r="B435" s="265">
        <v>5003</v>
      </c>
      <c r="C435" s="285" t="s">
        <v>3166</v>
      </c>
      <c r="D435" s="285" t="s">
        <v>1875</v>
      </c>
      <c r="E435" s="234" t="s">
        <v>5686</v>
      </c>
      <c r="F435" s="271" t="s">
        <v>3191</v>
      </c>
      <c r="G435" s="234" t="s">
        <v>3168</v>
      </c>
      <c r="H435" s="234" t="s">
        <v>3190</v>
      </c>
      <c r="I435" s="265">
        <v>1</v>
      </c>
      <c r="J435" s="294" t="s">
        <v>1959</v>
      </c>
      <c r="K435" s="234" t="s">
        <v>5602</v>
      </c>
      <c r="L435" s="285" t="s">
        <v>5611</v>
      </c>
      <c r="M435" s="298">
        <v>437880021475</v>
      </c>
      <c r="N435" s="287">
        <v>156.19</v>
      </c>
      <c r="O435" s="288">
        <f t="shared" si="20"/>
        <v>1.5619000000000001</v>
      </c>
      <c r="P435" s="264" t="s">
        <v>2780</v>
      </c>
      <c r="Q435" s="264">
        <v>1</v>
      </c>
      <c r="R435" s="265" t="s">
        <v>1873</v>
      </c>
      <c r="S435" s="290">
        <v>25.861000000000001</v>
      </c>
      <c r="T435" s="291">
        <f t="shared" si="21"/>
        <v>40.392295900000001</v>
      </c>
      <c r="U435" s="291">
        <f t="shared" si="22"/>
        <v>0.25861000000000001</v>
      </c>
      <c r="V435" s="296">
        <v>21.053999999999998</v>
      </c>
      <c r="W435" s="294" t="s">
        <v>2779</v>
      </c>
      <c r="Y435" s="361"/>
      <c r="Z435" s="361"/>
      <c r="AA435" s="361"/>
    </row>
    <row r="436" spans="1:27" ht="15.75" thickBot="1">
      <c r="A436" s="265">
        <v>20424913</v>
      </c>
      <c r="B436" s="265">
        <v>5003</v>
      </c>
      <c r="C436" s="285" t="s">
        <v>3166</v>
      </c>
      <c r="D436" s="285" t="s">
        <v>1875</v>
      </c>
      <c r="E436" s="234" t="s">
        <v>5679</v>
      </c>
      <c r="F436" s="271" t="s">
        <v>70</v>
      </c>
      <c r="G436" s="234"/>
      <c r="H436" s="234" t="s">
        <v>3181</v>
      </c>
      <c r="I436" s="265">
        <v>1</v>
      </c>
      <c r="J436" s="294" t="s">
        <v>2041</v>
      </c>
      <c r="K436" s="234" t="s">
        <v>5603</v>
      </c>
      <c r="L436" s="285" t="s">
        <v>5611</v>
      </c>
      <c r="M436" s="298">
        <v>437880021461</v>
      </c>
      <c r="N436" s="287">
        <v>78.47</v>
      </c>
      <c r="O436" s="288">
        <f t="shared" si="20"/>
        <v>0.78470000000000006</v>
      </c>
      <c r="P436" s="264" t="s">
        <v>2782</v>
      </c>
      <c r="Q436" s="264">
        <v>1</v>
      </c>
      <c r="R436" s="265" t="s">
        <v>1873</v>
      </c>
      <c r="S436" s="290">
        <v>24.431000000000001</v>
      </c>
      <c r="T436" s="291">
        <f t="shared" si="21"/>
        <v>19.171005700000002</v>
      </c>
      <c r="U436" s="291">
        <f t="shared" si="22"/>
        <v>0.24431000000000003</v>
      </c>
      <c r="V436" s="296">
        <v>12.048999999999999</v>
      </c>
      <c r="W436" s="294" t="s">
        <v>2781</v>
      </c>
      <c r="Y436" s="361"/>
      <c r="Z436" s="361"/>
      <c r="AA436" s="361"/>
    </row>
    <row r="437" spans="1:27" ht="15.75" thickBot="1">
      <c r="A437" s="265">
        <v>20424913</v>
      </c>
      <c r="B437" s="265">
        <v>5003</v>
      </c>
      <c r="C437" s="285" t="s">
        <v>3166</v>
      </c>
      <c r="D437" s="285" t="s">
        <v>1875</v>
      </c>
      <c r="E437" s="234" t="s">
        <v>5678</v>
      </c>
      <c r="F437" s="271" t="s">
        <v>65</v>
      </c>
      <c r="G437" s="234"/>
      <c r="H437" s="234" t="s">
        <v>3179</v>
      </c>
      <c r="I437" s="265">
        <v>1</v>
      </c>
      <c r="J437" s="294" t="s">
        <v>1953</v>
      </c>
      <c r="K437" s="234" t="s">
        <v>5603</v>
      </c>
      <c r="L437" s="285" t="s">
        <v>5611</v>
      </c>
      <c r="M437" s="298">
        <v>437880021459</v>
      </c>
      <c r="N437" s="287">
        <v>71.25</v>
      </c>
      <c r="O437" s="288">
        <f t="shared" si="20"/>
        <v>0.71250000000000002</v>
      </c>
      <c r="P437" s="264" t="s">
        <v>2784</v>
      </c>
      <c r="Q437" s="264">
        <v>1</v>
      </c>
      <c r="R437" s="265" t="s">
        <v>1873</v>
      </c>
      <c r="S437" s="290">
        <v>18.989000000000001</v>
      </c>
      <c r="T437" s="291">
        <f t="shared" si="21"/>
        <v>13.529662500000001</v>
      </c>
      <c r="U437" s="291">
        <f t="shared" si="22"/>
        <v>0.18989</v>
      </c>
      <c r="V437" s="296">
        <v>5.3979999999999997</v>
      </c>
      <c r="W437" s="294" t="s">
        <v>2783</v>
      </c>
      <c r="Y437" s="361"/>
      <c r="Z437" s="361"/>
      <c r="AA437" s="361"/>
    </row>
    <row r="438" spans="1:27" ht="15.75" thickBot="1">
      <c r="A438" s="265">
        <v>20424913</v>
      </c>
      <c r="B438" s="265">
        <v>5003</v>
      </c>
      <c r="C438" s="285" t="s">
        <v>3166</v>
      </c>
      <c r="D438" s="285" t="s">
        <v>1875</v>
      </c>
      <c r="E438" s="234" t="s">
        <v>5689</v>
      </c>
      <c r="F438" s="271" t="s">
        <v>3198</v>
      </c>
      <c r="G438" s="234" t="s">
        <v>3168</v>
      </c>
      <c r="H438" s="234" t="s">
        <v>3197</v>
      </c>
      <c r="I438" s="265">
        <v>1</v>
      </c>
      <c r="J438" s="294" t="s">
        <v>1947</v>
      </c>
      <c r="K438" s="234" t="s">
        <v>5602</v>
      </c>
      <c r="L438" s="285" t="s">
        <v>5611</v>
      </c>
      <c r="M438" s="298">
        <v>437880021483</v>
      </c>
      <c r="N438" s="265">
        <v>74.38</v>
      </c>
      <c r="O438" s="288">
        <f t="shared" si="20"/>
        <v>0.74379999999999991</v>
      </c>
      <c r="P438" s="264" t="s">
        <v>2786</v>
      </c>
      <c r="Q438" s="264">
        <v>1</v>
      </c>
      <c r="R438" s="265" t="s">
        <v>1873</v>
      </c>
      <c r="S438" s="290">
        <v>51.121000000000002</v>
      </c>
      <c r="T438" s="291">
        <f t="shared" si="21"/>
        <v>38.023799799999999</v>
      </c>
      <c r="U438" s="291">
        <f t="shared" si="22"/>
        <v>0.51121000000000005</v>
      </c>
      <c r="V438" s="296">
        <v>55.637</v>
      </c>
      <c r="W438" s="294" t="s">
        <v>2785</v>
      </c>
      <c r="Y438" s="361"/>
      <c r="Z438" s="361"/>
      <c r="AA438" s="361"/>
    </row>
    <row r="439" spans="1:27" ht="15.75" thickBot="1">
      <c r="A439" s="265">
        <v>20424913</v>
      </c>
      <c r="B439" s="265">
        <v>5003</v>
      </c>
      <c r="C439" s="285" t="s">
        <v>3166</v>
      </c>
      <c r="D439" s="285" t="s">
        <v>1875</v>
      </c>
      <c r="E439" s="234" t="s">
        <v>5680</v>
      </c>
      <c r="F439" s="271" t="s">
        <v>5599</v>
      </c>
      <c r="G439" s="234"/>
      <c r="H439" s="234" t="s">
        <v>3183</v>
      </c>
      <c r="I439" s="265">
        <v>1</v>
      </c>
      <c r="J439" s="294" t="s">
        <v>1956</v>
      </c>
      <c r="K439" s="234" t="s">
        <v>5603</v>
      </c>
      <c r="L439" s="285" t="s">
        <v>5611</v>
      </c>
      <c r="M439" s="298">
        <v>437880021465</v>
      </c>
      <c r="N439" s="265">
        <v>51.51</v>
      </c>
      <c r="O439" s="288">
        <f t="shared" si="20"/>
        <v>0.5151</v>
      </c>
      <c r="P439" s="264" t="s">
        <v>2788</v>
      </c>
      <c r="Q439" s="264">
        <v>25</v>
      </c>
      <c r="R439" s="265" t="s">
        <v>1873</v>
      </c>
      <c r="S439" s="290">
        <v>219.131</v>
      </c>
      <c r="T439" s="291">
        <f t="shared" si="21"/>
        <v>112.8743781</v>
      </c>
      <c r="U439" s="291">
        <f t="shared" si="22"/>
        <v>2.1913100000000001</v>
      </c>
      <c r="V439" s="296">
        <v>202.02</v>
      </c>
      <c r="W439" s="294" t="s">
        <v>2787</v>
      </c>
      <c r="Y439" s="361"/>
      <c r="Z439" s="361"/>
      <c r="AA439" s="361"/>
    </row>
    <row r="440" spans="1:27" ht="15.75" thickBot="1">
      <c r="A440" s="265">
        <v>20424913</v>
      </c>
      <c r="B440" s="265">
        <v>5003</v>
      </c>
      <c r="C440" s="285" t="s">
        <v>3166</v>
      </c>
      <c r="D440" s="285" t="s">
        <v>1875</v>
      </c>
      <c r="E440" s="234" t="s">
        <v>5684</v>
      </c>
      <c r="F440" s="271" t="s">
        <v>5595</v>
      </c>
      <c r="G440" s="234" t="s">
        <v>3168</v>
      </c>
      <c r="H440" s="234" t="s">
        <v>3188</v>
      </c>
      <c r="I440" s="265">
        <v>3</v>
      </c>
      <c r="J440" s="294" t="s">
        <v>1962</v>
      </c>
      <c r="K440" s="234" t="s">
        <v>5602</v>
      </c>
      <c r="L440" s="285" t="s">
        <v>5611</v>
      </c>
      <c r="M440" s="284">
        <v>437880021471</v>
      </c>
      <c r="N440" s="265">
        <v>91.96</v>
      </c>
      <c r="O440" s="288">
        <f t="shared" si="20"/>
        <v>0.91959999999999986</v>
      </c>
      <c r="P440" s="264" t="s">
        <v>2790</v>
      </c>
      <c r="Q440" s="264">
        <v>1</v>
      </c>
      <c r="R440" s="265" t="s">
        <v>1873</v>
      </c>
      <c r="S440" s="290">
        <v>70.194999999999993</v>
      </c>
      <c r="T440" s="291">
        <f t="shared" si="21"/>
        <v>64.551321999999985</v>
      </c>
      <c r="U440" s="291">
        <f t="shared" si="22"/>
        <v>0.70194999999999985</v>
      </c>
      <c r="V440" s="296">
        <v>43.619</v>
      </c>
      <c r="W440" s="294" t="s">
        <v>2789</v>
      </c>
      <c r="Y440" s="361"/>
      <c r="Z440" s="361"/>
      <c r="AA440" s="361"/>
    </row>
    <row r="441" spans="1:27" ht="15.75" thickBot="1">
      <c r="A441" s="265">
        <v>20424913</v>
      </c>
      <c r="B441" s="265">
        <v>5003</v>
      </c>
      <c r="C441" s="285" t="s">
        <v>3166</v>
      </c>
      <c r="D441" s="285" t="s">
        <v>1875</v>
      </c>
      <c r="E441" s="234" t="s">
        <v>5691</v>
      </c>
      <c r="F441" s="271" t="s">
        <v>597</v>
      </c>
      <c r="G441" s="234"/>
      <c r="H441" s="234" t="s">
        <v>3202</v>
      </c>
      <c r="I441" s="265">
        <v>1</v>
      </c>
      <c r="J441" s="294" t="s">
        <v>1980</v>
      </c>
      <c r="K441" s="234" t="s">
        <v>5603</v>
      </c>
      <c r="L441" s="285" t="s">
        <v>5611</v>
      </c>
      <c r="M441" s="284">
        <v>437880021491</v>
      </c>
      <c r="N441" s="287">
        <v>52</v>
      </c>
      <c r="O441" s="288">
        <f t="shared" si="20"/>
        <v>0.52</v>
      </c>
      <c r="P441" s="264" t="s">
        <v>2792</v>
      </c>
      <c r="Q441" s="264">
        <v>1</v>
      </c>
      <c r="R441" s="265" t="s">
        <v>1873</v>
      </c>
      <c r="S441" s="290">
        <v>33.01</v>
      </c>
      <c r="T441" s="291">
        <f t="shared" si="21"/>
        <v>17.165199999999999</v>
      </c>
      <c r="U441" s="291">
        <f t="shared" si="22"/>
        <v>0.33009999999999995</v>
      </c>
      <c r="V441" s="296">
        <v>10.978</v>
      </c>
      <c r="W441" s="294" t="s">
        <v>2791</v>
      </c>
      <c r="Y441" s="361"/>
      <c r="Z441" s="361"/>
      <c r="AA441" s="361"/>
    </row>
    <row r="442" spans="1:27" ht="15.75" thickBot="1">
      <c r="A442" s="265">
        <v>20424913</v>
      </c>
      <c r="B442" s="265">
        <v>5003</v>
      </c>
      <c r="C442" s="285" t="s">
        <v>3166</v>
      </c>
      <c r="D442" s="285" t="s">
        <v>1875</v>
      </c>
      <c r="E442" s="234" t="s">
        <v>5685</v>
      </c>
      <c r="F442" s="271" t="s">
        <v>5598</v>
      </c>
      <c r="G442" s="234" t="s">
        <v>3168</v>
      </c>
      <c r="H442" s="234" t="s">
        <v>3173</v>
      </c>
      <c r="I442" s="265">
        <v>1</v>
      </c>
      <c r="J442" s="294" t="s">
        <v>1971</v>
      </c>
      <c r="K442" s="234" t="s">
        <v>5602</v>
      </c>
      <c r="L442" s="285" t="s">
        <v>5611</v>
      </c>
      <c r="M442" s="284">
        <v>437880021449</v>
      </c>
      <c r="N442" s="287">
        <v>96.15</v>
      </c>
      <c r="O442" s="288">
        <f t="shared" si="20"/>
        <v>0.96150000000000002</v>
      </c>
      <c r="P442" s="264" t="s">
        <v>2794</v>
      </c>
      <c r="Q442" s="264">
        <v>1</v>
      </c>
      <c r="R442" s="265" t="s">
        <v>1873</v>
      </c>
      <c r="S442" s="290">
        <v>95.28</v>
      </c>
      <c r="T442" s="291">
        <f t="shared" si="21"/>
        <v>91.611720000000005</v>
      </c>
      <c r="U442" s="291">
        <f t="shared" si="22"/>
        <v>0.95279999999999998</v>
      </c>
      <c r="V442" s="296">
        <v>89.299000000000007</v>
      </c>
      <c r="W442" s="294" t="s">
        <v>2793</v>
      </c>
      <c r="Y442" s="361"/>
      <c r="Z442" s="361"/>
      <c r="AA442" s="361"/>
    </row>
    <row r="443" spans="1:27" ht="15.75" thickBot="1">
      <c r="A443" s="265">
        <v>20424913</v>
      </c>
      <c r="B443" s="265">
        <v>5003</v>
      </c>
      <c r="C443" s="285" t="s">
        <v>3166</v>
      </c>
      <c r="D443" s="285" t="s">
        <v>1875</v>
      </c>
      <c r="E443" s="234" t="s">
        <v>5688</v>
      </c>
      <c r="F443" s="271" t="s">
        <v>3195</v>
      </c>
      <c r="G443" s="234" t="s">
        <v>3168</v>
      </c>
      <c r="H443" s="234" t="s">
        <v>3193</v>
      </c>
      <c r="I443" s="265">
        <v>1</v>
      </c>
      <c r="J443" s="294" t="s">
        <v>1977</v>
      </c>
      <c r="K443" s="234" t="s">
        <v>5602</v>
      </c>
      <c r="L443" s="285" t="s">
        <v>5611</v>
      </c>
      <c r="M443" s="284">
        <v>437880021479</v>
      </c>
      <c r="N443" s="287">
        <v>75.569999999999993</v>
      </c>
      <c r="O443" s="288">
        <f t="shared" si="20"/>
        <v>0.75569999999999993</v>
      </c>
      <c r="P443" s="264" t="s">
        <v>2796</v>
      </c>
      <c r="Q443" s="264">
        <v>1</v>
      </c>
      <c r="R443" s="265" t="s">
        <v>1873</v>
      </c>
      <c r="S443" s="290">
        <v>75.301000000000002</v>
      </c>
      <c r="T443" s="291">
        <f t="shared" si="21"/>
        <v>56.904965699999998</v>
      </c>
      <c r="U443" s="291">
        <f t="shared" si="22"/>
        <v>0.75301000000000007</v>
      </c>
      <c r="V443" s="296">
        <v>75.126999999999995</v>
      </c>
      <c r="W443" s="294" t="s">
        <v>2795</v>
      </c>
      <c r="Y443" s="361"/>
      <c r="Z443" s="361"/>
      <c r="AA443" s="361"/>
    </row>
    <row r="444" spans="1:27" ht="15.75" thickBot="1">
      <c r="A444" s="265">
        <v>20424913</v>
      </c>
      <c r="B444" s="265">
        <v>5003</v>
      </c>
      <c r="C444" s="285" t="s">
        <v>3166</v>
      </c>
      <c r="D444" s="285" t="s">
        <v>1875</v>
      </c>
      <c r="E444" s="234" t="s">
        <v>5677</v>
      </c>
      <c r="F444" s="271" t="s">
        <v>650</v>
      </c>
      <c r="G444" s="234"/>
      <c r="H444" s="234" t="s">
        <v>3177</v>
      </c>
      <c r="I444" s="265">
        <v>1</v>
      </c>
      <c r="J444" s="294" t="s">
        <v>1968</v>
      </c>
      <c r="K444" s="234" t="s">
        <v>5603</v>
      </c>
      <c r="L444" s="285" t="s">
        <v>5611</v>
      </c>
      <c r="M444" s="284">
        <v>437880021457</v>
      </c>
      <c r="N444" s="287">
        <v>57.33</v>
      </c>
      <c r="O444" s="288">
        <f t="shared" si="20"/>
        <v>0.57329999999999992</v>
      </c>
      <c r="P444" s="264" t="s">
        <v>2798</v>
      </c>
      <c r="Q444" s="264">
        <v>1</v>
      </c>
      <c r="R444" s="265" t="s">
        <v>1873</v>
      </c>
      <c r="S444" s="290">
        <v>28.911999999999999</v>
      </c>
      <c r="T444" s="291">
        <f t="shared" si="21"/>
        <v>16.575249599999996</v>
      </c>
      <c r="U444" s="291">
        <f t="shared" si="22"/>
        <v>0.28911999999999993</v>
      </c>
      <c r="V444" s="296">
        <v>26.04</v>
      </c>
      <c r="W444" s="294" t="s">
        <v>2797</v>
      </c>
      <c r="Y444" s="361"/>
      <c r="Z444" s="361"/>
      <c r="AA444" s="361"/>
    </row>
    <row r="445" spans="1:27" ht="15.75" thickBot="1">
      <c r="A445" s="265">
        <v>20424913</v>
      </c>
      <c r="B445" s="265">
        <v>5003</v>
      </c>
      <c r="C445" s="285" t="s">
        <v>3166</v>
      </c>
      <c r="D445" s="285" t="s">
        <v>1875</v>
      </c>
      <c r="E445" s="234" t="s">
        <v>5676</v>
      </c>
      <c r="F445" s="271" t="s">
        <v>1918</v>
      </c>
      <c r="G445" s="234" t="s">
        <v>3168</v>
      </c>
      <c r="H445" s="234" t="s">
        <v>3175</v>
      </c>
      <c r="I445" s="265">
        <v>1</v>
      </c>
      <c r="J445" s="294" t="s">
        <v>1965</v>
      </c>
      <c r="K445" s="234" t="s">
        <v>5602</v>
      </c>
      <c r="L445" s="285" t="s">
        <v>5611</v>
      </c>
      <c r="M445" s="284">
        <v>437880021453</v>
      </c>
      <c r="N445" s="287">
        <v>53.46</v>
      </c>
      <c r="O445" s="288">
        <f t="shared" si="20"/>
        <v>0.53460000000000008</v>
      </c>
      <c r="P445" s="264" t="s">
        <v>2800</v>
      </c>
      <c r="Q445" s="264">
        <v>1</v>
      </c>
      <c r="R445" s="265" t="s">
        <v>1873</v>
      </c>
      <c r="S445" s="290">
        <v>9.0879999999999992</v>
      </c>
      <c r="T445" s="291">
        <f t="shared" si="21"/>
        <v>4.8584448</v>
      </c>
      <c r="U445" s="291">
        <f t="shared" si="22"/>
        <v>9.0880000000000002E-2</v>
      </c>
      <c r="V445" s="296">
        <v>2.843</v>
      </c>
      <c r="W445" s="294" t="s">
        <v>2799</v>
      </c>
      <c r="Y445" s="361"/>
      <c r="Z445" s="361"/>
      <c r="AA445" s="361"/>
    </row>
    <row r="446" spans="1:27" ht="15.75" thickBot="1">
      <c r="A446" s="265">
        <v>20424913</v>
      </c>
      <c r="B446" s="265">
        <v>5003</v>
      </c>
      <c r="C446" s="285" t="s">
        <v>3166</v>
      </c>
      <c r="D446" s="285" t="s">
        <v>1875</v>
      </c>
      <c r="E446" s="234" t="s">
        <v>5684</v>
      </c>
      <c r="F446" s="271" t="s">
        <v>5595</v>
      </c>
      <c r="G446" s="234" t="s">
        <v>3168</v>
      </c>
      <c r="H446" s="234" t="s">
        <v>3186</v>
      </c>
      <c r="I446" s="265">
        <v>1</v>
      </c>
      <c r="J446" s="294" t="s">
        <v>1974</v>
      </c>
      <c r="K446" s="234" t="s">
        <v>5602</v>
      </c>
      <c r="L446" s="285" t="s">
        <v>5611</v>
      </c>
      <c r="M446" s="298">
        <v>437880021467</v>
      </c>
      <c r="N446" s="265">
        <v>76.67</v>
      </c>
      <c r="O446" s="288">
        <f t="shared" si="20"/>
        <v>0.76670000000000005</v>
      </c>
      <c r="P446" s="264" t="s">
        <v>2802</v>
      </c>
      <c r="Q446" s="264">
        <v>25</v>
      </c>
      <c r="R446" s="265" t="s">
        <v>1873</v>
      </c>
      <c r="S446" s="290">
        <v>137.822</v>
      </c>
      <c r="T446" s="291">
        <f t="shared" si="21"/>
        <v>105.6681274</v>
      </c>
      <c r="U446" s="291">
        <f t="shared" si="22"/>
        <v>1.37822</v>
      </c>
      <c r="V446" s="296">
        <v>105.68899999999999</v>
      </c>
      <c r="W446" s="294" t="s">
        <v>2801</v>
      </c>
      <c r="Y446" s="361"/>
      <c r="Z446" s="361"/>
      <c r="AA446" s="361"/>
    </row>
    <row r="447" spans="1:27" ht="15.75" thickBot="1">
      <c r="A447" s="265">
        <v>20424913</v>
      </c>
      <c r="B447" s="265">
        <v>5004</v>
      </c>
      <c r="C447" s="285" t="s">
        <v>3166</v>
      </c>
      <c r="D447" s="285" t="s">
        <v>1875</v>
      </c>
      <c r="E447" s="234" t="s">
        <v>5690</v>
      </c>
      <c r="F447" s="271" t="s">
        <v>66</v>
      </c>
      <c r="G447" s="234"/>
      <c r="H447" s="234" t="s">
        <v>3200</v>
      </c>
      <c r="I447" s="265">
        <v>1</v>
      </c>
      <c r="J447" s="294" t="s">
        <v>1950</v>
      </c>
      <c r="K447" s="234" t="s">
        <v>5603</v>
      </c>
      <c r="L447" s="285" t="s">
        <v>5611</v>
      </c>
      <c r="M447" s="298">
        <v>437880021605</v>
      </c>
      <c r="N447" s="287">
        <v>93.78</v>
      </c>
      <c r="O447" s="288">
        <f t="shared" si="20"/>
        <v>0.93779999999999997</v>
      </c>
      <c r="P447" s="264" t="s">
        <v>2804</v>
      </c>
      <c r="Q447" s="264">
        <v>1</v>
      </c>
      <c r="R447" s="265" t="s">
        <v>1873</v>
      </c>
      <c r="S447" s="290">
        <v>77.736000000000004</v>
      </c>
      <c r="T447" s="291">
        <f t="shared" si="21"/>
        <v>72.900820800000005</v>
      </c>
      <c r="U447" s="291">
        <f t="shared" si="22"/>
        <v>0.77736000000000005</v>
      </c>
      <c r="V447" s="296">
        <v>87.936000000000007</v>
      </c>
      <c r="W447" s="294" t="s">
        <v>2803</v>
      </c>
      <c r="Y447" s="361"/>
      <c r="Z447" s="361"/>
      <c r="AA447" s="361"/>
    </row>
    <row r="448" spans="1:27" ht="15.75" thickBot="1">
      <c r="A448" s="265">
        <v>20424913</v>
      </c>
      <c r="B448" s="265">
        <v>5004</v>
      </c>
      <c r="C448" s="285" t="s">
        <v>3166</v>
      </c>
      <c r="D448" s="285" t="s">
        <v>1875</v>
      </c>
      <c r="E448" s="234" t="s">
        <v>5679</v>
      </c>
      <c r="F448" s="271" t="s">
        <v>70</v>
      </c>
      <c r="G448" s="234"/>
      <c r="H448" s="234" t="s">
        <v>3181</v>
      </c>
      <c r="I448" s="265">
        <v>1</v>
      </c>
      <c r="J448" s="294" t="s">
        <v>2041</v>
      </c>
      <c r="K448" s="234" t="s">
        <v>5603</v>
      </c>
      <c r="L448" s="285" t="s">
        <v>5611</v>
      </c>
      <c r="M448" s="298">
        <v>437880021577</v>
      </c>
      <c r="N448" s="287">
        <v>75.81</v>
      </c>
      <c r="O448" s="288">
        <f t="shared" si="20"/>
        <v>0.7581</v>
      </c>
      <c r="P448" s="264" t="s">
        <v>2806</v>
      </c>
      <c r="Q448" s="264">
        <v>1</v>
      </c>
      <c r="R448" s="265" t="s">
        <v>1873</v>
      </c>
      <c r="S448" s="290">
        <v>36.776000000000003</v>
      </c>
      <c r="T448" s="291">
        <f t="shared" si="21"/>
        <v>27.879885600000001</v>
      </c>
      <c r="U448" s="291">
        <f t="shared" si="22"/>
        <v>0.36776000000000003</v>
      </c>
      <c r="V448" s="296">
        <v>42.723999999999997</v>
      </c>
      <c r="W448" s="294" t="s">
        <v>2805</v>
      </c>
      <c r="Y448" s="361"/>
      <c r="Z448" s="361"/>
      <c r="AA448" s="361"/>
    </row>
    <row r="449" spans="1:27" ht="15.75" thickBot="1">
      <c r="A449" s="265">
        <v>20424913</v>
      </c>
      <c r="B449" s="265">
        <v>5004</v>
      </c>
      <c r="C449" s="285" t="s">
        <v>3166</v>
      </c>
      <c r="D449" s="285" t="s">
        <v>1875</v>
      </c>
      <c r="E449" s="234" t="s">
        <v>5686</v>
      </c>
      <c r="F449" s="271" t="s">
        <v>3191</v>
      </c>
      <c r="G449" s="234" t="s">
        <v>3168</v>
      </c>
      <c r="H449" s="234" t="s">
        <v>3190</v>
      </c>
      <c r="I449" s="265">
        <v>1</v>
      </c>
      <c r="J449" s="294" t="s">
        <v>1959</v>
      </c>
      <c r="K449" s="234" t="s">
        <v>5602</v>
      </c>
      <c r="L449" s="285" t="s">
        <v>5611</v>
      </c>
      <c r="M449" s="298">
        <v>437880021591</v>
      </c>
      <c r="N449" s="287">
        <v>55.53</v>
      </c>
      <c r="O449" s="288">
        <f t="shared" si="20"/>
        <v>0.5552999999999999</v>
      </c>
      <c r="P449" s="264" t="s">
        <v>2808</v>
      </c>
      <c r="Q449" s="264">
        <v>1</v>
      </c>
      <c r="R449" s="265" t="s">
        <v>1873</v>
      </c>
      <c r="S449" s="290">
        <v>60.716000000000001</v>
      </c>
      <c r="T449" s="291">
        <f t="shared" si="21"/>
        <v>33.715594799999998</v>
      </c>
      <c r="U449" s="291">
        <f t="shared" si="22"/>
        <v>0.60715999999999992</v>
      </c>
      <c r="V449" s="296">
        <v>67.427999999999997</v>
      </c>
      <c r="W449" s="294" t="s">
        <v>2807</v>
      </c>
      <c r="Y449" s="361"/>
      <c r="Z449" s="361"/>
      <c r="AA449" s="361"/>
    </row>
    <row r="450" spans="1:27" ht="15.75" thickBot="1">
      <c r="A450" s="265">
        <v>20424913</v>
      </c>
      <c r="B450" s="265">
        <v>5004</v>
      </c>
      <c r="C450" s="285" t="s">
        <v>3166</v>
      </c>
      <c r="D450" s="285" t="s">
        <v>1875</v>
      </c>
      <c r="E450" s="234" t="s">
        <v>5680</v>
      </c>
      <c r="F450" s="271" t="s">
        <v>5599</v>
      </c>
      <c r="G450" s="234"/>
      <c r="H450" s="234" t="s">
        <v>3183</v>
      </c>
      <c r="I450" s="265">
        <v>1</v>
      </c>
      <c r="J450" s="294" t="s">
        <v>1956</v>
      </c>
      <c r="K450" s="234" t="s">
        <v>5603</v>
      </c>
      <c r="L450" s="285" t="s">
        <v>5611</v>
      </c>
      <c r="M450" s="298">
        <v>437880021581</v>
      </c>
      <c r="N450" s="287">
        <v>72.13</v>
      </c>
      <c r="O450" s="288">
        <f t="shared" si="20"/>
        <v>0.72129999999999994</v>
      </c>
      <c r="P450" s="264" t="s">
        <v>2810</v>
      </c>
      <c r="Q450" s="264">
        <v>25</v>
      </c>
      <c r="R450" s="265" t="s">
        <v>1873</v>
      </c>
      <c r="S450" s="290">
        <v>172.66399999999999</v>
      </c>
      <c r="T450" s="291">
        <f t="shared" si="21"/>
        <v>124.54254319999998</v>
      </c>
      <c r="U450" s="291">
        <f t="shared" si="22"/>
        <v>1.72664</v>
      </c>
      <c r="V450" s="296">
        <v>138.285</v>
      </c>
      <c r="W450" s="294" t="s">
        <v>2809</v>
      </c>
      <c r="Y450" s="361"/>
      <c r="Z450" s="361"/>
      <c r="AA450" s="361"/>
    </row>
    <row r="451" spans="1:27" ht="15.75" thickBot="1">
      <c r="A451" s="265">
        <v>20424913</v>
      </c>
      <c r="B451" s="265">
        <v>5004</v>
      </c>
      <c r="C451" s="285" t="s">
        <v>3166</v>
      </c>
      <c r="D451" s="285" t="s">
        <v>1875</v>
      </c>
      <c r="E451" s="234" t="s">
        <v>5678</v>
      </c>
      <c r="F451" s="271" t="s">
        <v>65</v>
      </c>
      <c r="G451" s="234"/>
      <c r="H451" s="234" t="s">
        <v>3179</v>
      </c>
      <c r="I451" s="265">
        <v>1</v>
      </c>
      <c r="J451" s="294" t="s">
        <v>1953</v>
      </c>
      <c r="K451" s="234" t="s">
        <v>5603</v>
      </c>
      <c r="L451" s="285" t="s">
        <v>5611</v>
      </c>
      <c r="M451" s="298">
        <v>437880021575</v>
      </c>
      <c r="N451" s="287">
        <v>91.32</v>
      </c>
      <c r="O451" s="288">
        <f t="shared" si="20"/>
        <v>0.9131999999999999</v>
      </c>
      <c r="P451" s="264" t="s">
        <v>2812</v>
      </c>
      <c r="Q451" s="264">
        <v>1</v>
      </c>
      <c r="R451" s="265" t="s">
        <v>1873</v>
      </c>
      <c r="S451" s="290">
        <v>30.488</v>
      </c>
      <c r="T451" s="291">
        <f t="shared" si="21"/>
        <v>27.841641599999996</v>
      </c>
      <c r="U451" s="291">
        <f t="shared" si="22"/>
        <v>0.30487999999999998</v>
      </c>
      <c r="V451" s="296">
        <v>24.593</v>
      </c>
      <c r="W451" s="294" t="s">
        <v>2811</v>
      </c>
      <c r="Y451" s="361"/>
      <c r="Z451" s="361"/>
      <c r="AA451" s="361"/>
    </row>
    <row r="452" spans="1:27" ht="15.75" thickBot="1">
      <c r="A452" s="265">
        <v>20424913</v>
      </c>
      <c r="B452" s="265">
        <v>5004</v>
      </c>
      <c r="C452" s="285" t="s">
        <v>3166</v>
      </c>
      <c r="D452" s="285" t="s">
        <v>1875</v>
      </c>
      <c r="E452" s="234" t="s">
        <v>5689</v>
      </c>
      <c r="F452" s="271" t="s">
        <v>3198</v>
      </c>
      <c r="G452" s="234" t="s">
        <v>3168</v>
      </c>
      <c r="H452" s="234" t="s">
        <v>3197</v>
      </c>
      <c r="I452" s="265">
        <v>1</v>
      </c>
      <c r="J452" s="294" t="s">
        <v>1947</v>
      </c>
      <c r="K452" s="234" t="s">
        <v>5602</v>
      </c>
      <c r="L452" s="285" t="s">
        <v>5611</v>
      </c>
      <c r="M452" s="298">
        <v>437880021599</v>
      </c>
      <c r="N452" s="287">
        <v>54.87</v>
      </c>
      <c r="O452" s="288">
        <f t="shared" si="20"/>
        <v>0.54869999999999997</v>
      </c>
      <c r="P452" s="264" t="s">
        <v>2814</v>
      </c>
      <c r="Q452" s="264">
        <v>1</v>
      </c>
      <c r="R452" s="265" t="s">
        <v>1873</v>
      </c>
      <c r="S452" s="290">
        <v>135.18</v>
      </c>
      <c r="T452" s="291">
        <f t="shared" si="21"/>
        <v>74.173265999999998</v>
      </c>
      <c r="U452" s="291">
        <f t="shared" si="22"/>
        <v>1.3518000000000001</v>
      </c>
      <c r="V452" s="296">
        <v>145.459</v>
      </c>
      <c r="W452" s="294" t="s">
        <v>2813</v>
      </c>
      <c r="Y452" s="361"/>
      <c r="Z452" s="361"/>
      <c r="AA452" s="361"/>
    </row>
    <row r="453" spans="1:27" ht="15.75" thickBot="1">
      <c r="A453" s="265">
        <v>20424913</v>
      </c>
      <c r="B453" s="265">
        <v>5004</v>
      </c>
      <c r="C453" s="285" t="s">
        <v>3166</v>
      </c>
      <c r="D453" s="285" t="s">
        <v>1875</v>
      </c>
      <c r="E453" s="234" t="s">
        <v>5691</v>
      </c>
      <c r="F453" s="271" t="s">
        <v>597</v>
      </c>
      <c r="G453" s="234"/>
      <c r="H453" s="234" t="s">
        <v>3202</v>
      </c>
      <c r="I453" s="265">
        <v>1</v>
      </c>
      <c r="J453" s="294" t="s">
        <v>1980</v>
      </c>
      <c r="K453" s="234" t="s">
        <v>5603</v>
      </c>
      <c r="L453" s="285" t="s">
        <v>5611</v>
      </c>
      <c r="M453" s="298">
        <v>437880021607</v>
      </c>
      <c r="N453" s="265">
        <v>46.81</v>
      </c>
      <c r="O453" s="288">
        <f t="shared" si="20"/>
        <v>0.46810000000000002</v>
      </c>
      <c r="P453" s="264" t="s">
        <v>2816</v>
      </c>
      <c r="Q453" s="264">
        <v>1</v>
      </c>
      <c r="R453" s="265" t="s">
        <v>1873</v>
      </c>
      <c r="S453" s="290">
        <v>25.239000000000001</v>
      </c>
      <c r="T453" s="291">
        <f t="shared" si="21"/>
        <v>11.8143759</v>
      </c>
      <c r="U453" s="291">
        <f t="shared" si="22"/>
        <v>0.25239</v>
      </c>
      <c r="V453" s="296">
        <v>26.672999999999998</v>
      </c>
      <c r="W453" s="294" t="s">
        <v>2815</v>
      </c>
      <c r="Y453" s="361"/>
      <c r="Z453" s="361"/>
      <c r="AA453" s="361"/>
    </row>
    <row r="454" spans="1:27" ht="15.75" thickBot="1">
      <c r="A454" s="265">
        <v>20424913</v>
      </c>
      <c r="B454" s="265">
        <v>5004</v>
      </c>
      <c r="C454" s="285" t="s">
        <v>3166</v>
      </c>
      <c r="D454" s="285" t="s">
        <v>1875</v>
      </c>
      <c r="E454" s="234" t="s">
        <v>5688</v>
      </c>
      <c r="F454" s="271" t="s">
        <v>3195</v>
      </c>
      <c r="G454" s="234" t="s">
        <v>3168</v>
      </c>
      <c r="H454" s="234" t="s">
        <v>3193</v>
      </c>
      <c r="I454" s="265">
        <v>1</v>
      </c>
      <c r="J454" s="294" t="s">
        <v>1977</v>
      </c>
      <c r="K454" s="234" t="s">
        <v>5602</v>
      </c>
      <c r="L454" s="285" t="s">
        <v>5611</v>
      </c>
      <c r="M454" s="298">
        <v>437880021595</v>
      </c>
      <c r="N454" s="265">
        <v>76.53</v>
      </c>
      <c r="O454" s="288">
        <f t="shared" ref="O454:O517" si="23">N454*10/1000</f>
        <v>0.76529999999999998</v>
      </c>
      <c r="P454" s="264" t="s">
        <v>2818</v>
      </c>
      <c r="Q454" s="264">
        <v>1</v>
      </c>
      <c r="R454" s="265" t="s">
        <v>1873</v>
      </c>
      <c r="S454" s="290">
        <v>39.301000000000002</v>
      </c>
      <c r="T454" s="291">
        <f t="shared" si="21"/>
        <v>30.077055300000001</v>
      </c>
      <c r="U454" s="291">
        <f t="shared" si="22"/>
        <v>0.39301000000000003</v>
      </c>
      <c r="V454" s="296">
        <v>43.631999999999998</v>
      </c>
      <c r="W454" s="294" t="s">
        <v>2817</v>
      </c>
      <c r="Y454" s="361"/>
      <c r="Z454" s="361"/>
      <c r="AA454" s="361"/>
    </row>
    <row r="455" spans="1:27" ht="15.75" thickBot="1">
      <c r="A455" s="265">
        <v>20424913</v>
      </c>
      <c r="B455" s="265">
        <v>5004</v>
      </c>
      <c r="C455" s="285" t="s">
        <v>3166</v>
      </c>
      <c r="D455" s="285" t="s">
        <v>1875</v>
      </c>
      <c r="E455" s="234" t="s">
        <v>5684</v>
      </c>
      <c r="F455" s="271" t="s">
        <v>5595</v>
      </c>
      <c r="G455" s="234" t="s">
        <v>3168</v>
      </c>
      <c r="H455" s="234" t="s">
        <v>3186</v>
      </c>
      <c r="I455" s="265">
        <v>1</v>
      </c>
      <c r="J455" s="294" t="s">
        <v>1974</v>
      </c>
      <c r="K455" s="234" t="s">
        <v>5602</v>
      </c>
      <c r="L455" s="285" t="s">
        <v>5611</v>
      </c>
      <c r="M455" s="298">
        <v>437880021583</v>
      </c>
      <c r="N455" s="265">
        <v>66.260000000000005</v>
      </c>
      <c r="O455" s="288">
        <f t="shared" si="23"/>
        <v>0.66260000000000008</v>
      </c>
      <c r="P455" s="264" t="s">
        <v>2820</v>
      </c>
      <c r="Q455" s="264">
        <v>1</v>
      </c>
      <c r="R455" s="265" t="s">
        <v>1873</v>
      </c>
      <c r="S455" s="290">
        <v>175.31399999999999</v>
      </c>
      <c r="T455" s="291">
        <f t="shared" ref="T455:T518" si="24">S455*O455</f>
        <v>116.1630564</v>
      </c>
      <c r="U455" s="291">
        <f t="shared" ref="U455:U518" si="25">T455/N455</f>
        <v>1.7531399999999999</v>
      </c>
      <c r="V455" s="296">
        <v>203.03700000000001</v>
      </c>
      <c r="W455" s="294" t="s">
        <v>2819</v>
      </c>
      <c r="Y455" s="361"/>
      <c r="Z455" s="361"/>
      <c r="AA455" s="361"/>
    </row>
    <row r="456" spans="1:27" ht="15.75" thickBot="1">
      <c r="A456" s="265">
        <v>20424913</v>
      </c>
      <c r="B456" s="265">
        <v>5004</v>
      </c>
      <c r="C456" s="285" t="s">
        <v>3166</v>
      </c>
      <c r="D456" s="285" t="s">
        <v>1875</v>
      </c>
      <c r="E456" s="234" t="s">
        <v>5677</v>
      </c>
      <c r="F456" s="271" t="s">
        <v>650</v>
      </c>
      <c r="G456" s="234"/>
      <c r="H456" s="234" t="s">
        <v>3177</v>
      </c>
      <c r="I456" s="265">
        <v>1</v>
      </c>
      <c r="J456" s="294" t="s">
        <v>1968</v>
      </c>
      <c r="K456" s="234" t="s">
        <v>5603</v>
      </c>
      <c r="L456" s="285" t="s">
        <v>5611</v>
      </c>
      <c r="M456" s="298">
        <v>437880021573</v>
      </c>
      <c r="N456" s="265">
        <v>57.04</v>
      </c>
      <c r="O456" s="288">
        <f t="shared" si="23"/>
        <v>0.57040000000000002</v>
      </c>
      <c r="P456" s="264" t="s">
        <v>2822</v>
      </c>
      <c r="Q456" s="264">
        <v>1</v>
      </c>
      <c r="R456" s="265" t="s">
        <v>1873</v>
      </c>
      <c r="S456" s="290">
        <v>20.684000000000001</v>
      </c>
      <c r="T456" s="291">
        <f t="shared" si="24"/>
        <v>11.798153600000001</v>
      </c>
      <c r="U456" s="291">
        <f t="shared" si="25"/>
        <v>0.20684000000000002</v>
      </c>
      <c r="V456" s="296">
        <v>22.815999999999999</v>
      </c>
      <c r="W456" s="294" t="s">
        <v>2821</v>
      </c>
      <c r="Y456" s="361"/>
      <c r="Z456" s="361"/>
      <c r="AA456" s="361"/>
    </row>
    <row r="457" spans="1:27" ht="15.75" thickBot="1">
      <c r="A457" s="265">
        <v>20424913</v>
      </c>
      <c r="B457" s="265">
        <v>5004</v>
      </c>
      <c r="C457" s="285" t="s">
        <v>3166</v>
      </c>
      <c r="D457" s="285" t="s">
        <v>1875</v>
      </c>
      <c r="E457" s="234" t="s">
        <v>5676</v>
      </c>
      <c r="F457" s="271" t="s">
        <v>1918</v>
      </c>
      <c r="G457" s="234" t="s">
        <v>3168</v>
      </c>
      <c r="H457" s="234" t="s">
        <v>3175</v>
      </c>
      <c r="I457" s="265">
        <v>1</v>
      </c>
      <c r="J457" s="294" t="s">
        <v>1965</v>
      </c>
      <c r="K457" s="234" t="s">
        <v>5602</v>
      </c>
      <c r="L457" s="285" t="s">
        <v>5611</v>
      </c>
      <c r="M457" s="298">
        <v>437880021569</v>
      </c>
      <c r="N457" s="265">
        <v>88.3</v>
      </c>
      <c r="O457" s="288">
        <f t="shared" si="23"/>
        <v>0.88300000000000001</v>
      </c>
      <c r="P457" s="264" t="s">
        <v>2824</v>
      </c>
      <c r="Q457" s="264">
        <v>1</v>
      </c>
      <c r="R457" s="265" t="s">
        <v>1873</v>
      </c>
      <c r="S457" s="290">
        <v>18.548999999999999</v>
      </c>
      <c r="T457" s="291">
        <f t="shared" si="24"/>
        <v>16.378767</v>
      </c>
      <c r="U457" s="291">
        <f t="shared" si="25"/>
        <v>0.18549000000000002</v>
      </c>
      <c r="V457" s="296">
        <v>19.172000000000001</v>
      </c>
      <c r="W457" s="294" t="s">
        <v>2823</v>
      </c>
      <c r="Y457" s="361"/>
      <c r="Z457" s="361"/>
      <c r="AA457" s="361"/>
    </row>
    <row r="458" spans="1:27" ht="15.75" thickBot="1">
      <c r="A458" s="265">
        <v>20424913</v>
      </c>
      <c r="B458" s="265">
        <v>5004</v>
      </c>
      <c r="C458" s="285" t="s">
        <v>3166</v>
      </c>
      <c r="D458" s="285" t="s">
        <v>1875</v>
      </c>
      <c r="E458" s="234" t="s">
        <v>5684</v>
      </c>
      <c r="F458" s="271" t="s">
        <v>5595</v>
      </c>
      <c r="G458" s="234" t="s">
        <v>3168</v>
      </c>
      <c r="H458" s="234" t="s">
        <v>3188</v>
      </c>
      <c r="I458" s="265">
        <v>3</v>
      </c>
      <c r="J458" s="294" t="s">
        <v>1962</v>
      </c>
      <c r="K458" s="234" t="s">
        <v>5602</v>
      </c>
      <c r="L458" s="285" t="s">
        <v>5611</v>
      </c>
      <c r="M458" s="298">
        <v>437880021587</v>
      </c>
      <c r="N458" s="265">
        <v>68.599999999999994</v>
      </c>
      <c r="O458" s="288">
        <f t="shared" si="23"/>
        <v>0.68600000000000005</v>
      </c>
      <c r="P458" s="264" t="s">
        <v>2826</v>
      </c>
      <c r="Q458" s="264">
        <v>1</v>
      </c>
      <c r="R458" s="265" t="s">
        <v>1873</v>
      </c>
      <c r="S458" s="290">
        <v>143.066</v>
      </c>
      <c r="T458" s="291">
        <f t="shared" si="24"/>
        <v>98.143276000000014</v>
      </c>
      <c r="U458" s="291">
        <f t="shared" si="25"/>
        <v>1.4306600000000003</v>
      </c>
      <c r="V458" s="296">
        <v>187.03200000000001</v>
      </c>
      <c r="W458" s="294" t="s">
        <v>2825</v>
      </c>
      <c r="Y458" s="361"/>
      <c r="Z458" s="361"/>
      <c r="AA458" s="361"/>
    </row>
    <row r="459" spans="1:27" ht="15.75" thickBot="1">
      <c r="A459" s="265">
        <v>20424913</v>
      </c>
      <c r="B459" s="265">
        <v>5004</v>
      </c>
      <c r="C459" s="285" t="s">
        <v>3166</v>
      </c>
      <c r="D459" s="285" t="s">
        <v>1875</v>
      </c>
      <c r="E459" s="234" t="s">
        <v>5685</v>
      </c>
      <c r="F459" s="271" t="s">
        <v>5598</v>
      </c>
      <c r="G459" s="234" t="s">
        <v>3168</v>
      </c>
      <c r="H459" s="234" t="s">
        <v>3173</v>
      </c>
      <c r="I459" s="265">
        <v>1</v>
      </c>
      <c r="J459" s="294" t="s">
        <v>1971</v>
      </c>
      <c r="K459" s="234" t="s">
        <v>5602</v>
      </c>
      <c r="L459" s="285" t="s">
        <v>5611</v>
      </c>
      <c r="M459" s="298">
        <v>437880021565</v>
      </c>
      <c r="N459" s="265">
        <v>55.98</v>
      </c>
      <c r="O459" s="288">
        <f t="shared" si="23"/>
        <v>0.55979999999999996</v>
      </c>
      <c r="P459" s="264" t="s">
        <v>2828</v>
      </c>
      <c r="Q459" s="264">
        <v>1</v>
      </c>
      <c r="R459" s="265" t="s">
        <v>1873</v>
      </c>
      <c r="S459" s="290">
        <v>30.673999999999999</v>
      </c>
      <c r="T459" s="291">
        <f t="shared" si="24"/>
        <v>17.171305199999999</v>
      </c>
      <c r="U459" s="291">
        <f t="shared" si="25"/>
        <v>0.30674000000000001</v>
      </c>
      <c r="V459" s="296">
        <v>27.318999999999999</v>
      </c>
      <c r="W459" s="294" t="s">
        <v>2827</v>
      </c>
      <c r="Y459" s="361"/>
      <c r="Z459" s="361"/>
      <c r="AA459" s="361"/>
    </row>
    <row r="460" spans="1:27" ht="15.75" thickBot="1">
      <c r="A460" s="265">
        <v>20424913</v>
      </c>
      <c r="B460" s="265">
        <v>5501</v>
      </c>
      <c r="C460" s="285" t="s">
        <v>3166</v>
      </c>
      <c r="D460" s="285" t="s">
        <v>1875</v>
      </c>
      <c r="E460" s="234" t="s">
        <v>5689</v>
      </c>
      <c r="F460" s="271" t="s">
        <v>3198</v>
      </c>
      <c r="G460" s="234" t="s">
        <v>3168</v>
      </c>
      <c r="H460" s="234" t="s">
        <v>3197</v>
      </c>
      <c r="I460" s="265">
        <v>1</v>
      </c>
      <c r="J460" s="294" t="s">
        <v>1888</v>
      </c>
      <c r="K460" s="234" t="s">
        <v>5601</v>
      </c>
      <c r="L460" s="285" t="s">
        <v>5610</v>
      </c>
      <c r="M460" s="298">
        <v>437880021714</v>
      </c>
      <c r="N460" s="265">
        <v>54.52</v>
      </c>
      <c r="O460" s="288">
        <f t="shared" si="23"/>
        <v>0.54520000000000002</v>
      </c>
      <c r="P460" s="264" t="s">
        <v>2830</v>
      </c>
      <c r="Q460" s="264">
        <v>1</v>
      </c>
      <c r="R460" s="265" t="s">
        <v>1873</v>
      </c>
      <c r="S460" s="290">
        <v>9.31</v>
      </c>
      <c r="T460" s="291">
        <f t="shared" si="24"/>
        <v>5.0758120000000009</v>
      </c>
      <c r="U460" s="291">
        <f t="shared" si="25"/>
        <v>9.3100000000000016E-2</v>
      </c>
      <c r="V460" s="296">
        <v>2.9129999999999998</v>
      </c>
      <c r="W460" s="294" t="s">
        <v>2829</v>
      </c>
      <c r="Y460" s="361"/>
      <c r="Z460" s="361"/>
      <c r="AA460" s="361"/>
    </row>
    <row r="461" spans="1:27" ht="15.75" thickBot="1">
      <c r="A461" s="265">
        <v>20424913</v>
      </c>
      <c r="B461" s="265">
        <v>5501</v>
      </c>
      <c r="C461" s="285" t="s">
        <v>3166</v>
      </c>
      <c r="D461" s="285" t="s">
        <v>1875</v>
      </c>
      <c r="E461" s="253" t="s">
        <v>5777</v>
      </c>
      <c r="F461" s="271" t="s">
        <v>5599</v>
      </c>
      <c r="G461" s="234"/>
      <c r="H461" s="234" t="s">
        <v>3183</v>
      </c>
      <c r="I461" s="265">
        <v>1</v>
      </c>
      <c r="J461" s="294" t="s">
        <v>1884</v>
      </c>
      <c r="K461" s="234" t="s">
        <v>5600</v>
      </c>
      <c r="L461" s="285" t="s">
        <v>5610</v>
      </c>
      <c r="M461" s="298">
        <v>437880021696</v>
      </c>
      <c r="N461" s="265">
        <v>48.43</v>
      </c>
      <c r="O461" s="288">
        <f t="shared" si="23"/>
        <v>0.48430000000000001</v>
      </c>
      <c r="P461" s="264" t="s">
        <v>2832</v>
      </c>
      <c r="Q461" s="264">
        <v>1</v>
      </c>
      <c r="R461" s="265" t="s">
        <v>1873</v>
      </c>
      <c r="S461" s="290">
        <v>135.864</v>
      </c>
      <c r="T461" s="291">
        <f t="shared" si="24"/>
        <v>65.798935200000003</v>
      </c>
      <c r="U461" s="291">
        <f t="shared" si="25"/>
        <v>1.3586400000000001</v>
      </c>
      <c r="V461" s="296">
        <v>145.977</v>
      </c>
      <c r="W461" s="294" t="s">
        <v>2831</v>
      </c>
      <c r="Y461" s="361"/>
      <c r="Z461" s="361"/>
      <c r="AA461" s="361"/>
    </row>
    <row r="462" spans="1:27" ht="15.75" thickBot="1">
      <c r="A462" s="265">
        <v>20424913</v>
      </c>
      <c r="B462" s="265">
        <v>5501</v>
      </c>
      <c r="C462" s="285" t="s">
        <v>3166</v>
      </c>
      <c r="D462" s="285" t="s">
        <v>1875</v>
      </c>
      <c r="E462" s="234" t="s">
        <v>5686</v>
      </c>
      <c r="F462" s="271" t="s">
        <v>3191</v>
      </c>
      <c r="G462" s="234" t="s">
        <v>3168</v>
      </c>
      <c r="H462" s="234" t="s">
        <v>3190</v>
      </c>
      <c r="I462" s="265">
        <v>1</v>
      </c>
      <c r="J462" s="294" t="s">
        <v>1880</v>
      </c>
      <c r="K462" s="234" t="s">
        <v>5601</v>
      </c>
      <c r="L462" s="285" t="s">
        <v>5610</v>
      </c>
      <c r="M462" s="298">
        <v>437880021706</v>
      </c>
      <c r="N462" s="265">
        <v>69.42</v>
      </c>
      <c r="O462" s="288">
        <f t="shared" si="23"/>
        <v>0.69420000000000004</v>
      </c>
      <c r="P462" s="264" t="s">
        <v>2834</v>
      </c>
      <c r="Q462" s="264">
        <v>1</v>
      </c>
      <c r="R462" s="265" t="s">
        <v>1873</v>
      </c>
      <c r="S462" s="290">
        <v>11.766</v>
      </c>
      <c r="T462" s="291">
        <f t="shared" si="24"/>
        <v>8.1679572</v>
      </c>
      <c r="U462" s="291">
        <f t="shared" si="25"/>
        <v>0.11766</v>
      </c>
      <c r="V462" s="296">
        <v>8.6039999999999992</v>
      </c>
      <c r="W462" s="294" t="s">
        <v>2833</v>
      </c>
      <c r="Y462" s="361"/>
      <c r="Z462" s="361"/>
      <c r="AA462" s="361"/>
    </row>
    <row r="463" spans="1:27" ht="15.75" thickBot="1">
      <c r="A463" s="265">
        <v>20424913</v>
      </c>
      <c r="B463" s="265">
        <v>5501</v>
      </c>
      <c r="C463" s="285" t="s">
        <v>3166</v>
      </c>
      <c r="D463" s="285" t="s">
        <v>1875</v>
      </c>
      <c r="E463" s="253" t="s">
        <v>5776</v>
      </c>
      <c r="F463" s="271" t="s">
        <v>66</v>
      </c>
      <c r="G463" s="234"/>
      <c r="H463" s="234" t="s">
        <v>3200</v>
      </c>
      <c r="I463" s="265">
        <v>1</v>
      </c>
      <c r="J463" s="294" t="s">
        <v>1874</v>
      </c>
      <c r="K463" s="234" t="s">
        <v>5600</v>
      </c>
      <c r="L463" s="285" t="s">
        <v>5610</v>
      </c>
      <c r="M463" s="298">
        <v>437880021720</v>
      </c>
      <c r="N463" s="265">
        <v>80.09</v>
      </c>
      <c r="O463" s="288">
        <f t="shared" si="23"/>
        <v>0.80090000000000006</v>
      </c>
      <c r="P463" s="264" t="s">
        <v>2836</v>
      </c>
      <c r="Q463" s="264">
        <v>1</v>
      </c>
      <c r="R463" s="265" t="s">
        <v>1873</v>
      </c>
      <c r="S463" s="290">
        <v>9.2799999999999994</v>
      </c>
      <c r="T463" s="291">
        <f t="shared" si="24"/>
        <v>7.4323519999999998</v>
      </c>
      <c r="U463" s="291">
        <f t="shared" si="25"/>
        <v>9.2799999999999994E-2</v>
      </c>
      <c r="V463" s="296">
        <v>5.4989999999999997</v>
      </c>
      <c r="W463" s="294" t="s">
        <v>2835</v>
      </c>
      <c r="Y463" s="361"/>
      <c r="Z463" s="361"/>
      <c r="AA463" s="361"/>
    </row>
    <row r="464" spans="1:27" ht="15.75" thickBot="1">
      <c r="A464" s="265">
        <v>20424913</v>
      </c>
      <c r="B464" s="265">
        <v>5501</v>
      </c>
      <c r="C464" s="285" t="s">
        <v>3166</v>
      </c>
      <c r="D464" s="285" t="s">
        <v>1875</v>
      </c>
      <c r="E464" s="234" t="s">
        <v>5679</v>
      </c>
      <c r="F464" s="271" t="s">
        <v>70</v>
      </c>
      <c r="G464" s="234"/>
      <c r="H464" s="234" t="s">
        <v>3181</v>
      </c>
      <c r="I464" s="265">
        <v>1</v>
      </c>
      <c r="J464" s="294" t="s">
        <v>1894</v>
      </c>
      <c r="K464" s="234" t="s">
        <v>5600</v>
      </c>
      <c r="L464" s="285" t="s">
        <v>5610</v>
      </c>
      <c r="M464" s="298">
        <v>437880021692</v>
      </c>
      <c r="N464" s="265">
        <v>83.59</v>
      </c>
      <c r="O464" s="288">
        <f t="shared" si="23"/>
        <v>0.83590000000000009</v>
      </c>
      <c r="P464" s="264" t="s">
        <v>2838</v>
      </c>
      <c r="Q464" s="264">
        <v>1</v>
      </c>
      <c r="R464" s="265" t="s">
        <v>1873</v>
      </c>
      <c r="S464" s="290">
        <v>9.2880000000000003</v>
      </c>
      <c r="T464" s="291">
        <f t="shared" si="24"/>
        <v>7.7638392000000014</v>
      </c>
      <c r="U464" s="291">
        <f t="shared" si="25"/>
        <v>9.2880000000000018E-2</v>
      </c>
      <c r="V464" s="296">
        <v>4.3120000000000003</v>
      </c>
      <c r="W464" s="294" t="s">
        <v>2837</v>
      </c>
      <c r="Y464" s="361"/>
      <c r="Z464" s="361"/>
      <c r="AA464" s="361"/>
    </row>
    <row r="465" spans="1:27" ht="15.75" thickBot="1">
      <c r="A465" s="265">
        <v>20424913</v>
      </c>
      <c r="B465" s="265">
        <v>5501</v>
      </c>
      <c r="C465" s="285" t="s">
        <v>3166</v>
      </c>
      <c r="D465" s="285" t="s">
        <v>1875</v>
      </c>
      <c r="E465" s="234" t="s">
        <v>5678</v>
      </c>
      <c r="F465" s="271" t="s">
        <v>65</v>
      </c>
      <c r="G465" s="234"/>
      <c r="H465" s="234" t="s">
        <v>3179</v>
      </c>
      <c r="I465" s="265">
        <v>1</v>
      </c>
      <c r="J465" s="294" t="s">
        <v>1891</v>
      </c>
      <c r="K465" s="234" t="s">
        <v>5600</v>
      </c>
      <c r="L465" s="285" t="s">
        <v>5610</v>
      </c>
      <c r="M465" s="298">
        <v>437880021690</v>
      </c>
      <c r="N465" s="265">
        <v>71.91</v>
      </c>
      <c r="O465" s="288">
        <f t="shared" si="23"/>
        <v>0.71909999999999996</v>
      </c>
      <c r="P465" s="264" t="s">
        <v>2840</v>
      </c>
      <c r="Q465" s="264">
        <v>1</v>
      </c>
      <c r="R465" s="265" t="s">
        <v>1873</v>
      </c>
      <c r="S465" s="290">
        <v>10.715999999999999</v>
      </c>
      <c r="T465" s="291">
        <f t="shared" si="24"/>
        <v>7.7058755999999988</v>
      </c>
      <c r="U465" s="291">
        <f t="shared" si="25"/>
        <v>0.10715999999999999</v>
      </c>
      <c r="V465" s="296">
        <v>5.6950000000000003</v>
      </c>
      <c r="W465" s="294" t="s">
        <v>2839</v>
      </c>
      <c r="Y465" s="361"/>
      <c r="Z465" s="361"/>
      <c r="AA465" s="361"/>
    </row>
    <row r="466" spans="1:27" ht="15.75" thickBot="1">
      <c r="A466" s="265">
        <v>20424913</v>
      </c>
      <c r="B466" s="265">
        <v>5501</v>
      </c>
      <c r="C466" s="285" t="s">
        <v>3166</v>
      </c>
      <c r="D466" s="285" t="s">
        <v>1875</v>
      </c>
      <c r="E466" s="234" t="s">
        <v>5691</v>
      </c>
      <c r="F466" s="271" t="s">
        <v>597</v>
      </c>
      <c r="G466" s="234"/>
      <c r="H466" s="234" t="s">
        <v>3202</v>
      </c>
      <c r="I466" s="265">
        <v>1</v>
      </c>
      <c r="J466" s="294" t="s">
        <v>1914</v>
      </c>
      <c r="K466" s="234" t="s">
        <v>5600</v>
      </c>
      <c r="L466" s="285" t="s">
        <v>5610</v>
      </c>
      <c r="M466" s="284">
        <v>437880021722</v>
      </c>
      <c r="N466" s="287">
        <v>68.61</v>
      </c>
      <c r="O466" s="288">
        <f t="shared" si="23"/>
        <v>0.68610000000000004</v>
      </c>
      <c r="P466" s="264" t="s">
        <v>2842</v>
      </c>
      <c r="Q466" s="264">
        <v>1</v>
      </c>
      <c r="R466" s="265" t="s">
        <v>1873</v>
      </c>
      <c r="S466" s="290">
        <v>11.842000000000001</v>
      </c>
      <c r="T466" s="291">
        <f t="shared" si="24"/>
        <v>8.1247962000000005</v>
      </c>
      <c r="U466" s="291">
        <f t="shared" si="25"/>
        <v>0.11842000000000001</v>
      </c>
      <c r="V466" s="296">
        <v>4.8010000000000002</v>
      </c>
      <c r="W466" s="294" t="s">
        <v>2841</v>
      </c>
      <c r="Y466" s="361"/>
      <c r="Z466" s="361"/>
      <c r="AA466" s="361"/>
    </row>
    <row r="467" spans="1:27" ht="15.75" thickBot="1">
      <c r="A467" s="265">
        <v>20424913</v>
      </c>
      <c r="B467" s="265">
        <v>5501</v>
      </c>
      <c r="C467" s="285" t="s">
        <v>3166</v>
      </c>
      <c r="D467" s="285" t="s">
        <v>1875</v>
      </c>
      <c r="E467" s="234" t="s">
        <v>5677</v>
      </c>
      <c r="F467" s="271" t="s">
        <v>650</v>
      </c>
      <c r="G467" s="234"/>
      <c r="H467" s="234" t="s">
        <v>3177</v>
      </c>
      <c r="I467" s="265">
        <v>1</v>
      </c>
      <c r="J467" s="294" t="s">
        <v>1911</v>
      </c>
      <c r="K467" s="234" t="s">
        <v>5600</v>
      </c>
      <c r="L467" s="285" t="s">
        <v>5610</v>
      </c>
      <c r="M467" s="284">
        <v>437880021688</v>
      </c>
      <c r="N467" s="287">
        <v>95.3</v>
      </c>
      <c r="O467" s="288">
        <f t="shared" si="23"/>
        <v>0.95299999999999996</v>
      </c>
      <c r="P467" s="264" t="s">
        <v>2844</v>
      </c>
      <c r="Q467" s="264">
        <v>1</v>
      </c>
      <c r="R467" s="265" t="s">
        <v>1873</v>
      </c>
      <c r="S467" s="290">
        <v>15.826000000000001</v>
      </c>
      <c r="T467" s="291">
        <f t="shared" si="24"/>
        <v>15.082177999999999</v>
      </c>
      <c r="U467" s="291">
        <f t="shared" si="25"/>
        <v>0.15825999999999998</v>
      </c>
      <c r="V467" s="296">
        <v>9.3469999999999995</v>
      </c>
      <c r="W467" s="294" t="s">
        <v>2843</v>
      </c>
      <c r="Y467" s="361"/>
      <c r="Z467" s="361"/>
      <c r="AA467" s="361"/>
    </row>
    <row r="468" spans="1:27" ht="15.75" thickBot="1">
      <c r="A468" s="265">
        <v>20424913</v>
      </c>
      <c r="B468" s="265">
        <v>5501</v>
      </c>
      <c r="C468" s="285" t="s">
        <v>3166</v>
      </c>
      <c r="D468" s="285" t="s">
        <v>1875</v>
      </c>
      <c r="E468" s="234" t="s">
        <v>5685</v>
      </c>
      <c r="F468" s="271" t="s">
        <v>5598</v>
      </c>
      <c r="G468" s="234" t="s">
        <v>3168</v>
      </c>
      <c r="H468" s="234" t="s">
        <v>3173</v>
      </c>
      <c r="I468" s="265">
        <v>1</v>
      </c>
      <c r="J468" s="294" t="s">
        <v>1902</v>
      </c>
      <c r="K468" s="234" t="s">
        <v>5601</v>
      </c>
      <c r="L468" s="285" t="s">
        <v>5610</v>
      </c>
      <c r="M468" s="284">
        <v>437880021680</v>
      </c>
      <c r="N468" s="287">
        <v>76</v>
      </c>
      <c r="O468" s="288">
        <f t="shared" si="23"/>
        <v>0.76</v>
      </c>
      <c r="P468" s="264" t="s">
        <v>2846</v>
      </c>
      <c r="Q468" s="264">
        <v>1</v>
      </c>
      <c r="R468" s="265" t="s">
        <v>1873</v>
      </c>
      <c r="S468" s="290">
        <v>15.333</v>
      </c>
      <c r="T468" s="291">
        <f t="shared" si="24"/>
        <v>11.653080000000001</v>
      </c>
      <c r="U468" s="291">
        <f t="shared" si="25"/>
        <v>0.15333000000000002</v>
      </c>
      <c r="V468" s="296">
        <v>11.802</v>
      </c>
      <c r="W468" s="294" t="s">
        <v>2845</v>
      </c>
      <c r="Y468" s="361"/>
      <c r="Z468" s="361"/>
      <c r="AA468" s="361"/>
    </row>
    <row r="469" spans="1:27" ht="15.75" thickBot="1">
      <c r="A469" s="265">
        <v>20424913</v>
      </c>
      <c r="B469" s="265">
        <v>5501</v>
      </c>
      <c r="C469" s="285" t="s">
        <v>3166</v>
      </c>
      <c r="D469" s="285" t="s">
        <v>1875</v>
      </c>
      <c r="E469" s="234" t="s">
        <v>5684</v>
      </c>
      <c r="F469" s="271" t="s">
        <v>5595</v>
      </c>
      <c r="G469" s="234" t="s">
        <v>3168</v>
      </c>
      <c r="H469" s="234" t="s">
        <v>3186</v>
      </c>
      <c r="I469" s="265">
        <v>1</v>
      </c>
      <c r="J469" s="294" t="s">
        <v>1898</v>
      </c>
      <c r="K469" s="234" t="s">
        <v>5601</v>
      </c>
      <c r="L469" s="285" t="s">
        <v>5610</v>
      </c>
      <c r="M469" s="284">
        <v>437880021698</v>
      </c>
      <c r="N469" s="287">
        <v>68.650000000000006</v>
      </c>
      <c r="O469" s="288">
        <f t="shared" si="23"/>
        <v>0.6865</v>
      </c>
      <c r="P469" s="264" t="s">
        <v>2848</v>
      </c>
      <c r="Q469" s="264">
        <v>1</v>
      </c>
      <c r="R469" s="265" t="s">
        <v>1873</v>
      </c>
      <c r="S469" s="290">
        <v>18.190999999999999</v>
      </c>
      <c r="T469" s="291">
        <f t="shared" si="24"/>
        <v>12.4881215</v>
      </c>
      <c r="U469" s="291">
        <f t="shared" si="25"/>
        <v>0.18190999999999999</v>
      </c>
      <c r="V469" s="296">
        <v>12.291</v>
      </c>
      <c r="W469" s="294" t="s">
        <v>2847</v>
      </c>
      <c r="Y469" s="361"/>
      <c r="Z469" s="361"/>
      <c r="AA469" s="361"/>
    </row>
    <row r="470" spans="1:27" ht="15.75" thickBot="1">
      <c r="A470" s="265">
        <v>20424913</v>
      </c>
      <c r="B470" s="265">
        <v>5501</v>
      </c>
      <c r="C470" s="285" t="s">
        <v>3166</v>
      </c>
      <c r="D470" s="285" t="s">
        <v>1875</v>
      </c>
      <c r="E470" s="234" t="s">
        <v>5684</v>
      </c>
      <c r="F470" s="271" t="s">
        <v>5595</v>
      </c>
      <c r="G470" s="234" t="s">
        <v>3168</v>
      </c>
      <c r="H470" s="234" t="s">
        <v>3188</v>
      </c>
      <c r="I470" s="265">
        <v>3</v>
      </c>
      <c r="J470" s="294" t="s">
        <v>1905</v>
      </c>
      <c r="K470" s="234" t="s">
        <v>5601</v>
      </c>
      <c r="L470" s="285" t="s">
        <v>5610</v>
      </c>
      <c r="M470" s="298">
        <v>437880021702</v>
      </c>
      <c r="N470" s="265">
        <v>69.150000000000006</v>
      </c>
      <c r="O470" s="288">
        <f t="shared" si="23"/>
        <v>0.6915</v>
      </c>
      <c r="P470" s="264" t="s">
        <v>2850</v>
      </c>
      <c r="Q470" s="264">
        <v>1</v>
      </c>
      <c r="R470" s="265" t="s">
        <v>1873</v>
      </c>
      <c r="S470" s="290">
        <v>41.415999999999997</v>
      </c>
      <c r="T470" s="291">
        <f t="shared" si="24"/>
        <v>28.639163999999997</v>
      </c>
      <c r="U470" s="291">
        <f t="shared" si="25"/>
        <v>0.41415999999999992</v>
      </c>
      <c r="V470" s="296">
        <v>47.045000000000002</v>
      </c>
      <c r="W470" s="294" t="s">
        <v>2849</v>
      </c>
      <c r="Y470" s="361"/>
      <c r="Z470" s="361"/>
      <c r="AA470" s="361"/>
    </row>
    <row r="471" spans="1:27" ht="15.75" thickBot="1">
      <c r="A471" s="265">
        <v>20424913</v>
      </c>
      <c r="B471" s="265">
        <v>5501</v>
      </c>
      <c r="C471" s="285" t="s">
        <v>3166</v>
      </c>
      <c r="D471" s="285" t="s">
        <v>1875</v>
      </c>
      <c r="E471" s="234" t="s">
        <v>5688</v>
      </c>
      <c r="F471" s="271" t="s">
        <v>3195</v>
      </c>
      <c r="G471" s="234" t="s">
        <v>3168</v>
      </c>
      <c r="H471" s="234" t="s">
        <v>3193</v>
      </c>
      <c r="I471" s="265">
        <v>1</v>
      </c>
      <c r="J471" s="294" t="s">
        <v>1908</v>
      </c>
      <c r="K471" s="234" t="s">
        <v>5601</v>
      </c>
      <c r="L471" s="285" t="s">
        <v>5610</v>
      </c>
      <c r="M471" s="298">
        <v>437880021710</v>
      </c>
      <c r="N471" s="265">
        <v>70.06</v>
      </c>
      <c r="O471" s="288">
        <f t="shared" si="23"/>
        <v>0.7006</v>
      </c>
      <c r="P471" s="264" t="s">
        <v>2852</v>
      </c>
      <c r="Q471" s="264">
        <v>1</v>
      </c>
      <c r="R471" s="265" t="s">
        <v>1873</v>
      </c>
      <c r="S471" s="290">
        <v>11.967000000000001</v>
      </c>
      <c r="T471" s="291">
        <f t="shared" si="24"/>
        <v>8.3840801999999996</v>
      </c>
      <c r="U471" s="291">
        <f t="shared" si="25"/>
        <v>0.11966999999999998</v>
      </c>
      <c r="V471" s="296">
        <v>7.4329999999999998</v>
      </c>
      <c r="W471" s="294" t="s">
        <v>2851</v>
      </c>
      <c r="Y471" s="361"/>
      <c r="Z471" s="361"/>
      <c r="AA471" s="361"/>
    </row>
    <row r="472" spans="1:27" ht="15.75" thickBot="1">
      <c r="A472" s="265">
        <v>20424913</v>
      </c>
      <c r="B472" s="265">
        <v>5501</v>
      </c>
      <c r="C472" s="285" t="s">
        <v>3166</v>
      </c>
      <c r="D472" s="285" t="s">
        <v>1875</v>
      </c>
      <c r="E472" s="234" t="s">
        <v>5676</v>
      </c>
      <c r="F472" s="271" t="s">
        <v>1918</v>
      </c>
      <c r="G472" s="234" t="s">
        <v>3168</v>
      </c>
      <c r="H472" s="234" t="s">
        <v>3175</v>
      </c>
      <c r="I472" s="265">
        <v>1</v>
      </c>
      <c r="J472" s="294" t="s">
        <v>1917</v>
      </c>
      <c r="K472" s="234" t="s">
        <v>5601</v>
      </c>
      <c r="L472" s="285" t="s">
        <v>5610</v>
      </c>
      <c r="M472" s="298">
        <v>437880021684</v>
      </c>
      <c r="N472" s="265">
        <v>77.150000000000006</v>
      </c>
      <c r="O472" s="288">
        <f t="shared" si="23"/>
        <v>0.77149999999999996</v>
      </c>
      <c r="P472" s="264" t="s">
        <v>2854</v>
      </c>
      <c r="Q472" s="264">
        <v>1</v>
      </c>
      <c r="R472" s="265" t="s">
        <v>1873</v>
      </c>
      <c r="S472" s="290">
        <v>6.01</v>
      </c>
      <c r="T472" s="291">
        <f t="shared" si="24"/>
        <v>4.6367149999999997</v>
      </c>
      <c r="U472" s="291">
        <f t="shared" si="25"/>
        <v>6.0099999999999994E-2</v>
      </c>
      <c r="V472" s="296">
        <v>2.0649999999999999</v>
      </c>
      <c r="W472" s="294" t="s">
        <v>2853</v>
      </c>
      <c r="Y472" s="361"/>
      <c r="Z472" s="361"/>
      <c r="AA472" s="361"/>
    </row>
    <row r="473" spans="1:27" ht="15.75" thickBot="1">
      <c r="A473" s="265">
        <v>20424913</v>
      </c>
      <c r="B473" s="265">
        <v>5502</v>
      </c>
      <c r="C473" s="285" t="s">
        <v>3166</v>
      </c>
      <c r="D473" s="285" t="s">
        <v>1875</v>
      </c>
      <c r="E473" s="253" t="s">
        <v>5777</v>
      </c>
      <c r="F473" s="271" t="s">
        <v>5599</v>
      </c>
      <c r="G473" s="234"/>
      <c r="H473" s="234" t="s">
        <v>3183</v>
      </c>
      <c r="I473" s="265">
        <v>1</v>
      </c>
      <c r="J473" s="294" t="s">
        <v>1884</v>
      </c>
      <c r="K473" s="234" t="s">
        <v>5600</v>
      </c>
      <c r="L473" s="285" t="s">
        <v>5610</v>
      </c>
      <c r="M473" s="298">
        <v>437880021812</v>
      </c>
      <c r="N473" s="287">
        <v>78.760000000000005</v>
      </c>
      <c r="O473" s="288">
        <f t="shared" si="23"/>
        <v>0.78760000000000008</v>
      </c>
      <c r="P473" s="264" t="s">
        <v>2856</v>
      </c>
      <c r="Q473" s="264">
        <v>1</v>
      </c>
      <c r="R473" s="265" t="s">
        <v>1873</v>
      </c>
      <c r="S473" s="290">
        <v>145.04300000000001</v>
      </c>
      <c r="T473" s="291">
        <f t="shared" si="24"/>
        <v>114.23586680000001</v>
      </c>
      <c r="U473" s="291">
        <f t="shared" si="25"/>
        <v>1.4504300000000001</v>
      </c>
      <c r="V473" s="296">
        <v>154.36600000000001</v>
      </c>
      <c r="W473" s="294" t="s">
        <v>2855</v>
      </c>
      <c r="Y473" s="361"/>
      <c r="Z473" s="361"/>
      <c r="AA473" s="361"/>
    </row>
    <row r="474" spans="1:27" ht="15.75" thickBot="1">
      <c r="A474" s="265">
        <v>20424913</v>
      </c>
      <c r="B474" s="265">
        <v>5502</v>
      </c>
      <c r="C474" s="285" t="s">
        <v>3166</v>
      </c>
      <c r="D474" s="285" t="s">
        <v>1875</v>
      </c>
      <c r="E474" s="234" t="s">
        <v>5679</v>
      </c>
      <c r="F474" s="271" t="s">
        <v>70</v>
      </c>
      <c r="G474" s="234"/>
      <c r="H474" s="234" t="s">
        <v>3181</v>
      </c>
      <c r="I474" s="265">
        <v>1</v>
      </c>
      <c r="J474" s="294" t="s">
        <v>1894</v>
      </c>
      <c r="K474" s="234" t="s">
        <v>5600</v>
      </c>
      <c r="L474" s="285" t="s">
        <v>5610</v>
      </c>
      <c r="M474" s="298">
        <v>437880021808</v>
      </c>
      <c r="N474" s="287">
        <v>49.88</v>
      </c>
      <c r="O474" s="288">
        <f t="shared" si="23"/>
        <v>0.49880000000000002</v>
      </c>
      <c r="P474" s="264" t="s">
        <v>2858</v>
      </c>
      <c r="Q474" s="264">
        <v>1</v>
      </c>
      <c r="R474" s="265" t="s">
        <v>1873</v>
      </c>
      <c r="S474" s="290">
        <v>22.655000000000001</v>
      </c>
      <c r="T474" s="291">
        <f t="shared" si="24"/>
        <v>11.300314</v>
      </c>
      <c r="U474" s="291">
        <f t="shared" si="25"/>
        <v>0.22655</v>
      </c>
      <c r="V474" s="296">
        <v>19.538</v>
      </c>
      <c r="W474" s="294" t="s">
        <v>2857</v>
      </c>
      <c r="Y474" s="361"/>
      <c r="Z474" s="361"/>
      <c r="AA474" s="361"/>
    </row>
    <row r="475" spans="1:27" ht="15.75" thickBot="1">
      <c r="A475" s="265">
        <v>20424913</v>
      </c>
      <c r="B475" s="265">
        <v>5502</v>
      </c>
      <c r="C475" s="285" t="s">
        <v>3166</v>
      </c>
      <c r="D475" s="285" t="s">
        <v>1875</v>
      </c>
      <c r="E475" s="234" t="s">
        <v>5686</v>
      </c>
      <c r="F475" s="271" t="s">
        <v>3191</v>
      </c>
      <c r="G475" s="234" t="s">
        <v>3168</v>
      </c>
      <c r="H475" s="234" t="s">
        <v>3190</v>
      </c>
      <c r="I475" s="265">
        <v>1</v>
      </c>
      <c r="J475" s="294" t="s">
        <v>1880</v>
      </c>
      <c r="K475" s="234" t="s">
        <v>5601</v>
      </c>
      <c r="L475" s="285" t="s">
        <v>5610</v>
      </c>
      <c r="M475" s="298">
        <v>437880021822</v>
      </c>
      <c r="N475" s="287">
        <v>74.28</v>
      </c>
      <c r="O475" s="288">
        <f t="shared" si="23"/>
        <v>0.7427999999999999</v>
      </c>
      <c r="P475" s="264" t="s">
        <v>2860</v>
      </c>
      <c r="Q475" s="264">
        <v>1</v>
      </c>
      <c r="R475" s="265" t="s">
        <v>1873</v>
      </c>
      <c r="S475" s="290">
        <v>20.093</v>
      </c>
      <c r="T475" s="291">
        <f t="shared" si="24"/>
        <v>14.925080399999999</v>
      </c>
      <c r="U475" s="291">
        <f t="shared" si="25"/>
        <v>0.20092999999999997</v>
      </c>
      <c r="V475" s="296">
        <v>18.332999999999998</v>
      </c>
      <c r="W475" s="294" t="s">
        <v>2859</v>
      </c>
      <c r="Y475" s="361"/>
      <c r="Z475" s="361"/>
      <c r="AA475" s="361"/>
    </row>
    <row r="476" spans="1:27" ht="15.75" thickBot="1">
      <c r="A476" s="265">
        <v>20424913</v>
      </c>
      <c r="B476" s="265">
        <v>5502</v>
      </c>
      <c r="C476" s="285" t="s">
        <v>3166</v>
      </c>
      <c r="D476" s="285" t="s">
        <v>1875</v>
      </c>
      <c r="E476" s="253" t="s">
        <v>5776</v>
      </c>
      <c r="F476" s="271" t="s">
        <v>66</v>
      </c>
      <c r="G476" s="234"/>
      <c r="H476" s="234" t="s">
        <v>3200</v>
      </c>
      <c r="I476" s="265">
        <v>1</v>
      </c>
      <c r="J476" s="294" t="s">
        <v>1874</v>
      </c>
      <c r="K476" s="234" t="s">
        <v>5600</v>
      </c>
      <c r="L476" s="285" t="s">
        <v>5610</v>
      </c>
      <c r="M476" s="298">
        <v>437880021836</v>
      </c>
      <c r="N476" s="287">
        <v>84.41</v>
      </c>
      <c r="O476" s="288">
        <f t="shared" si="23"/>
        <v>0.84409999999999996</v>
      </c>
      <c r="P476" s="264" t="s">
        <v>2862</v>
      </c>
      <c r="Q476" s="264">
        <v>1</v>
      </c>
      <c r="R476" s="265" t="s">
        <v>1873</v>
      </c>
      <c r="S476" s="290">
        <v>30.605</v>
      </c>
      <c r="T476" s="291">
        <f t="shared" si="24"/>
        <v>25.8336805</v>
      </c>
      <c r="U476" s="291">
        <f t="shared" si="25"/>
        <v>0.30604999999999999</v>
      </c>
      <c r="V476" s="296">
        <v>27.81</v>
      </c>
      <c r="W476" s="294" t="s">
        <v>2861</v>
      </c>
      <c r="Y476" s="361"/>
      <c r="Z476" s="361"/>
      <c r="AA476" s="361"/>
    </row>
    <row r="477" spans="1:27" ht="15.75" thickBot="1">
      <c r="A477" s="265">
        <v>20424913</v>
      </c>
      <c r="B477" s="265">
        <v>5502</v>
      </c>
      <c r="C477" s="285" t="s">
        <v>3166</v>
      </c>
      <c r="D477" s="285" t="s">
        <v>1875</v>
      </c>
      <c r="E477" s="234" t="s">
        <v>5689</v>
      </c>
      <c r="F477" s="271" t="s">
        <v>3198</v>
      </c>
      <c r="G477" s="234" t="s">
        <v>3168</v>
      </c>
      <c r="H477" s="234" t="s">
        <v>3197</v>
      </c>
      <c r="I477" s="265">
        <v>1</v>
      </c>
      <c r="J477" s="294" t="s">
        <v>1888</v>
      </c>
      <c r="K477" s="234" t="s">
        <v>5601</v>
      </c>
      <c r="L477" s="285" t="s">
        <v>5610</v>
      </c>
      <c r="M477" s="298">
        <v>437880021830</v>
      </c>
      <c r="N477" s="287">
        <v>91.47</v>
      </c>
      <c r="O477" s="288">
        <f t="shared" si="23"/>
        <v>0.91470000000000007</v>
      </c>
      <c r="P477" s="264" t="s">
        <v>2864</v>
      </c>
      <c r="Q477" s="264">
        <v>1</v>
      </c>
      <c r="R477" s="265" t="s">
        <v>1873</v>
      </c>
      <c r="S477" s="290">
        <v>16.963999999999999</v>
      </c>
      <c r="T477" s="291">
        <f t="shared" si="24"/>
        <v>15.516970799999999</v>
      </c>
      <c r="U477" s="291">
        <f t="shared" si="25"/>
        <v>0.16963999999999999</v>
      </c>
      <c r="V477" s="296">
        <v>14.741</v>
      </c>
      <c r="W477" s="294" t="s">
        <v>2863</v>
      </c>
      <c r="Y477" s="361"/>
      <c r="Z477" s="361"/>
      <c r="AA477" s="361"/>
    </row>
    <row r="478" spans="1:27" ht="15.75" thickBot="1">
      <c r="A478" s="265">
        <v>20424913</v>
      </c>
      <c r="B478" s="265">
        <v>5502</v>
      </c>
      <c r="C478" s="285" t="s">
        <v>3166</v>
      </c>
      <c r="D478" s="285" t="s">
        <v>1875</v>
      </c>
      <c r="E478" s="234" t="s">
        <v>5678</v>
      </c>
      <c r="F478" s="271" t="s">
        <v>65</v>
      </c>
      <c r="G478" s="234"/>
      <c r="H478" s="234" t="s">
        <v>3179</v>
      </c>
      <c r="I478" s="265">
        <v>1</v>
      </c>
      <c r="J478" s="294" t="s">
        <v>1891</v>
      </c>
      <c r="K478" s="234" t="s">
        <v>5600</v>
      </c>
      <c r="L478" s="285" t="s">
        <v>5610</v>
      </c>
      <c r="M478" s="298">
        <v>437880021806</v>
      </c>
      <c r="N478" s="265">
        <v>90.69</v>
      </c>
      <c r="O478" s="288">
        <f t="shared" si="23"/>
        <v>0.90689999999999993</v>
      </c>
      <c r="P478" s="264" t="s">
        <v>2866</v>
      </c>
      <c r="Q478" s="264">
        <v>1</v>
      </c>
      <c r="R478" s="265" t="s">
        <v>1873</v>
      </c>
      <c r="S478" s="290">
        <v>17.719000000000001</v>
      </c>
      <c r="T478" s="291">
        <f t="shared" si="24"/>
        <v>16.069361099999998</v>
      </c>
      <c r="U478" s="291">
        <f t="shared" si="25"/>
        <v>0.17718999999999999</v>
      </c>
      <c r="V478" s="296">
        <v>16.181000000000001</v>
      </c>
      <c r="W478" s="294" t="s">
        <v>2865</v>
      </c>
      <c r="Y478" s="361"/>
      <c r="Z478" s="361"/>
      <c r="AA478" s="361"/>
    </row>
    <row r="479" spans="1:27" ht="15.75" thickBot="1">
      <c r="A479" s="265">
        <v>20424913</v>
      </c>
      <c r="B479" s="265">
        <v>5502</v>
      </c>
      <c r="C479" s="285" t="s">
        <v>3166</v>
      </c>
      <c r="D479" s="285" t="s">
        <v>1875</v>
      </c>
      <c r="E479" s="234" t="s">
        <v>5677</v>
      </c>
      <c r="F479" s="271" t="s">
        <v>650</v>
      </c>
      <c r="G479" s="234"/>
      <c r="H479" s="234" t="s">
        <v>3177</v>
      </c>
      <c r="I479" s="265">
        <v>1</v>
      </c>
      <c r="J479" s="294" t="s">
        <v>1911</v>
      </c>
      <c r="K479" s="234" t="s">
        <v>5600</v>
      </c>
      <c r="L479" s="285" t="s">
        <v>5610</v>
      </c>
      <c r="M479" s="298">
        <v>437880021804</v>
      </c>
      <c r="N479" s="265">
        <v>65.37</v>
      </c>
      <c r="O479" s="288">
        <f t="shared" si="23"/>
        <v>0.65370000000000006</v>
      </c>
      <c r="P479" s="264" t="s">
        <v>2868</v>
      </c>
      <c r="Q479" s="264">
        <v>1</v>
      </c>
      <c r="R479" s="265" t="s">
        <v>1873</v>
      </c>
      <c r="S479" s="290">
        <v>15.298999999999999</v>
      </c>
      <c r="T479" s="291">
        <f t="shared" si="24"/>
        <v>10.0009563</v>
      </c>
      <c r="U479" s="291">
        <f t="shared" si="25"/>
        <v>0.15298999999999999</v>
      </c>
      <c r="V479" s="296">
        <v>5.6440000000000001</v>
      </c>
      <c r="W479" s="294" t="s">
        <v>2867</v>
      </c>
      <c r="Y479" s="361"/>
      <c r="Z479" s="361"/>
      <c r="AA479" s="361"/>
    </row>
    <row r="480" spans="1:27" ht="15.75" thickBot="1">
      <c r="A480" s="265">
        <v>20424913</v>
      </c>
      <c r="B480" s="265">
        <v>5502</v>
      </c>
      <c r="C480" s="285" t="s">
        <v>3166</v>
      </c>
      <c r="D480" s="285" t="s">
        <v>1875</v>
      </c>
      <c r="E480" s="234" t="s">
        <v>5685</v>
      </c>
      <c r="F480" s="271" t="s">
        <v>5598</v>
      </c>
      <c r="G480" s="234" t="s">
        <v>3168</v>
      </c>
      <c r="H480" s="234" t="s">
        <v>3173</v>
      </c>
      <c r="I480" s="265">
        <v>1</v>
      </c>
      <c r="J480" s="294" t="s">
        <v>1902</v>
      </c>
      <c r="K480" s="234" t="s">
        <v>5601</v>
      </c>
      <c r="L480" s="285" t="s">
        <v>5610</v>
      </c>
      <c r="M480" s="298">
        <v>437880021796</v>
      </c>
      <c r="N480" s="265">
        <v>83.75</v>
      </c>
      <c r="O480" s="288">
        <f t="shared" si="23"/>
        <v>0.83750000000000002</v>
      </c>
      <c r="P480" s="264" t="s">
        <v>2870</v>
      </c>
      <c r="Q480" s="264">
        <v>1</v>
      </c>
      <c r="R480" s="265" t="s">
        <v>1873</v>
      </c>
      <c r="S480" s="290">
        <v>14.086</v>
      </c>
      <c r="T480" s="291">
        <f t="shared" si="24"/>
        <v>11.797025000000001</v>
      </c>
      <c r="U480" s="291">
        <f t="shared" si="25"/>
        <v>0.14086000000000001</v>
      </c>
      <c r="V480" s="296">
        <v>10.669</v>
      </c>
      <c r="W480" s="294" t="s">
        <v>2869</v>
      </c>
      <c r="Y480" s="361"/>
      <c r="Z480" s="361"/>
      <c r="AA480" s="361"/>
    </row>
    <row r="481" spans="1:27" ht="15.75" thickBot="1">
      <c r="A481" s="265">
        <v>20424913</v>
      </c>
      <c r="B481" s="265">
        <v>5502</v>
      </c>
      <c r="C481" s="285" t="s">
        <v>3166</v>
      </c>
      <c r="D481" s="285" t="s">
        <v>1875</v>
      </c>
      <c r="E481" s="234" t="s">
        <v>5684</v>
      </c>
      <c r="F481" s="271" t="s">
        <v>5595</v>
      </c>
      <c r="G481" s="234" t="s">
        <v>3168</v>
      </c>
      <c r="H481" s="234" t="s">
        <v>3188</v>
      </c>
      <c r="I481" s="265">
        <v>3</v>
      </c>
      <c r="J481" s="294" t="s">
        <v>1905</v>
      </c>
      <c r="K481" s="234" t="s">
        <v>5601</v>
      </c>
      <c r="L481" s="285" t="s">
        <v>5610</v>
      </c>
      <c r="M481" s="284">
        <v>437880021818</v>
      </c>
      <c r="N481" s="265">
        <v>59.68</v>
      </c>
      <c r="O481" s="288">
        <f t="shared" si="23"/>
        <v>0.5968</v>
      </c>
      <c r="P481" s="264" t="s">
        <v>2872</v>
      </c>
      <c r="Q481" s="264">
        <v>1</v>
      </c>
      <c r="R481" s="265" t="s">
        <v>1873</v>
      </c>
      <c r="S481" s="290">
        <v>240.32900000000001</v>
      </c>
      <c r="T481" s="291">
        <f t="shared" si="24"/>
        <v>143.42834719999999</v>
      </c>
      <c r="U481" s="291">
        <f t="shared" si="25"/>
        <v>2.4032899999999997</v>
      </c>
      <c r="V481" s="296">
        <v>170.464</v>
      </c>
      <c r="W481" s="294" t="s">
        <v>2871</v>
      </c>
      <c r="Y481" s="361"/>
      <c r="Z481" s="361"/>
      <c r="AA481" s="361"/>
    </row>
    <row r="482" spans="1:27" ht="15.75" thickBot="1">
      <c r="A482" s="265">
        <v>20424913</v>
      </c>
      <c r="B482" s="265">
        <v>5502</v>
      </c>
      <c r="C482" s="285" t="s">
        <v>3166</v>
      </c>
      <c r="D482" s="285" t="s">
        <v>1875</v>
      </c>
      <c r="E482" s="234" t="s">
        <v>5684</v>
      </c>
      <c r="F482" s="271" t="s">
        <v>5595</v>
      </c>
      <c r="G482" s="234" t="s">
        <v>3168</v>
      </c>
      <c r="H482" s="234" t="s">
        <v>3186</v>
      </c>
      <c r="I482" s="265">
        <v>1</v>
      </c>
      <c r="J482" s="294" t="s">
        <v>1898</v>
      </c>
      <c r="K482" s="234" t="s">
        <v>5601</v>
      </c>
      <c r="L482" s="285" t="s">
        <v>5610</v>
      </c>
      <c r="M482" s="298">
        <v>437880021814</v>
      </c>
      <c r="N482" s="265">
        <v>80.98</v>
      </c>
      <c r="O482" s="288">
        <f t="shared" si="23"/>
        <v>0.80980000000000008</v>
      </c>
      <c r="P482" s="264" t="s">
        <v>2874</v>
      </c>
      <c r="Q482" s="264">
        <v>1</v>
      </c>
      <c r="R482" s="265" t="s">
        <v>1873</v>
      </c>
      <c r="S482" s="290">
        <v>26.422000000000001</v>
      </c>
      <c r="T482" s="291">
        <f t="shared" si="24"/>
        <v>21.396535600000004</v>
      </c>
      <c r="U482" s="291">
        <f t="shared" si="25"/>
        <v>0.26422000000000001</v>
      </c>
      <c r="V482" s="296">
        <v>25.6</v>
      </c>
      <c r="W482" s="294" t="s">
        <v>2873</v>
      </c>
      <c r="Y482" s="361"/>
      <c r="Z482" s="361"/>
      <c r="AA482" s="361"/>
    </row>
    <row r="483" spans="1:27" ht="15.75" thickBot="1">
      <c r="A483" s="265">
        <v>20424913</v>
      </c>
      <c r="B483" s="265">
        <v>5502</v>
      </c>
      <c r="C483" s="285" t="s">
        <v>3166</v>
      </c>
      <c r="D483" s="285" t="s">
        <v>1875</v>
      </c>
      <c r="E483" s="234" t="s">
        <v>5688</v>
      </c>
      <c r="F483" s="271" t="s">
        <v>3195</v>
      </c>
      <c r="G483" s="234" t="s">
        <v>3168</v>
      </c>
      <c r="H483" s="234" t="s">
        <v>3193</v>
      </c>
      <c r="I483" s="265">
        <v>1</v>
      </c>
      <c r="J483" s="294" t="s">
        <v>1908</v>
      </c>
      <c r="K483" s="234" t="s">
        <v>5601</v>
      </c>
      <c r="L483" s="285" t="s">
        <v>5610</v>
      </c>
      <c r="M483" s="298">
        <v>437880021826</v>
      </c>
      <c r="N483" s="265">
        <v>71.58</v>
      </c>
      <c r="O483" s="288">
        <f t="shared" si="23"/>
        <v>0.71579999999999999</v>
      </c>
      <c r="P483" s="264" t="s">
        <v>2876</v>
      </c>
      <c r="Q483" s="264">
        <v>1</v>
      </c>
      <c r="R483" s="265" t="s">
        <v>1873</v>
      </c>
      <c r="S483" s="290">
        <v>35.134</v>
      </c>
      <c r="T483" s="291">
        <f t="shared" si="24"/>
        <v>25.1489172</v>
      </c>
      <c r="U483" s="291">
        <f t="shared" si="25"/>
        <v>0.35133999999999999</v>
      </c>
      <c r="V483" s="296">
        <v>36.165999999999997</v>
      </c>
      <c r="W483" s="294" t="s">
        <v>2875</v>
      </c>
      <c r="Y483" s="361"/>
      <c r="Z483" s="361"/>
      <c r="AA483" s="361"/>
    </row>
    <row r="484" spans="1:27" ht="15.75" thickBot="1">
      <c r="A484" s="265">
        <v>20424913</v>
      </c>
      <c r="B484" s="265">
        <v>5502</v>
      </c>
      <c r="C484" s="285" t="s">
        <v>3166</v>
      </c>
      <c r="D484" s="285" t="s">
        <v>1875</v>
      </c>
      <c r="E484" s="234" t="s">
        <v>5676</v>
      </c>
      <c r="F484" s="271" t="s">
        <v>1918</v>
      </c>
      <c r="G484" s="234" t="s">
        <v>3168</v>
      </c>
      <c r="H484" s="234" t="s">
        <v>3175</v>
      </c>
      <c r="I484" s="265">
        <v>1</v>
      </c>
      <c r="J484" s="294" t="s">
        <v>1917</v>
      </c>
      <c r="K484" s="234" t="s">
        <v>5601</v>
      </c>
      <c r="L484" s="285" t="s">
        <v>5610</v>
      </c>
      <c r="M484" s="298">
        <v>437880021800</v>
      </c>
      <c r="N484" s="265">
        <v>86.84</v>
      </c>
      <c r="O484" s="288">
        <f t="shared" si="23"/>
        <v>0.86840000000000006</v>
      </c>
      <c r="P484" s="264" t="s">
        <v>2878</v>
      </c>
      <c r="Q484" s="264">
        <v>1</v>
      </c>
      <c r="R484" s="265" t="s">
        <v>1873</v>
      </c>
      <c r="S484" s="290">
        <v>12.148</v>
      </c>
      <c r="T484" s="291">
        <f t="shared" si="24"/>
        <v>10.5493232</v>
      </c>
      <c r="U484" s="291">
        <f t="shared" si="25"/>
        <v>0.12147999999999999</v>
      </c>
      <c r="V484" s="296">
        <v>8.8710000000000004</v>
      </c>
      <c r="W484" s="294" t="s">
        <v>2877</v>
      </c>
      <c r="Y484" s="361"/>
      <c r="Z484" s="361"/>
      <c r="AA484" s="361"/>
    </row>
    <row r="485" spans="1:27" ht="15.75" thickBot="1">
      <c r="A485" s="265">
        <v>20424913</v>
      </c>
      <c r="B485" s="265">
        <v>5502</v>
      </c>
      <c r="C485" s="285" t="s">
        <v>3166</v>
      </c>
      <c r="D485" s="285" t="s">
        <v>1875</v>
      </c>
      <c r="E485" s="234" t="s">
        <v>5691</v>
      </c>
      <c r="F485" s="271" t="s">
        <v>597</v>
      </c>
      <c r="G485" s="234"/>
      <c r="H485" s="234" t="s">
        <v>3202</v>
      </c>
      <c r="I485" s="265">
        <v>1</v>
      </c>
      <c r="J485" s="294" t="s">
        <v>1914</v>
      </c>
      <c r="K485" s="234" t="s">
        <v>5600</v>
      </c>
      <c r="L485" s="285" t="s">
        <v>5610</v>
      </c>
      <c r="M485" s="298">
        <v>437880021838</v>
      </c>
      <c r="N485" s="265">
        <v>35.700000000000003</v>
      </c>
      <c r="O485" s="288">
        <f t="shared" si="23"/>
        <v>0.35699999999999998</v>
      </c>
      <c r="P485" s="264" t="s">
        <v>2880</v>
      </c>
      <c r="Q485" s="264">
        <v>1</v>
      </c>
      <c r="R485" s="265" t="s">
        <v>1873</v>
      </c>
      <c r="S485" s="290">
        <v>7.0579999999999998</v>
      </c>
      <c r="T485" s="291">
        <f t="shared" si="24"/>
        <v>2.5197059999999998</v>
      </c>
      <c r="U485" s="291">
        <f t="shared" si="25"/>
        <v>7.057999999999999E-2</v>
      </c>
      <c r="V485" s="296">
        <v>3.742</v>
      </c>
      <c r="W485" s="294" t="s">
        <v>2879</v>
      </c>
      <c r="Y485" s="361"/>
      <c r="Z485" s="361"/>
      <c r="AA485" s="361"/>
    </row>
    <row r="486" spans="1:27" ht="15.75" thickBot="1">
      <c r="A486" s="265">
        <v>20424913</v>
      </c>
      <c r="B486" s="265">
        <v>5503</v>
      </c>
      <c r="C486" s="285" t="s">
        <v>3166</v>
      </c>
      <c r="D486" s="285" t="s">
        <v>1875</v>
      </c>
      <c r="E486" s="253" t="s">
        <v>5776</v>
      </c>
      <c r="F486" s="271" t="s">
        <v>66</v>
      </c>
      <c r="G486" s="234"/>
      <c r="H486" s="234" t="s">
        <v>3200</v>
      </c>
      <c r="I486" s="265">
        <v>1</v>
      </c>
      <c r="J486" s="294" t="s">
        <v>1950</v>
      </c>
      <c r="K486" s="234" t="s">
        <v>5603</v>
      </c>
      <c r="L486" s="285" t="s">
        <v>5611</v>
      </c>
      <c r="M486" s="298">
        <v>437880021953</v>
      </c>
      <c r="N486" s="287">
        <v>65.400000000000006</v>
      </c>
      <c r="O486" s="288">
        <f t="shared" si="23"/>
        <v>0.65400000000000003</v>
      </c>
      <c r="P486" s="264" t="s">
        <v>2882</v>
      </c>
      <c r="Q486" s="264">
        <v>1</v>
      </c>
      <c r="R486" s="265" t="s">
        <v>1873</v>
      </c>
      <c r="S486" s="290">
        <v>10.603</v>
      </c>
      <c r="T486" s="291">
        <f t="shared" si="24"/>
        <v>6.9343620000000001</v>
      </c>
      <c r="U486" s="291">
        <f t="shared" si="25"/>
        <v>0.10603</v>
      </c>
      <c r="V486" s="296">
        <v>11.263</v>
      </c>
      <c r="W486" s="294" t="s">
        <v>2881</v>
      </c>
      <c r="Y486" s="361"/>
      <c r="Z486" s="361"/>
      <c r="AA486" s="361"/>
    </row>
    <row r="487" spans="1:27" ht="15.75" thickBot="1">
      <c r="A487" s="265">
        <v>20424913</v>
      </c>
      <c r="B487" s="265">
        <v>5503</v>
      </c>
      <c r="C487" s="285" t="s">
        <v>3166</v>
      </c>
      <c r="D487" s="285" t="s">
        <v>1875</v>
      </c>
      <c r="E487" s="234" t="s">
        <v>5686</v>
      </c>
      <c r="F487" s="271" t="s">
        <v>3191</v>
      </c>
      <c r="G487" s="234" t="s">
        <v>3168</v>
      </c>
      <c r="H487" s="234" t="s">
        <v>3190</v>
      </c>
      <c r="I487" s="265">
        <v>1</v>
      </c>
      <c r="J487" s="294" t="s">
        <v>1959</v>
      </c>
      <c r="K487" s="234" t="s">
        <v>5602</v>
      </c>
      <c r="L487" s="285" t="s">
        <v>5611</v>
      </c>
      <c r="M487" s="298">
        <v>437880021939</v>
      </c>
      <c r="N487" s="287">
        <v>90.44</v>
      </c>
      <c r="O487" s="288">
        <f t="shared" si="23"/>
        <v>0.90439999999999998</v>
      </c>
      <c r="P487" s="264" t="s">
        <v>2884</v>
      </c>
      <c r="Q487" s="264">
        <v>1</v>
      </c>
      <c r="R487" s="265" t="s">
        <v>1873</v>
      </c>
      <c r="S487" s="290">
        <v>33.055999999999997</v>
      </c>
      <c r="T487" s="291">
        <f t="shared" si="24"/>
        <v>29.895846399999996</v>
      </c>
      <c r="U487" s="291">
        <f t="shared" si="25"/>
        <v>0.33055999999999996</v>
      </c>
      <c r="V487" s="296">
        <v>34.009</v>
      </c>
      <c r="W487" s="294" t="s">
        <v>2883</v>
      </c>
      <c r="Y487" s="361"/>
      <c r="Z487" s="361"/>
      <c r="AA487" s="361"/>
    </row>
    <row r="488" spans="1:27" ht="15.75" thickBot="1">
      <c r="A488" s="265">
        <v>20424913</v>
      </c>
      <c r="B488" s="265">
        <v>5503</v>
      </c>
      <c r="C488" s="285" t="s">
        <v>3166</v>
      </c>
      <c r="D488" s="285" t="s">
        <v>1875</v>
      </c>
      <c r="E488" s="234" t="s">
        <v>5679</v>
      </c>
      <c r="F488" s="271" t="s">
        <v>70</v>
      </c>
      <c r="G488" s="234"/>
      <c r="H488" s="234" t="s">
        <v>3181</v>
      </c>
      <c r="I488" s="265">
        <v>1</v>
      </c>
      <c r="J488" s="294" t="s">
        <v>2041</v>
      </c>
      <c r="K488" s="234" t="s">
        <v>5603</v>
      </c>
      <c r="L488" s="285" t="s">
        <v>5611</v>
      </c>
      <c r="M488" s="298">
        <v>437880021925</v>
      </c>
      <c r="N488" s="287">
        <v>77.680000000000007</v>
      </c>
      <c r="O488" s="288">
        <f t="shared" si="23"/>
        <v>0.77680000000000005</v>
      </c>
      <c r="P488" s="264" t="s">
        <v>2886</v>
      </c>
      <c r="Q488" s="264">
        <v>1</v>
      </c>
      <c r="R488" s="265" t="s">
        <v>1873</v>
      </c>
      <c r="S488" s="290">
        <v>49.999000000000002</v>
      </c>
      <c r="T488" s="291">
        <f t="shared" si="24"/>
        <v>38.839223200000006</v>
      </c>
      <c r="U488" s="291">
        <f t="shared" si="25"/>
        <v>0.49999000000000005</v>
      </c>
      <c r="V488" s="296">
        <v>45.484000000000002</v>
      </c>
      <c r="W488" s="294" t="s">
        <v>2885</v>
      </c>
      <c r="Y488" s="361"/>
      <c r="Z488" s="361"/>
      <c r="AA488" s="361"/>
    </row>
    <row r="489" spans="1:27" ht="15.75" thickBot="1">
      <c r="A489" s="265">
        <v>20424913</v>
      </c>
      <c r="B489" s="265">
        <v>5503</v>
      </c>
      <c r="C489" s="285" t="s">
        <v>3166</v>
      </c>
      <c r="D489" s="285" t="s">
        <v>1875</v>
      </c>
      <c r="E489" s="253" t="s">
        <v>5777</v>
      </c>
      <c r="F489" s="271" t="s">
        <v>5599</v>
      </c>
      <c r="G489" s="234"/>
      <c r="H489" s="234" t="s">
        <v>3183</v>
      </c>
      <c r="I489" s="265">
        <v>1</v>
      </c>
      <c r="J489" s="294" t="s">
        <v>1956</v>
      </c>
      <c r="K489" s="234" t="s">
        <v>5603</v>
      </c>
      <c r="L489" s="285" t="s">
        <v>5611</v>
      </c>
      <c r="M489" s="298">
        <v>437880021929</v>
      </c>
      <c r="N489" s="287">
        <v>55.08</v>
      </c>
      <c r="O489" s="288">
        <f t="shared" si="23"/>
        <v>0.55079999999999996</v>
      </c>
      <c r="P489" s="264" t="s">
        <v>2888</v>
      </c>
      <c r="Q489" s="264">
        <v>25</v>
      </c>
      <c r="R489" s="265" t="s">
        <v>1873</v>
      </c>
      <c r="S489" s="290">
        <v>188.55699999999999</v>
      </c>
      <c r="T489" s="291">
        <f t="shared" si="24"/>
        <v>103.85719559999998</v>
      </c>
      <c r="U489" s="291">
        <f t="shared" si="25"/>
        <v>1.8855699999999997</v>
      </c>
      <c r="V489" s="296">
        <v>324.56</v>
      </c>
      <c r="W489" s="294" t="s">
        <v>2887</v>
      </c>
      <c r="Y489" s="361"/>
      <c r="Z489" s="361"/>
      <c r="AA489" s="361"/>
    </row>
    <row r="490" spans="1:27" ht="15.75" thickBot="1">
      <c r="A490" s="265">
        <v>20424913</v>
      </c>
      <c r="B490" s="265">
        <v>5503</v>
      </c>
      <c r="C490" s="285" t="s">
        <v>3166</v>
      </c>
      <c r="D490" s="285" t="s">
        <v>1875</v>
      </c>
      <c r="E490" s="234" t="s">
        <v>5678</v>
      </c>
      <c r="F490" s="271" t="s">
        <v>65</v>
      </c>
      <c r="G490" s="234"/>
      <c r="H490" s="234" t="s">
        <v>3179</v>
      </c>
      <c r="I490" s="265">
        <v>1</v>
      </c>
      <c r="J490" s="294" t="s">
        <v>1953</v>
      </c>
      <c r="K490" s="234" t="s">
        <v>5603</v>
      </c>
      <c r="L490" s="285" t="s">
        <v>5611</v>
      </c>
      <c r="M490" s="298">
        <v>437880021923</v>
      </c>
      <c r="N490" s="287">
        <v>78.91</v>
      </c>
      <c r="O490" s="288">
        <f t="shared" si="23"/>
        <v>0.78909999999999991</v>
      </c>
      <c r="P490" s="264" t="s">
        <v>2890</v>
      </c>
      <c r="Q490" s="264">
        <v>1</v>
      </c>
      <c r="R490" s="265" t="s">
        <v>1873</v>
      </c>
      <c r="S490" s="290">
        <v>31.396000000000001</v>
      </c>
      <c r="T490" s="291">
        <f t="shared" si="24"/>
        <v>24.774583599999996</v>
      </c>
      <c r="U490" s="291">
        <f t="shared" si="25"/>
        <v>0.31395999999999996</v>
      </c>
      <c r="V490" s="296">
        <v>30.850999999999999</v>
      </c>
      <c r="W490" s="294" t="s">
        <v>2889</v>
      </c>
      <c r="Y490" s="361"/>
      <c r="Z490" s="361"/>
      <c r="AA490" s="361"/>
    </row>
    <row r="491" spans="1:27" ht="15.75" thickBot="1">
      <c r="A491" s="265">
        <v>20424913</v>
      </c>
      <c r="B491" s="265">
        <v>5503</v>
      </c>
      <c r="C491" s="285" t="s">
        <v>3166</v>
      </c>
      <c r="D491" s="285" t="s">
        <v>1875</v>
      </c>
      <c r="E491" s="234" t="s">
        <v>5689</v>
      </c>
      <c r="F491" s="271" t="s">
        <v>3198</v>
      </c>
      <c r="G491" s="234" t="s">
        <v>3168</v>
      </c>
      <c r="H491" s="234" t="s">
        <v>3197</v>
      </c>
      <c r="I491" s="265">
        <v>1</v>
      </c>
      <c r="J491" s="294" t="s">
        <v>1947</v>
      </c>
      <c r="K491" s="234" t="s">
        <v>5602</v>
      </c>
      <c r="L491" s="285" t="s">
        <v>5611</v>
      </c>
      <c r="M491" s="298">
        <v>437880021947</v>
      </c>
      <c r="N491" s="287">
        <v>96.65</v>
      </c>
      <c r="O491" s="288">
        <f t="shared" si="23"/>
        <v>0.96650000000000003</v>
      </c>
      <c r="P491" s="264" t="s">
        <v>2892</v>
      </c>
      <c r="Q491" s="264">
        <v>1</v>
      </c>
      <c r="R491" s="265" t="s">
        <v>1873</v>
      </c>
      <c r="S491" s="290">
        <v>129.721</v>
      </c>
      <c r="T491" s="291">
        <f t="shared" si="24"/>
        <v>125.37534650000001</v>
      </c>
      <c r="U491" s="291">
        <f t="shared" si="25"/>
        <v>1.29721</v>
      </c>
      <c r="V491" s="296">
        <v>148.16999999999999</v>
      </c>
      <c r="W491" s="294" t="s">
        <v>2891</v>
      </c>
      <c r="Y491" s="361"/>
      <c r="Z491" s="361"/>
      <c r="AA491" s="361"/>
    </row>
    <row r="492" spans="1:27" ht="15.75" thickBot="1">
      <c r="A492" s="265">
        <v>20424913</v>
      </c>
      <c r="B492" s="265">
        <v>5503</v>
      </c>
      <c r="C492" s="285" t="s">
        <v>3166</v>
      </c>
      <c r="D492" s="285" t="s">
        <v>1875</v>
      </c>
      <c r="E492" s="234" t="s">
        <v>5684</v>
      </c>
      <c r="F492" s="271" t="s">
        <v>5595</v>
      </c>
      <c r="G492" s="234" t="s">
        <v>3168</v>
      </c>
      <c r="H492" s="234" t="s">
        <v>3186</v>
      </c>
      <c r="I492" s="265">
        <v>1</v>
      </c>
      <c r="J492" s="294" t="s">
        <v>1974</v>
      </c>
      <c r="K492" s="234" t="s">
        <v>5602</v>
      </c>
      <c r="L492" s="285" t="s">
        <v>5611</v>
      </c>
      <c r="M492" s="298">
        <v>437880021931</v>
      </c>
      <c r="N492" s="265">
        <v>94.27</v>
      </c>
      <c r="O492" s="288">
        <f t="shared" si="23"/>
        <v>0.94269999999999998</v>
      </c>
      <c r="P492" s="264" t="s">
        <v>2894</v>
      </c>
      <c r="Q492" s="264">
        <v>1</v>
      </c>
      <c r="R492" s="265" t="s">
        <v>1873</v>
      </c>
      <c r="S492" s="290">
        <v>66.933999999999997</v>
      </c>
      <c r="T492" s="291">
        <f t="shared" si="24"/>
        <v>63.098681799999994</v>
      </c>
      <c r="U492" s="291">
        <f t="shared" si="25"/>
        <v>0.66933999999999994</v>
      </c>
      <c r="V492" s="296">
        <v>59.332999999999998</v>
      </c>
      <c r="W492" s="294" t="s">
        <v>2893</v>
      </c>
      <c r="Y492" s="361"/>
      <c r="Z492" s="361"/>
      <c r="AA492" s="361"/>
    </row>
    <row r="493" spans="1:27" ht="15.75" thickBot="1">
      <c r="A493" s="265">
        <v>20424913</v>
      </c>
      <c r="B493" s="265">
        <v>5503</v>
      </c>
      <c r="C493" s="285" t="s">
        <v>3166</v>
      </c>
      <c r="D493" s="285" t="s">
        <v>1875</v>
      </c>
      <c r="E493" s="234" t="s">
        <v>5691</v>
      </c>
      <c r="F493" s="271" t="s">
        <v>597</v>
      </c>
      <c r="G493" s="234"/>
      <c r="H493" s="234" t="s">
        <v>3202</v>
      </c>
      <c r="I493" s="265">
        <v>1</v>
      </c>
      <c r="J493" s="294" t="s">
        <v>1980</v>
      </c>
      <c r="K493" s="234" t="s">
        <v>5603</v>
      </c>
      <c r="L493" s="285" t="s">
        <v>5611</v>
      </c>
      <c r="M493" s="298">
        <v>437880021955</v>
      </c>
      <c r="N493" s="265">
        <v>77.38</v>
      </c>
      <c r="O493" s="288">
        <f t="shared" si="23"/>
        <v>0.77379999999999993</v>
      </c>
      <c r="P493" s="264" t="s">
        <v>2896</v>
      </c>
      <c r="Q493" s="264">
        <v>1</v>
      </c>
      <c r="R493" s="265" t="s">
        <v>1873</v>
      </c>
      <c r="S493" s="290">
        <v>20.581</v>
      </c>
      <c r="T493" s="291">
        <f t="shared" si="24"/>
        <v>15.925577799999997</v>
      </c>
      <c r="U493" s="291">
        <f t="shared" si="25"/>
        <v>0.20580999999999999</v>
      </c>
      <c r="V493" s="296">
        <v>20.526</v>
      </c>
      <c r="W493" s="294" t="s">
        <v>2895</v>
      </c>
      <c r="Y493" s="361"/>
      <c r="Z493" s="361"/>
      <c r="AA493" s="361"/>
    </row>
    <row r="494" spans="1:27" ht="15.75" thickBot="1">
      <c r="A494" s="265">
        <v>20424913</v>
      </c>
      <c r="B494" s="265">
        <v>5503</v>
      </c>
      <c r="C494" s="285" t="s">
        <v>3166</v>
      </c>
      <c r="D494" s="285" t="s">
        <v>1875</v>
      </c>
      <c r="E494" s="234" t="s">
        <v>5685</v>
      </c>
      <c r="F494" s="271" t="s">
        <v>5598</v>
      </c>
      <c r="G494" s="234" t="s">
        <v>3168</v>
      </c>
      <c r="H494" s="234" t="s">
        <v>3173</v>
      </c>
      <c r="I494" s="265">
        <v>1</v>
      </c>
      <c r="J494" s="294" t="s">
        <v>1971</v>
      </c>
      <c r="K494" s="234" t="s">
        <v>5602</v>
      </c>
      <c r="L494" s="285" t="s">
        <v>5611</v>
      </c>
      <c r="M494" s="298">
        <v>437880021913</v>
      </c>
      <c r="N494" s="265">
        <v>89.17</v>
      </c>
      <c r="O494" s="288">
        <f t="shared" si="23"/>
        <v>0.89170000000000005</v>
      </c>
      <c r="P494" s="264" t="s">
        <v>2898</v>
      </c>
      <c r="Q494" s="264">
        <v>1</v>
      </c>
      <c r="R494" s="265" t="s">
        <v>1873</v>
      </c>
      <c r="S494" s="290">
        <v>141.096</v>
      </c>
      <c r="T494" s="291">
        <f t="shared" si="24"/>
        <v>125.81530320000002</v>
      </c>
      <c r="U494" s="291">
        <f t="shared" si="25"/>
        <v>1.4109600000000002</v>
      </c>
      <c r="V494" s="296">
        <v>156.12100000000001</v>
      </c>
      <c r="W494" s="294" t="s">
        <v>2897</v>
      </c>
      <c r="Y494" s="361"/>
      <c r="Z494" s="361"/>
      <c r="AA494" s="361"/>
    </row>
    <row r="495" spans="1:27" ht="15.75" thickBot="1">
      <c r="A495" s="265">
        <v>20424913</v>
      </c>
      <c r="B495" s="265">
        <v>5503</v>
      </c>
      <c r="C495" s="285" t="s">
        <v>3166</v>
      </c>
      <c r="D495" s="285" t="s">
        <v>1875</v>
      </c>
      <c r="E495" s="234" t="s">
        <v>5676</v>
      </c>
      <c r="F495" s="271" t="s">
        <v>1918</v>
      </c>
      <c r="G495" s="234" t="s">
        <v>3168</v>
      </c>
      <c r="H495" s="234" t="s">
        <v>3175</v>
      </c>
      <c r="I495" s="265">
        <v>1</v>
      </c>
      <c r="J495" s="294" t="s">
        <v>1965</v>
      </c>
      <c r="K495" s="234" t="s">
        <v>5602</v>
      </c>
      <c r="L495" s="285" t="s">
        <v>5611</v>
      </c>
      <c r="M495" s="298">
        <v>437880021917</v>
      </c>
      <c r="N495" s="265">
        <v>84.67</v>
      </c>
      <c r="O495" s="288">
        <f t="shared" si="23"/>
        <v>0.84670000000000001</v>
      </c>
      <c r="P495" s="264" t="s">
        <v>2900</v>
      </c>
      <c r="Q495" s="264">
        <v>1</v>
      </c>
      <c r="R495" s="265" t="s">
        <v>1873</v>
      </c>
      <c r="S495" s="290">
        <v>31.873000000000001</v>
      </c>
      <c r="T495" s="291">
        <f t="shared" si="24"/>
        <v>26.9868691</v>
      </c>
      <c r="U495" s="291">
        <f t="shared" si="25"/>
        <v>0.31873000000000001</v>
      </c>
      <c r="V495" s="296">
        <v>15.893000000000001</v>
      </c>
      <c r="W495" s="294" t="s">
        <v>2899</v>
      </c>
      <c r="Y495" s="361"/>
      <c r="Z495" s="361"/>
      <c r="AA495" s="361"/>
    </row>
    <row r="496" spans="1:27" ht="15.75" thickBot="1">
      <c r="A496" s="265">
        <v>20424913</v>
      </c>
      <c r="B496" s="265">
        <v>5503</v>
      </c>
      <c r="C496" s="285" t="s">
        <v>3166</v>
      </c>
      <c r="D496" s="285" t="s">
        <v>1875</v>
      </c>
      <c r="E496" s="234" t="s">
        <v>5688</v>
      </c>
      <c r="F496" s="271" t="s">
        <v>3195</v>
      </c>
      <c r="G496" s="234" t="s">
        <v>3168</v>
      </c>
      <c r="H496" s="234" t="s">
        <v>3193</v>
      </c>
      <c r="I496" s="265">
        <v>1</v>
      </c>
      <c r="J496" s="294" t="s">
        <v>1977</v>
      </c>
      <c r="K496" s="234" t="s">
        <v>5602</v>
      </c>
      <c r="L496" s="285" t="s">
        <v>5611</v>
      </c>
      <c r="M496" s="298">
        <v>437880021943</v>
      </c>
      <c r="N496" s="265">
        <v>75.56</v>
      </c>
      <c r="O496" s="288">
        <f t="shared" si="23"/>
        <v>0.75560000000000005</v>
      </c>
      <c r="P496" s="264" t="s">
        <v>2902</v>
      </c>
      <c r="Q496" s="264">
        <v>1</v>
      </c>
      <c r="R496" s="265" t="s">
        <v>1873</v>
      </c>
      <c r="S496" s="290">
        <v>187.155</v>
      </c>
      <c r="T496" s="291">
        <f t="shared" si="24"/>
        <v>141.41431800000001</v>
      </c>
      <c r="U496" s="291">
        <f t="shared" si="25"/>
        <v>1.87155</v>
      </c>
      <c r="V496" s="296">
        <v>197.017</v>
      </c>
      <c r="W496" s="294" t="s">
        <v>2901</v>
      </c>
      <c r="Y496" s="361"/>
      <c r="Z496" s="361"/>
      <c r="AA496" s="361"/>
    </row>
    <row r="497" spans="1:27" ht="15.75" thickBot="1">
      <c r="A497" s="265">
        <v>20424913</v>
      </c>
      <c r="B497" s="265">
        <v>5503</v>
      </c>
      <c r="C497" s="285" t="s">
        <v>3166</v>
      </c>
      <c r="D497" s="285" t="s">
        <v>1875</v>
      </c>
      <c r="E497" s="234" t="s">
        <v>5677</v>
      </c>
      <c r="F497" s="271" t="s">
        <v>650</v>
      </c>
      <c r="G497" s="234"/>
      <c r="H497" s="234" t="s">
        <v>3177</v>
      </c>
      <c r="I497" s="265">
        <v>1</v>
      </c>
      <c r="J497" s="294" t="s">
        <v>1968</v>
      </c>
      <c r="K497" s="234" t="s">
        <v>5603</v>
      </c>
      <c r="L497" s="285" t="s">
        <v>5611</v>
      </c>
      <c r="M497" s="298">
        <v>437880021921</v>
      </c>
      <c r="N497" s="265">
        <v>76.37</v>
      </c>
      <c r="O497" s="288">
        <f t="shared" si="23"/>
        <v>0.76370000000000005</v>
      </c>
      <c r="P497" s="264" t="s">
        <v>2904</v>
      </c>
      <c r="Q497" s="264">
        <v>1</v>
      </c>
      <c r="R497" s="265" t="s">
        <v>1873</v>
      </c>
      <c r="S497" s="290">
        <v>39.648000000000003</v>
      </c>
      <c r="T497" s="291">
        <f t="shared" si="24"/>
        <v>30.279177600000004</v>
      </c>
      <c r="U497" s="291">
        <f t="shared" si="25"/>
        <v>0.39648000000000005</v>
      </c>
      <c r="V497" s="296">
        <v>41.813000000000002</v>
      </c>
      <c r="W497" s="294" t="s">
        <v>2903</v>
      </c>
      <c r="Y497" s="361"/>
      <c r="Z497" s="361"/>
      <c r="AA497" s="361"/>
    </row>
    <row r="498" spans="1:27" ht="15.75" thickBot="1">
      <c r="A498" s="265">
        <v>20424913</v>
      </c>
      <c r="B498" s="265">
        <v>5503</v>
      </c>
      <c r="C498" s="285" t="s">
        <v>3166</v>
      </c>
      <c r="D498" s="285" t="s">
        <v>1875</v>
      </c>
      <c r="E498" s="234" t="s">
        <v>5684</v>
      </c>
      <c r="F498" s="271" t="s">
        <v>5595</v>
      </c>
      <c r="G498" s="234" t="s">
        <v>3168</v>
      </c>
      <c r="H498" s="234" t="s">
        <v>3188</v>
      </c>
      <c r="I498" s="265">
        <v>3</v>
      </c>
      <c r="J498" s="294" t="s">
        <v>1962</v>
      </c>
      <c r="K498" s="234" t="s">
        <v>5602</v>
      </c>
      <c r="L498" s="285" t="s">
        <v>5611</v>
      </c>
      <c r="M498" s="298">
        <v>437880021935</v>
      </c>
      <c r="N498" s="265">
        <v>94.6</v>
      </c>
      <c r="O498" s="288">
        <f t="shared" si="23"/>
        <v>0.94599999999999995</v>
      </c>
      <c r="P498" s="264" t="s">
        <v>2906</v>
      </c>
      <c r="Q498" s="264">
        <v>25</v>
      </c>
      <c r="R498" s="265" t="s">
        <v>1873</v>
      </c>
      <c r="S498" s="290">
        <v>113.32599999999999</v>
      </c>
      <c r="T498" s="291">
        <f t="shared" si="24"/>
        <v>107.20639599999998</v>
      </c>
      <c r="U498" s="291">
        <f t="shared" si="25"/>
        <v>1.1332599999999999</v>
      </c>
      <c r="V498" s="296">
        <v>172.94200000000001</v>
      </c>
      <c r="W498" s="294" t="s">
        <v>2905</v>
      </c>
      <c r="Y498" s="361"/>
      <c r="Z498" s="361"/>
      <c r="AA498" s="361"/>
    </row>
    <row r="499" spans="1:27" ht="15.75" thickBot="1">
      <c r="A499" s="265">
        <v>20424913</v>
      </c>
      <c r="B499" s="265">
        <v>5504</v>
      </c>
      <c r="C499" s="285" t="s">
        <v>3166</v>
      </c>
      <c r="D499" s="285" t="s">
        <v>1875</v>
      </c>
      <c r="E499" s="234" t="s">
        <v>5678</v>
      </c>
      <c r="F499" s="271" t="s">
        <v>65</v>
      </c>
      <c r="G499" s="234"/>
      <c r="H499" s="234" t="s">
        <v>3179</v>
      </c>
      <c r="I499" s="265">
        <v>1</v>
      </c>
      <c r="J499" s="294" t="s">
        <v>1953</v>
      </c>
      <c r="K499" s="234" t="s">
        <v>5603</v>
      </c>
      <c r="L499" s="285" t="s">
        <v>5611</v>
      </c>
      <c r="M499" s="298">
        <v>437880022039</v>
      </c>
      <c r="N499" s="287">
        <v>73.67</v>
      </c>
      <c r="O499" s="288">
        <f t="shared" si="23"/>
        <v>0.73670000000000002</v>
      </c>
      <c r="P499" s="264" t="s">
        <v>2908</v>
      </c>
      <c r="Q499" s="264">
        <v>1</v>
      </c>
      <c r="R499" s="265" t="s">
        <v>1873</v>
      </c>
      <c r="S499" s="290">
        <v>14.638999999999999</v>
      </c>
      <c r="T499" s="291">
        <f t="shared" si="24"/>
        <v>10.7845513</v>
      </c>
      <c r="U499" s="291">
        <f t="shared" si="25"/>
        <v>0.14638999999999999</v>
      </c>
      <c r="V499" s="296">
        <v>2.758</v>
      </c>
      <c r="W499" s="294" t="s">
        <v>2907</v>
      </c>
      <c r="Y499" s="361"/>
      <c r="Z499" s="361"/>
      <c r="AA499" s="361"/>
    </row>
    <row r="500" spans="1:27" ht="15.75" thickBot="1">
      <c r="A500" s="265">
        <v>20424913</v>
      </c>
      <c r="B500" s="265">
        <v>5504</v>
      </c>
      <c r="C500" s="285" t="s">
        <v>3166</v>
      </c>
      <c r="D500" s="285" t="s">
        <v>1875</v>
      </c>
      <c r="E500" s="253" t="s">
        <v>5776</v>
      </c>
      <c r="F500" s="271" t="s">
        <v>66</v>
      </c>
      <c r="G500" s="234"/>
      <c r="H500" s="234" t="s">
        <v>3200</v>
      </c>
      <c r="I500" s="265">
        <v>1</v>
      </c>
      <c r="J500" s="294" t="s">
        <v>1950</v>
      </c>
      <c r="K500" s="234" t="s">
        <v>5603</v>
      </c>
      <c r="L500" s="285" t="s">
        <v>5611</v>
      </c>
      <c r="M500" s="298">
        <v>437880022069</v>
      </c>
      <c r="N500" s="287">
        <v>92.93</v>
      </c>
      <c r="O500" s="288">
        <f t="shared" si="23"/>
        <v>0.92930000000000001</v>
      </c>
      <c r="P500" s="264" t="s">
        <v>2910</v>
      </c>
      <c r="Q500" s="264">
        <v>1</v>
      </c>
      <c r="R500" s="265" t="s">
        <v>1873</v>
      </c>
      <c r="S500" s="290">
        <v>27.616</v>
      </c>
      <c r="T500" s="291">
        <f t="shared" si="24"/>
        <v>25.663548800000001</v>
      </c>
      <c r="U500" s="291">
        <f t="shared" si="25"/>
        <v>0.27616000000000002</v>
      </c>
      <c r="V500" s="296">
        <v>21.866</v>
      </c>
      <c r="W500" s="294" t="s">
        <v>2909</v>
      </c>
      <c r="Y500" s="361"/>
      <c r="Z500" s="361"/>
      <c r="AA500" s="361"/>
    </row>
    <row r="501" spans="1:27" ht="15.75" thickBot="1">
      <c r="A501" s="265">
        <v>20424913</v>
      </c>
      <c r="B501" s="265">
        <v>5504</v>
      </c>
      <c r="C501" s="285" t="s">
        <v>3166</v>
      </c>
      <c r="D501" s="285" t="s">
        <v>1875</v>
      </c>
      <c r="E501" s="234" t="s">
        <v>5686</v>
      </c>
      <c r="F501" s="271" t="s">
        <v>3191</v>
      </c>
      <c r="G501" s="234" t="s">
        <v>3168</v>
      </c>
      <c r="H501" s="234" t="s">
        <v>3190</v>
      </c>
      <c r="I501" s="265">
        <v>1</v>
      </c>
      <c r="J501" s="294" t="s">
        <v>1959</v>
      </c>
      <c r="K501" s="234" t="s">
        <v>5602</v>
      </c>
      <c r="L501" s="285" t="s">
        <v>5611</v>
      </c>
      <c r="M501" s="298">
        <v>437880022055</v>
      </c>
      <c r="N501" s="287">
        <v>71.14</v>
      </c>
      <c r="O501" s="288">
        <f t="shared" si="23"/>
        <v>0.71140000000000003</v>
      </c>
      <c r="P501" s="264" t="s">
        <v>2912</v>
      </c>
      <c r="Q501" s="264">
        <v>1</v>
      </c>
      <c r="R501" s="265" t="s">
        <v>1873</v>
      </c>
      <c r="S501" s="290">
        <v>19.108000000000001</v>
      </c>
      <c r="T501" s="291">
        <f t="shared" si="24"/>
        <v>13.593431200000001</v>
      </c>
      <c r="U501" s="291">
        <f t="shared" si="25"/>
        <v>0.19108000000000003</v>
      </c>
      <c r="V501" s="296">
        <v>8.4290000000000003</v>
      </c>
      <c r="W501" s="294" t="s">
        <v>2911</v>
      </c>
      <c r="Y501" s="361"/>
      <c r="Z501" s="361"/>
      <c r="AA501" s="361"/>
    </row>
    <row r="502" spans="1:27" ht="15.75" thickBot="1">
      <c r="A502" s="265">
        <v>20424913</v>
      </c>
      <c r="B502" s="265">
        <v>5504</v>
      </c>
      <c r="C502" s="285" t="s">
        <v>3166</v>
      </c>
      <c r="D502" s="285" t="s">
        <v>1875</v>
      </c>
      <c r="E502" s="234" t="s">
        <v>5689</v>
      </c>
      <c r="F502" s="271" t="s">
        <v>3198</v>
      </c>
      <c r="G502" s="234" t="s">
        <v>3168</v>
      </c>
      <c r="H502" s="234" t="s">
        <v>3197</v>
      </c>
      <c r="I502" s="265">
        <v>1</v>
      </c>
      <c r="J502" s="294" t="s">
        <v>1947</v>
      </c>
      <c r="K502" s="234" t="s">
        <v>5602</v>
      </c>
      <c r="L502" s="285" t="s">
        <v>5611</v>
      </c>
      <c r="M502" s="298">
        <v>437880022063</v>
      </c>
      <c r="N502" s="287">
        <v>51.3</v>
      </c>
      <c r="O502" s="288">
        <f t="shared" si="23"/>
        <v>0.51300000000000001</v>
      </c>
      <c r="P502" s="264" t="s">
        <v>2914</v>
      </c>
      <c r="Q502" s="264">
        <v>1</v>
      </c>
      <c r="R502" s="265" t="s">
        <v>1873</v>
      </c>
      <c r="S502" s="290">
        <v>11.068</v>
      </c>
      <c r="T502" s="291">
        <f t="shared" si="24"/>
        <v>5.6778839999999997</v>
      </c>
      <c r="U502" s="291">
        <f t="shared" si="25"/>
        <v>0.11068</v>
      </c>
      <c r="V502" s="296">
        <v>3.6890000000000001</v>
      </c>
      <c r="W502" s="294" t="s">
        <v>2913</v>
      </c>
      <c r="Y502" s="361"/>
      <c r="Z502" s="361"/>
      <c r="AA502" s="361"/>
    </row>
    <row r="503" spans="1:27" ht="15.75" thickBot="1">
      <c r="A503" s="265">
        <v>20424913</v>
      </c>
      <c r="B503" s="265">
        <v>5504</v>
      </c>
      <c r="C503" s="285" t="s">
        <v>3166</v>
      </c>
      <c r="D503" s="285" t="s">
        <v>1875</v>
      </c>
      <c r="E503" s="253" t="s">
        <v>5777</v>
      </c>
      <c r="F503" s="271" t="s">
        <v>5599</v>
      </c>
      <c r="G503" s="234"/>
      <c r="H503" s="234" t="s">
        <v>3183</v>
      </c>
      <c r="I503" s="265">
        <v>1</v>
      </c>
      <c r="J503" s="294" t="s">
        <v>1956</v>
      </c>
      <c r="K503" s="234" t="s">
        <v>5603</v>
      </c>
      <c r="L503" s="285" t="s">
        <v>5611</v>
      </c>
      <c r="M503" s="298">
        <v>437880022045</v>
      </c>
      <c r="N503" s="287">
        <v>85.14</v>
      </c>
      <c r="O503" s="288">
        <f t="shared" si="23"/>
        <v>0.85139999999999993</v>
      </c>
      <c r="P503" s="264" t="s">
        <v>2916</v>
      </c>
      <c r="Q503" s="264">
        <v>1</v>
      </c>
      <c r="R503" s="265" t="s">
        <v>1873</v>
      </c>
      <c r="S503" s="290">
        <v>86.498999999999995</v>
      </c>
      <c r="T503" s="291">
        <f t="shared" si="24"/>
        <v>73.645248599999988</v>
      </c>
      <c r="U503" s="291">
        <f t="shared" si="25"/>
        <v>0.86498999999999981</v>
      </c>
      <c r="V503" s="296">
        <v>90.683999999999997</v>
      </c>
      <c r="W503" s="294" t="s">
        <v>2915</v>
      </c>
      <c r="Y503" s="361"/>
      <c r="Z503" s="361"/>
      <c r="AA503" s="361"/>
    </row>
    <row r="504" spans="1:27" ht="15.75" thickBot="1">
      <c r="A504" s="265">
        <v>20424913</v>
      </c>
      <c r="B504" s="265">
        <v>5504</v>
      </c>
      <c r="C504" s="285" t="s">
        <v>3166</v>
      </c>
      <c r="D504" s="285" t="s">
        <v>1875</v>
      </c>
      <c r="E504" s="234" t="s">
        <v>5679</v>
      </c>
      <c r="F504" s="271" t="s">
        <v>70</v>
      </c>
      <c r="G504" s="234"/>
      <c r="H504" s="234" t="s">
        <v>3181</v>
      </c>
      <c r="I504" s="265">
        <v>1</v>
      </c>
      <c r="J504" s="294" t="s">
        <v>2041</v>
      </c>
      <c r="K504" s="234" t="s">
        <v>5603</v>
      </c>
      <c r="L504" s="285" t="s">
        <v>5611</v>
      </c>
      <c r="M504" s="298">
        <v>437880022041</v>
      </c>
      <c r="N504" s="265">
        <v>96.74</v>
      </c>
      <c r="O504" s="288">
        <f t="shared" si="23"/>
        <v>0.96739999999999993</v>
      </c>
      <c r="P504" s="264" t="s">
        <v>2918</v>
      </c>
      <c r="Q504" s="264">
        <v>1</v>
      </c>
      <c r="R504" s="265" t="s">
        <v>1873</v>
      </c>
      <c r="S504" s="290">
        <v>16.777999999999999</v>
      </c>
      <c r="T504" s="291">
        <f t="shared" si="24"/>
        <v>16.231037199999996</v>
      </c>
      <c r="U504" s="291">
        <f t="shared" si="25"/>
        <v>0.16777999999999996</v>
      </c>
      <c r="V504" s="296">
        <v>7.3529999999999998</v>
      </c>
      <c r="W504" s="294" t="s">
        <v>2917</v>
      </c>
      <c r="Y504" s="361"/>
      <c r="Z504" s="361"/>
      <c r="AA504" s="361"/>
    </row>
    <row r="505" spans="1:27" ht="15.75" thickBot="1">
      <c r="A505" s="265">
        <v>20424913</v>
      </c>
      <c r="B505" s="265">
        <v>5504</v>
      </c>
      <c r="C505" s="285" t="s">
        <v>3166</v>
      </c>
      <c r="D505" s="285" t="s">
        <v>1875</v>
      </c>
      <c r="E505" s="234" t="s">
        <v>5684</v>
      </c>
      <c r="F505" s="271" t="s">
        <v>5595</v>
      </c>
      <c r="G505" s="234" t="s">
        <v>3168</v>
      </c>
      <c r="H505" s="234" t="s">
        <v>3186</v>
      </c>
      <c r="I505" s="265">
        <v>1</v>
      </c>
      <c r="J505" s="294" t="s">
        <v>1974</v>
      </c>
      <c r="K505" s="234" t="s">
        <v>5602</v>
      </c>
      <c r="L505" s="285" t="s">
        <v>5611</v>
      </c>
      <c r="M505" s="298">
        <v>437880022047</v>
      </c>
      <c r="N505" s="265">
        <v>75.84</v>
      </c>
      <c r="O505" s="288">
        <f t="shared" si="23"/>
        <v>0.75840000000000007</v>
      </c>
      <c r="P505" s="264" t="s">
        <v>2920</v>
      </c>
      <c r="Q505" s="264">
        <v>1</v>
      </c>
      <c r="R505" s="265" t="s">
        <v>1873</v>
      </c>
      <c r="S505" s="290">
        <v>15.911</v>
      </c>
      <c r="T505" s="291">
        <f t="shared" si="24"/>
        <v>12.0669024</v>
      </c>
      <c r="U505" s="291">
        <f t="shared" si="25"/>
        <v>0.15911</v>
      </c>
      <c r="V505" s="296">
        <v>6.258</v>
      </c>
      <c r="W505" s="294" t="s">
        <v>2919</v>
      </c>
      <c r="Y505" s="361"/>
      <c r="Z505" s="361"/>
      <c r="AA505" s="361"/>
    </row>
    <row r="506" spans="1:27" ht="15.75" thickBot="1">
      <c r="A506" s="265">
        <v>20424913</v>
      </c>
      <c r="B506" s="265">
        <v>5504</v>
      </c>
      <c r="C506" s="285" t="s">
        <v>3166</v>
      </c>
      <c r="D506" s="285" t="s">
        <v>1875</v>
      </c>
      <c r="E506" s="234" t="s">
        <v>5685</v>
      </c>
      <c r="F506" s="271" t="s">
        <v>5598</v>
      </c>
      <c r="G506" s="234" t="s">
        <v>3168</v>
      </c>
      <c r="H506" s="234" t="s">
        <v>3173</v>
      </c>
      <c r="I506" s="265">
        <v>1</v>
      </c>
      <c r="J506" s="294" t="s">
        <v>1971</v>
      </c>
      <c r="K506" s="234" t="s">
        <v>5602</v>
      </c>
      <c r="L506" s="285" t="s">
        <v>5611</v>
      </c>
      <c r="M506" s="298">
        <v>437880022029</v>
      </c>
      <c r="N506" s="265">
        <v>67.930000000000007</v>
      </c>
      <c r="O506" s="288">
        <f t="shared" si="23"/>
        <v>0.67930000000000001</v>
      </c>
      <c r="P506" s="264" t="s">
        <v>2922</v>
      </c>
      <c r="Q506" s="264">
        <v>1</v>
      </c>
      <c r="R506" s="265" t="s">
        <v>1873</v>
      </c>
      <c r="S506" s="290">
        <v>21.245000000000001</v>
      </c>
      <c r="T506" s="291">
        <f t="shared" si="24"/>
        <v>14.4317285</v>
      </c>
      <c r="U506" s="291">
        <f t="shared" si="25"/>
        <v>0.21244999999999997</v>
      </c>
      <c r="V506" s="296">
        <v>12.936</v>
      </c>
      <c r="W506" s="294" t="s">
        <v>2921</v>
      </c>
      <c r="Y506" s="361"/>
      <c r="Z506" s="361"/>
      <c r="AA506" s="361"/>
    </row>
    <row r="507" spans="1:27" ht="15.75" thickBot="1">
      <c r="A507" s="265">
        <v>20424913</v>
      </c>
      <c r="B507" s="265">
        <v>5504</v>
      </c>
      <c r="C507" s="285" t="s">
        <v>3166</v>
      </c>
      <c r="D507" s="285" t="s">
        <v>1875</v>
      </c>
      <c r="E507" s="234" t="s">
        <v>5676</v>
      </c>
      <c r="F507" s="271" t="s">
        <v>1918</v>
      </c>
      <c r="G507" s="234" t="s">
        <v>3168</v>
      </c>
      <c r="H507" s="234" t="s">
        <v>3175</v>
      </c>
      <c r="I507" s="265">
        <v>1</v>
      </c>
      <c r="J507" s="294" t="s">
        <v>1965</v>
      </c>
      <c r="K507" s="234" t="s">
        <v>5602</v>
      </c>
      <c r="L507" s="285" t="s">
        <v>5611</v>
      </c>
      <c r="M507" s="298">
        <v>437880022033</v>
      </c>
      <c r="N507" s="265">
        <v>102.58</v>
      </c>
      <c r="O507" s="288">
        <f t="shared" si="23"/>
        <v>1.0258</v>
      </c>
      <c r="P507" s="264" t="s">
        <v>2924</v>
      </c>
      <c r="Q507" s="264">
        <v>1</v>
      </c>
      <c r="R507" s="265" t="s">
        <v>1873</v>
      </c>
      <c r="S507" s="290">
        <v>12.667</v>
      </c>
      <c r="T507" s="291">
        <f t="shared" si="24"/>
        <v>12.993808600000001</v>
      </c>
      <c r="U507" s="291">
        <f t="shared" si="25"/>
        <v>0.12667</v>
      </c>
      <c r="V507" s="296">
        <v>8.6199999999999992</v>
      </c>
      <c r="W507" s="294" t="s">
        <v>2923</v>
      </c>
      <c r="Y507" s="361"/>
      <c r="Z507" s="361"/>
      <c r="AA507" s="361"/>
    </row>
    <row r="508" spans="1:27" ht="15.75" thickBot="1">
      <c r="A508" s="265">
        <v>20424913</v>
      </c>
      <c r="B508" s="265">
        <v>5504</v>
      </c>
      <c r="C508" s="285" t="s">
        <v>3166</v>
      </c>
      <c r="D508" s="285" t="s">
        <v>1875</v>
      </c>
      <c r="E508" s="234" t="s">
        <v>5688</v>
      </c>
      <c r="F508" s="271" t="s">
        <v>3195</v>
      </c>
      <c r="G508" s="234" t="s">
        <v>3168</v>
      </c>
      <c r="H508" s="234" t="s">
        <v>3193</v>
      </c>
      <c r="I508" s="265">
        <v>1</v>
      </c>
      <c r="J508" s="294" t="s">
        <v>1977</v>
      </c>
      <c r="K508" s="234" t="s">
        <v>5602</v>
      </c>
      <c r="L508" s="285" t="s">
        <v>5611</v>
      </c>
      <c r="M508" s="298">
        <v>437880022059</v>
      </c>
      <c r="N508" s="265">
        <v>47.99</v>
      </c>
      <c r="O508" s="288">
        <f t="shared" si="23"/>
        <v>0.47990000000000005</v>
      </c>
      <c r="P508" s="264" t="s">
        <v>2926</v>
      </c>
      <c r="Q508" s="264">
        <v>1</v>
      </c>
      <c r="R508" s="265" t="s">
        <v>1873</v>
      </c>
      <c r="S508" s="290">
        <v>17.315000000000001</v>
      </c>
      <c r="T508" s="291">
        <f t="shared" si="24"/>
        <v>8.3094685000000013</v>
      </c>
      <c r="U508" s="291">
        <f t="shared" si="25"/>
        <v>0.17315000000000003</v>
      </c>
      <c r="V508" s="296">
        <v>9.7629999999999999</v>
      </c>
      <c r="W508" s="294" t="s">
        <v>2925</v>
      </c>
      <c r="Y508" s="361"/>
      <c r="Z508" s="361"/>
      <c r="AA508" s="361"/>
    </row>
    <row r="509" spans="1:27" ht="15.75" thickBot="1">
      <c r="A509" s="265">
        <v>20424913</v>
      </c>
      <c r="B509" s="265">
        <v>5504</v>
      </c>
      <c r="C509" s="285" t="s">
        <v>3166</v>
      </c>
      <c r="D509" s="285" t="s">
        <v>1875</v>
      </c>
      <c r="E509" s="234" t="s">
        <v>5677</v>
      </c>
      <c r="F509" s="271" t="s">
        <v>650</v>
      </c>
      <c r="G509" s="234"/>
      <c r="H509" s="234" t="s">
        <v>3177</v>
      </c>
      <c r="I509" s="265">
        <v>1</v>
      </c>
      <c r="J509" s="294" t="s">
        <v>1968</v>
      </c>
      <c r="K509" s="234" t="s">
        <v>5603</v>
      </c>
      <c r="L509" s="285" t="s">
        <v>5611</v>
      </c>
      <c r="M509" s="284">
        <v>437880022037</v>
      </c>
      <c r="N509" s="287">
        <v>56.35</v>
      </c>
      <c r="O509" s="288">
        <f t="shared" si="23"/>
        <v>0.5635</v>
      </c>
      <c r="P509" s="264" t="s">
        <v>2928</v>
      </c>
      <c r="Q509" s="264">
        <v>1</v>
      </c>
      <c r="R509" s="265" t="s">
        <v>1873</v>
      </c>
      <c r="S509" s="290">
        <v>9.7110000000000003</v>
      </c>
      <c r="T509" s="291">
        <f t="shared" si="24"/>
        <v>5.4721485000000003</v>
      </c>
      <c r="U509" s="291">
        <f t="shared" si="25"/>
        <v>9.7110000000000002E-2</v>
      </c>
      <c r="V509" s="296">
        <v>3.0209999999999999</v>
      </c>
      <c r="W509" s="294" t="s">
        <v>2927</v>
      </c>
      <c r="Y509" s="361"/>
      <c r="Z509" s="361"/>
      <c r="AA509" s="361"/>
    </row>
    <row r="510" spans="1:27" ht="15.75" thickBot="1">
      <c r="A510" s="265">
        <v>20424913</v>
      </c>
      <c r="B510" s="265">
        <v>5504</v>
      </c>
      <c r="C510" s="285" t="s">
        <v>3166</v>
      </c>
      <c r="D510" s="285" t="s">
        <v>1875</v>
      </c>
      <c r="E510" s="234" t="s">
        <v>5691</v>
      </c>
      <c r="F510" s="271" t="s">
        <v>597</v>
      </c>
      <c r="G510" s="234"/>
      <c r="H510" s="234" t="s">
        <v>3202</v>
      </c>
      <c r="I510" s="265">
        <v>1</v>
      </c>
      <c r="J510" s="294" t="s">
        <v>1980</v>
      </c>
      <c r="K510" s="234" t="s">
        <v>5603</v>
      </c>
      <c r="L510" s="285" t="s">
        <v>5611</v>
      </c>
      <c r="M510" s="298">
        <v>437880022071</v>
      </c>
      <c r="N510" s="265">
        <v>91</v>
      </c>
      <c r="O510" s="288">
        <f t="shared" si="23"/>
        <v>0.91</v>
      </c>
      <c r="P510" s="264" t="s">
        <v>2930</v>
      </c>
      <c r="Q510" s="264">
        <v>1</v>
      </c>
      <c r="R510" s="265" t="s">
        <v>1873</v>
      </c>
      <c r="S510" s="290">
        <v>11.597</v>
      </c>
      <c r="T510" s="291">
        <f t="shared" si="24"/>
        <v>10.553269999999999</v>
      </c>
      <c r="U510" s="291">
        <f t="shared" si="25"/>
        <v>0.11596999999999999</v>
      </c>
      <c r="V510" s="296">
        <v>2.7109999999999999</v>
      </c>
      <c r="W510" s="294" t="s">
        <v>2929</v>
      </c>
      <c r="Y510" s="361"/>
      <c r="Z510" s="361"/>
      <c r="AA510" s="361"/>
    </row>
    <row r="511" spans="1:27" ht="15.75" thickBot="1">
      <c r="A511" s="265">
        <v>20424913</v>
      </c>
      <c r="B511" s="265">
        <v>5504</v>
      </c>
      <c r="C511" s="285" t="s">
        <v>3166</v>
      </c>
      <c r="D511" s="285" t="s">
        <v>1875</v>
      </c>
      <c r="E511" s="234" t="s">
        <v>5684</v>
      </c>
      <c r="F511" s="271" t="s">
        <v>5595</v>
      </c>
      <c r="G511" s="234" t="s">
        <v>3168</v>
      </c>
      <c r="H511" s="234" t="s">
        <v>3188</v>
      </c>
      <c r="I511" s="265">
        <v>3</v>
      </c>
      <c r="J511" s="294" t="s">
        <v>1962</v>
      </c>
      <c r="K511" s="234" t="s">
        <v>5602</v>
      </c>
      <c r="L511" s="285" t="s">
        <v>5611</v>
      </c>
      <c r="M511" s="298">
        <v>437880022051</v>
      </c>
      <c r="N511" s="265">
        <v>57.65</v>
      </c>
      <c r="O511" s="288">
        <f t="shared" si="23"/>
        <v>0.57650000000000001</v>
      </c>
      <c r="P511" s="264" t="s">
        <v>2932</v>
      </c>
      <c r="Q511" s="264">
        <v>1</v>
      </c>
      <c r="R511" s="265" t="s">
        <v>1873</v>
      </c>
      <c r="S511" s="290">
        <v>30.771000000000001</v>
      </c>
      <c r="T511" s="291">
        <f t="shared" si="24"/>
        <v>17.7394815</v>
      </c>
      <c r="U511" s="291">
        <f t="shared" si="25"/>
        <v>0.30770999999999998</v>
      </c>
      <c r="V511" s="296">
        <v>33.037999999999997</v>
      </c>
      <c r="W511" s="294" t="s">
        <v>2931</v>
      </c>
      <c r="Y511" s="361"/>
      <c r="Z511" s="361"/>
      <c r="AA511" s="361"/>
    </row>
    <row r="512" spans="1:27" ht="15.75" thickBot="1">
      <c r="A512" s="265">
        <v>20424913</v>
      </c>
      <c r="B512" s="265">
        <v>6001</v>
      </c>
      <c r="C512" s="285" t="s">
        <v>3166</v>
      </c>
      <c r="D512" s="285" t="s">
        <v>1875</v>
      </c>
      <c r="E512" s="253" t="s">
        <v>5776</v>
      </c>
      <c r="F512" s="271" t="s">
        <v>66</v>
      </c>
      <c r="G512" s="234"/>
      <c r="H512" s="234" t="s">
        <v>3200</v>
      </c>
      <c r="I512" s="265">
        <v>1</v>
      </c>
      <c r="J512" s="294" t="s">
        <v>1874</v>
      </c>
      <c r="K512" s="234" t="s">
        <v>5600</v>
      </c>
      <c r="L512" s="285" t="s">
        <v>5610</v>
      </c>
      <c r="M512" s="298">
        <v>437880022184</v>
      </c>
      <c r="N512" s="287">
        <v>89.89</v>
      </c>
      <c r="O512" s="288">
        <f t="shared" si="23"/>
        <v>0.89890000000000003</v>
      </c>
      <c r="P512" s="264" t="s">
        <v>2934</v>
      </c>
      <c r="Q512" s="264">
        <v>1</v>
      </c>
      <c r="R512" s="265" t="s">
        <v>1873</v>
      </c>
      <c r="S512" s="290">
        <v>11.204000000000001</v>
      </c>
      <c r="T512" s="291">
        <f t="shared" si="24"/>
        <v>10.071275600000002</v>
      </c>
      <c r="U512" s="291">
        <f t="shared" si="25"/>
        <v>0.11204000000000001</v>
      </c>
      <c r="V512" s="292" t="s">
        <v>1877</v>
      </c>
      <c r="W512" s="294" t="s">
        <v>2933</v>
      </c>
      <c r="Y512" s="361"/>
      <c r="Z512" s="361"/>
      <c r="AA512" s="361"/>
    </row>
    <row r="513" spans="1:27" ht="15.75" thickBot="1">
      <c r="A513" s="265">
        <v>20424913</v>
      </c>
      <c r="B513" s="265">
        <v>6001</v>
      </c>
      <c r="C513" s="285" t="s">
        <v>3166</v>
      </c>
      <c r="D513" s="285" t="s">
        <v>1875</v>
      </c>
      <c r="E513" s="234" t="s">
        <v>5679</v>
      </c>
      <c r="F513" s="271" t="s">
        <v>70</v>
      </c>
      <c r="G513" s="234"/>
      <c r="H513" s="234" t="s">
        <v>3181</v>
      </c>
      <c r="I513" s="265">
        <v>1</v>
      </c>
      <c r="J513" s="294" t="s">
        <v>1894</v>
      </c>
      <c r="K513" s="234" t="s">
        <v>5600</v>
      </c>
      <c r="L513" s="285" t="s">
        <v>5610</v>
      </c>
      <c r="M513" s="298">
        <v>437880022156</v>
      </c>
      <c r="N513" s="287">
        <v>67.05</v>
      </c>
      <c r="O513" s="288">
        <f t="shared" si="23"/>
        <v>0.67049999999999998</v>
      </c>
      <c r="P513" s="264" t="s">
        <v>2936</v>
      </c>
      <c r="Q513" s="264">
        <v>1</v>
      </c>
      <c r="R513" s="265" t="s">
        <v>1873</v>
      </c>
      <c r="S513" s="290">
        <v>12.558</v>
      </c>
      <c r="T513" s="291">
        <f t="shared" si="24"/>
        <v>8.4201389999999989</v>
      </c>
      <c r="U513" s="291">
        <f t="shared" si="25"/>
        <v>0.12558</v>
      </c>
      <c r="V513" s="292" t="s">
        <v>1877</v>
      </c>
      <c r="W513" s="294" t="s">
        <v>2935</v>
      </c>
      <c r="Y513" s="361"/>
      <c r="Z513" s="361"/>
      <c r="AA513" s="361"/>
    </row>
    <row r="514" spans="1:27" ht="15.75" thickBot="1">
      <c r="A514" s="265">
        <v>20424913</v>
      </c>
      <c r="B514" s="265">
        <v>6001</v>
      </c>
      <c r="C514" s="285" t="s">
        <v>3166</v>
      </c>
      <c r="D514" s="285" t="s">
        <v>1875</v>
      </c>
      <c r="E514" s="253" t="s">
        <v>5777</v>
      </c>
      <c r="F514" s="271" t="s">
        <v>5599</v>
      </c>
      <c r="G514" s="234"/>
      <c r="H514" s="234" t="s">
        <v>3183</v>
      </c>
      <c r="I514" s="265">
        <v>1</v>
      </c>
      <c r="J514" s="294" t="s">
        <v>1884</v>
      </c>
      <c r="K514" s="234" t="s">
        <v>5600</v>
      </c>
      <c r="L514" s="285" t="s">
        <v>5610</v>
      </c>
      <c r="M514" s="298">
        <v>437880022160</v>
      </c>
      <c r="N514" s="287">
        <v>78.72</v>
      </c>
      <c r="O514" s="288">
        <f t="shared" si="23"/>
        <v>0.78720000000000001</v>
      </c>
      <c r="P514" s="264" t="s">
        <v>2938</v>
      </c>
      <c r="Q514" s="264">
        <v>1</v>
      </c>
      <c r="R514" s="265" t="s">
        <v>1873</v>
      </c>
      <c r="S514" s="290">
        <v>11.036</v>
      </c>
      <c r="T514" s="291">
        <f t="shared" si="24"/>
        <v>8.6875391999999998</v>
      </c>
      <c r="U514" s="291">
        <f t="shared" si="25"/>
        <v>0.11036</v>
      </c>
      <c r="V514" s="292" t="s">
        <v>1877</v>
      </c>
      <c r="W514" s="294" t="s">
        <v>2937</v>
      </c>
      <c r="Y514" s="361"/>
      <c r="Z514" s="361"/>
      <c r="AA514" s="361"/>
    </row>
    <row r="515" spans="1:27" ht="15.75" thickBot="1">
      <c r="A515" s="265">
        <v>20424913</v>
      </c>
      <c r="B515" s="265">
        <v>6001</v>
      </c>
      <c r="C515" s="285" t="s">
        <v>3166</v>
      </c>
      <c r="D515" s="285" t="s">
        <v>1875</v>
      </c>
      <c r="E515" s="234" t="s">
        <v>5689</v>
      </c>
      <c r="F515" s="271" t="s">
        <v>3198</v>
      </c>
      <c r="G515" s="234" t="s">
        <v>3168</v>
      </c>
      <c r="H515" s="234" t="s">
        <v>3197</v>
      </c>
      <c r="I515" s="265">
        <v>1</v>
      </c>
      <c r="J515" s="294" t="s">
        <v>1888</v>
      </c>
      <c r="K515" s="234" t="s">
        <v>5601</v>
      </c>
      <c r="L515" s="285" t="s">
        <v>5610</v>
      </c>
      <c r="M515" s="298">
        <v>437880022178</v>
      </c>
      <c r="N515" s="287">
        <v>73.41</v>
      </c>
      <c r="O515" s="288">
        <f t="shared" si="23"/>
        <v>0.73409999999999986</v>
      </c>
      <c r="P515" s="264" t="s">
        <v>2940</v>
      </c>
      <c r="Q515" s="264">
        <v>1</v>
      </c>
      <c r="R515" s="265" t="s">
        <v>1873</v>
      </c>
      <c r="S515" s="290">
        <v>9.8049999999999997</v>
      </c>
      <c r="T515" s="291">
        <f t="shared" si="24"/>
        <v>7.1978504999999986</v>
      </c>
      <c r="U515" s="291">
        <f t="shared" si="25"/>
        <v>9.8049999999999984E-2</v>
      </c>
      <c r="V515" s="292" t="s">
        <v>1877</v>
      </c>
      <c r="W515" s="294" t="s">
        <v>2939</v>
      </c>
      <c r="Y515" s="361"/>
      <c r="Z515" s="361"/>
      <c r="AA515" s="361"/>
    </row>
    <row r="516" spans="1:27" ht="15.75" thickBot="1">
      <c r="A516" s="265">
        <v>20424913</v>
      </c>
      <c r="B516" s="265">
        <v>6001</v>
      </c>
      <c r="C516" s="285" t="s">
        <v>3166</v>
      </c>
      <c r="D516" s="285" t="s">
        <v>1875</v>
      </c>
      <c r="E516" s="234" t="s">
        <v>5678</v>
      </c>
      <c r="F516" s="271" t="s">
        <v>65</v>
      </c>
      <c r="G516" s="234"/>
      <c r="H516" s="234" t="s">
        <v>3179</v>
      </c>
      <c r="I516" s="265">
        <v>1</v>
      </c>
      <c r="J516" s="294" t="s">
        <v>1891</v>
      </c>
      <c r="K516" s="234" t="s">
        <v>5600</v>
      </c>
      <c r="L516" s="285" t="s">
        <v>5610</v>
      </c>
      <c r="M516" s="298">
        <v>437880022154</v>
      </c>
      <c r="N516" s="287">
        <v>83.26</v>
      </c>
      <c r="O516" s="288">
        <f t="shared" si="23"/>
        <v>0.83260000000000001</v>
      </c>
      <c r="P516" s="264" t="s">
        <v>2942</v>
      </c>
      <c r="Q516" s="264">
        <v>1</v>
      </c>
      <c r="R516" s="265" t="s">
        <v>1873</v>
      </c>
      <c r="S516" s="290">
        <v>12.401</v>
      </c>
      <c r="T516" s="291">
        <f t="shared" si="24"/>
        <v>10.3250726</v>
      </c>
      <c r="U516" s="291">
        <f t="shared" si="25"/>
        <v>0.12401</v>
      </c>
      <c r="V516" s="292" t="s">
        <v>1877</v>
      </c>
      <c r="W516" s="294" t="s">
        <v>2941</v>
      </c>
      <c r="Y516" s="361"/>
      <c r="Z516" s="361"/>
      <c r="AA516" s="361"/>
    </row>
    <row r="517" spans="1:27" ht="15.75" thickBot="1">
      <c r="A517" s="265">
        <v>20424913</v>
      </c>
      <c r="B517" s="265">
        <v>6001</v>
      </c>
      <c r="C517" s="285" t="s">
        <v>3166</v>
      </c>
      <c r="D517" s="285" t="s">
        <v>1875</v>
      </c>
      <c r="E517" s="234" t="s">
        <v>5686</v>
      </c>
      <c r="F517" s="271" t="s">
        <v>3191</v>
      </c>
      <c r="G517" s="234" t="s">
        <v>3168</v>
      </c>
      <c r="H517" s="234" t="s">
        <v>3190</v>
      </c>
      <c r="I517" s="265">
        <v>1</v>
      </c>
      <c r="J517" s="294" t="s">
        <v>1880</v>
      </c>
      <c r="K517" s="234" t="s">
        <v>5601</v>
      </c>
      <c r="L517" s="285" t="s">
        <v>5610</v>
      </c>
      <c r="M517" s="298">
        <v>437880022170</v>
      </c>
      <c r="N517" s="265">
        <v>48.4</v>
      </c>
      <c r="O517" s="288">
        <f t="shared" si="23"/>
        <v>0.48399999999999999</v>
      </c>
      <c r="P517" s="264" t="s">
        <v>2944</v>
      </c>
      <c r="Q517" s="264">
        <v>1</v>
      </c>
      <c r="R517" s="265" t="s">
        <v>1873</v>
      </c>
      <c r="S517" s="290">
        <v>13.496</v>
      </c>
      <c r="T517" s="291">
        <f t="shared" si="24"/>
        <v>6.5320640000000001</v>
      </c>
      <c r="U517" s="291">
        <f t="shared" si="25"/>
        <v>0.13496</v>
      </c>
      <c r="V517" s="292" t="s">
        <v>1877</v>
      </c>
      <c r="W517" s="294" t="s">
        <v>2943</v>
      </c>
      <c r="Y517" s="361"/>
      <c r="Z517" s="361"/>
      <c r="AA517" s="361"/>
    </row>
    <row r="518" spans="1:27" ht="15.75" thickBot="1">
      <c r="A518" s="265">
        <v>20424913</v>
      </c>
      <c r="B518" s="265">
        <v>6001</v>
      </c>
      <c r="C518" s="285" t="s">
        <v>3166</v>
      </c>
      <c r="D518" s="285" t="s">
        <v>1875</v>
      </c>
      <c r="E518" s="234" t="s">
        <v>5684</v>
      </c>
      <c r="F518" s="271" t="s">
        <v>5595</v>
      </c>
      <c r="G518" s="234" t="s">
        <v>3168</v>
      </c>
      <c r="H518" s="234" t="s">
        <v>3186</v>
      </c>
      <c r="I518" s="265">
        <v>1</v>
      </c>
      <c r="J518" s="294" t="s">
        <v>1898</v>
      </c>
      <c r="K518" s="234" t="s">
        <v>5601</v>
      </c>
      <c r="L518" s="285" t="s">
        <v>5610</v>
      </c>
      <c r="M518" s="298">
        <v>437880022162</v>
      </c>
      <c r="N518" s="287">
        <v>90.37</v>
      </c>
      <c r="O518" s="288">
        <f t="shared" ref="O518:O581" si="26">N518*10/1000</f>
        <v>0.90370000000000006</v>
      </c>
      <c r="P518" s="264" t="s">
        <v>2946</v>
      </c>
      <c r="Q518" s="264">
        <v>1</v>
      </c>
      <c r="R518" s="265" t="s">
        <v>1873</v>
      </c>
      <c r="S518" s="290">
        <v>7.2350000000000003</v>
      </c>
      <c r="T518" s="291">
        <f t="shared" si="24"/>
        <v>6.5382695000000011</v>
      </c>
      <c r="U518" s="291">
        <f t="shared" si="25"/>
        <v>7.2350000000000012E-2</v>
      </c>
      <c r="V518" s="292" t="s">
        <v>1877</v>
      </c>
      <c r="W518" s="294" t="s">
        <v>2945</v>
      </c>
      <c r="Y518" s="361"/>
      <c r="Z518" s="361"/>
      <c r="AA518" s="361"/>
    </row>
    <row r="519" spans="1:27" ht="15.75" thickBot="1">
      <c r="A519" s="265">
        <v>20424913</v>
      </c>
      <c r="B519" s="265">
        <v>6001</v>
      </c>
      <c r="C519" s="285" t="s">
        <v>3166</v>
      </c>
      <c r="D519" s="285" t="s">
        <v>1875</v>
      </c>
      <c r="E519" s="234" t="s">
        <v>5677</v>
      </c>
      <c r="F519" s="271" t="s">
        <v>650</v>
      </c>
      <c r="G519" s="234"/>
      <c r="H519" s="234" t="s">
        <v>3177</v>
      </c>
      <c r="I519" s="265">
        <v>1</v>
      </c>
      <c r="J519" s="294" t="s">
        <v>1911</v>
      </c>
      <c r="K519" s="234" t="s">
        <v>5600</v>
      </c>
      <c r="L519" s="285" t="s">
        <v>5610</v>
      </c>
      <c r="M519" s="298">
        <v>437880022152</v>
      </c>
      <c r="N519" s="287">
        <v>46.52</v>
      </c>
      <c r="O519" s="288">
        <f t="shared" si="26"/>
        <v>0.46520000000000006</v>
      </c>
      <c r="P519" s="264" t="s">
        <v>2948</v>
      </c>
      <c r="Q519" s="264">
        <v>1</v>
      </c>
      <c r="R519" s="265" t="s">
        <v>1873</v>
      </c>
      <c r="S519" s="290">
        <v>7.0510000000000002</v>
      </c>
      <c r="T519" s="291">
        <f t="shared" ref="T519:T545" si="27">S519*O519</f>
        <v>3.2801252000000005</v>
      </c>
      <c r="U519" s="291">
        <f t="shared" ref="U519:U545" si="28">T519/N519</f>
        <v>7.0510000000000003E-2</v>
      </c>
      <c r="V519" s="292" t="s">
        <v>1877</v>
      </c>
      <c r="W519" s="294" t="s">
        <v>2947</v>
      </c>
      <c r="Y519" s="361"/>
      <c r="Z519" s="361"/>
      <c r="AA519" s="361"/>
    </row>
    <row r="520" spans="1:27" ht="15.75" thickBot="1">
      <c r="A520" s="265">
        <v>20424913</v>
      </c>
      <c r="B520" s="265">
        <v>6001</v>
      </c>
      <c r="C520" s="285" t="s">
        <v>3166</v>
      </c>
      <c r="D520" s="285" t="s">
        <v>1875</v>
      </c>
      <c r="E520" s="234" t="s">
        <v>5685</v>
      </c>
      <c r="F520" s="271" t="s">
        <v>5598</v>
      </c>
      <c r="G520" s="234" t="s">
        <v>3168</v>
      </c>
      <c r="H520" s="234" t="s">
        <v>3173</v>
      </c>
      <c r="I520" s="265">
        <v>1</v>
      </c>
      <c r="J520" s="294" t="s">
        <v>1902</v>
      </c>
      <c r="K520" s="234" t="s">
        <v>5601</v>
      </c>
      <c r="L520" s="285" t="s">
        <v>5610</v>
      </c>
      <c r="M520" s="298">
        <v>437880022144</v>
      </c>
      <c r="N520" s="287">
        <v>87.64</v>
      </c>
      <c r="O520" s="288">
        <f t="shared" si="26"/>
        <v>0.87639999999999996</v>
      </c>
      <c r="P520" s="264" t="s">
        <v>2950</v>
      </c>
      <c r="Q520" s="264">
        <v>1</v>
      </c>
      <c r="R520" s="265" t="s">
        <v>1873</v>
      </c>
      <c r="S520" s="290">
        <v>9.4019999999999992</v>
      </c>
      <c r="T520" s="291">
        <f t="shared" si="27"/>
        <v>8.239912799999999</v>
      </c>
      <c r="U520" s="291">
        <f t="shared" si="28"/>
        <v>9.4019999999999992E-2</v>
      </c>
      <c r="V520" s="292" t="s">
        <v>1877</v>
      </c>
      <c r="W520" s="294" t="s">
        <v>2949</v>
      </c>
      <c r="Y520" s="361"/>
      <c r="Z520" s="361"/>
      <c r="AA520" s="361"/>
    </row>
    <row r="521" spans="1:27" ht="15.75" thickBot="1">
      <c r="A521" s="265">
        <v>20424913</v>
      </c>
      <c r="B521" s="265">
        <v>6001</v>
      </c>
      <c r="C521" s="285" t="s">
        <v>3166</v>
      </c>
      <c r="D521" s="285" t="s">
        <v>1875</v>
      </c>
      <c r="E521" s="234" t="s">
        <v>5691</v>
      </c>
      <c r="F521" s="271" t="s">
        <v>597</v>
      </c>
      <c r="G521" s="234"/>
      <c r="H521" s="234" t="s">
        <v>3202</v>
      </c>
      <c r="I521" s="265">
        <v>1</v>
      </c>
      <c r="J521" s="294" t="s">
        <v>1914</v>
      </c>
      <c r="K521" s="234" t="s">
        <v>5600</v>
      </c>
      <c r="L521" s="285" t="s">
        <v>5610</v>
      </c>
      <c r="M521" s="298">
        <v>437880022186</v>
      </c>
      <c r="N521" s="287">
        <v>42.97</v>
      </c>
      <c r="O521" s="288">
        <f t="shared" si="26"/>
        <v>0.42969999999999997</v>
      </c>
      <c r="P521" s="264" t="s">
        <v>2952</v>
      </c>
      <c r="Q521" s="264">
        <v>1</v>
      </c>
      <c r="R521" s="265" t="s">
        <v>1873</v>
      </c>
      <c r="S521" s="290">
        <v>8.9770000000000003</v>
      </c>
      <c r="T521" s="291">
        <f t="shared" si="27"/>
        <v>3.8574169</v>
      </c>
      <c r="U521" s="291">
        <f t="shared" si="28"/>
        <v>8.9770000000000003E-2</v>
      </c>
      <c r="V521" s="292" t="s">
        <v>1877</v>
      </c>
      <c r="W521" s="294" t="s">
        <v>2951</v>
      </c>
      <c r="Y521" s="361"/>
      <c r="Z521" s="361"/>
      <c r="AA521" s="361"/>
    </row>
    <row r="522" spans="1:27" ht="15.75" thickBot="1">
      <c r="A522" s="265">
        <v>20424913</v>
      </c>
      <c r="B522" s="265">
        <v>6001</v>
      </c>
      <c r="C522" s="285" t="s">
        <v>3166</v>
      </c>
      <c r="D522" s="285" t="s">
        <v>1875</v>
      </c>
      <c r="E522" s="234" t="s">
        <v>5676</v>
      </c>
      <c r="F522" s="271" t="s">
        <v>1918</v>
      </c>
      <c r="G522" s="234" t="s">
        <v>3168</v>
      </c>
      <c r="H522" s="234" t="s">
        <v>3175</v>
      </c>
      <c r="I522" s="265">
        <v>1</v>
      </c>
      <c r="J522" s="294" t="s">
        <v>1917</v>
      </c>
      <c r="K522" s="234" t="s">
        <v>5601</v>
      </c>
      <c r="L522" s="285" t="s">
        <v>5610</v>
      </c>
      <c r="M522" s="298">
        <v>437880022148</v>
      </c>
      <c r="N522" s="287">
        <v>96.79</v>
      </c>
      <c r="O522" s="288">
        <f t="shared" si="26"/>
        <v>0.96790000000000009</v>
      </c>
      <c r="P522" s="264" t="s">
        <v>2954</v>
      </c>
      <c r="Q522" s="264">
        <v>1</v>
      </c>
      <c r="R522" s="265" t="s">
        <v>1873</v>
      </c>
      <c r="S522" s="290">
        <v>4.6529999999999996</v>
      </c>
      <c r="T522" s="291">
        <f t="shared" si="27"/>
        <v>4.5036386999999998</v>
      </c>
      <c r="U522" s="291">
        <f t="shared" si="28"/>
        <v>4.6529999999999995E-2</v>
      </c>
      <c r="V522" s="292" t="s">
        <v>1877</v>
      </c>
      <c r="W522" s="294" t="s">
        <v>2953</v>
      </c>
      <c r="Y522" s="361"/>
      <c r="Z522" s="361"/>
      <c r="AA522" s="361"/>
    </row>
    <row r="523" spans="1:27" ht="15.75" thickBot="1">
      <c r="A523" s="265">
        <v>20424913</v>
      </c>
      <c r="B523" s="265">
        <v>6001</v>
      </c>
      <c r="C523" s="285" t="s">
        <v>3166</v>
      </c>
      <c r="D523" s="285" t="s">
        <v>1875</v>
      </c>
      <c r="E523" s="234" t="s">
        <v>5684</v>
      </c>
      <c r="F523" s="271" t="s">
        <v>5595</v>
      </c>
      <c r="G523" s="234" t="s">
        <v>3168</v>
      </c>
      <c r="H523" s="234" t="s">
        <v>3188</v>
      </c>
      <c r="I523" s="265">
        <v>3</v>
      </c>
      <c r="J523" s="294" t="s">
        <v>1905</v>
      </c>
      <c r="K523" s="234" t="s">
        <v>5601</v>
      </c>
      <c r="L523" s="285" t="s">
        <v>5610</v>
      </c>
      <c r="M523" s="284">
        <v>437880022166</v>
      </c>
      <c r="N523" s="265">
        <v>106.44</v>
      </c>
      <c r="O523" s="288">
        <f t="shared" si="26"/>
        <v>1.0644</v>
      </c>
      <c r="P523" s="264" t="s">
        <v>2956</v>
      </c>
      <c r="Q523" s="264">
        <v>1</v>
      </c>
      <c r="R523" s="265" t="s">
        <v>1873</v>
      </c>
      <c r="S523" s="290">
        <v>8.6760000000000002</v>
      </c>
      <c r="T523" s="291">
        <f t="shared" si="27"/>
        <v>9.2347344000000007</v>
      </c>
      <c r="U523" s="291">
        <f t="shared" si="28"/>
        <v>8.6760000000000004E-2</v>
      </c>
      <c r="V523" s="292" t="s">
        <v>1877</v>
      </c>
      <c r="W523" s="294" t="s">
        <v>2955</v>
      </c>
      <c r="Y523" s="361"/>
      <c r="Z523" s="361"/>
      <c r="AA523" s="361"/>
    </row>
    <row r="524" spans="1:27" ht="15.75" thickBot="1">
      <c r="A524" s="265">
        <v>20424913</v>
      </c>
      <c r="B524" s="265">
        <v>6003</v>
      </c>
      <c r="C524" s="285" t="s">
        <v>3166</v>
      </c>
      <c r="D524" s="285" t="s">
        <v>1875</v>
      </c>
      <c r="E524" s="234" t="s">
        <v>5678</v>
      </c>
      <c r="F524" s="271" t="s">
        <v>65</v>
      </c>
      <c r="G524" s="234"/>
      <c r="H524" s="234" t="s">
        <v>3179</v>
      </c>
      <c r="I524" s="265">
        <v>1</v>
      </c>
      <c r="J524" s="294" t="s">
        <v>1953</v>
      </c>
      <c r="K524" s="234" t="s">
        <v>5603</v>
      </c>
      <c r="L524" s="285" t="s">
        <v>5611</v>
      </c>
      <c r="M524" s="298">
        <v>437880022387</v>
      </c>
      <c r="N524" s="287">
        <v>123.51</v>
      </c>
      <c r="O524" s="288">
        <f t="shared" si="26"/>
        <v>1.2351000000000001</v>
      </c>
      <c r="P524" s="264" t="s">
        <v>2958</v>
      </c>
      <c r="Q524" s="264">
        <v>1</v>
      </c>
      <c r="R524" s="265" t="s">
        <v>1873</v>
      </c>
      <c r="S524" s="290">
        <v>66.311999999999998</v>
      </c>
      <c r="T524" s="291">
        <f t="shared" si="27"/>
        <v>81.901951199999999</v>
      </c>
      <c r="U524" s="291">
        <f t="shared" si="28"/>
        <v>0.66311999999999993</v>
      </c>
      <c r="V524" s="296">
        <v>69.108000000000004</v>
      </c>
      <c r="W524" s="294" t="s">
        <v>2957</v>
      </c>
      <c r="Y524" s="361"/>
      <c r="Z524" s="361"/>
      <c r="AA524" s="361"/>
    </row>
    <row r="525" spans="1:27" ht="15.75" thickBot="1">
      <c r="A525" s="265">
        <v>20424913</v>
      </c>
      <c r="B525" s="265">
        <v>6003</v>
      </c>
      <c r="C525" s="285" t="s">
        <v>3166</v>
      </c>
      <c r="D525" s="285" t="s">
        <v>1875</v>
      </c>
      <c r="E525" s="253" t="s">
        <v>5777</v>
      </c>
      <c r="F525" s="271" t="s">
        <v>5599</v>
      </c>
      <c r="G525" s="234"/>
      <c r="H525" s="234" t="s">
        <v>3183</v>
      </c>
      <c r="I525" s="265">
        <v>1</v>
      </c>
      <c r="J525" s="294" t="s">
        <v>1956</v>
      </c>
      <c r="K525" s="234" t="s">
        <v>5603</v>
      </c>
      <c r="L525" s="285" t="s">
        <v>5611</v>
      </c>
      <c r="M525" s="298">
        <v>437880022393</v>
      </c>
      <c r="N525" s="287">
        <v>91.75</v>
      </c>
      <c r="O525" s="288">
        <f t="shared" si="26"/>
        <v>0.91749999999999998</v>
      </c>
      <c r="P525" s="264" t="s">
        <v>2960</v>
      </c>
      <c r="Q525" s="264">
        <v>25</v>
      </c>
      <c r="R525" s="265" t="s">
        <v>1873</v>
      </c>
      <c r="S525" s="290">
        <v>444.58499999999998</v>
      </c>
      <c r="T525" s="291">
        <f t="shared" si="27"/>
        <v>407.90673749999996</v>
      </c>
      <c r="U525" s="291">
        <f t="shared" si="28"/>
        <v>4.4458499999999992</v>
      </c>
      <c r="V525" s="296">
        <v>550.10699999999997</v>
      </c>
      <c r="W525" s="294" t="s">
        <v>2959</v>
      </c>
      <c r="Y525" s="361"/>
      <c r="Z525" s="361"/>
      <c r="AA525" s="361"/>
    </row>
    <row r="526" spans="1:27" ht="15.75" thickBot="1">
      <c r="A526" s="265">
        <v>20424913</v>
      </c>
      <c r="B526" s="265">
        <v>6003</v>
      </c>
      <c r="C526" s="285" t="s">
        <v>3166</v>
      </c>
      <c r="D526" s="285" t="s">
        <v>1875</v>
      </c>
      <c r="E526" s="253" t="s">
        <v>5776</v>
      </c>
      <c r="F526" s="271" t="s">
        <v>66</v>
      </c>
      <c r="G526" s="234"/>
      <c r="H526" s="234" t="s">
        <v>3200</v>
      </c>
      <c r="I526" s="265">
        <v>1</v>
      </c>
      <c r="J526" s="294" t="s">
        <v>1950</v>
      </c>
      <c r="K526" s="234" t="s">
        <v>5603</v>
      </c>
      <c r="L526" s="285" t="s">
        <v>5611</v>
      </c>
      <c r="M526" s="298">
        <v>437880022417</v>
      </c>
      <c r="N526" s="265">
        <v>125.83</v>
      </c>
      <c r="O526" s="288">
        <f t="shared" si="26"/>
        <v>1.2583</v>
      </c>
      <c r="P526" s="264" t="s">
        <v>2962</v>
      </c>
      <c r="Q526" s="264">
        <v>1</v>
      </c>
      <c r="R526" s="265" t="s">
        <v>1873</v>
      </c>
      <c r="S526" s="290">
        <v>154.82300000000001</v>
      </c>
      <c r="T526" s="291">
        <f t="shared" si="27"/>
        <v>194.81378090000001</v>
      </c>
      <c r="U526" s="291">
        <f t="shared" si="28"/>
        <v>1.5482300000000002</v>
      </c>
      <c r="V526" s="296">
        <v>169.607</v>
      </c>
      <c r="W526" s="294" t="s">
        <v>2961</v>
      </c>
      <c r="Y526" s="361"/>
      <c r="Z526" s="361"/>
      <c r="AA526" s="361"/>
    </row>
    <row r="527" spans="1:27" ht="15.75" thickBot="1">
      <c r="A527" s="265">
        <v>20424913</v>
      </c>
      <c r="B527" s="265">
        <v>6003</v>
      </c>
      <c r="C527" s="285" t="s">
        <v>3166</v>
      </c>
      <c r="D527" s="285" t="s">
        <v>1875</v>
      </c>
      <c r="E527" s="234" t="s">
        <v>5686</v>
      </c>
      <c r="F527" s="271" t="s">
        <v>3191</v>
      </c>
      <c r="G527" s="234" t="s">
        <v>3168</v>
      </c>
      <c r="H527" s="234" t="s">
        <v>3190</v>
      </c>
      <c r="I527" s="265">
        <v>1</v>
      </c>
      <c r="J527" s="294" t="s">
        <v>1959</v>
      </c>
      <c r="K527" s="234" t="s">
        <v>5602</v>
      </c>
      <c r="L527" s="285" t="s">
        <v>5611</v>
      </c>
      <c r="M527" s="298">
        <v>437880022403</v>
      </c>
      <c r="N527" s="265">
        <v>109.51</v>
      </c>
      <c r="O527" s="288">
        <f t="shared" si="26"/>
        <v>1.0951000000000002</v>
      </c>
      <c r="P527" s="264" t="s">
        <v>2964</v>
      </c>
      <c r="Q527" s="264">
        <v>1</v>
      </c>
      <c r="R527" s="265" t="s">
        <v>1873</v>
      </c>
      <c r="S527" s="290">
        <v>109.937</v>
      </c>
      <c r="T527" s="291">
        <f t="shared" si="27"/>
        <v>120.39200870000002</v>
      </c>
      <c r="U527" s="291">
        <f t="shared" si="28"/>
        <v>1.0993700000000002</v>
      </c>
      <c r="V527" s="296">
        <v>108.46</v>
      </c>
      <c r="W527" s="294" t="s">
        <v>2963</v>
      </c>
      <c r="Y527" s="361"/>
      <c r="Z527" s="361"/>
      <c r="AA527" s="361"/>
    </row>
    <row r="528" spans="1:27" ht="15.75" thickBot="1">
      <c r="A528" s="265">
        <v>20424913</v>
      </c>
      <c r="B528" s="265">
        <v>6003</v>
      </c>
      <c r="C528" s="285" t="s">
        <v>3166</v>
      </c>
      <c r="D528" s="285" t="s">
        <v>1875</v>
      </c>
      <c r="E528" s="234" t="s">
        <v>5679</v>
      </c>
      <c r="F528" s="271" t="s">
        <v>70</v>
      </c>
      <c r="G528" s="234"/>
      <c r="H528" s="234" t="s">
        <v>3181</v>
      </c>
      <c r="I528" s="265">
        <v>1</v>
      </c>
      <c r="J528" s="294" t="s">
        <v>2041</v>
      </c>
      <c r="K528" s="234" t="s">
        <v>5603</v>
      </c>
      <c r="L528" s="285" t="s">
        <v>5611</v>
      </c>
      <c r="M528" s="298">
        <v>437880022389</v>
      </c>
      <c r="N528" s="265">
        <v>113.43</v>
      </c>
      <c r="O528" s="288">
        <f t="shared" si="26"/>
        <v>1.1343000000000001</v>
      </c>
      <c r="P528" s="264" t="s">
        <v>2966</v>
      </c>
      <c r="Q528" s="264">
        <v>1</v>
      </c>
      <c r="R528" s="265" t="s">
        <v>1873</v>
      </c>
      <c r="S528" s="290">
        <v>77.494</v>
      </c>
      <c r="T528" s="291">
        <f t="shared" si="27"/>
        <v>87.9014442</v>
      </c>
      <c r="U528" s="291">
        <f t="shared" si="28"/>
        <v>0.77493999999999996</v>
      </c>
      <c r="V528" s="296">
        <v>75.14</v>
      </c>
      <c r="W528" s="294" t="s">
        <v>2965</v>
      </c>
      <c r="Y528" s="361"/>
      <c r="Z528" s="361"/>
      <c r="AA528" s="361"/>
    </row>
    <row r="529" spans="1:27" ht="15.75" thickBot="1">
      <c r="A529" s="265">
        <v>20424913</v>
      </c>
      <c r="B529" s="265">
        <v>6003</v>
      </c>
      <c r="C529" s="285" t="s">
        <v>3166</v>
      </c>
      <c r="D529" s="285" t="s">
        <v>1875</v>
      </c>
      <c r="E529" s="234" t="s">
        <v>5689</v>
      </c>
      <c r="F529" s="271" t="s">
        <v>3198</v>
      </c>
      <c r="G529" s="234" t="s">
        <v>3168</v>
      </c>
      <c r="H529" s="234" t="s">
        <v>3197</v>
      </c>
      <c r="I529" s="265">
        <v>1</v>
      </c>
      <c r="J529" s="294" t="s">
        <v>1947</v>
      </c>
      <c r="K529" s="234" t="s">
        <v>5602</v>
      </c>
      <c r="L529" s="285" t="s">
        <v>5611</v>
      </c>
      <c r="M529" s="298">
        <v>437880022411</v>
      </c>
      <c r="N529" s="265">
        <v>118.31</v>
      </c>
      <c r="O529" s="288">
        <f t="shared" si="26"/>
        <v>1.1830999999999998</v>
      </c>
      <c r="P529" s="264" t="s">
        <v>2968</v>
      </c>
      <c r="Q529" s="264">
        <v>25</v>
      </c>
      <c r="R529" s="265" t="s">
        <v>1873</v>
      </c>
      <c r="S529" s="290">
        <v>258.56299999999999</v>
      </c>
      <c r="T529" s="291">
        <f t="shared" si="27"/>
        <v>305.90588529999997</v>
      </c>
      <c r="U529" s="291">
        <f t="shared" si="28"/>
        <v>2.5856299999999997</v>
      </c>
      <c r="V529" s="296">
        <v>281.47500000000002</v>
      </c>
      <c r="W529" s="294" t="s">
        <v>2967</v>
      </c>
      <c r="Y529" s="361"/>
      <c r="Z529" s="361"/>
      <c r="AA529" s="361"/>
    </row>
    <row r="530" spans="1:27" ht="15.75" thickBot="1">
      <c r="A530" s="265">
        <v>20424913</v>
      </c>
      <c r="B530" s="265">
        <v>6003</v>
      </c>
      <c r="C530" s="285" t="s">
        <v>3166</v>
      </c>
      <c r="D530" s="285" t="s">
        <v>1875</v>
      </c>
      <c r="E530" s="234" t="s">
        <v>5691</v>
      </c>
      <c r="F530" s="271" t="s">
        <v>597</v>
      </c>
      <c r="G530" s="234"/>
      <c r="H530" s="234" t="s">
        <v>3202</v>
      </c>
      <c r="I530" s="265">
        <v>1</v>
      </c>
      <c r="J530" s="294" t="s">
        <v>1980</v>
      </c>
      <c r="K530" s="234" t="s">
        <v>5603</v>
      </c>
      <c r="L530" s="285" t="s">
        <v>5611</v>
      </c>
      <c r="M530" s="298">
        <v>437880022419</v>
      </c>
      <c r="N530" s="287">
        <v>122.82</v>
      </c>
      <c r="O530" s="288">
        <f t="shared" si="26"/>
        <v>1.2281999999999997</v>
      </c>
      <c r="P530" s="264" t="s">
        <v>2970</v>
      </c>
      <c r="Q530" s="264">
        <v>1</v>
      </c>
      <c r="R530" s="265" t="s">
        <v>1873</v>
      </c>
      <c r="S530" s="290">
        <v>52.802999999999997</v>
      </c>
      <c r="T530" s="291">
        <f t="shared" si="27"/>
        <v>64.852644599999977</v>
      </c>
      <c r="U530" s="291">
        <f t="shared" si="28"/>
        <v>0.52802999999999989</v>
      </c>
      <c r="V530" s="296">
        <v>63.651000000000003</v>
      </c>
      <c r="W530" s="294" t="s">
        <v>2969</v>
      </c>
      <c r="Y530" s="361"/>
      <c r="Z530" s="361"/>
      <c r="AA530" s="361"/>
    </row>
    <row r="531" spans="1:27" ht="15.75" thickBot="1">
      <c r="A531" s="265">
        <v>20424913</v>
      </c>
      <c r="B531" s="265">
        <v>6003</v>
      </c>
      <c r="C531" s="285" t="s">
        <v>3166</v>
      </c>
      <c r="D531" s="285" t="s">
        <v>1875</v>
      </c>
      <c r="E531" s="234" t="s">
        <v>5688</v>
      </c>
      <c r="F531" s="271" t="s">
        <v>3195</v>
      </c>
      <c r="G531" s="234" t="s">
        <v>3168</v>
      </c>
      <c r="H531" s="234" t="s">
        <v>3193</v>
      </c>
      <c r="I531" s="265">
        <v>1</v>
      </c>
      <c r="J531" s="294" t="s">
        <v>1977</v>
      </c>
      <c r="K531" s="234" t="s">
        <v>5602</v>
      </c>
      <c r="L531" s="285" t="s">
        <v>5611</v>
      </c>
      <c r="M531" s="298">
        <v>437880022407</v>
      </c>
      <c r="N531" s="287">
        <v>122.88</v>
      </c>
      <c r="O531" s="288">
        <f t="shared" si="26"/>
        <v>1.2287999999999999</v>
      </c>
      <c r="P531" s="264" t="s">
        <v>2972</v>
      </c>
      <c r="Q531" s="264">
        <v>1</v>
      </c>
      <c r="R531" s="265" t="s">
        <v>1873</v>
      </c>
      <c r="S531" s="290">
        <v>40.659999999999997</v>
      </c>
      <c r="T531" s="291">
        <f t="shared" si="27"/>
        <v>49.963007999999995</v>
      </c>
      <c r="U531" s="291">
        <f t="shared" si="28"/>
        <v>0.40659999999999996</v>
      </c>
      <c r="V531" s="296">
        <v>40.500999999999998</v>
      </c>
      <c r="W531" s="294" t="s">
        <v>2971</v>
      </c>
      <c r="Y531" s="361"/>
      <c r="Z531" s="361"/>
      <c r="AA531" s="361"/>
    </row>
    <row r="532" spans="1:27" ht="15.75" thickBot="1">
      <c r="A532" s="265">
        <v>20424913</v>
      </c>
      <c r="B532" s="265">
        <v>6003</v>
      </c>
      <c r="C532" s="285" t="s">
        <v>3166</v>
      </c>
      <c r="D532" s="285" t="s">
        <v>1875</v>
      </c>
      <c r="E532" s="234" t="s">
        <v>5685</v>
      </c>
      <c r="F532" s="271" t="s">
        <v>5598</v>
      </c>
      <c r="G532" s="234" t="s">
        <v>3168</v>
      </c>
      <c r="H532" s="234" t="s">
        <v>3173</v>
      </c>
      <c r="I532" s="265">
        <v>1</v>
      </c>
      <c r="J532" s="294" t="s">
        <v>1971</v>
      </c>
      <c r="K532" s="234" t="s">
        <v>5602</v>
      </c>
      <c r="L532" s="285" t="s">
        <v>5611</v>
      </c>
      <c r="M532" s="298">
        <v>437880022377</v>
      </c>
      <c r="N532" s="287">
        <v>86.57</v>
      </c>
      <c r="O532" s="288">
        <f t="shared" si="26"/>
        <v>0.86569999999999991</v>
      </c>
      <c r="P532" s="264" t="s">
        <v>2974</v>
      </c>
      <c r="Q532" s="264">
        <v>1</v>
      </c>
      <c r="R532" s="265" t="s">
        <v>1873</v>
      </c>
      <c r="S532" s="290">
        <v>61.546999999999997</v>
      </c>
      <c r="T532" s="291">
        <f t="shared" si="27"/>
        <v>53.281237899999994</v>
      </c>
      <c r="U532" s="291">
        <f t="shared" si="28"/>
        <v>0.61546999999999996</v>
      </c>
      <c r="V532" s="296">
        <v>73.706999999999994</v>
      </c>
      <c r="W532" s="294" t="s">
        <v>2973</v>
      </c>
      <c r="Y532" s="361"/>
      <c r="Z532" s="361"/>
      <c r="AA532" s="361"/>
    </row>
    <row r="533" spans="1:27" ht="15.75" thickBot="1">
      <c r="A533" s="265">
        <v>20424913</v>
      </c>
      <c r="B533" s="265">
        <v>6003</v>
      </c>
      <c r="C533" s="285" t="s">
        <v>3166</v>
      </c>
      <c r="D533" s="285" t="s">
        <v>1875</v>
      </c>
      <c r="E533" s="234" t="s">
        <v>5677</v>
      </c>
      <c r="F533" s="271" t="s">
        <v>650</v>
      </c>
      <c r="G533" s="234"/>
      <c r="H533" s="234" t="s">
        <v>3177</v>
      </c>
      <c r="I533" s="265">
        <v>1</v>
      </c>
      <c r="J533" s="294" t="s">
        <v>1968</v>
      </c>
      <c r="K533" s="234" t="s">
        <v>5603</v>
      </c>
      <c r="L533" s="285" t="s">
        <v>5611</v>
      </c>
      <c r="M533" s="298">
        <v>437880022385</v>
      </c>
      <c r="N533" s="287">
        <v>95.29</v>
      </c>
      <c r="O533" s="288">
        <f t="shared" si="26"/>
        <v>0.95290000000000008</v>
      </c>
      <c r="P533" s="264" t="s">
        <v>2976</v>
      </c>
      <c r="Q533" s="264">
        <v>25</v>
      </c>
      <c r="R533" s="265" t="s">
        <v>1873</v>
      </c>
      <c r="S533" s="290">
        <v>187.11199999999999</v>
      </c>
      <c r="T533" s="291">
        <f t="shared" si="27"/>
        <v>178.29902480000001</v>
      </c>
      <c r="U533" s="291">
        <f t="shared" si="28"/>
        <v>1.8711199999999999</v>
      </c>
      <c r="V533" s="296">
        <v>156.17500000000001</v>
      </c>
      <c r="W533" s="294" t="s">
        <v>2975</v>
      </c>
      <c r="Y533" s="361"/>
      <c r="Z533" s="361"/>
      <c r="AA533" s="361"/>
    </row>
    <row r="534" spans="1:27" ht="15.75" thickBot="1">
      <c r="A534" s="265">
        <v>20424913</v>
      </c>
      <c r="B534" s="265">
        <v>6003</v>
      </c>
      <c r="C534" s="285" t="s">
        <v>3166</v>
      </c>
      <c r="D534" s="285" t="s">
        <v>1875</v>
      </c>
      <c r="E534" s="234" t="s">
        <v>5676</v>
      </c>
      <c r="F534" s="271" t="s">
        <v>1918</v>
      </c>
      <c r="G534" s="234" t="s">
        <v>3168</v>
      </c>
      <c r="H534" s="234" t="s">
        <v>3175</v>
      </c>
      <c r="I534" s="265">
        <v>1</v>
      </c>
      <c r="J534" s="294" t="s">
        <v>1965</v>
      </c>
      <c r="K534" s="234" t="s">
        <v>5602</v>
      </c>
      <c r="L534" s="285" t="s">
        <v>5611</v>
      </c>
      <c r="M534" s="298">
        <v>437880022381</v>
      </c>
      <c r="N534" s="287">
        <v>133.38</v>
      </c>
      <c r="O534" s="288">
        <f t="shared" si="26"/>
        <v>1.3337999999999999</v>
      </c>
      <c r="P534" s="264" t="s">
        <v>2978</v>
      </c>
      <c r="Q534" s="264">
        <v>1</v>
      </c>
      <c r="R534" s="265" t="s">
        <v>1873</v>
      </c>
      <c r="S534" s="290">
        <v>95.888999999999996</v>
      </c>
      <c r="T534" s="291">
        <f t="shared" si="27"/>
        <v>127.89674819999998</v>
      </c>
      <c r="U534" s="291">
        <f t="shared" si="28"/>
        <v>0.95888999999999991</v>
      </c>
      <c r="V534" s="296">
        <v>115.217</v>
      </c>
      <c r="W534" s="294" t="s">
        <v>2977</v>
      </c>
      <c r="Y534" s="361"/>
      <c r="Z534" s="361"/>
      <c r="AA534" s="361"/>
    </row>
    <row r="535" spans="1:27" ht="15.75" thickBot="1">
      <c r="A535" s="265">
        <v>20424913</v>
      </c>
      <c r="B535" s="265">
        <v>6003</v>
      </c>
      <c r="C535" s="285" t="s">
        <v>3166</v>
      </c>
      <c r="D535" s="285" t="s">
        <v>1875</v>
      </c>
      <c r="E535" s="234" t="s">
        <v>5684</v>
      </c>
      <c r="F535" s="271" t="s">
        <v>5595</v>
      </c>
      <c r="G535" s="234" t="s">
        <v>3168</v>
      </c>
      <c r="H535" s="234" t="s">
        <v>3186</v>
      </c>
      <c r="I535" s="265">
        <v>1</v>
      </c>
      <c r="J535" s="294" t="s">
        <v>1974</v>
      </c>
      <c r="K535" s="234" t="s">
        <v>5602</v>
      </c>
      <c r="L535" s="285" t="s">
        <v>5611</v>
      </c>
      <c r="M535" s="298">
        <v>437880022395</v>
      </c>
      <c r="N535" s="287">
        <v>67.66</v>
      </c>
      <c r="O535" s="288">
        <f t="shared" si="26"/>
        <v>0.67659999999999987</v>
      </c>
      <c r="P535" s="264" t="s">
        <v>2980</v>
      </c>
      <c r="Q535" s="264">
        <v>1</v>
      </c>
      <c r="R535" s="265" t="s">
        <v>1873</v>
      </c>
      <c r="S535" s="290">
        <v>172.45</v>
      </c>
      <c r="T535" s="291">
        <f t="shared" si="27"/>
        <v>116.67966999999997</v>
      </c>
      <c r="U535" s="291">
        <f t="shared" si="28"/>
        <v>1.7244999999999997</v>
      </c>
      <c r="V535" s="296">
        <v>218.57900000000001</v>
      </c>
      <c r="W535" s="294" t="s">
        <v>2979</v>
      </c>
      <c r="Y535" s="361"/>
      <c r="Z535" s="361"/>
      <c r="AA535" s="361"/>
    </row>
    <row r="536" spans="1:27" ht="15.75" thickBot="1">
      <c r="A536" s="265">
        <v>20424913</v>
      </c>
      <c r="B536" s="265">
        <v>6003</v>
      </c>
      <c r="C536" s="285" t="s">
        <v>3166</v>
      </c>
      <c r="D536" s="285" t="s">
        <v>1875</v>
      </c>
      <c r="E536" s="234" t="s">
        <v>5684</v>
      </c>
      <c r="F536" s="271" t="s">
        <v>5595</v>
      </c>
      <c r="G536" s="234" t="s">
        <v>3168</v>
      </c>
      <c r="H536" s="234" t="s">
        <v>3188</v>
      </c>
      <c r="I536" s="265">
        <v>3</v>
      </c>
      <c r="J536" s="294" t="s">
        <v>1962</v>
      </c>
      <c r="K536" s="234" t="s">
        <v>5602</v>
      </c>
      <c r="L536" s="285" t="s">
        <v>5611</v>
      </c>
      <c r="M536" s="284">
        <v>437880022399</v>
      </c>
      <c r="N536" s="265">
        <v>117.82</v>
      </c>
      <c r="O536" s="288">
        <f t="shared" si="26"/>
        <v>1.1781999999999999</v>
      </c>
      <c r="P536" s="264" t="s">
        <v>2982</v>
      </c>
      <c r="Q536" s="264">
        <v>25</v>
      </c>
      <c r="R536" s="265" t="s">
        <v>1873</v>
      </c>
      <c r="S536" s="290">
        <v>291.38200000000001</v>
      </c>
      <c r="T536" s="291">
        <f t="shared" si="27"/>
        <v>343.30627239999995</v>
      </c>
      <c r="U536" s="291">
        <f t="shared" si="28"/>
        <v>2.9138199999999999</v>
      </c>
      <c r="V536" s="296">
        <v>289.20800000000003</v>
      </c>
      <c r="W536" s="294" t="s">
        <v>2981</v>
      </c>
      <c r="Y536" s="361"/>
      <c r="Z536" s="361"/>
      <c r="AA536" s="361"/>
    </row>
    <row r="537" spans="1:27" ht="15.75" thickBot="1">
      <c r="A537" s="265">
        <v>20424913</v>
      </c>
      <c r="B537" s="265">
        <v>6104</v>
      </c>
      <c r="C537" s="285" t="s">
        <v>3166</v>
      </c>
      <c r="D537" s="285" t="s">
        <v>1875</v>
      </c>
      <c r="E537" s="253" t="s">
        <v>5777</v>
      </c>
      <c r="F537" s="271" t="s">
        <v>5599</v>
      </c>
      <c r="G537" s="234"/>
      <c r="H537" s="234" t="s">
        <v>3183</v>
      </c>
      <c r="I537" s="265">
        <v>1</v>
      </c>
      <c r="J537" s="294" t="s">
        <v>1956</v>
      </c>
      <c r="K537" s="234" t="s">
        <v>5603</v>
      </c>
      <c r="L537" s="285" t="s">
        <v>5611</v>
      </c>
      <c r="M537" s="298">
        <v>437880034290</v>
      </c>
      <c r="N537" s="287">
        <v>56.02</v>
      </c>
      <c r="O537" s="288">
        <f t="shared" si="26"/>
        <v>0.56020000000000003</v>
      </c>
      <c r="P537" s="264" t="s">
        <v>2984</v>
      </c>
      <c r="Q537" s="264">
        <v>25</v>
      </c>
      <c r="R537" s="265" t="s">
        <v>1873</v>
      </c>
      <c r="S537" s="290">
        <v>376.75900000000001</v>
      </c>
      <c r="T537" s="291">
        <f t="shared" si="27"/>
        <v>211.06039180000002</v>
      </c>
      <c r="U537" s="291">
        <f t="shared" si="28"/>
        <v>3.7675900000000002</v>
      </c>
      <c r="V537" s="296">
        <v>360.39100000000002</v>
      </c>
      <c r="W537" s="294" t="s">
        <v>2983</v>
      </c>
      <c r="Y537" s="361"/>
      <c r="Z537" s="361"/>
      <c r="AA537" s="361"/>
    </row>
    <row r="538" spans="1:27" ht="15.75" thickBot="1">
      <c r="A538" s="265">
        <v>20424913</v>
      </c>
      <c r="B538" s="265">
        <v>6104</v>
      </c>
      <c r="C538" s="285" t="s">
        <v>3166</v>
      </c>
      <c r="D538" s="285" t="s">
        <v>1875</v>
      </c>
      <c r="E538" s="253" t="s">
        <v>5776</v>
      </c>
      <c r="F538" s="271" t="s">
        <v>66</v>
      </c>
      <c r="G538" s="234"/>
      <c r="H538" s="234" t="s">
        <v>3200</v>
      </c>
      <c r="I538" s="265">
        <v>1</v>
      </c>
      <c r="J538" s="294" t="s">
        <v>1950</v>
      </c>
      <c r="K538" s="234" t="s">
        <v>5603</v>
      </c>
      <c r="L538" s="285" t="s">
        <v>5611</v>
      </c>
      <c r="M538" s="298">
        <v>437880034314</v>
      </c>
      <c r="N538" s="287">
        <v>93.36</v>
      </c>
      <c r="O538" s="288">
        <f t="shared" si="26"/>
        <v>0.93359999999999999</v>
      </c>
      <c r="P538" s="264" t="s">
        <v>2986</v>
      </c>
      <c r="Q538" s="264">
        <v>25</v>
      </c>
      <c r="R538" s="265" t="s">
        <v>1873</v>
      </c>
      <c r="S538" s="290">
        <v>193.785</v>
      </c>
      <c r="T538" s="291">
        <f t="shared" si="27"/>
        <v>180.917676</v>
      </c>
      <c r="U538" s="291">
        <f t="shared" si="28"/>
        <v>1.9378500000000001</v>
      </c>
      <c r="V538" s="296">
        <v>171.08199999999999</v>
      </c>
      <c r="W538" s="294" t="s">
        <v>2985</v>
      </c>
      <c r="Y538" s="361"/>
      <c r="Z538" s="361"/>
      <c r="AA538" s="361"/>
    </row>
    <row r="539" spans="1:27" ht="15.75" thickBot="1">
      <c r="A539" s="265">
        <v>20424913</v>
      </c>
      <c r="B539" s="265">
        <v>6104</v>
      </c>
      <c r="C539" s="285" t="s">
        <v>3166</v>
      </c>
      <c r="D539" s="285" t="s">
        <v>1875</v>
      </c>
      <c r="E539" s="234" t="s">
        <v>5689</v>
      </c>
      <c r="F539" s="271" t="s">
        <v>3198</v>
      </c>
      <c r="G539" s="234" t="s">
        <v>3168</v>
      </c>
      <c r="H539" s="234" t="s">
        <v>3197</v>
      </c>
      <c r="I539" s="265">
        <v>1</v>
      </c>
      <c r="J539" s="294" t="s">
        <v>1947</v>
      </c>
      <c r="K539" s="234" t="s">
        <v>5602</v>
      </c>
      <c r="L539" s="285" t="s">
        <v>5611</v>
      </c>
      <c r="M539" s="298">
        <v>437880034308</v>
      </c>
      <c r="N539" s="287">
        <v>79.7</v>
      </c>
      <c r="O539" s="288">
        <f t="shared" si="26"/>
        <v>0.79700000000000004</v>
      </c>
      <c r="P539" s="264" t="s">
        <v>2988</v>
      </c>
      <c r="Q539" s="264">
        <v>25</v>
      </c>
      <c r="R539" s="265" t="s">
        <v>1873</v>
      </c>
      <c r="S539" s="290">
        <v>374.22500000000002</v>
      </c>
      <c r="T539" s="291">
        <f t="shared" si="27"/>
        <v>298.25732500000004</v>
      </c>
      <c r="U539" s="291">
        <f t="shared" si="28"/>
        <v>3.7422500000000003</v>
      </c>
      <c r="V539" s="296">
        <v>310.02199999999999</v>
      </c>
      <c r="W539" s="294" t="s">
        <v>2987</v>
      </c>
      <c r="Y539" s="361"/>
      <c r="Z539" s="361"/>
      <c r="AA539" s="361"/>
    </row>
    <row r="540" spans="1:27" ht="15.75" thickBot="1">
      <c r="A540" s="265">
        <v>20424913</v>
      </c>
      <c r="B540" s="265">
        <v>6104</v>
      </c>
      <c r="C540" s="285" t="s">
        <v>3166</v>
      </c>
      <c r="D540" s="285" t="s">
        <v>1875</v>
      </c>
      <c r="E540" s="234" t="s">
        <v>5679</v>
      </c>
      <c r="F540" s="271" t="s">
        <v>70</v>
      </c>
      <c r="G540" s="234"/>
      <c r="H540" s="234" t="s">
        <v>3181</v>
      </c>
      <c r="I540" s="265">
        <v>1</v>
      </c>
      <c r="J540" s="294" t="s">
        <v>2041</v>
      </c>
      <c r="K540" s="234" t="s">
        <v>5603</v>
      </c>
      <c r="L540" s="285" t="s">
        <v>5611</v>
      </c>
      <c r="M540" s="298">
        <v>437880034286</v>
      </c>
      <c r="N540" s="287">
        <v>60.83</v>
      </c>
      <c r="O540" s="288">
        <f t="shared" si="26"/>
        <v>0.60829999999999995</v>
      </c>
      <c r="P540" s="264" t="s">
        <v>2990</v>
      </c>
      <c r="Q540" s="264">
        <v>1</v>
      </c>
      <c r="R540" s="265" t="s">
        <v>1873</v>
      </c>
      <c r="S540" s="290">
        <v>218.434</v>
      </c>
      <c r="T540" s="291">
        <f t="shared" si="27"/>
        <v>132.87340219999999</v>
      </c>
      <c r="U540" s="291">
        <f t="shared" si="28"/>
        <v>2.1843399999999997</v>
      </c>
      <c r="V540" s="296">
        <v>100.92100000000001</v>
      </c>
      <c r="W540" s="294" t="s">
        <v>2989</v>
      </c>
      <c r="Y540" s="361"/>
      <c r="Z540" s="361"/>
      <c r="AA540" s="361"/>
    </row>
    <row r="541" spans="1:27" ht="15.75" thickBot="1">
      <c r="A541" s="265">
        <v>20424913</v>
      </c>
      <c r="B541" s="265">
        <v>6104</v>
      </c>
      <c r="C541" s="285" t="s">
        <v>3166</v>
      </c>
      <c r="D541" s="285" t="s">
        <v>1875</v>
      </c>
      <c r="E541" s="234" t="s">
        <v>5686</v>
      </c>
      <c r="F541" s="271" t="s">
        <v>3191</v>
      </c>
      <c r="G541" s="234" t="s">
        <v>3168</v>
      </c>
      <c r="H541" s="234" t="s">
        <v>3190</v>
      </c>
      <c r="I541" s="265">
        <v>1</v>
      </c>
      <c r="J541" s="294" t="s">
        <v>1959</v>
      </c>
      <c r="K541" s="234" t="s">
        <v>5602</v>
      </c>
      <c r="L541" s="285" t="s">
        <v>5611</v>
      </c>
      <c r="M541" s="298">
        <v>437880034300</v>
      </c>
      <c r="N541" s="287">
        <v>78.25</v>
      </c>
      <c r="O541" s="288">
        <f t="shared" si="26"/>
        <v>0.78249999999999997</v>
      </c>
      <c r="P541" s="264" t="s">
        <v>2992</v>
      </c>
      <c r="Q541" s="264">
        <v>1</v>
      </c>
      <c r="R541" s="265" t="s">
        <v>1873</v>
      </c>
      <c r="S541" s="290">
        <v>171.429</v>
      </c>
      <c r="T541" s="291">
        <f t="shared" si="27"/>
        <v>134.1431925</v>
      </c>
      <c r="U541" s="291">
        <f t="shared" si="28"/>
        <v>1.7142899999999999</v>
      </c>
      <c r="V541" s="296">
        <v>186.239</v>
      </c>
      <c r="W541" s="294" t="s">
        <v>2991</v>
      </c>
      <c r="Y541" s="361"/>
      <c r="Z541" s="361"/>
      <c r="AA541" s="361"/>
    </row>
    <row r="542" spans="1:27" ht="15.75" thickBot="1">
      <c r="A542" s="265">
        <v>20424913</v>
      </c>
      <c r="B542" s="265">
        <v>6104</v>
      </c>
      <c r="C542" s="285" t="s">
        <v>3166</v>
      </c>
      <c r="D542" s="285" t="s">
        <v>1875</v>
      </c>
      <c r="E542" s="234" t="s">
        <v>5678</v>
      </c>
      <c r="F542" s="271" t="s">
        <v>65</v>
      </c>
      <c r="G542" s="234"/>
      <c r="H542" s="234" t="s">
        <v>3179</v>
      </c>
      <c r="I542" s="265">
        <v>1</v>
      </c>
      <c r="J542" s="294" t="s">
        <v>1953</v>
      </c>
      <c r="K542" s="234" t="s">
        <v>5603</v>
      </c>
      <c r="L542" s="285" t="s">
        <v>5611</v>
      </c>
      <c r="M542" s="298">
        <v>437880034284</v>
      </c>
      <c r="N542" s="287">
        <v>81.93</v>
      </c>
      <c r="O542" s="288">
        <f t="shared" si="26"/>
        <v>0.81930000000000003</v>
      </c>
      <c r="P542" s="264" t="s">
        <v>2994</v>
      </c>
      <c r="Q542" s="264">
        <v>1</v>
      </c>
      <c r="R542" s="265" t="s">
        <v>1873</v>
      </c>
      <c r="S542" s="290">
        <v>112.551</v>
      </c>
      <c r="T542" s="291">
        <f t="shared" si="27"/>
        <v>92.213034300000004</v>
      </c>
      <c r="U542" s="291">
        <f t="shared" si="28"/>
        <v>1.12551</v>
      </c>
      <c r="V542" s="296">
        <v>116.709</v>
      </c>
      <c r="W542" s="294" t="s">
        <v>2993</v>
      </c>
      <c r="Y542" s="361"/>
      <c r="Z542" s="361"/>
      <c r="AA542" s="361"/>
    </row>
    <row r="543" spans="1:27" ht="15.75" thickBot="1">
      <c r="A543" s="265">
        <v>20424913</v>
      </c>
      <c r="B543" s="265">
        <v>6104</v>
      </c>
      <c r="C543" s="285" t="s">
        <v>3166</v>
      </c>
      <c r="D543" s="285" t="s">
        <v>1875</v>
      </c>
      <c r="E543" s="234" t="s">
        <v>5677</v>
      </c>
      <c r="F543" s="271" t="s">
        <v>650</v>
      </c>
      <c r="G543" s="234"/>
      <c r="H543" s="234" t="s">
        <v>3177</v>
      </c>
      <c r="I543" s="265">
        <v>1</v>
      </c>
      <c r="J543" s="294" t="s">
        <v>1968</v>
      </c>
      <c r="K543" s="234" t="s">
        <v>5603</v>
      </c>
      <c r="L543" s="285" t="s">
        <v>5611</v>
      </c>
      <c r="M543" s="284">
        <v>437880034282</v>
      </c>
      <c r="N543" s="287">
        <v>71.33</v>
      </c>
      <c r="O543" s="288">
        <f t="shared" si="26"/>
        <v>0.71329999999999993</v>
      </c>
      <c r="P543" s="264" t="s">
        <v>2996</v>
      </c>
      <c r="Q543" s="264">
        <v>1</v>
      </c>
      <c r="R543" s="265" t="s">
        <v>1873</v>
      </c>
      <c r="S543" s="290">
        <v>84.322999999999993</v>
      </c>
      <c r="T543" s="291">
        <f t="shared" si="27"/>
        <v>60.147595899999992</v>
      </c>
      <c r="U543" s="291">
        <f t="shared" si="28"/>
        <v>0.84322999999999992</v>
      </c>
      <c r="V543" s="296">
        <v>63.378</v>
      </c>
      <c r="W543" s="294" t="s">
        <v>2995</v>
      </c>
      <c r="Y543" s="361"/>
      <c r="Z543" s="361"/>
      <c r="AA543" s="361"/>
    </row>
    <row r="544" spans="1:27" ht="15.75" thickBot="1">
      <c r="A544" s="265">
        <v>20424913</v>
      </c>
      <c r="B544" s="265">
        <v>6104</v>
      </c>
      <c r="C544" s="285" t="s">
        <v>3166</v>
      </c>
      <c r="D544" s="285" t="s">
        <v>1875</v>
      </c>
      <c r="E544" s="234" t="s">
        <v>5688</v>
      </c>
      <c r="F544" s="271" t="s">
        <v>3195</v>
      </c>
      <c r="G544" s="234" t="s">
        <v>3168</v>
      </c>
      <c r="H544" s="234" t="s">
        <v>3193</v>
      </c>
      <c r="I544" s="265">
        <v>1</v>
      </c>
      <c r="J544" s="294" t="s">
        <v>1977</v>
      </c>
      <c r="K544" s="234" t="s">
        <v>5602</v>
      </c>
      <c r="L544" s="285" t="s">
        <v>5611</v>
      </c>
      <c r="M544" s="284">
        <v>437880034304</v>
      </c>
      <c r="N544" s="287">
        <v>76.540000000000006</v>
      </c>
      <c r="O544" s="288">
        <f t="shared" si="26"/>
        <v>0.76540000000000008</v>
      </c>
      <c r="P544" s="264" t="s">
        <v>2998</v>
      </c>
      <c r="Q544" s="264">
        <v>1</v>
      </c>
      <c r="R544" s="265" t="s">
        <v>1873</v>
      </c>
      <c r="S544" s="290">
        <v>83.25</v>
      </c>
      <c r="T544" s="291">
        <f t="shared" si="27"/>
        <v>63.719550000000005</v>
      </c>
      <c r="U544" s="291">
        <f t="shared" si="28"/>
        <v>0.83250000000000002</v>
      </c>
      <c r="V544" s="296">
        <v>94.323999999999998</v>
      </c>
      <c r="W544" s="294" t="s">
        <v>2997</v>
      </c>
      <c r="Y544" s="361"/>
      <c r="Z544" s="361"/>
      <c r="AA544" s="361"/>
    </row>
    <row r="545" spans="1:27" ht="15.75" thickBot="1">
      <c r="A545" s="265">
        <v>20424913</v>
      </c>
      <c r="B545" s="265">
        <v>6104</v>
      </c>
      <c r="C545" s="285" t="s">
        <v>3166</v>
      </c>
      <c r="D545" s="285" t="s">
        <v>1875</v>
      </c>
      <c r="E545" s="234" t="s">
        <v>5691</v>
      </c>
      <c r="F545" s="271" t="s">
        <v>597</v>
      </c>
      <c r="G545" s="234"/>
      <c r="H545" s="234" t="s">
        <v>3202</v>
      </c>
      <c r="I545" s="265">
        <v>1</v>
      </c>
      <c r="J545" s="294" t="s">
        <v>1980</v>
      </c>
      <c r="K545" s="234" t="s">
        <v>5603</v>
      </c>
      <c r="L545" s="285" t="s">
        <v>5611</v>
      </c>
      <c r="M545" s="284">
        <v>437880034316</v>
      </c>
      <c r="N545" s="287">
        <v>51.47</v>
      </c>
      <c r="O545" s="288">
        <f t="shared" si="26"/>
        <v>0.51470000000000005</v>
      </c>
      <c r="P545" s="264" t="s">
        <v>3000</v>
      </c>
      <c r="Q545" s="264">
        <v>1</v>
      </c>
      <c r="R545" s="265" t="s">
        <v>1873</v>
      </c>
      <c r="S545" s="290">
        <v>92.103999999999999</v>
      </c>
      <c r="T545" s="291">
        <f t="shared" si="27"/>
        <v>47.405928800000005</v>
      </c>
      <c r="U545" s="291">
        <f t="shared" si="28"/>
        <v>0.92104000000000008</v>
      </c>
      <c r="V545" s="296">
        <v>123.25</v>
      </c>
      <c r="W545" s="294" t="s">
        <v>2999</v>
      </c>
      <c r="Y545" s="361"/>
      <c r="Z545" s="361"/>
      <c r="AA545" s="361"/>
    </row>
    <row r="546" spans="1:27" ht="15.75" thickBot="1">
      <c r="A546" s="265">
        <v>20424913</v>
      </c>
      <c r="B546" s="265">
        <v>6104</v>
      </c>
      <c r="C546" s="285" t="s">
        <v>3166</v>
      </c>
      <c r="D546" s="285" t="s">
        <v>1875</v>
      </c>
      <c r="E546" s="234" t="s">
        <v>5684</v>
      </c>
      <c r="F546" s="271" t="s">
        <v>5595</v>
      </c>
      <c r="G546" s="234" t="s">
        <v>3168</v>
      </c>
      <c r="H546" s="234" t="s">
        <v>3188</v>
      </c>
      <c r="I546" s="265">
        <v>3</v>
      </c>
      <c r="J546" s="294" t="s">
        <v>1962</v>
      </c>
      <c r="K546" s="234" t="s">
        <v>5602</v>
      </c>
      <c r="L546" s="285" t="s">
        <v>5611</v>
      </c>
      <c r="M546" s="284">
        <v>437880034296</v>
      </c>
      <c r="N546" s="265">
        <v>73.3</v>
      </c>
      <c r="O546" s="288">
        <f t="shared" si="26"/>
        <v>0.73299999999999998</v>
      </c>
      <c r="P546" s="264" t="s">
        <v>3002</v>
      </c>
      <c r="Q546" s="264">
        <v>25</v>
      </c>
      <c r="R546" s="265" t="s">
        <v>1873</v>
      </c>
      <c r="S546" s="290">
        <v>511.49900000000002</v>
      </c>
      <c r="T546" s="291" t="s">
        <v>354</v>
      </c>
      <c r="U546" s="291" t="s">
        <v>354</v>
      </c>
      <c r="V546" s="296">
        <v>457.952</v>
      </c>
      <c r="W546" s="294" t="s">
        <v>3001</v>
      </c>
      <c r="Y546" s="361"/>
      <c r="Z546" s="361"/>
      <c r="AA546" s="361"/>
    </row>
    <row r="547" spans="1:27" ht="15.75" thickBot="1">
      <c r="A547" s="265">
        <v>20424913</v>
      </c>
      <c r="B547" s="265">
        <v>6104</v>
      </c>
      <c r="C547" s="285" t="s">
        <v>3166</v>
      </c>
      <c r="D547" s="285" t="s">
        <v>1875</v>
      </c>
      <c r="E547" s="234" t="s">
        <v>5676</v>
      </c>
      <c r="F547" s="271" t="s">
        <v>1918</v>
      </c>
      <c r="G547" s="234" t="s">
        <v>3168</v>
      </c>
      <c r="H547" s="234" t="s">
        <v>3175</v>
      </c>
      <c r="I547" s="265">
        <v>1</v>
      </c>
      <c r="J547" s="294" t="s">
        <v>1965</v>
      </c>
      <c r="K547" s="234" t="s">
        <v>5602</v>
      </c>
      <c r="L547" s="285" t="s">
        <v>5611</v>
      </c>
      <c r="M547" s="298">
        <v>437880034278</v>
      </c>
      <c r="N547" s="265">
        <v>63.31</v>
      </c>
      <c r="O547" s="288">
        <f t="shared" si="26"/>
        <v>0.6331</v>
      </c>
      <c r="P547" s="264" t="s">
        <v>3004</v>
      </c>
      <c r="Q547" s="264">
        <v>1</v>
      </c>
      <c r="R547" s="265" t="s">
        <v>1873</v>
      </c>
      <c r="S547" s="290">
        <v>195.59399999999999</v>
      </c>
      <c r="T547" s="291">
        <f t="shared" ref="T547:T560" si="29">S547*O547</f>
        <v>123.83056139999999</v>
      </c>
      <c r="U547" s="291">
        <f t="shared" ref="U547:U560" si="30">T547/N547</f>
        <v>1.9559399999999998</v>
      </c>
      <c r="V547" s="296">
        <v>188.72800000000001</v>
      </c>
      <c r="W547" s="294" t="s">
        <v>3003</v>
      </c>
      <c r="Y547" s="361"/>
      <c r="Z547" s="361"/>
      <c r="AA547" s="361"/>
    </row>
    <row r="548" spans="1:27" ht="15.75" thickBot="1">
      <c r="A548" s="265">
        <v>20424913</v>
      </c>
      <c r="B548" s="265">
        <v>6104</v>
      </c>
      <c r="C548" s="285" t="s">
        <v>3166</v>
      </c>
      <c r="D548" s="285" t="s">
        <v>1875</v>
      </c>
      <c r="E548" s="234" t="s">
        <v>5685</v>
      </c>
      <c r="F548" s="271" t="s">
        <v>5598</v>
      </c>
      <c r="G548" s="234" t="s">
        <v>3168</v>
      </c>
      <c r="H548" s="234" t="s">
        <v>3173</v>
      </c>
      <c r="I548" s="265">
        <v>1</v>
      </c>
      <c r="J548" s="294" t="s">
        <v>1971</v>
      </c>
      <c r="K548" s="234" t="s">
        <v>5602</v>
      </c>
      <c r="L548" s="285" t="s">
        <v>5611</v>
      </c>
      <c r="M548" s="298">
        <v>437880034274</v>
      </c>
      <c r="N548" s="265">
        <v>71.86</v>
      </c>
      <c r="O548" s="288">
        <f t="shared" si="26"/>
        <v>0.71860000000000002</v>
      </c>
      <c r="P548" s="264" t="s">
        <v>3006</v>
      </c>
      <c r="Q548" s="264">
        <v>1</v>
      </c>
      <c r="R548" s="265" t="s">
        <v>1873</v>
      </c>
      <c r="S548" s="290">
        <v>114.63500000000001</v>
      </c>
      <c r="T548" s="291">
        <f t="shared" si="29"/>
        <v>82.376711</v>
      </c>
      <c r="U548" s="291">
        <f t="shared" si="30"/>
        <v>1.14635</v>
      </c>
      <c r="V548" s="296">
        <v>128.62700000000001</v>
      </c>
      <c r="W548" s="294" t="s">
        <v>3005</v>
      </c>
      <c r="Y548" s="361"/>
      <c r="Z548" s="361"/>
      <c r="AA548" s="361"/>
    </row>
    <row r="549" spans="1:27" ht="15.75" thickBot="1">
      <c r="A549" s="265">
        <v>20424913</v>
      </c>
      <c r="B549" s="265">
        <v>6104</v>
      </c>
      <c r="C549" s="285" t="s">
        <v>3166</v>
      </c>
      <c r="D549" s="285" t="s">
        <v>1875</v>
      </c>
      <c r="E549" s="234" t="s">
        <v>5684</v>
      </c>
      <c r="F549" s="271" t="s">
        <v>5595</v>
      </c>
      <c r="G549" s="234" t="s">
        <v>3168</v>
      </c>
      <c r="H549" s="234" t="s">
        <v>3186</v>
      </c>
      <c r="I549" s="265">
        <v>1</v>
      </c>
      <c r="J549" s="294" t="s">
        <v>1974</v>
      </c>
      <c r="K549" s="234" t="s">
        <v>5602</v>
      </c>
      <c r="L549" s="285" t="s">
        <v>5611</v>
      </c>
      <c r="M549" s="298">
        <v>437880034292</v>
      </c>
      <c r="N549" s="265">
        <v>91.55</v>
      </c>
      <c r="O549" s="288">
        <f t="shared" si="26"/>
        <v>0.91549999999999998</v>
      </c>
      <c r="P549" s="264" t="s">
        <v>3008</v>
      </c>
      <c r="Q549" s="264">
        <v>25</v>
      </c>
      <c r="R549" s="265" t="s">
        <v>1873</v>
      </c>
      <c r="S549" s="290">
        <v>152.577</v>
      </c>
      <c r="T549" s="291">
        <f t="shared" si="29"/>
        <v>139.68424350000001</v>
      </c>
      <c r="U549" s="291">
        <f t="shared" si="30"/>
        <v>1.5257700000000001</v>
      </c>
      <c r="V549" s="296">
        <v>112.413</v>
      </c>
      <c r="W549" s="294" t="s">
        <v>3007</v>
      </c>
      <c r="Y549" s="361"/>
      <c r="Z549" s="361"/>
      <c r="AA549" s="361"/>
    </row>
    <row r="550" spans="1:27" ht="15.75" thickBot="1">
      <c r="A550" s="265">
        <v>20424913</v>
      </c>
      <c r="B550" s="265">
        <v>6501</v>
      </c>
      <c r="C550" s="285" t="s">
        <v>3166</v>
      </c>
      <c r="D550" s="285" t="s">
        <v>1875</v>
      </c>
      <c r="E550" s="234" t="s">
        <v>5679</v>
      </c>
      <c r="F550" s="271" t="s">
        <v>70</v>
      </c>
      <c r="G550" s="234"/>
      <c r="H550" s="234" t="s">
        <v>3181</v>
      </c>
      <c r="I550" s="265">
        <v>1</v>
      </c>
      <c r="J550" s="294" t="s">
        <v>1894</v>
      </c>
      <c r="K550" s="234" t="s">
        <v>5600</v>
      </c>
      <c r="L550" s="285" t="s">
        <v>5610</v>
      </c>
      <c r="M550" s="298">
        <v>437880022620</v>
      </c>
      <c r="N550" s="287">
        <v>58.97</v>
      </c>
      <c r="O550" s="288">
        <f t="shared" si="26"/>
        <v>0.5897</v>
      </c>
      <c r="P550" s="264" t="s">
        <v>3010</v>
      </c>
      <c r="Q550" s="264">
        <v>1</v>
      </c>
      <c r="R550" s="265" t="s">
        <v>1873</v>
      </c>
      <c r="S550" s="290">
        <v>217.565</v>
      </c>
      <c r="T550" s="291">
        <f t="shared" si="29"/>
        <v>128.2980805</v>
      </c>
      <c r="U550" s="291">
        <f t="shared" si="30"/>
        <v>2.1756500000000001</v>
      </c>
      <c r="V550" s="296">
        <v>219.137</v>
      </c>
      <c r="W550" s="294" t="s">
        <v>3009</v>
      </c>
      <c r="Y550" s="361"/>
      <c r="Z550" s="361"/>
      <c r="AA550" s="361"/>
    </row>
    <row r="551" spans="1:27" ht="15.75" thickBot="1">
      <c r="A551" s="265">
        <v>20424913</v>
      </c>
      <c r="B551" s="265">
        <v>6501</v>
      </c>
      <c r="C551" s="285" t="s">
        <v>3166</v>
      </c>
      <c r="D551" s="285" t="s">
        <v>1875</v>
      </c>
      <c r="E551" s="253" t="s">
        <v>5776</v>
      </c>
      <c r="F551" s="271" t="s">
        <v>66</v>
      </c>
      <c r="G551" s="234"/>
      <c r="H551" s="234" t="s">
        <v>3200</v>
      </c>
      <c r="I551" s="265">
        <v>1</v>
      </c>
      <c r="J551" s="294" t="s">
        <v>1874</v>
      </c>
      <c r="K551" s="234" t="s">
        <v>5600</v>
      </c>
      <c r="L551" s="285" t="s">
        <v>5610</v>
      </c>
      <c r="M551" s="298">
        <v>437880022648</v>
      </c>
      <c r="N551" s="287">
        <v>93.55</v>
      </c>
      <c r="O551" s="288">
        <f t="shared" si="26"/>
        <v>0.9355</v>
      </c>
      <c r="P551" s="264" t="s">
        <v>3012</v>
      </c>
      <c r="Q551" s="264">
        <v>1</v>
      </c>
      <c r="R551" s="265" t="s">
        <v>1873</v>
      </c>
      <c r="S551" s="290">
        <v>227.745</v>
      </c>
      <c r="T551" s="291">
        <f t="shared" si="29"/>
        <v>213.05544750000001</v>
      </c>
      <c r="U551" s="291">
        <f t="shared" si="30"/>
        <v>2.2774500000000004</v>
      </c>
      <c r="V551" s="296">
        <v>243.958</v>
      </c>
      <c r="W551" s="294" t="s">
        <v>3011</v>
      </c>
      <c r="Y551" s="361"/>
      <c r="Z551" s="361"/>
      <c r="AA551" s="361"/>
    </row>
    <row r="552" spans="1:27" ht="15.75" thickBot="1">
      <c r="A552" s="265">
        <v>20424913</v>
      </c>
      <c r="B552" s="265">
        <v>6501</v>
      </c>
      <c r="C552" s="285" t="s">
        <v>3166</v>
      </c>
      <c r="D552" s="285" t="s">
        <v>1875</v>
      </c>
      <c r="E552" s="253" t="s">
        <v>5777</v>
      </c>
      <c r="F552" s="271" t="s">
        <v>5599</v>
      </c>
      <c r="G552" s="234"/>
      <c r="H552" s="234" t="s">
        <v>3183</v>
      </c>
      <c r="I552" s="265">
        <v>1</v>
      </c>
      <c r="J552" s="294" t="s">
        <v>1884</v>
      </c>
      <c r="K552" s="234" t="s">
        <v>5600</v>
      </c>
      <c r="L552" s="285" t="s">
        <v>5610</v>
      </c>
      <c r="M552" s="298">
        <v>437880022624</v>
      </c>
      <c r="N552" s="287">
        <v>42.57</v>
      </c>
      <c r="O552" s="288">
        <f t="shared" si="26"/>
        <v>0.42569999999999997</v>
      </c>
      <c r="P552" s="264" t="s">
        <v>3014</v>
      </c>
      <c r="Q552" s="264">
        <v>25</v>
      </c>
      <c r="R552" s="265" t="s">
        <v>1873</v>
      </c>
      <c r="S552" s="290">
        <v>815.09400000000005</v>
      </c>
      <c r="T552" s="291">
        <f t="shared" si="29"/>
        <v>346.98551579999997</v>
      </c>
      <c r="U552" s="291">
        <f t="shared" si="30"/>
        <v>8.1509399999999985</v>
      </c>
      <c r="V552" s="296">
        <v>770.13699999999994</v>
      </c>
      <c r="W552" s="294" t="s">
        <v>3013</v>
      </c>
      <c r="Y552" s="361"/>
      <c r="Z552" s="361"/>
      <c r="AA552" s="361"/>
    </row>
    <row r="553" spans="1:27" ht="15.75" thickBot="1">
      <c r="A553" s="265">
        <v>20424913</v>
      </c>
      <c r="B553" s="265">
        <v>6501</v>
      </c>
      <c r="C553" s="285" t="s">
        <v>3166</v>
      </c>
      <c r="D553" s="285" t="s">
        <v>1875</v>
      </c>
      <c r="E553" s="234" t="s">
        <v>5678</v>
      </c>
      <c r="F553" s="271" t="s">
        <v>65</v>
      </c>
      <c r="G553" s="234"/>
      <c r="H553" s="234" t="s">
        <v>3179</v>
      </c>
      <c r="I553" s="265">
        <v>1</v>
      </c>
      <c r="J553" s="294" t="s">
        <v>1891</v>
      </c>
      <c r="K553" s="234" t="s">
        <v>5600</v>
      </c>
      <c r="L553" s="285" t="s">
        <v>5610</v>
      </c>
      <c r="M553" s="298">
        <v>437880022618</v>
      </c>
      <c r="N553" s="287">
        <v>92.08</v>
      </c>
      <c r="O553" s="288">
        <f t="shared" si="26"/>
        <v>0.92079999999999995</v>
      </c>
      <c r="P553" s="264" t="s">
        <v>3016</v>
      </c>
      <c r="Q553" s="264">
        <v>1</v>
      </c>
      <c r="R553" s="265" t="s">
        <v>1873</v>
      </c>
      <c r="S553" s="290">
        <v>118.25</v>
      </c>
      <c r="T553" s="291">
        <f t="shared" si="29"/>
        <v>108.88459999999999</v>
      </c>
      <c r="U553" s="291">
        <f t="shared" si="30"/>
        <v>1.1824999999999999</v>
      </c>
      <c r="V553" s="296">
        <v>140.637</v>
      </c>
      <c r="W553" s="294" t="s">
        <v>3015</v>
      </c>
      <c r="Y553" s="361"/>
      <c r="Z553" s="361"/>
      <c r="AA553" s="361"/>
    </row>
    <row r="554" spans="1:27" ht="15.75" thickBot="1">
      <c r="A554" s="265">
        <v>20424913</v>
      </c>
      <c r="B554" s="265">
        <v>6501</v>
      </c>
      <c r="C554" s="285" t="s">
        <v>3166</v>
      </c>
      <c r="D554" s="285" t="s">
        <v>1875</v>
      </c>
      <c r="E554" s="234" t="s">
        <v>5686</v>
      </c>
      <c r="F554" s="271" t="s">
        <v>3191</v>
      </c>
      <c r="G554" s="234" t="s">
        <v>3168</v>
      </c>
      <c r="H554" s="234" t="s">
        <v>3190</v>
      </c>
      <c r="I554" s="265">
        <v>1</v>
      </c>
      <c r="J554" s="294" t="s">
        <v>1880</v>
      </c>
      <c r="K554" s="234" t="s">
        <v>5601</v>
      </c>
      <c r="L554" s="285" t="s">
        <v>5610</v>
      </c>
      <c r="M554" s="298">
        <v>437880022634</v>
      </c>
      <c r="N554" s="287">
        <v>79.84</v>
      </c>
      <c r="O554" s="288">
        <f t="shared" si="26"/>
        <v>0.79840000000000011</v>
      </c>
      <c r="P554" s="264" t="s">
        <v>3018</v>
      </c>
      <c r="Q554" s="264">
        <v>1</v>
      </c>
      <c r="R554" s="265" t="s">
        <v>1873</v>
      </c>
      <c r="S554" s="290">
        <v>110.99299999999999</v>
      </c>
      <c r="T554" s="291">
        <f t="shared" si="29"/>
        <v>88.616811200000015</v>
      </c>
      <c r="U554" s="291">
        <f t="shared" si="30"/>
        <v>1.1099300000000001</v>
      </c>
      <c r="V554" s="296">
        <v>104.79600000000001</v>
      </c>
      <c r="W554" s="294" t="s">
        <v>3017</v>
      </c>
      <c r="Y554" s="361"/>
      <c r="Z554" s="361"/>
      <c r="AA554" s="361"/>
    </row>
    <row r="555" spans="1:27" ht="15.75" thickBot="1">
      <c r="A555" s="265">
        <v>20424913</v>
      </c>
      <c r="B555" s="265">
        <v>6501</v>
      </c>
      <c r="C555" s="285" t="s">
        <v>3166</v>
      </c>
      <c r="D555" s="285" t="s">
        <v>1875</v>
      </c>
      <c r="E555" s="234" t="s">
        <v>5689</v>
      </c>
      <c r="F555" s="271" t="s">
        <v>3198</v>
      </c>
      <c r="G555" s="234" t="s">
        <v>3168</v>
      </c>
      <c r="H555" s="234" t="s">
        <v>3197</v>
      </c>
      <c r="I555" s="265">
        <v>1</v>
      </c>
      <c r="J555" s="294" t="s">
        <v>1888</v>
      </c>
      <c r="K555" s="234" t="s">
        <v>5601</v>
      </c>
      <c r="L555" s="285" t="s">
        <v>5610</v>
      </c>
      <c r="M555" s="298">
        <v>437880022642</v>
      </c>
      <c r="N555" s="287">
        <v>71.38</v>
      </c>
      <c r="O555" s="288">
        <f t="shared" si="26"/>
        <v>0.71379999999999999</v>
      </c>
      <c r="P555" s="264" t="s">
        <v>3020</v>
      </c>
      <c r="Q555" s="264">
        <v>1</v>
      </c>
      <c r="R555" s="265" t="s">
        <v>1873</v>
      </c>
      <c r="S555" s="290">
        <v>225.25800000000001</v>
      </c>
      <c r="T555" s="291">
        <f t="shared" si="29"/>
        <v>160.78916040000001</v>
      </c>
      <c r="U555" s="291">
        <f t="shared" si="30"/>
        <v>2.2525800000000005</v>
      </c>
      <c r="V555" s="296">
        <v>89.644000000000005</v>
      </c>
      <c r="W555" s="294" t="s">
        <v>3019</v>
      </c>
      <c r="Y555" s="361"/>
      <c r="Z555" s="361"/>
      <c r="AA555" s="361"/>
    </row>
    <row r="556" spans="1:27" ht="15.75" thickBot="1">
      <c r="A556" s="265">
        <v>20424913</v>
      </c>
      <c r="B556" s="265">
        <v>6501</v>
      </c>
      <c r="C556" s="285" t="s">
        <v>3166</v>
      </c>
      <c r="D556" s="285" t="s">
        <v>1875</v>
      </c>
      <c r="E556" s="234" t="s">
        <v>5685</v>
      </c>
      <c r="F556" s="271" t="s">
        <v>5598</v>
      </c>
      <c r="G556" s="234" t="s">
        <v>3168</v>
      </c>
      <c r="H556" s="234" t="s">
        <v>3173</v>
      </c>
      <c r="I556" s="265">
        <v>1</v>
      </c>
      <c r="J556" s="294" t="s">
        <v>1902</v>
      </c>
      <c r="K556" s="234" t="s">
        <v>5601</v>
      </c>
      <c r="L556" s="285" t="s">
        <v>5610</v>
      </c>
      <c r="M556" s="284">
        <v>437880022608</v>
      </c>
      <c r="N556" s="287">
        <v>97.05</v>
      </c>
      <c r="O556" s="288">
        <f t="shared" si="26"/>
        <v>0.97050000000000003</v>
      </c>
      <c r="P556" s="264" t="s">
        <v>3022</v>
      </c>
      <c r="Q556" s="264">
        <v>25</v>
      </c>
      <c r="R556" s="265" t="s">
        <v>1873</v>
      </c>
      <c r="S556" s="290">
        <v>178.714</v>
      </c>
      <c r="T556" s="291">
        <f t="shared" si="29"/>
        <v>173.441937</v>
      </c>
      <c r="U556" s="291">
        <f t="shared" si="30"/>
        <v>1.78714</v>
      </c>
      <c r="V556" s="296">
        <v>206.44399999999999</v>
      </c>
      <c r="W556" s="294" t="s">
        <v>3021</v>
      </c>
      <c r="Y556" s="361"/>
      <c r="Z556" s="361"/>
      <c r="AA556" s="361"/>
    </row>
    <row r="557" spans="1:27" ht="15.75" thickBot="1">
      <c r="A557" s="265">
        <v>20424913</v>
      </c>
      <c r="B557" s="265">
        <v>6501</v>
      </c>
      <c r="C557" s="285" t="s">
        <v>3166</v>
      </c>
      <c r="D557" s="285" t="s">
        <v>1875</v>
      </c>
      <c r="E557" s="234" t="s">
        <v>5691</v>
      </c>
      <c r="F557" s="271" t="s">
        <v>597</v>
      </c>
      <c r="G557" s="234"/>
      <c r="H557" s="234" t="s">
        <v>3202</v>
      </c>
      <c r="I557" s="265">
        <v>1</v>
      </c>
      <c r="J557" s="294" t="s">
        <v>1914</v>
      </c>
      <c r="K557" s="234" t="s">
        <v>5600</v>
      </c>
      <c r="L557" s="285" t="s">
        <v>5610</v>
      </c>
      <c r="M557" s="284">
        <v>437880022650</v>
      </c>
      <c r="N557" s="287">
        <v>77.45</v>
      </c>
      <c r="O557" s="288">
        <f t="shared" si="26"/>
        <v>0.77449999999999997</v>
      </c>
      <c r="P557" s="264" t="s">
        <v>3024</v>
      </c>
      <c r="Q557" s="264">
        <v>1</v>
      </c>
      <c r="R557" s="265" t="s">
        <v>1873</v>
      </c>
      <c r="S557" s="290">
        <v>84.34</v>
      </c>
      <c r="T557" s="291">
        <f t="shared" si="29"/>
        <v>65.321330000000003</v>
      </c>
      <c r="U557" s="291">
        <f t="shared" si="30"/>
        <v>0.84340000000000004</v>
      </c>
      <c r="V557" s="296">
        <v>57.216000000000001</v>
      </c>
      <c r="W557" s="294" t="s">
        <v>3023</v>
      </c>
      <c r="Y557" s="361"/>
      <c r="Z557" s="361"/>
      <c r="AA557" s="361"/>
    </row>
    <row r="558" spans="1:27" ht="15.75" thickBot="1">
      <c r="A558" s="265">
        <v>20424913</v>
      </c>
      <c r="B558" s="265">
        <v>6501</v>
      </c>
      <c r="C558" s="285" t="s">
        <v>3166</v>
      </c>
      <c r="D558" s="285" t="s">
        <v>1875</v>
      </c>
      <c r="E558" s="234" t="s">
        <v>5684</v>
      </c>
      <c r="F558" s="271" t="s">
        <v>5595</v>
      </c>
      <c r="G558" s="234" t="s">
        <v>3168</v>
      </c>
      <c r="H558" s="234" t="s">
        <v>3186</v>
      </c>
      <c r="I558" s="265">
        <v>1</v>
      </c>
      <c r="J558" s="294" t="s">
        <v>1898</v>
      </c>
      <c r="K558" s="234" t="s">
        <v>5601</v>
      </c>
      <c r="L558" s="285" t="s">
        <v>5610</v>
      </c>
      <c r="M558" s="284">
        <v>437880022626</v>
      </c>
      <c r="N558" s="287">
        <v>79.33</v>
      </c>
      <c r="O558" s="288">
        <f t="shared" si="26"/>
        <v>0.79330000000000001</v>
      </c>
      <c r="P558" s="264" t="s">
        <v>3026</v>
      </c>
      <c r="Q558" s="264">
        <v>25</v>
      </c>
      <c r="R558" s="265" t="s">
        <v>1873</v>
      </c>
      <c r="S558" s="290">
        <v>225.149</v>
      </c>
      <c r="T558" s="291">
        <f t="shared" si="29"/>
        <v>178.61070169999999</v>
      </c>
      <c r="U558" s="291">
        <f t="shared" si="30"/>
        <v>2.25149</v>
      </c>
      <c r="V558" s="296">
        <v>175.77099999999999</v>
      </c>
      <c r="W558" s="294" t="s">
        <v>3025</v>
      </c>
      <c r="Y558" s="361"/>
      <c r="Z558" s="361"/>
      <c r="AA558" s="361"/>
    </row>
    <row r="559" spans="1:27" ht="15.75" thickBot="1">
      <c r="A559" s="265">
        <v>20424913</v>
      </c>
      <c r="B559" s="265">
        <v>6501</v>
      </c>
      <c r="C559" s="285" t="s">
        <v>3166</v>
      </c>
      <c r="D559" s="285" t="s">
        <v>1875</v>
      </c>
      <c r="E559" s="234" t="s">
        <v>5676</v>
      </c>
      <c r="F559" s="271" t="s">
        <v>1918</v>
      </c>
      <c r="G559" s="234" t="s">
        <v>3168</v>
      </c>
      <c r="H559" s="234" t="s">
        <v>3175</v>
      </c>
      <c r="I559" s="265">
        <v>1</v>
      </c>
      <c r="J559" s="294" t="s">
        <v>1917</v>
      </c>
      <c r="K559" s="234" t="s">
        <v>5601</v>
      </c>
      <c r="L559" s="285" t="s">
        <v>5610</v>
      </c>
      <c r="M559" s="284">
        <v>437880022612</v>
      </c>
      <c r="N559" s="287">
        <v>93.79</v>
      </c>
      <c r="O559" s="288">
        <f t="shared" si="26"/>
        <v>0.93790000000000007</v>
      </c>
      <c r="P559" s="264" t="s">
        <v>3028</v>
      </c>
      <c r="Q559" s="264">
        <v>1</v>
      </c>
      <c r="R559" s="265" t="s">
        <v>1873</v>
      </c>
      <c r="S559" s="290">
        <v>58.863999999999997</v>
      </c>
      <c r="T559" s="291">
        <f t="shared" si="29"/>
        <v>55.208545600000001</v>
      </c>
      <c r="U559" s="291">
        <f t="shared" si="30"/>
        <v>0.58863999999999994</v>
      </c>
      <c r="V559" s="296">
        <v>46.115000000000002</v>
      </c>
      <c r="W559" s="294" t="s">
        <v>3027</v>
      </c>
      <c r="Y559" s="361"/>
      <c r="Z559" s="361"/>
      <c r="AA559" s="361"/>
    </row>
    <row r="560" spans="1:27" ht="15.75" thickBot="1">
      <c r="A560" s="265">
        <v>20424913</v>
      </c>
      <c r="B560" s="265">
        <v>6501</v>
      </c>
      <c r="C560" s="285" t="s">
        <v>3166</v>
      </c>
      <c r="D560" s="285" t="s">
        <v>1875</v>
      </c>
      <c r="E560" s="234" t="s">
        <v>5688</v>
      </c>
      <c r="F560" s="271" t="s">
        <v>3195</v>
      </c>
      <c r="G560" s="234" t="s">
        <v>3168</v>
      </c>
      <c r="H560" s="234" t="s">
        <v>3193</v>
      </c>
      <c r="I560" s="265">
        <v>1</v>
      </c>
      <c r="J560" s="294" t="s">
        <v>1908</v>
      </c>
      <c r="K560" s="234" t="s">
        <v>5601</v>
      </c>
      <c r="L560" s="285" t="s">
        <v>5610</v>
      </c>
      <c r="M560" s="284">
        <v>437880022638</v>
      </c>
      <c r="N560" s="287">
        <v>55.2</v>
      </c>
      <c r="O560" s="288">
        <f t="shared" si="26"/>
        <v>0.55200000000000005</v>
      </c>
      <c r="P560" s="264" t="s">
        <v>3030</v>
      </c>
      <c r="Q560" s="264">
        <v>1</v>
      </c>
      <c r="R560" s="265" t="s">
        <v>1873</v>
      </c>
      <c r="S560" s="290">
        <v>134.845</v>
      </c>
      <c r="T560" s="291">
        <f t="shared" si="29"/>
        <v>74.434440000000009</v>
      </c>
      <c r="U560" s="291">
        <f t="shared" si="30"/>
        <v>1.3484500000000001</v>
      </c>
      <c r="V560" s="296">
        <v>130.28100000000001</v>
      </c>
      <c r="W560" s="294" t="s">
        <v>3029</v>
      </c>
      <c r="Y560" s="361"/>
      <c r="Z560" s="361"/>
      <c r="AA560" s="361"/>
    </row>
    <row r="561" spans="1:27" ht="15.75" thickBot="1">
      <c r="A561" s="265">
        <v>20424913</v>
      </c>
      <c r="B561" s="265">
        <v>6501</v>
      </c>
      <c r="C561" s="285" t="s">
        <v>3166</v>
      </c>
      <c r="D561" s="285" t="s">
        <v>1875</v>
      </c>
      <c r="E561" s="234" t="s">
        <v>5684</v>
      </c>
      <c r="F561" s="271" t="s">
        <v>5595</v>
      </c>
      <c r="G561" s="234" t="s">
        <v>3168</v>
      </c>
      <c r="H561" s="234" t="s">
        <v>3188</v>
      </c>
      <c r="I561" s="265">
        <v>3</v>
      </c>
      <c r="J561" s="294" t="s">
        <v>1905</v>
      </c>
      <c r="K561" s="234" t="s">
        <v>5601</v>
      </c>
      <c r="L561" s="285" t="s">
        <v>5610</v>
      </c>
      <c r="M561" s="284">
        <v>437880022630</v>
      </c>
      <c r="N561" s="265">
        <v>67.36</v>
      </c>
      <c r="O561" s="288">
        <f t="shared" si="26"/>
        <v>0.67359999999999998</v>
      </c>
      <c r="P561" s="264" t="s">
        <v>3032</v>
      </c>
      <c r="Q561" s="264">
        <v>25</v>
      </c>
      <c r="R561" s="265" t="s">
        <v>1873</v>
      </c>
      <c r="S561" s="290">
        <v>126.136</v>
      </c>
      <c r="T561" s="291" t="s">
        <v>354</v>
      </c>
      <c r="U561" s="291" t="s">
        <v>354</v>
      </c>
      <c r="V561" s="296">
        <v>126.634</v>
      </c>
      <c r="W561" s="294" t="s">
        <v>3031</v>
      </c>
      <c r="Y561" s="361"/>
      <c r="Z561" s="361"/>
      <c r="AA561" s="361"/>
    </row>
    <row r="562" spans="1:27" ht="15.75" thickBot="1">
      <c r="A562" s="265">
        <v>20424913</v>
      </c>
      <c r="B562" s="265">
        <v>6501</v>
      </c>
      <c r="C562" s="285" t="s">
        <v>3166</v>
      </c>
      <c r="D562" s="285" t="s">
        <v>1875</v>
      </c>
      <c r="E562" s="234" t="s">
        <v>5677</v>
      </c>
      <c r="F562" s="271" t="s">
        <v>650</v>
      </c>
      <c r="G562" s="234"/>
      <c r="H562" s="234" t="s">
        <v>3177</v>
      </c>
      <c r="I562" s="265">
        <v>1</v>
      </c>
      <c r="J562" s="294" t="s">
        <v>1911</v>
      </c>
      <c r="K562" s="234" t="s">
        <v>5600</v>
      </c>
      <c r="L562" s="285" t="s">
        <v>5610</v>
      </c>
      <c r="M562" s="298">
        <v>437880022616</v>
      </c>
      <c r="N562" s="265">
        <v>80.31</v>
      </c>
      <c r="O562" s="288">
        <f t="shared" si="26"/>
        <v>0.80310000000000004</v>
      </c>
      <c r="P562" s="264" t="s">
        <v>3034</v>
      </c>
      <c r="Q562" s="264">
        <v>1</v>
      </c>
      <c r="R562" s="265" t="s">
        <v>1873</v>
      </c>
      <c r="S562" s="290">
        <v>151.07599999999999</v>
      </c>
      <c r="T562" s="291">
        <f t="shared" ref="T562:T579" si="31">S562*O562</f>
        <v>121.3291356</v>
      </c>
      <c r="U562" s="291">
        <f t="shared" ref="U562:U579" si="32">T562/N562</f>
        <v>1.5107599999999999</v>
      </c>
      <c r="V562" s="296">
        <v>173.52699999999999</v>
      </c>
      <c r="W562" s="294" t="s">
        <v>3033</v>
      </c>
      <c r="Y562" s="361"/>
      <c r="Z562" s="361"/>
      <c r="AA562" s="361"/>
    </row>
    <row r="563" spans="1:27" ht="15.75" thickBot="1">
      <c r="A563" s="265">
        <v>20424913</v>
      </c>
      <c r="B563" s="265">
        <v>6503</v>
      </c>
      <c r="C563" s="285">
        <v>800</v>
      </c>
      <c r="D563" s="285" t="s">
        <v>1875</v>
      </c>
      <c r="E563" s="234" t="s">
        <v>5679</v>
      </c>
      <c r="F563" s="271" t="s">
        <v>70</v>
      </c>
      <c r="G563" s="234"/>
      <c r="H563" s="234" t="s">
        <v>3181</v>
      </c>
      <c r="I563" s="265">
        <v>1</v>
      </c>
      <c r="J563" s="294" t="s">
        <v>3036</v>
      </c>
      <c r="K563" s="234" t="s">
        <v>5606</v>
      </c>
      <c r="L563" s="285" t="s">
        <v>5613</v>
      </c>
      <c r="M563" s="298">
        <v>437880038460</v>
      </c>
      <c r="N563" s="287">
        <v>74.67</v>
      </c>
      <c r="O563" s="288">
        <f t="shared" si="26"/>
        <v>0.74670000000000003</v>
      </c>
      <c r="P563" s="264" t="s">
        <v>3037</v>
      </c>
      <c r="Q563" s="264">
        <v>1</v>
      </c>
      <c r="R563" s="265" t="s">
        <v>1873</v>
      </c>
      <c r="S563" s="290">
        <v>144.739</v>
      </c>
      <c r="T563" s="291">
        <f t="shared" si="31"/>
        <v>108.07661130000001</v>
      </c>
      <c r="U563" s="291">
        <f t="shared" si="32"/>
        <v>1.4473900000000002</v>
      </c>
      <c r="V563" s="296">
        <v>177.59800000000001</v>
      </c>
      <c r="W563" s="294" t="s">
        <v>3035</v>
      </c>
      <c r="Y563" s="361"/>
      <c r="Z563" s="361"/>
      <c r="AA563" s="361"/>
    </row>
    <row r="564" spans="1:27" ht="15.75" thickBot="1">
      <c r="A564" s="265">
        <v>20424913</v>
      </c>
      <c r="B564" s="265">
        <v>6503</v>
      </c>
      <c r="C564" s="285">
        <v>800</v>
      </c>
      <c r="D564" s="285" t="s">
        <v>1875</v>
      </c>
      <c r="E564" s="234" t="s">
        <v>5686</v>
      </c>
      <c r="F564" s="271" t="s">
        <v>3191</v>
      </c>
      <c r="G564" s="234" t="s">
        <v>3168</v>
      </c>
      <c r="H564" s="234" t="s">
        <v>3190</v>
      </c>
      <c r="I564" s="265">
        <v>1</v>
      </c>
      <c r="J564" s="294" t="s">
        <v>3039</v>
      </c>
      <c r="K564" s="234" t="s">
        <v>5607</v>
      </c>
      <c r="L564" s="285" t="s">
        <v>5613</v>
      </c>
      <c r="M564" s="298">
        <v>437880038467</v>
      </c>
      <c r="N564" s="287">
        <v>82.04</v>
      </c>
      <c r="O564" s="288">
        <f t="shared" si="26"/>
        <v>0.82040000000000013</v>
      </c>
      <c r="P564" s="264" t="s">
        <v>3040</v>
      </c>
      <c r="Q564" s="264">
        <v>1</v>
      </c>
      <c r="R564" s="265" t="s">
        <v>1873</v>
      </c>
      <c r="S564" s="290">
        <v>64.793999999999997</v>
      </c>
      <c r="T564" s="291">
        <f t="shared" si="31"/>
        <v>53.156997600000004</v>
      </c>
      <c r="U564" s="291">
        <f t="shared" si="32"/>
        <v>0.64793999999999996</v>
      </c>
      <c r="V564" s="296">
        <v>76.361000000000004</v>
      </c>
      <c r="W564" s="294" t="s">
        <v>3038</v>
      </c>
      <c r="Y564" s="361"/>
      <c r="Z564" s="361"/>
      <c r="AA564" s="361"/>
    </row>
    <row r="565" spans="1:27" ht="15.75" thickBot="1">
      <c r="A565" s="265">
        <v>20424913</v>
      </c>
      <c r="B565" s="265">
        <v>6503</v>
      </c>
      <c r="C565" s="285">
        <v>800</v>
      </c>
      <c r="D565" s="285" t="s">
        <v>1875</v>
      </c>
      <c r="E565" s="253" t="s">
        <v>5777</v>
      </c>
      <c r="F565" s="271" t="s">
        <v>5599</v>
      </c>
      <c r="G565" s="234"/>
      <c r="H565" s="234" t="s">
        <v>3183</v>
      </c>
      <c r="I565" s="265">
        <v>1</v>
      </c>
      <c r="J565" s="294" t="s">
        <v>3042</v>
      </c>
      <c r="K565" s="234" t="s">
        <v>5606</v>
      </c>
      <c r="L565" s="285" t="s">
        <v>5613</v>
      </c>
      <c r="M565" s="298">
        <v>437880038462</v>
      </c>
      <c r="N565" s="287">
        <v>36.04</v>
      </c>
      <c r="O565" s="288">
        <f t="shared" si="26"/>
        <v>0.3604</v>
      </c>
      <c r="P565" s="264" t="s">
        <v>3043</v>
      </c>
      <c r="Q565" s="264">
        <v>25</v>
      </c>
      <c r="R565" s="265" t="s">
        <v>1873</v>
      </c>
      <c r="S565" s="290">
        <v>963.91800000000001</v>
      </c>
      <c r="T565" s="291">
        <f t="shared" si="31"/>
        <v>347.3960472</v>
      </c>
      <c r="U565" s="291">
        <f t="shared" si="32"/>
        <v>9.6391799999999996</v>
      </c>
      <c r="V565" s="296">
        <v>928.822</v>
      </c>
      <c r="W565" s="294" t="s">
        <v>3041</v>
      </c>
      <c r="Y565" s="361"/>
      <c r="Z565" s="361"/>
      <c r="AA565" s="361"/>
    </row>
    <row r="566" spans="1:27" ht="15.75" thickBot="1">
      <c r="A566" s="265">
        <v>20424913</v>
      </c>
      <c r="B566" s="265">
        <v>6503</v>
      </c>
      <c r="C566" s="285">
        <v>800</v>
      </c>
      <c r="D566" s="285" t="s">
        <v>1875</v>
      </c>
      <c r="E566" s="234" t="s">
        <v>5678</v>
      </c>
      <c r="F566" s="271" t="s">
        <v>65</v>
      </c>
      <c r="G566" s="234"/>
      <c r="H566" s="234" t="s">
        <v>3179</v>
      </c>
      <c r="I566" s="265">
        <v>1</v>
      </c>
      <c r="J566" s="294" t="s">
        <v>3045</v>
      </c>
      <c r="K566" s="234" t="s">
        <v>5606</v>
      </c>
      <c r="L566" s="285" t="s">
        <v>5613</v>
      </c>
      <c r="M566" s="298">
        <v>437880038459</v>
      </c>
      <c r="N566" s="287">
        <v>73.88</v>
      </c>
      <c r="O566" s="288">
        <f t="shared" si="26"/>
        <v>0.7387999999999999</v>
      </c>
      <c r="P566" s="264" t="s">
        <v>3046</v>
      </c>
      <c r="Q566" s="264">
        <v>1</v>
      </c>
      <c r="R566" s="265" t="s">
        <v>1873</v>
      </c>
      <c r="S566" s="290">
        <v>15.97</v>
      </c>
      <c r="T566" s="291">
        <f t="shared" si="31"/>
        <v>11.798635999999998</v>
      </c>
      <c r="U566" s="291">
        <f t="shared" si="32"/>
        <v>0.15969999999999998</v>
      </c>
      <c r="V566" s="296">
        <v>23.771000000000001</v>
      </c>
      <c r="W566" s="294" t="s">
        <v>3044</v>
      </c>
      <c r="Y566" s="361"/>
      <c r="Z566" s="361"/>
      <c r="AA566" s="361"/>
    </row>
    <row r="567" spans="1:27" ht="15.75" thickBot="1">
      <c r="A567" s="265">
        <v>20424913</v>
      </c>
      <c r="B567" s="265">
        <v>6503</v>
      </c>
      <c r="C567" s="285">
        <v>800</v>
      </c>
      <c r="D567" s="285" t="s">
        <v>1875</v>
      </c>
      <c r="E567" s="253" t="s">
        <v>5776</v>
      </c>
      <c r="F567" s="271" t="s">
        <v>66</v>
      </c>
      <c r="G567" s="234"/>
      <c r="H567" s="234" t="s">
        <v>3200</v>
      </c>
      <c r="I567" s="265">
        <v>1</v>
      </c>
      <c r="J567" s="294" t="s">
        <v>3048</v>
      </c>
      <c r="K567" s="234" t="s">
        <v>5606</v>
      </c>
      <c r="L567" s="285" t="s">
        <v>5613</v>
      </c>
      <c r="M567" s="298">
        <v>437880038474</v>
      </c>
      <c r="N567" s="287">
        <v>99.9</v>
      </c>
      <c r="O567" s="288">
        <f t="shared" si="26"/>
        <v>0.999</v>
      </c>
      <c r="P567" s="264" t="s">
        <v>3049</v>
      </c>
      <c r="Q567" s="264">
        <v>1</v>
      </c>
      <c r="R567" s="265" t="s">
        <v>1873</v>
      </c>
      <c r="S567" s="290">
        <v>215.101</v>
      </c>
      <c r="T567" s="291">
        <f t="shared" si="31"/>
        <v>214.88589899999999</v>
      </c>
      <c r="U567" s="291">
        <f t="shared" si="32"/>
        <v>2.1510099999999999</v>
      </c>
      <c r="V567" s="296">
        <v>222.35400000000001</v>
      </c>
      <c r="W567" s="294" t="s">
        <v>3047</v>
      </c>
      <c r="Y567" s="361"/>
      <c r="Z567" s="361"/>
      <c r="AA567" s="361"/>
    </row>
    <row r="568" spans="1:27" ht="15.75" thickBot="1">
      <c r="A568" s="265">
        <v>20424913</v>
      </c>
      <c r="B568" s="265">
        <v>6503</v>
      </c>
      <c r="C568" s="285">
        <v>800</v>
      </c>
      <c r="D568" s="285" t="s">
        <v>1875</v>
      </c>
      <c r="E568" s="234" t="s">
        <v>5689</v>
      </c>
      <c r="F568" s="271" t="s">
        <v>3198</v>
      </c>
      <c r="G568" s="234" t="s">
        <v>3168</v>
      </c>
      <c r="H568" s="234" t="s">
        <v>3197</v>
      </c>
      <c r="I568" s="265">
        <v>1</v>
      </c>
      <c r="J568" s="294" t="s">
        <v>3051</v>
      </c>
      <c r="K568" s="234" t="s">
        <v>5607</v>
      </c>
      <c r="L568" s="285" t="s">
        <v>5613</v>
      </c>
      <c r="M568" s="298">
        <v>437880038471</v>
      </c>
      <c r="N568" s="287">
        <v>79.099999999999994</v>
      </c>
      <c r="O568" s="288">
        <f t="shared" si="26"/>
        <v>0.79100000000000004</v>
      </c>
      <c r="P568" s="264" t="s">
        <v>3052</v>
      </c>
      <c r="Q568" s="264">
        <v>25</v>
      </c>
      <c r="R568" s="265" t="s">
        <v>1873</v>
      </c>
      <c r="S568" s="290">
        <v>250.92099999999999</v>
      </c>
      <c r="T568" s="291">
        <f t="shared" si="31"/>
        <v>198.478511</v>
      </c>
      <c r="U568" s="291">
        <f t="shared" si="32"/>
        <v>2.5092099999999999</v>
      </c>
      <c r="V568" s="296">
        <v>312.63400000000001</v>
      </c>
      <c r="W568" s="294" t="s">
        <v>3050</v>
      </c>
      <c r="Y568" s="361"/>
      <c r="Z568" s="361"/>
      <c r="AA568" s="361"/>
    </row>
    <row r="569" spans="1:27" ht="15.75" thickBot="1">
      <c r="A569" s="265">
        <v>20424913</v>
      </c>
      <c r="B569" s="265">
        <v>6503</v>
      </c>
      <c r="C569" s="285">
        <v>800</v>
      </c>
      <c r="D569" s="285" t="s">
        <v>1875</v>
      </c>
      <c r="E569" s="234" t="s">
        <v>5684</v>
      </c>
      <c r="F569" s="271" t="s">
        <v>5595</v>
      </c>
      <c r="G569" s="234" t="s">
        <v>3168</v>
      </c>
      <c r="H569" s="234" t="s">
        <v>3186</v>
      </c>
      <c r="I569" s="265">
        <v>1</v>
      </c>
      <c r="J569" s="294" t="s">
        <v>3054</v>
      </c>
      <c r="K569" s="234" t="s">
        <v>5607</v>
      </c>
      <c r="L569" s="285" t="s">
        <v>5613</v>
      </c>
      <c r="M569" s="298">
        <v>437880038463</v>
      </c>
      <c r="N569" s="287">
        <v>94.27</v>
      </c>
      <c r="O569" s="288">
        <f t="shared" si="26"/>
        <v>0.94269999999999998</v>
      </c>
      <c r="P569" s="264" t="s">
        <v>3055</v>
      </c>
      <c r="Q569" s="264">
        <v>1</v>
      </c>
      <c r="R569" s="265" t="s">
        <v>1873</v>
      </c>
      <c r="S569" s="290">
        <v>134.715</v>
      </c>
      <c r="T569" s="291">
        <f t="shared" si="31"/>
        <v>126.9958305</v>
      </c>
      <c r="U569" s="291">
        <f t="shared" si="32"/>
        <v>1.3471500000000001</v>
      </c>
      <c r="V569" s="296">
        <v>153.22</v>
      </c>
      <c r="W569" s="294" t="s">
        <v>3053</v>
      </c>
      <c r="Y569" s="361"/>
      <c r="Z569" s="361"/>
      <c r="AA569" s="361"/>
    </row>
    <row r="570" spans="1:27" ht="15.75" thickBot="1">
      <c r="A570" s="265">
        <v>20424913</v>
      </c>
      <c r="B570" s="265">
        <v>6503</v>
      </c>
      <c r="C570" s="285">
        <v>800</v>
      </c>
      <c r="D570" s="285" t="s">
        <v>1875</v>
      </c>
      <c r="E570" s="234" t="s">
        <v>5688</v>
      </c>
      <c r="F570" s="271" t="s">
        <v>3195</v>
      </c>
      <c r="G570" s="234" t="s">
        <v>3168</v>
      </c>
      <c r="H570" s="234" t="s">
        <v>3193</v>
      </c>
      <c r="I570" s="265">
        <v>1</v>
      </c>
      <c r="J570" s="294" t="s">
        <v>3057</v>
      </c>
      <c r="K570" s="234" t="s">
        <v>5607</v>
      </c>
      <c r="L570" s="285" t="s">
        <v>5613</v>
      </c>
      <c r="M570" s="298">
        <v>437880038469</v>
      </c>
      <c r="N570" s="265">
        <v>40.6</v>
      </c>
      <c r="O570" s="288">
        <f t="shared" si="26"/>
        <v>0.40600000000000003</v>
      </c>
      <c r="P570" s="264" t="s">
        <v>3058</v>
      </c>
      <c r="Q570" s="264">
        <v>25</v>
      </c>
      <c r="R570" s="265" t="s">
        <v>1873</v>
      </c>
      <c r="S570" s="290">
        <v>189.298</v>
      </c>
      <c r="T570" s="291">
        <f t="shared" si="31"/>
        <v>76.854988000000006</v>
      </c>
      <c r="U570" s="291">
        <f t="shared" si="32"/>
        <v>1.8929800000000001</v>
      </c>
      <c r="V570" s="296">
        <v>185.64400000000001</v>
      </c>
      <c r="W570" s="294" t="s">
        <v>3056</v>
      </c>
      <c r="Y570" s="361"/>
      <c r="Z570" s="361"/>
      <c r="AA570" s="361"/>
    </row>
    <row r="571" spans="1:27" ht="15.75" thickBot="1">
      <c r="A571" s="265">
        <v>20424913</v>
      </c>
      <c r="B571" s="265">
        <v>6503</v>
      </c>
      <c r="C571" s="285">
        <v>800</v>
      </c>
      <c r="D571" s="285" t="s">
        <v>1875</v>
      </c>
      <c r="E571" s="234" t="s">
        <v>5677</v>
      </c>
      <c r="F571" s="271" t="s">
        <v>650</v>
      </c>
      <c r="G571" s="234"/>
      <c r="H571" s="234" t="s">
        <v>3177</v>
      </c>
      <c r="I571" s="265">
        <v>1</v>
      </c>
      <c r="J571" s="294" t="s">
        <v>3060</v>
      </c>
      <c r="K571" s="234" t="s">
        <v>5606</v>
      </c>
      <c r="L571" s="285" t="s">
        <v>5613</v>
      </c>
      <c r="M571" s="284">
        <v>437880038458</v>
      </c>
      <c r="N571" s="287">
        <v>67.5</v>
      </c>
      <c r="O571" s="288">
        <f t="shared" si="26"/>
        <v>0.67500000000000004</v>
      </c>
      <c r="P571" s="264" t="s">
        <v>3061</v>
      </c>
      <c r="Q571" s="264">
        <v>1</v>
      </c>
      <c r="R571" s="265" t="s">
        <v>1873</v>
      </c>
      <c r="S571" s="290">
        <v>107.131</v>
      </c>
      <c r="T571" s="291">
        <f t="shared" si="31"/>
        <v>72.313425000000009</v>
      </c>
      <c r="U571" s="291">
        <f t="shared" si="32"/>
        <v>1.0713100000000002</v>
      </c>
      <c r="V571" s="296">
        <v>132.34800000000001</v>
      </c>
      <c r="W571" s="294" t="s">
        <v>3059</v>
      </c>
      <c r="Y571" s="361"/>
      <c r="Z571" s="361"/>
      <c r="AA571" s="361"/>
    </row>
    <row r="572" spans="1:27" ht="15.75" thickBot="1">
      <c r="A572" s="265">
        <v>20424913</v>
      </c>
      <c r="B572" s="265">
        <v>6503</v>
      </c>
      <c r="C572" s="285">
        <v>800</v>
      </c>
      <c r="D572" s="285" t="s">
        <v>1875</v>
      </c>
      <c r="E572" s="234" t="s">
        <v>5685</v>
      </c>
      <c r="F572" s="271" t="s">
        <v>5598</v>
      </c>
      <c r="G572" s="234" t="s">
        <v>3168</v>
      </c>
      <c r="H572" s="234" t="s">
        <v>3173</v>
      </c>
      <c r="I572" s="265">
        <v>1</v>
      </c>
      <c r="J572" s="294" t="s">
        <v>3063</v>
      </c>
      <c r="K572" s="234" t="s">
        <v>5607</v>
      </c>
      <c r="L572" s="285" t="s">
        <v>5613</v>
      </c>
      <c r="M572" s="284">
        <v>437880038454</v>
      </c>
      <c r="N572" s="287">
        <v>74.260000000000005</v>
      </c>
      <c r="O572" s="288">
        <f t="shared" si="26"/>
        <v>0.74260000000000004</v>
      </c>
      <c r="P572" s="264" t="s">
        <v>3064</v>
      </c>
      <c r="Q572" s="264">
        <v>1</v>
      </c>
      <c r="R572" s="265" t="s">
        <v>1873</v>
      </c>
      <c r="S572" s="290">
        <v>129.422</v>
      </c>
      <c r="T572" s="291">
        <f t="shared" si="31"/>
        <v>96.108777200000006</v>
      </c>
      <c r="U572" s="291">
        <f t="shared" si="32"/>
        <v>1.2942199999999999</v>
      </c>
      <c r="V572" s="296">
        <v>158.09700000000001</v>
      </c>
      <c r="W572" s="294" t="s">
        <v>3062</v>
      </c>
      <c r="Y572" s="361"/>
      <c r="Z572" s="361"/>
      <c r="AA572" s="361"/>
    </row>
    <row r="573" spans="1:27" ht="15.75" thickBot="1">
      <c r="A573" s="265">
        <v>20424913</v>
      </c>
      <c r="B573" s="265">
        <v>6503</v>
      </c>
      <c r="C573" s="285">
        <v>800</v>
      </c>
      <c r="D573" s="285" t="s">
        <v>1875</v>
      </c>
      <c r="E573" s="234" t="s">
        <v>5684</v>
      </c>
      <c r="F573" s="271" t="s">
        <v>5595</v>
      </c>
      <c r="G573" s="234" t="s">
        <v>3168</v>
      </c>
      <c r="H573" s="234" t="s">
        <v>3188</v>
      </c>
      <c r="I573" s="265">
        <v>3</v>
      </c>
      <c r="J573" s="294" t="s">
        <v>3066</v>
      </c>
      <c r="K573" s="234" t="s">
        <v>5607</v>
      </c>
      <c r="L573" s="285" t="s">
        <v>5613</v>
      </c>
      <c r="M573" s="298">
        <v>437880038465</v>
      </c>
      <c r="N573" s="265">
        <v>77.66</v>
      </c>
      <c r="O573" s="288">
        <f t="shared" si="26"/>
        <v>0.77659999999999996</v>
      </c>
      <c r="P573" s="264" t="s">
        <v>3067</v>
      </c>
      <c r="Q573" s="264">
        <v>25</v>
      </c>
      <c r="R573" s="265" t="s">
        <v>1873</v>
      </c>
      <c r="S573" s="290">
        <v>381.74099999999999</v>
      </c>
      <c r="T573" s="291">
        <f t="shared" si="31"/>
        <v>296.46006059999996</v>
      </c>
      <c r="U573" s="291">
        <f t="shared" si="32"/>
        <v>3.8174099999999997</v>
      </c>
      <c r="V573" s="296">
        <v>385.423</v>
      </c>
      <c r="W573" s="294" t="s">
        <v>3065</v>
      </c>
      <c r="Y573" s="361"/>
      <c r="Z573" s="361"/>
      <c r="AA573" s="361"/>
    </row>
    <row r="574" spans="1:27" ht="15.75" thickBot="1">
      <c r="A574" s="265">
        <v>20424913</v>
      </c>
      <c r="B574" s="265">
        <v>6503</v>
      </c>
      <c r="C574" s="285">
        <v>800</v>
      </c>
      <c r="D574" s="285" t="s">
        <v>1875</v>
      </c>
      <c r="E574" s="234" t="s">
        <v>5691</v>
      </c>
      <c r="F574" s="271" t="s">
        <v>597</v>
      </c>
      <c r="G574" s="234"/>
      <c r="H574" s="234" t="s">
        <v>3202</v>
      </c>
      <c r="I574" s="265">
        <v>1</v>
      </c>
      <c r="J574" s="294" t="s">
        <v>3069</v>
      </c>
      <c r="K574" s="234" t="s">
        <v>5606</v>
      </c>
      <c r="L574" s="285" t="s">
        <v>5613</v>
      </c>
      <c r="M574" s="298">
        <v>437880038475</v>
      </c>
      <c r="N574" s="265">
        <v>51.35</v>
      </c>
      <c r="O574" s="288">
        <f t="shared" si="26"/>
        <v>0.51349999999999996</v>
      </c>
      <c r="P574" s="264" t="s">
        <v>3070</v>
      </c>
      <c r="Q574" s="264">
        <v>1</v>
      </c>
      <c r="R574" s="265" t="s">
        <v>1873</v>
      </c>
      <c r="S574" s="290">
        <v>51.328000000000003</v>
      </c>
      <c r="T574" s="291">
        <f t="shared" si="31"/>
        <v>26.356928</v>
      </c>
      <c r="U574" s="291">
        <f t="shared" si="32"/>
        <v>0.51327999999999996</v>
      </c>
      <c r="V574" s="296">
        <v>59.72</v>
      </c>
      <c r="W574" s="294" t="s">
        <v>3068</v>
      </c>
      <c r="Y574" s="361"/>
      <c r="Z574" s="361"/>
      <c r="AA574" s="361"/>
    </row>
    <row r="575" spans="1:27" ht="15.75" thickBot="1">
      <c r="A575" s="265">
        <v>20424913</v>
      </c>
      <c r="B575" s="265">
        <v>6503</v>
      </c>
      <c r="C575" s="285">
        <v>800</v>
      </c>
      <c r="D575" s="285" t="s">
        <v>1875</v>
      </c>
      <c r="E575" s="234" t="s">
        <v>5676</v>
      </c>
      <c r="F575" s="271" t="s">
        <v>1918</v>
      </c>
      <c r="G575" s="234" t="s">
        <v>3168</v>
      </c>
      <c r="H575" s="234" t="s">
        <v>3175</v>
      </c>
      <c r="I575" s="265">
        <v>1</v>
      </c>
      <c r="J575" s="294" t="s">
        <v>3072</v>
      </c>
      <c r="K575" s="234" t="s">
        <v>5607</v>
      </c>
      <c r="L575" s="285" t="s">
        <v>5613</v>
      </c>
      <c r="M575" s="298">
        <v>437880038456</v>
      </c>
      <c r="N575" s="265">
        <v>49.17</v>
      </c>
      <c r="O575" s="288">
        <f t="shared" si="26"/>
        <v>0.49170000000000003</v>
      </c>
      <c r="P575" s="264" t="s">
        <v>3073</v>
      </c>
      <c r="Q575" s="264">
        <v>1</v>
      </c>
      <c r="R575" s="265" t="s">
        <v>1873</v>
      </c>
      <c r="S575" s="290">
        <v>43.079000000000001</v>
      </c>
      <c r="T575" s="291">
        <f t="shared" si="31"/>
        <v>21.181944300000001</v>
      </c>
      <c r="U575" s="291">
        <f t="shared" si="32"/>
        <v>0.43079000000000001</v>
      </c>
      <c r="V575" s="296">
        <v>55.524000000000001</v>
      </c>
      <c r="W575" s="294" t="s">
        <v>3071</v>
      </c>
      <c r="Y575" s="361"/>
      <c r="Z575" s="361"/>
      <c r="AA575" s="361"/>
    </row>
    <row r="576" spans="1:27" ht="15.75" thickBot="1">
      <c r="A576" s="265">
        <v>20424913</v>
      </c>
      <c r="B576" s="265">
        <v>6504</v>
      </c>
      <c r="C576" s="285">
        <v>800</v>
      </c>
      <c r="D576" s="285" t="s">
        <v>1875</v>
      </c>
      <c r="E576" s="234" t="s">
        <v>5689</v>
      </c>
      <c r="F576" s="271" t="s">
        <v>3198</v>
      </c>
      <c r="G576" s="234" t="s">
        <v>3168</v>
      </c>
      <c r="H576" s="234" t="s">
        <v>3197</v>
      </c>
      <c r="I576" s="265">
        <v>1</v>
      </c>
      <c r="J576" s="294" t="s">
        <v>2491</v>
      </c>
      <c r="K576" s="234" t="s">
        <v>5605</v>
      </c>
      <c r="L576" s="285" t="s">
        <v>5614</v>
      </c>
      <c r="M576" s="298">
        <v>437880037005</v>
      </c>
      <c r="N576" s="287">
        <v>63.56</v>
      </c>
      <c r="O576" s="288">
        <f t="shared" si="26"/>
        <v>0.63560000000000005</v>
      </c>
      <c r="P576" s="264" t="s">
        <v>3075</v>
      </c>
      <c r="Q576" s="264">
        <v>1</v>
      </c>
      <c r="R576" s="265" t="s">
        <v>1873</v>
      </c>
      <c r="S576" s="290">
        <v>5.7009999999999996</v>
      </c>
      <c r="T576" s="291">
        <f t="shared" si="31"/>
        <v>3.6235556</v>
      </c>
      <c r="U576" s="291">
        <f t="shared" si="32"/>
        <v>5.7009999999999998E-2</v>
      </c>
      <c r="V576" s="296">
        <v>6.9349999999999996</v>
      </c>
      <c r="W576" s="294" t="s">
        <v>3074</v>
      </c>
      <c r="Y576" s="361"/>
      <c r="Z576" s="361"/>
      <c r="AA576" s="361"/>
    </row>
    <row r="577" spans="1:27" ht="15.75" thickBot="1">
      <c r="A577" s="265">
        <v>20424913</v>
      </c>
      <c r="B577" s="265">
        <v>6504</v>
      </c>
      <c r="C577" s="285">
        <v>800</v>
      </c>
      <c r="D577" s="285" t="s">
        <v>1875</v>
      </c>
      <c r="E577" s="253" t="s">
        <v>5776</v>
      </c>
      <c r="F577" s="271" t="s">
        <v>66</v>
      </c>
      <c r="G577" s="234"/>
      <c r="H577" s="234" t="s">
        <v>3200</v>
      </c>
      <c r="I577" s="265">
        <v>1</v>
      </c>
      <c r="J577" s="294" t="s">
        <v>2494</v>
      </c>
      <c r="K577" s="234" t="s">
        <v>5604</v>
      </c>
      <c r="L577" s="285" t="s">
        <v>5614</v>
      </c>
      <c r="M577" s="298">
        <v>437880037008</v>
      </c>
      <c r="N577" s="287">
        <v>90.66</v>
      </c>
      <c r="O577" s="288">
        <f t="shared" si="26"/>
        <v>0.90659999999999996</v>
      </c>
      <c r="P577" s="264" t="s">
        <v>3077</v>
      </c>
      <c r="Q577" s="264">
        <v>1</v>
      </c>
      <c r="R577" s="265" t="s">
        <v>1873</v>
      </c>
      <c r="S577" s="290">
        <v>8.0440000000000005</v>
      </c>
      <c r="T577" s="291">
        <f t="shared" si="31"/>
        <v>7.2926903999999997</v>
      </c>
      <c r="U577" s="291">
        <f t="shared" si="32"/>
        <v>8.0439999999999998E-2</v>
      </c>
      <c r="V577" s="296">
        <v>9.74</v>
      </c>
      <c r="W577" s="294" t="s">
        <v>3076</v>
      </c>
      <c r="Y577" s="361"/>
      <c r="Z577" s="361"/>
      <c r="AA577" s="361"/>
    </row>
    <row r="578" spans="1:27" ht="15.75" thickBot="1">
      <c r="A578" s="265">
        <v>20424913</v>
      </c>
      <c r="B578" s="265">
        <v>6504</v>
      </c>
      <c r="C578" s="285">
        <v>800</v>
      </c>
      <c r="D578" s="285" t="s">
        <v>1875</v>
      </c>
      <c r="E578" s="234" t="s">
        <v>5678</v>
      </c>
      <c r="F578" s="271" t="s">
        <v>65</v>
      </c>
      <c r="G578" s="234"/>
      <c r="H578" s="234" t="s">
        <v>3179</v>
      </c>
      <c r="I578" s="265">
        <v>1</v>
      </c>
      <c r="J578" s="294" t="s">
        <v>2488</v>
      </c>
      <c r="K578" s="234" t="s">
        <v>5604</v>
      </c>
      <c r="L578" s="285" t="s">
        <v>5614</v>
      </c>
      <c r="M578" s="298">
        <v>437880036993</v>
      </c>
      <c r="N578" s="287">
        <v>106.31</v>
      </c>
      <c r="O578" s="288">
        <f t="shared" si="26"/>
        <v>1.0630999999999999</v>
      </c>
      <c r="P578" s="264" t="s">
        <v>3079</v>
      </c>
      <c r="Q578" s="264">
        <v>1</v>
      </c>
      <c r="R578" s="265" t="s">
        <v>1873</v>
      </c>
      <c r="S578" s="290">
        <v>6.08</v>
      </c>
      <c r="T578" s="291">
        <f t="shared" si="31"/>
        <v>6.4636480000000001</v>
      </c>
      <c r="U578" s="291">
        <f t="shared" si="32"/>
        <v>6.08E-2</v>
      </c>
      <c r="V578" s="296">
        <v>6.391</v>
      </c>
      <c r="W578" s="294" t="s">
        <v>3078</v>
      </c>
      <c r="Y578" s="361"/>
      <c r="Z578" s="361"/>
      <c r="AA578" s="361"/>
    </row>
    <row r="579" spans="1:27" ht="15.75" thickBot="1">
      <c r="A579" s="265">
        <v>20424913</v>
      </c>
      <c r="B579" s="265">
        <v>6504</v>
      </c>
      <c r="C579" s="285">
        <v>800</v>
      </c>
      <c r="D579" s="285" t="s">
        <v>1875</v>
      </c>
      <c r="E579" s="234" t="s">
        <v>5686</v>
      </c>
      <c r="F579" s="271" t="s">
        <v>3191</v>
      </c>
      <c r="G579" s="234" t="s">
        <v>3168</v>
      </c>
      <c r="H579" s="234" t="s">
        <v>3190</v>
      </c>
      <c r="I579" s="265">
        <v>1</v>
      </c>
      <c r="J579" s="294" t="s">
        <v>2482</v>
      </c>
      <c r="K579" s="234" t="s">
        <v>5605</v>
      </c>
      <c r="L579" s="285" t="s">
        <v>5614</v>
      </c>
      <c r="M579" s="298">
        <v>437880037001</v>
      </c>
      <c r="N579" s="287">
        <v>66.260000000000005</v>
      </c>
      <c r="O579" s="288">
        <f t="shared" si="26"/>
        <v>0.66260000000000008</v>
      </c>
      <c r="P579" s="264" t="s">
        <v>3081</v>
      </c>
      <c r="Q579" s="264">
        <v>1</v>
      </c>
      <c r="R579" s="265" t="s">
        <v>1873</v>
      </c>
      <c r="S579" s="290">
        <v>3.1779999999999999</v>
      </c>
      <c r="T579" s="291">
        <f t="shared" si="31"/>
        <v>2.1057428000000002</v>
      </c>
      <c r="U579" s="291">
        <f t="shared" si="32"/>
        <v>3.1780000000000003E-2</v>
      </c>
      <c r="V579" s="296">
        <v>3.9449999999999998</v>
      </c>
      <c r="W579" s="294" t="s">
        <v>3080</v>
      </c>
      <c r="Y579" s="361"/>
      <c r="Z579" s="361"/>
      <c r="AA579" s="361"/>
    </row>
    <row r="580" spans="1:27" ht="15.75" thickBot="1">
      <c r="A580" s="265">
        <v>20424913</v>
      </c>
      <c r="B580" s="265">
        <v>6504</v>
      </c>
      <c r="C580" s="285">
        <v>800</v>
      </c>
      <c r="D580" s="285" t="s">
        <v>1875</v>
      </c>
      <c r="E580" s="253" t="s">
        <v>5777</v>
      </c>
      <c r="F580" s="271" t="s">
        <v>5599</v>
      </c>
      <c r="G580" s="234"/>
      <c r="H580" s="234" t="s">
        <v>3183</v>
      </c>
      <c r="I580" s="265">
        <v>1</v>
      </c>
      <c r="J580" s="294" t="s">
        <v>2479</v>
      </c>
      <c r="K580" s="234" t="s">
        <v>5604</v>
      </c>
      <c r="L580" s="285" t="s">
        <v>5614</v>
      </c>
      <c r="M580" s="298">
        <v>437880036996</v>
      </c>
      <c r="N580" s="265">
        <v>60.67</v>
      </c>
      <c r="O580" s="288">
        <f t="shared" si="26"/>
        <v>0.60670000000000002</v>
      </c>
      <c r="P580" s="264" t="s">
        <v>3083</v>
      </c>
      <c r="Q580" s="264">
        <v>1</v>
      </c>
      <c r="R580" s="265" t="s">
        <v>1873</v>
      </c>
      <c r="S580" s="300" t="s">
        <v>1877</v>
      </c>
      <c r="T580" s="291" t="s">
        <v>354</v>
      </c>
      <c r="U580" s="291" t="s">
        <v>354</v>
      </c>
      <c r="V580" s="292" t="s">
        <v>1877</v>
      </c>
      <c r="W580" s="294" t="s">
        <v>3082</v>
      </c>
      <c r="Y580" s="361"/>
      <c r="Z580" s="361"/>
      <c r="AA580" s="361"/>
    </row>
    <row r="581" spans="1:27" ht="15.75" thickBot="1">
      <c r="A581" s="265">
        <v>20424913</v>
      </c>
      <c r="B581" s="265">
        <v>6504</v>
      </c>
      <c r="C581" s="285">
        <v>800</v>
      </c>
      <c r="D581" s="285" t="s">
        <v>1875</v>
      </c>
      <c r="E581" s="234" t="s">
        <v>5679</v>
      </c>
      <c r="F581" s="271" t="s">
        <v>70</v>
      </c>
      <c r="G581" s="234"/>
      <c r="H581" s="234" t="s">
        <v>3181</v>
      </c>
      <c r="I581" s="265">
        <v>1</v>
      </c>
      <c r="J581" s="294" t="s">
        <v>2485</v>
      </c>
      <c r="K581" s="234" t="s">
        <v>5604</v>
      </c>
      <c r="L581" s="285" t="s">
        <v>5614</v>
      </c>
      <c r="M581" s="298">
        <v>437880036994</v>
      </c>
      <c r="N581" s="265">
        <v>76.73</v>
      </c>
      <c r="O581" s="288">
        <f t="shared" si="26"/>
        <v>0.76730000000000009</v>
      </c>
      <c r="P581" s="264" t="s">
        <v>3085</v>
      </c>
      <c r="Q581" s="264">
        <v>1</v>
      </c>
      <c r="R581" s="265" t="s">
        <v>1873</v>
      </c>
      <c r="S581" s="290">
        <v>1.9239999999999999</v>
      </c>
      <c r="T581" s="291">
        <f>S581*O581</f>
        <v>1.4762852000000002</v>
      </c>
      <c r="U581" s="291">
        <f>T581/N581</f>
        <v>1.924E-2</v>
      </c>
      <c r="V581" s="296">
        <v>2.5659999999999998</v>
      </c>
      <c r="W581" s="294" t="s">
        <v>3084</v>
      </c>
      <c r="Y581" s="361"/>
      <c r="Z581" s="361"/>
      <c r="AA581" s="361"/>
    </row>
    <row r="582" spans="1:27" ht="15.75" thickBot="1">
      <c r="A582" s="265">
        <v>20424913</v>
      </c>
      <c r="B582" s="265">
        <v>6504</v>
      </c>
      <c r="C582" s="285">
        <v>800</v>
      </c>
      <c r="D582" s="285" t="s">
        <v>1875</v>
      </c>
      <c r="E582" s="234" t="s">
        <v>5677</v>
      </c>
      <c r="F582" s="271" t="s">
        <v>650</v>
      </c>
      <c r="G582" s="234"/>
      <c r="H582" s="234" t="s">
        <v>3177</v>
      </c>
      <c r="I582" s="265">
        <v>1</v>
      </c>
      <c r="J582" s="294" t="s">
        <v>2509</v>
      </c>
      <c r="K582" s="234" t="s">
        <v>5604</v>
      </c>
      <c r="L582" s="285" t="s">
        <v>5614</v>
      </c>
      <c r="M582" s="298">
        <v>437880036992</v>
      </c>
      <c r="N582" s="265">
        <v>73.42</v>
      </c>
      <c r="O582" s="288">
        <f t="shared" ref="O582:O614" si="33">N582*10/1000</f>
        <v>0.73420000000000007</v>
      </c>
      <c r="P582" s="264" t="s">
        <v>3087</v>
      </c>
      <c r="Q582" s="264">
        <v>1</v>
      </c>
      <c r="R582" s="265" t="s">
        <v>1873</v>
      </c>
      <c r="S582" s="290">
        <v>9.6690000000000005</v>
      </c>
      <c r="T582" s="291">
        <f>S582*O582</f>
        <v>7.0989798000000013</v>
      </c>
      <c r="U582" s="291">
        <f>T582/N582</f>
        <v>9.6690000000000012E-2</v>
      </c>
      <c r="V582" s="296">
        <v>11.641999999999999</v>
      </c>
      <c r="W582" s="294" t="s">
        <v>3086</v>
      </c>
      <c r="Y582" s="361"/>
      <c r="Z582" s="361"/>
      <c r="AA582" s="361"/>
    </row>
    <row r="583" spans="1:27" ht="15.75" thickBot="1">
      <c r="A583" s="265">
        <v>20424913</v>
      </c>
      <c r="B583" s="265">
        <v>6504</v>
      </c>
      <c r="C583" s="285">
        <v>800</v>
      </c>
      <c r="D583" s="285" t="s">
        <v>1875</v>
      </c>
      <c r="E583" s="234" t="s">
        <v>5688</v>
      </c>
      <c r="F583" s="271" t="s">
        <v>3195</v>
      </c>
      <c r="G583" s="234" t="s">
        <v>3168</v>
      </c>
      <c r="H583" s="234" t="s">
        <v>3193</v>
      </c>
      <c r="I583" s="265">
        <v>1</v>
      </c>
      <c r="J583" s="294" t="s">
        <v>2497</v>
      </c>
      <c r="K583" s="234" t="s">
        <v>5605</v>
      </c>
      <c r="L583" s="285" t="s">
        <v>5614</v>
      </c>
      <c r="M583" s="284">
        <v>437880037003</v>
      </c>
      <c r="N583" s="287">
        <v>84.79</v>
      </c>
      <c r="O583" s="288">
        <f t="shared" si="33"/>
        <v>0.8479000000000001</v>
      </c>
      <c r="P583" s="264" t="s">
        <v>3089</v>
      </c>
      <c r="Q583" s="264">
        <v>1</v>
      </c>
      <c r="R583" s="265" t="s">
        <v>1873</v>
      </c>
      <c r="S583" s="290">
        <v>105.148</v>
      </c>
      <c r="T583" s="291">
        <f>S583*O583</f>
        <v>89.154989200000003</v>
      </c>
      <c r="U583" s="291">
        <f>T583/N583</f>
        <v>1.05148</v>
      </c>
      <c r="V583" s="296">
        <v>75.826999999999998</v>
      </c>
      <c r="W583" s="294" t="s">
        <v>3088</v>
      </c>
      <c r="Y583" s="361"/>
      <c r="Z583" s="361"/>
      <c r="AA583" s="361"/>
    </row>
    <row r="584" spans="1:27" ht="15.75" thickBot="1">
      <c r="A584" s="265">
        <v>20424913</v>
      </c>
      <c r="B584" s="265">
        <v>6504</v>
      </c>
      <c r="C584" s="285">
        <v>800</v>
      </c>
      <c r="D584" s="285" t="s">
        <v>1875</v>
      </c>
      <c r="E584" s="234" t="s">
        <v>5691</v>
      </c>
      <c r="F584" s="271" t="s">
        <v>597</v>
      </c>
      <c r="G584" s="234"/>
      <c r="H584" s="234" t="s">
        <v>3202</v>
      </c>
      <c r="I584" s="265">
        <v>1</v>
      </c>
      <c r="J584" s="294" t="s">
        <v>2506</v>
      </c>
      <c r="K584" s="234" t="s">
        <v>5604</v>
      </c>
      <c r="L584" s="285" t="s">
        <v>5614</v>
      </c>
      <c r="M584" s="284">
        <v>437880037009</v>
      </c>
      <c r="N584" s="287">
        <v>56.86</v>
      </c>
      <c r="O584" s="288">
        <f t="shared" si="33"/>
        <v>0.56859999999999999</v>
      </c>
      <c r="P584" s="264" t="s">
        <v>3091</v>
      </c>
      <c r="Q584" s="264">
        <v>1</v>
      </c>
      <c r="R584" s="265" t="s">
        <v>1873</v>
      </c>
      <c r="S584" s="300" t="s">
        <v>1877</v>
      </c>
      <c r="T584" s="291" t="s">
        <v>354</v>
      </c>
      <c r="U584" s="291" t="s">
        <v>354</v>
      </c>
      <c r="V584" s="292" t="s">
        <v>1877</v>
      </c>
      <c r="W584" s="294" t="s">
        <v>3090</v>
      </c>
      <c r="Y584" s="361"/>
      <c r="Z584" s="361"/>
      <c r="AA584" s="361"/>
    </row>
    <row r="585" spans="1:27" ht="15.75" thickBot="1">
      <c r="A585" s="265">
        <v>20424913</v>
      </c>
      <c r="B585" s="265">
        <v>6504</v>
      </c>
      <c r="C585" s="285">
        <v>800</v>
      </c>
      <c r="D585" s="285" t="s">
        <v>1875</v>
      </c>
      <c r="E585" s="234" t="s">
        <v>5685</v>
      </c>
      <c r="F585" s="271" t="s">
        <v>5598</v>
      </c>
      <c r="G585" s="234" t="s">
        <v>3168</v>
      </c>
      <c r="H585" s="234" t="s">
        <v>3173</v>
      </c>
      <c r="I585" s="265">
        <v>1</v>
      </c>
      <c r="J585" s="294" t="s">
        <v>2500</v>
      </c>
      <c r="K585" s="234" t="s">
        <v>5605</v>
      </c>
      <c r="L585" s="285" t="s">
        <v>5614</v>
      </c>
      <c r="M585" s="284">
        <v>437880036988</v>
      </c>
      <c r="N585" s="287">
        <v>98.74</v>
      </c>
      <c r="O585" s="288">
        <f t="shared" si="33"/>
        <v>0.98739999999999994</v>
      </c>
      <c r="P585" s="264" t="s">
        <v>3093</v>
      </c>
      <c r="Q585" s="264">
        <v>1</v>
      </c>
      <c r="R585" s="265" t="s">
        <v>1873</v>
      </c>
      <c r="S585" s="290">
        <v>0.499</v>
      </c>
      <c r="T585" s="291">
        <f>S585*O585</f>
        <v>0.49271259999999995</v>
      </c>
      <c r="U585" s="291">
        <f>T585/N585</f>
        <v>4.9899999999999996E-3</v>
      </c>
      <c r="V585" s="292" t="s">
        <v>1877</v>
      </c>
      <c r="W585" s="294" t="s">
        <v>3092</v>
      </c>
      <c r="Y585" s="361"/>
      <c r="Z585" s="361"/>
      <c r="AA585" s="361"/>
    </row>
    <row r="586" spans="1:27" ht="15.75" thickBot="1">
      <c r="A586" s="265">
        <v>20424913</v>
      </c>
      <c r="B586" s="265">
        <v>6504</v>
      </c>
      <c r="C586" s="285">
        <v>800</v>
      </c>
      <c r="D586" s="285" t="s">
        <v>1875</v>
      </c>
      <c r="E586" s="234" t="s">
        <v>5684</v>
      </c>
      <c r="F586" s="271" t="s">
        <v>5595</v>
      </c>
      <c r="G586" s="234" t="s">
        <v>3168</v>
      </c>
      <c r="H586" s="234" t="s">
        <v>3186</v>
      </c>
      <c r="I586" s="265">
        <v>1</v>
      </c>
      <c r="J586" s="294" t="s">
        <v>2512</v>
      </c>
      <c r="K586" s="234" t="s">
        <v>5605</v>
      </c>
      <c r="L586" s="285" t="s">
        <v>5614</v>
      </c>
      <c r="M586" s="284">
        <v>437880036997</v>
      </c>
      <c r="N586" s="287">
        <v>92.97</v>
      </c>
      <c r="O586" s="288">
        <f t="shared" si="33"/>
        <v>0.92970000000000008</v>
      </c>
      <c r="P586" s="264" t="s">
        <v>3095</v>
      </c>
      <c r="Q586" s="264">
        <v>1</v>
      </c>
      <c r="R586" s="265" t="s">
        <v>1873</v>
      </c>
      <c r="S586" s="300" t="s">
        <v>1877</v>
      </c>
      <c r="T586" s="291" t="s">
        <v>354</v>
      </c>
      <c r="U586" s="291" t="s">
        <v>354</v>
      </c>
      <c r="V586" s="292" t="s">
        <v>1877</v>
      </c>
      <c r="W586" s="294" t="s">
        <v>3094</v>
      </c>
      <c r="Y586" s="361"/>
      <c r="Z586" s="361"/>
      <c r="AA586" s="361"/>
    </row>
    <row r="587" spans="1:27" ht="15.75" thickBot="1">
      <c r="A587" s="265">
        <v>20424913</v>
      </c>
      <c r="B587" s="265">
        <v>6504</v>
      </c>
      <c r="C587" s="285">
        <v>800</v>
      </c>
      <c r="D587" s="285" t="s">
        <v>1875</v>
      </c>
      <c r="E587" s="234" t="s">
        <v>5676</v>
      </c>
      <c r="F587" s="271" t="s">
        <v>1918</v>
      </c>
      <c r="G587" s="234" t="s">
        <v>3168</v>
      </c>
      <c r="H587" s="234" t="s">
        <v>3175</v>
      </c>
      <c r="I587" s="265">
        <v>1</v>
      </c>
      <c r="J587" s="294" t="s">
        <v>2515</v>
      </c>
      <c r="K587" s="234" t="s">
        <v>5605</v>
      </c>
      <c r="L587" s="285" t="s">
        <v>5614</v>
      </c>
      <c r="M587" s="284">
        <v>437880036990</v>
      </c>
      <c r="N587" s="287">
        <v>85.7</v>
      </c>
      <c r="O587" s="288">
        <f t="shared" si="33"/>
        <v>0.85699999999999998</v>
      </c>
      <c r="P587" s="264" t="s">
        <v>3097</v>
      </c>
      <c r="Q587" s="264">
        <v>1</v>
      </c>
      <c r="R587" s="265" t="s">
        <v>1873</v>
      </c>
      <c r="S587" s="290">
        <v>33.941000000000003</v>
      </c>
      <c r="T587" s="291">
        <f t="shared" ref="T587:T600" si="34">S587*O587</f>
        <v>29.087437000000001</v>
      </c>
      <c r="U587" s="291">
        <f t="shared" ref="U587:U600" si="35">T587/N587</f>
        <v>0.33940999999999999</v>
      </c>
      <c r="V587" s="296">
        <v>40.180999999999997</v>
      </c>
      <c r="W587" s="294" t="s">
        <v>3096</v>
      </c>
      <c r="Y587" s="361"/>
      <c r="Z587" s="361"/>
      <c r="AA587" s="361"/>
    </row>
    <row r="588" spans="1:27" ht="15.75" thickBot="1">
      <c r="A588" s="265">
        <v>20424913</v>
      </c>
      <c r="B588" s="265">
        <v>6504</v>
      </c>
      <c r="C588" s="285">
        <v>800</v>
      </c>
      <c r="D588" s="285" t="s">
        <v>1875</v>
      </c>
      <c r="E588" s="234" t="s">
        <v>5684</v>
      </c>
      <c r="F588" s="271" t="s">
        <v>5595</v>
      </c>
      <c r="G588" s="234" t="s">
        <v>3168</v>
      </c>
      <c r="H588" s="234" t="s">
        <v>3188</v>
      </c>
      <c r="I588" s="265">
        <v>3</v>
      </c>
      <c r="J588" s="294" t="s">
        <v>2503</v>
      </c>
      <c r="K588" s="234" t="s">
        <v>5605</v>
      </c>
      <c r="L588" s="285" t="s">
        <v>5614</v>
      </c>
      <c r="M588" s="284">
        <v>437880036999</v>
      </c>
      <c r="N588" s="265">
        <v>89.92</v>
      </c>
      <c r="O588" s="288">
        <f t="shared" si="33"/>
        <v>0.8992</v>
      </c>
      <c r="P588" s="264" t="s">
        <v>3099</v>
      </c>
      <c r="Q588" s="264">
        <v>1</v>
      </c>
      <c r="R588" s="265" t="s">
        <v>1873</v>
      </c>
      <c r="S588" s="290">
        <v>4.5910000000000002</v>
      </c>
      <c r="T588" s="291">
        <f t="shared" si="34"/>
        <v>4.1282272000000004</v>
      </c>
      <c r="U588" s="291">
        <f t="shared" si="35"/>
        <v>4.5910000000000006E-2</v>
      </c>
      <c r="V588" s="296">
        <v>6.3339999999999996</v>
      </c>
      <c r="W588" s="294" t="s">
        <v>3098</v>
      </c>
      <c r="Y588" s="361"/>
      <c r="Z588" s="361"/>
      <c r="AA588" s="361"/>
    </row>
    <row r="589" spans="1:27" ht="15.75" thickBot="1">
      <c r="A589" s="265">
        <v>20424913</v>
      </c>
      <c r="B589" s="265">
        <v>6505</v>
      </c>
      <c r="C589" s="285" t="s">
        <v>3166</v>
      </c>
      <c r="D589" s="285" t="s">
        <v>1875</v>
      </c>
      <c r="E589" s="253" t="s">
        <v>5776</v>
      </c>
      <c r="F589" s="271" t="s">
        <v>66</v>
      </c>
      <c r="G589" s="234"/>
      <c r="H589" s="234" t="s">
        <v>3200</v>
      </c>
      <c r="I589" s="265">
        <v>1</v>
      </c>
      <c r="J589" s="294" t="s">
        <v>1874</v>
      </c>
      <c r="K589" s="234" t="s">
        <v>5600</v>
      </c>
      <c r="L589" s="285" t="s">
        <v>5610</v>
      </c>
      <c r="M589" s="298">
        <v>437880034761</v>
      </c>
      <c r="N589" s="287">
        <v>98.72</v>
      </c>
      <c r="O589" s="288">
        <f t="shared" si="33"/>
        <v>0.98720000000000008</v>
      </c>
      <c r="P589" s="264" t="s">
        <v>3101</v>
      </c>
      <c r="Q589" s="264">
        <v>1</v>
      </c>
      <c r="R589" s="265" t="s">
        <v>1873</v>
      </c>
      <c r="S589" s="290">
        <v>94.53</v>
      </c>
      <c r="T589" s="291">
        <f t="shared" si="34"/>
        <v>93.32001600000001</v>
      </c>
      <c r="U589" s="291">
        <f t="shared" si="35"/>
        <v>0.94530000000000014</v>
      </c>
      <c r="V589" s="296">
        <v>102.90300000000001</v>
      </c>
      <c r="W589" s="294" t="s">
        <v>3100</v>
      </c>
      <c r="Y589" s="361"/>
      <c r="Z589" s="361"/>
      <c r="AA589" s="361"/>
    </row>
    <row r="590" spans="1:27" ht="15.75" thickBot="1">
      <c r="A590" s="265">
        <v>20424913</v>
      </c>
      <c r="B590" s="265">
        <v>6505</v>
      </c>
      <c r="C590" s="285" t="s">
        <v>3166</v>
      </c>
      <c r="D590" s="285" t="s">
        <v>1875</v>
      </c>
      <c r="E590" s="234" t="s">
        <v>5679</v>
      </c>
      <c r="F590" s="271" t="s">
        <v>70</v>
      </c>
      <c r="G590" s="234"/>
      <c r="H590" s="234" t="s">
        <v>3181</v>
      </c>
      <c r="I590" s="265">
        <v>1</v>
      </c>
      <c r="J590" s="294" t="s">
        <v>1894</v>
      </c>
      <c r="K590" s="234" t="s">
        <v>5600</v>
      </c>
      <c r="L590" s="285" t="s">
        <v>5610</v>
      </c>
      <c r="M590" s="298">
        <v>437880034733</v>
      </c>
      <c r="N590" s="265">
        <v>92.61</v>
      </c>
      <c r="O590" s="288">
        <f t="shared" si="33"/>
        <v>0.92610000000000003</v>
      </c>
      <c r="P590" s="264" t="s">
        <v>3103</v>
      </c>
      <c r="Q590" s="264">
        <v>1</v>
      </c>
      <c r="R590" s="265" t="s">
        <v>1873</v>
      </c>
      <c r="S590" s="290">
        <v>67.519000000000005</v>
      </c>
      <c r="T590" s="291">
        <f t="shared" si="34"/>
        <v>62.52934590000001</v>
      </c>
      <c r="U590" s="291">
        <f t="shared" si="35"/>
        <v>0.67519000000000007</v>
      </c>
      <c r="V590" s="296">
        <v>64.510000000000005</v>
      </c>
      <c r="W590" s="294" t="s">
        <v>3102</v>
      </c>
      <c r="Y590" s="361"/>
      <c r="Z590" s="361"/>
      <c r="AA590" s="361"/>
    </row>
    <row r="591" spans="1:27" ht="15.75" thickBot="1">
      <c r="A591" s="265">
        <v>20424913</v>
      </c>
      <c r="B591" s="265">
        <v>6505</v>
      </c>
      <c r="C591" s="285" t="s">
        <v>3166</v>
      </c>
      <c r="D591" s="285" t="s">
        <v>1875</v>
      </c>
      <c r="E591" s="234" t="s">
        <v>5678</v>
      </c>
      <c r="F591" s="271" t="s">
        <v>65</v>
      </c>
      <c r="G591" s="234"/>
      <c r="H591" s="234" t="s">
        <v>3179</v>
      </c>
      <c r="I591" s="265">
        <v>1</v>
      </c>
      <c r="J591" s="294" t="s">
        <v>1891</v>
      </c>
      <c r="K591" s="234" t="s">
        <v>5600</v>
      </c>
      <c r="L591" s="285" t="s">
        <v>5610</v>
      </c>
      <c r="M591" s="298">
        <v>437880034731</v>
      </c>
      <c r="N591" s="265">
        <v>75.67</v>
      </c>
      <c r="O591" s="288">
        <f t="shared" si="33"/>
        <v>0.75670000000000004</v>
      </c>
      <c r="P591" s="264" t="s">
        <v>3105</v>
      </c>
      <c r="Q591" s="264">
        <v>1</v>
      </c>
      <c r="R591" s="265" t="s">
        <v>1873</v>
      </c>
      <c r="S591" s="290">
        <v>75.010000000000005</v>
      </c>
      <c r="T591" s="291">
        <f t="shared" si="34"/>
        <v>56.760067000000006</v>
      </c>
      <c r="U591" s="291">
        <f t="shared" si="35"/>
        <v>0.7501000000000001</v>
      </c>
      <c r="V591" s="296">
        <v>80.89</v>
      </c>
      <c r="W591" s="294" t="s">
        <v>3104</v>
      </c>
      <c r="Y591" s="361"/>
      <c r="Z591" s="361"/>
      <c r="AA591" s="361"/>
    </row>
    <row r="592" spans="1:27" ht="15.75" thickBot="1">
      <c r="A592" s="265">
        <v>20424913</v>
      </c>
      <c r="B592" s="265">
        <v>6505</v>
      </c>
      <c r="C592" s="285" t="s">
        <v>3166</v>
      </c>
      <c r="D592" s="285" t="s">
        <v>1875</v>
      </c>
      <c r="E592" s="234" t="s">
        <v>5686</v>
      </c>
      <c r="F592" s="271" t="s">
        <v>3191</v>
      </c>
      <c r="G592" s="234" t="s">
        <v>3168</v>
      </c>
      <c r="H592" s="234" t="s">
        <v>3190</v>
      </c>
      <c r="I592" s="265">
        <v>1</v>
      </c>
      <c r="J592" s="294" t="s">
        <v>1880</v>
      </c>
      <c r="K592" s="234" t="s">
        <v>5601</v>
      </c>
      <c r="L592" s="285" t="s">
        <v>5610</v>
      </c>
      <c r="M592" s="298">
        <v>437880034747</v>
      </c>
      <c r="N592" s="265">
        <v>63.92</v>
      </c>
      <c r="O592" s="288">
        <f t="shared" si="33"/>
        <v>0.63919999999999999</v>
      </c>
      <c r="P592" s="264" t="s">
        <v>3107</v>
      </c>
      <c r="Q592" s="264">
        <v>1</v>
      </c>
      <c r="R592" s="265" t="s">
        <v>1873</v>
      </c>
      <c r="S592" s="290">
        <v>44.148000000000003</v>
      </c>
      <c r="T592" s="291">
        <f t="shared" si="34"/>
        <v>28.219401600000001</v>
      </c>
      <c r="U592" s="291">
        <f t="shared" si="35"/>
        <v>0.44147999999999998</v>
      </c>
      <c r="V592" s="296">
        <v>39.243000000000002</v>
      </c>
      <c r="W592" s="294" t="s">
        <v>3106</v>
      </c>
      <c r="Y592" s="361"/>
      <c r="Z592" s="361"/>
      <c r="AA592" s="361"/>
    </row>
    <row r="593" spans="1:27" ht="15.75" thickBot="1">
      <c r="A593" s="265">
        <v>20424913</v>
      </c>
      <c r="B593" s="265">
        <v>6505</v>
      </c>
      <c r="C593" s="285" t="s">
        <v>3166</v>
      </c>
      <c r="D593" s="285" t="s">
        <v>1875</v>
      </c>
      <c r="E593" s="253" t="s">
        <v>5777</v>
      </c>
      <c r="F593" s="271" t="s">
        <v>5599</v>
      </c>
      <c r="G593" s="234"/>
      <c r="H593" s="234" t="s">
        <v>3183</v>
      </c>
      <c r="I593" s="265">
        <v>1</v>
      </c>
      <c r="J593" s="294" t="s">
        <v>1884</v>
      </c>
      <c r="K593" s="234" t="s">
        <v>5600</v>
      </c>
      <c r="L593" s="285" t="s">
        <v>5610</v>
      </c>
      <c r="M593" s="298">
        <v>437880034737</v>
      </c>
      <c r="N593" s="265">
        <v>47.33</v>
      </c>
      <c r="O593" s="288">
        <f t="shared" si="33"/>
        <v>0.47329999999999994</v>
      </c>
      <c r="P593" s="264" t="s">
        <v>3109</v>
      </c>
      <c r="Q593" s="264">
        <v>25</v>
      </c>
      <c r="R593" s="265" t="s">
        <v>1873</v>
      </c>
      <c r="S593" s="290">
        <v>483.74400000000003</v>
      </c>
      <c r="T593" s="291">
        <f t="shared" si="34"/>
        <v>228.95603519999997</v>
      </c>
      <c r="U593" s="291">
        <f t="shared" si="35"/>
        <v>4.83744</v>
      </c>
      <c r="V593" s="296">
        <v>495.10899999999998</v>
      </c>
      <c r="W593" s="294" t="s">
        <v>3108</v>
      </c>
      <c r="Y593" s="361"/>
      <c r="Z593" s="361"/>
      <c r="AA593" s="361"/>
    </row>
    <row r="594" spans="1:27" ht="15.75" thickBot="1">
      <c r="A594" s="265">
        <v>20424913</v>
      </c>
      <c r="B594" s="265">
        <v>6505</v>
      </c>
      <c r="C594" s="285" t="s">
        <v>3166</v>
      </c>
      <c r="D594" s="285" t="s">
        <v>1875</v>
      </c>
      <c r="E594" s="234" t="s">
        <v>5689</v>
      </c>
      <c r="F594" s="271" t="s">
        <v>3198</v>
      </c>
      <c r="G594" s="234" t="s">
        <v>3168</v>
      </c>
      <c r="H594" s="234" t="s">
        <v>3197</v>
      </c>
      <c r="I594" s="265">
        <v>1</v>
      </c>
      <c r="J594" s="294" t="s">
        <v>1888</v>
      </c>
      <c r="K594" s="234" t="s">
        <v>5601</v>
      </c>
      <c r="L594" s="285" t="s">
        <v>5610</v>
      </c>
      <c r="M594" s="298">
        <v>437880034755</v>
      </c>
      <c r="N594" s="265">
        <v>50.42</v>
      </c>
      <c r="O594" s="288">
        <f t="shared" si="33"/>
        <v>0.50420000000000009</v>
      </c>
      <c r="P594" s="264" t="s">
        <v>3111</v>
      </c>
      <c r="Q594" s="264">
        <v>1</v>
      </c>
      <c r="R594" s="265" t="s">
        <v>1873</v>
      </c>
      <c r="S594" s="290">
        <v>201.05799999999999</v>
      </c>
      <c r="T594" s="291">
        <f t="shared" si="34"/>
        <v>101.37344360000002</v>
      </c>
      <c r="U594" s="291">
        <f t="shared" si="35"/>
        <v>2.01058</v>
      </c>
      <c r="V594" s="296">
        <v>209.583</v>
      </c>
      <c r="W594" s="294" t="s">
        <v>3110</v>
      </c>
      <c r="Y594" s="361"/>
      <c r="Z594" s="361"/>
      <c r="AA594" s="361"/>
    </row>
    <row r="595" spans="1:27" ht="15.75" thickBot="1">
      <c r="A595" s="265">
        <v>20424913</v>
      </c>
      <c r="B595" s="265">
        <v>6505</v>
      </c>
      <c r="C595" s="285" t="s">
        <v>3166</v>
      </c>
      <c r="D595" s="285" t="s">
        <v>1875</v>
      </c>
      <c r="E595" s="234" t="s">
        <v>5676</v>
      </c>
      <c r="F595" s="271" t="s">
        <v>1918</v>
      </c>
      <c r="G595" s="234" t="s">
        <v>3168</v>
      </c>
      <c r="H595" s="234" t="s">
        <v>3175</v>
      </c>
      <c r="I595" s="265">
        <v>1</v>
      </c>
      <c r="J595" s="294" t="s">
        <v>1917</v>
      </c>
      <c r="K595" s="234" t="s">
        <v>5601</v>
      </c>
      <c r="L595" s="285" t="s">
        <v>5610</v>
      </c>
      <c r="M595" s="284">
        <v>437880034725</v>
      </c>
      <c r="N595" s="287">
        <v>80.42</v>
      </c>
      <c r="O595" s="288">
        <f t="shared" si="33"/>
        <v>0.80420000000000003</v>
      </c>
      <c r="P595" s="264" t="s">
        <v>3113</v>
      </c>
      <c r="Q595" s="264">
        <v>1</v>
      </c>
      <c r="R595" s="265" t="s">
        <v>1873</v>
      </c>
      <c r="S595" s="290">
        <v>110.232</v>
      </c>
      <c r="T595" s="291">
        <f t="shared" si="34"/>
        <v>88.648574400000001</v>
      </c>
      <c r="U595" s="291">
        <f t="shared" si="35"/>
        <v>1.10232</v>
      </c>
      <c r="V595" s="296">
        <v>70.959999999999994</v>
      </c>
      <c r="W595" s="294" t="s">
        <v>3112</v>
      </c>
      <c r="Y595" s="361"/>
      <c r="Z595" s="361"/>
      <c r="AA595" s="361"/>
    </row>
    <row r="596" spans="1:27" ht="15.75" thickBot="1">
      <c r="A596" s="265">
        <v>20424913</v>
      </c>
      <c r="B596" s="265">
        <v>6505</v>
      </c>
      <c r="C596" s="285" t="s">
        <v>3166</v>
      </c>
      <c r="D596" s="285" t="s">
        <v>1875</v>
      </c>
      <c r="E596" s="234" t="s">
        <v>5685</v>
      </c>
      <c r="F596" s="271" t="s">
        <v>5598</v>
      </c>
      <c r="G596" s="234" t="s">
        <v>3168</v>
      </c>
      <c r="H596" s="234" t="s">
        <v>3173</v>
      </c>
      <c r="I596" s="265">
        <v>1</v>
      </c>
      <c r="J596" s="294" t="s">
        <v>1902</v>
      </c>
      <c r="K596" s="234" t="s">
        <v>5601</v>
      </c>
      <c r="L596" s="285" t="s">
        <v>5610</v>
      </c>
      <c r="M596" s="284">
        <v>437880034721</v>
      </c>
      <c r="N596" s="287">
        <v>69.36</v>
      </c>
      <c r="O596" s="288">
        <f t="shared" si="33"/>
        <v>0.69359999999999999</v>
      </c>
      <c r="P596" s="264" t="s">
        <v>3115</v>
      </c>
      <c r="Q596" s="264">
        <v>25</v>
      </c>
      <c r="R596" s="265" t="s">
        <v>1873</v>
      </c>
      <c r="S596" s="290">
        <v>71.042000000000002</v>
      </c>
      <c r="T596" s="291">
        <f t="shared" si="34"/>
        <v>49.274731199999998</v>
      </c>
      <c r="U596" s="291">
        <f t="shared" si="35"/>
        <v>0.71041999999999994</v>
      </c>
      <c r="V596" s="296">
        <v>219.369</v>
      </c>
      <c r="W596" s="294" t="s">
        <v>3114</v>
      </c>
      <c r="Y596" s="361"/>
      <c r="Z596" s="361"/>
      <c r="AA596" s="361"/>
    </row>
    <row r="597" spans="1:27" ht="15.75" thickBot="1">
      <c r="A597" s="265">
        <v>20424913</v>
      </c>
      <c r="B597" s="265">
        <v>6505</v>
      </c>
      <c r="C597" s="285" t="s">
        <v>3166</v>
      </c>
      <c r="D597" s="285" t="s">
        <v>1875</v>
      </c>
      <c r="E597" s="234" t="s">
        <v>5688</v>
      </c>
      <c r="F597" s="271" t="s">
        <v>3195</v>
      </c>
      <c r="G597" s="234" t="s">
        <v>3168</v>
      </c>
      <c r="H597" s="234" t="s">
        <v>3193</v>
      </c>
      <c r="I597" s="265">
        <v>1</v>
      </c>
      <c r="J597" s="294" t="s">
        <v>1908</v>
      </c>
      <c r="K597" s="234" t="s">
        <v>5601</v>
      </c>
      <c r="L597" s="285" t="s">
        <v>5610</v>
      </c>
      <c r="M597" s="284">
        <v>437880034751</v>
      </c>
      <c r="N597" s="287">
        <v>71.680000000000007</v>
      </c>
      <c r="O597" s="288">
        <f t="shared" si="33"/>
        <v>0.7168000000000001</v>
      </c>
      <c r="P597" s="264" t="s">
        <v>3117</v>
      </c>
      <c r="Q597" s="264">
        <v>1</v>
      </c>
      <c r="R597" s="265" t="s">
        <v>1873</v>
      </c>
      <c r="S597" s="290">
        <v>77.37</v>
      </c>
      <c r="T597" s="291">
        <f t="shared" si="34"/>
        <v>55.458816000000013</v>
      </c>
      <c r="U597" s="291">
        <f t="shared" si="35"/>
        <v>0.77370000000000005</v>
      </c>
      <c r="V597" s="296">
        <v>86.921999999999997</v>
      </c>
      <c r="W597" s="294" t="s">
        <v>3116</v>
      </c>
      <c r="Y597" s="361"/>
      <c r="Z597" s="361"/>
      <c r="AA597" s="361"/>
    </row>
    <row r="598" spans="1:27" ht="15.75" thickBot="1">
      <c r="A598" s="265">
        <v>20424913</v>
      </c>
      <c r="B598" s="265">
        <v>6505</v>
      </c>
      <c r="C598" s="285" t="s">
        <v>3166</v>
      </c>
      <c r="D598" s="285" t="s">
        <v>1875</v>
      </c>
      <c r="E598" s="234" t="s">
        <v>5684</v>
      </c>
      <c r="F598" s="271" t="s">
        <v>5595</v>
      </c>
      <c r="G598" s="234" t="s">
        <v>3168</v>
      </c>
      <c r="H598" s="234" t="s">
        <v>3186</v>
      </c>
      <c r="I598" s="265">
        <v>1</v>
      </c>
      <c r="J598" s="294" t="s">
        <v>1898</v>
      </c>
      <c r="K598" s="234" t="s">
        <v>5601</v>
      </c>
      <c r="L598" s="285" t="s">
        <v>5610</v>
      </c>
      <c r="M598" s="284">
        <v>437880034739</v>
      </c>
      <c r="N598" s="287">
        <v>60.85</v>
      </c>
      <c r="O598" s="288">
        <f t="shared" si="33"/>
        <v>0.60850000000000004</v>
      </c>
      <c r="P598" s="264" t="s">
        <v>3119</v>
      </c>
      <c r="Q598" s="264">
        <v>1</v>
      </c>
      <c r="R598" s="265" t="s">
        <v>1873</v>
      </c>
      <c r="S598" s="290">
        <v>151.06800000000001</v>
      </c>
      <c r="T598" s="291">
        <f t="shared" si="34"/>
        <v>91.924878000000007</v>
      </c>
      <c r="U598" s="291">
        <f t="shared" si="35"/>
        <v>1.51068</v>
      </c>
      <c r="V598" s="296">
        <v>163.286</v>
      </c>
      <c r="W598" s="294" t="s">
        <v>3118</v>
      </c>
      <c r="Y598" s="361"/>
      <c r="Z598" s="361"/>
      <c r="AA598" s="361"/>
    </row>
    <row r="599" spans="1:27" ht="15.75" thickBot="1">
      <c r="A599" s="265">
        <v>20424913</v>
      </c>
      <c r="B599" s="265">
        <v>6505</v>
      </c>
      <c r="C599" s="285" t="s">
        <v>3166</v>
      </c>
      <c r="D599" s="285" t="s">
        <v>1875</v>
      </c>
      <c r="E599" s="234" t="s">
        <v>5677</v>
      </c>
      <c r="F599" s="271" t="s">
        <v>650</v>
      </c>
      <c r="G599" s="234"/>
      <c r="H599" s="234" t="s">
        <v>3177</v>
      </c>
      <c r="I599" s="265">
        <v>1</v>
      </c>
      <c r="J599" s="294" t="s">
        <v>1911</v>
      </c>
      <c r="K599" s="234" t="s">
        <v>5600</v>
      </c>
      <c r="L599" s="285" t="s">
        <v>5610</v>
      </c>
      <c r="M599" s="284">
        <v>437880034729</v>
      </c>
      <c r="N599" s="287">
        <v>64.95</v>
      </c>
      <c r="O599" s="288">
        <f t="shared" si="33"/>
        <v>0.64949999999999997</v>
      </c>
      <c r="P599" s="264" t="s">
        <v>3121</v>
      </c>
      <c r="Q599" s="264">
        <v>1</v>
      </c>
      <c r="R599" s="265" t="s">
        <v>1873</v>
      </c>
      <c r="S599" s="290">
        <v>60.308999999999997</v>
      </c>
      <c r="T599" s="291">
        <f t="shared" si="34"/>
        <v>39.170695499999994</v>
      </c>
      <c r="U599" s="291">
        <f t="shared" si="35"/>
        <v>0.6030899999999999</v>
      </c>
      <c r="V599" s="296">
        <v>64.090999999999994</v>
      </c>
      <c r="W599" s="294" t="s">
        <v>3120</v>
      </c>
      <c r="Y599" s="361"/>
      <c r="Z599" s="361"/>
      <c r="AA599" s="361"/>
    </row>
    <row r="600" spans="1:27" ht="15.75" thickBot="1">
      <c r="A600" s="265">
        <v>20424913</v>
      </c>
      <c r="B600" s="265">
        <v>6505</v>
      </c>
      <c r="C600" s="285" t="s">
        <v>3166</v>
      </c>
      <c r="D600" s="285" t="s">
        <v>1875</v>
      </c>
      <c r="E600" s="234" t="s">
        <v>5691</v>
      </c>
      <c r="F600" s="271" t="s">
        <v>597</v>
      </c>
      <c r="G600" s="234"/>
      <c r="H600" s="234" t="s">
        <v>3202</v>
      </c>
      <c r="I600" s="265">
        <v>1</v>
      </c>
      <c r="J600" s="294" t="s">
        <v>1914</v>
      </c>
      <c r="K600" s="234" t="s">
        <v>5600</v>
      </c>
      <c r="L600" s="285" t="s">
        <v>5610</v>
      </c>
      <c r="M600" s="284">
        <v>437880034763</v>
      </c>
      <c r="N600" s="265">
        <v>62.96</v>
      </c>
      <c r="O600" s="288">
        <f t="shared" si="33"/>
        <v>0.62960000000000005</v>
      </c>
      <c r="P600" s="264" t="s">
        <v>3123</v>
      </c>
      <c r="Q600" s="264">
        <v>1</v>
      </c>
      <c r="R600" s="265" t="s">
        <v>1873</v>
      </c>
      <c r="S600" s="290">
        <v>47.613999999999997</v>
      </c>
      <c r="T600" s="291">
        <f t="shared" si="34"/>
        <v>29.977774400000001</v>
      </c>
      <c r="U600" s="291">
        <f t="shared" si="35"/>
        <v>0.47614000000000001</v>
      </c>
      <c r="V600" s="296">
        <v>51.752000000000002</v>
      </c>
      <c r="W600" s="294" t="s">
        <v>3122</v>
      </c>
      <c r="Y600" s="361"/>
      <c r="Z600" s="361"/>
      <c r="AA600" s="361"/>
    </row>
    <row r="601" spans="1:27" ht="15.75" thickBot="1">
      <c r="A601" s="265">
        <v>20424913</v>
      </c>
      <c r="B601" s="265">
        <v>6505</v>
      </c>
      <c r="C601" s="285" t="s">
        <v>3166</v>
      </c>
      <c r="D601" s="285" t="s">
        <v>1875</v>
      </c>
      <c r="E601" s="234" t="s">
        <v>5684</v>
      </c>
      <c r="F601" s="271" t="s">
        <v>5595</v>
      </c>
      <c r="G601" s="234" t="s">
        <v>3168</v>
      </c>
      <c r="H601" s="234" t="s">
        <v>3188</v>
      </c>
      <c r="I601" s="265">
        <v>3</v>
      </c>
      <c r="J601" s="294" t="s">
        <v>1905</v>
      </c>
      <c r="K601" s="234" t="s">
        <v>5601</v>
      </c>
      <c r="L601" s="285" t="s">
        <v>5610</v>
      </c>
      <c r="M601" s="284">
        <v>437880034743</v>
      </c>
      <c r="N601" s="265">
        <v>61.72</v>
      </c>
      <c r="O601" s="288">
        <f t="shared" si="33"/>
        <v>0.61720000000000008</v>
      </c>
      <c r="P601" s="264" t="s">
        <v>3125</v>
      </c>
      <c r="Q601" s="264">
        <v>25</v>
      </c>
      <c r="R601" s="265" t="s">
        <v>1873</v>
      </c>
      <c r="S601" s="290">
        <v>271.803</v>
      </c>
      <c r="T601" s="291" t="s">
        <v>354</v>
      </c>
      <c r="U601" s="291" t="s">
        <v>354</v>
      </c>
      <c r="V601" s="296">
        <v>219.02600000000001</v>
      </c>
      <c r="W601" s="294" t="s">
        <v>3124</v>
      </c>
      <c r="Y601" s="361"/>
      <c r="Z601" s="361"/>
      <c r="AA601" s="361"/>
    </row>
    <row r="602" spans="1:27" ht="15.75" thickBot="1">
      <c r="A602" s="265">
        <v>20424913</v>
      </c>
      <c r="B602" s="265">
        <v>6602</v>
      </c>
      <c r="C602" s="285" t="s">
        <v>3166</v>
      </c>
      <c r="D602" s="285" t="s">
        <v>1875</v>
      </c>
      <c r="E602" s="253" t="s">
        <v>5776</v>
      </c>
      <c r="F602" s="271" t="s">
        <v>66</v>
      </c>
      <c r="G602" s="234"/>
      <c r="H602" s="234" t="s">
        <v>3200</v>
      </c>
      <c r="I602" s="265">
        <v>1</v>
      </c>
      <c r="J602" s="294" t="s">
        <v>1874</v>
      </c>
      <c r="K602" s="234" t="s">
        <v>5600</v>
      </c>
      <c r="L602" s="285" t="s">
        <v>5610</v>
      </c>
      <c r="M602" s="298">
        <v>437880023344</v>
      </c>
      <c r="N602" s="287">
        <v>90.65</v>
      </c>
      <c r="O602" s="288">
        <f t="shared" si="33"/>
        <v>0.90649999999999997</v>
      </c>
      <c r="P602" s="264" t="s">
        <v>3127</v>
      </c>
      <c r="Q602" s="264">
        <v>1</v>
      </c>
      <c r="R602" s="265" t="s">
        <v>1873</v>
      </c>
      <c r="S602" s="290">
        <v>118.337</v>
      </c>
      <c r="T602" s="291">
        <f t="shared" ref="T602:T614" si="36">S602*O602</f>
        <v>107.2724905</v>
      </c>
      <c r="U602" s="291">
        <f t="shared" ref="U602:U614" si="37">T602/N602</f>
        <v>1.18337</v>
      </c>
      <c r="V602" s="296">
        <v>148.352</v>
      </c>
      <c r="W602" s="294" t="s">
        <v>3126</v>
      </c>
      <c r="Y602" s="361"/>
      <c r="Z602" s="361"/>
      <c r="AA602" s="361"/>
    </row>
    <row r="603" spans="1:27" ht="15.75" thickBot="1">
      <c r="A603" s="265">
        <v>20424913</v>
      </c>
      <c r="B603" s="265">
        <v>6602</v>
      </c>
      <c r="C603" s="285" t="s">
        <v>3166</v>
      </c>
      <c r="D603" s="285" t="s">
        <v>1875</v>
      </c>
      <c r="E603" s="253" t="s">
        <v>5777</v>
      </c>
      <c r="F603" s="271" t="s">
        <v>5599</v>
      </c>
      <c r="G603" s="234"/>
      <c r="H603" s="234" t="s">
        <v>3183</v>
      </c>
      <c r="I603" s="265">
        <v>1</v>
      </c>
      <c r="J603" s="294" t="s">
        <v>1884</v>
      </c>
      <c r="K603" s="234" t="s">
        <v>5600</v>
      </c>
      <c r="L603" s="285" t="s">
        <v>5610</v>
      </c>
      <c r="M603" s="298">
        <v>437880023320</v>
      </c>
      <c r="N603" s="287">
        <v>81.44</v>
      </c>
      <c r="O603" s="288">
        <f t="shared" si="33"/>
        <v>0.81440000000000001</v>
      </c>
      <c r="P603" s="264" t="s">
        <v>3129</v>
      </c>
      <c r="Q603" s="264">
        <v>25</v>
      </c>
      <c r="R603" s="265" t="s">
        <v>1873</v>
      </c>
      <c r="S603" s="290">
        <v>709.24699999999996</v>
      </c>
      <c r="T603" s="291">
        <f t="shared" si="36"/>
        <v>577.61075679999999</v>
      </c>
      <c r="U603" s="291">
        <f t="shared" si="37"/>
        <v>7.0924700000000005</v>
      </c>
      <c r="V603" s="296">
        <v>712.74199999999996</v>
      </c>
      <c r="W603" s="294" t="s">
        <v>3128</v>
      </c>
      <c r="Y603" s="361"/>
      <c r="Z603" s="361"/>
      <c r="AA603" s="361"/>
    </row>
    <row r="604" spans="1:27" ht="15.75" thickBot="1">
      <c r="A604" s="265">
        <v>20424913</v>
      </c>
      <c r="B604" s="265">
        <v>6602</v>
      </c>
      <c r="C604" s="285" t="s">
        <v>3166</v>
      </c>
      <c r="D604" s="285" t="s">
        <v>1875</v>
      </c>
      <c r="E604" s="234" t="s">
        <v>5679</v>
      </c>
      <c r="F604" s="271" t="s">
        <v>70</v>
      </c>
      <c r="G604" s="234"/>
      <c r="H604" s="234" t="s">
        <v>3181</v>
      </c>
      <c r="I604" s="265">
        <v>1</v>
      </c>
      <c r="J604" s="294" t="s">
        <v>1894</v>
      </c>
      <c r="K604" s="234" t="s">
        <v>5600</v>
      </c>
      <c r="L604" s="285" t="s">
        <v>5610</v>
      </c>
      <c r="M604" s="298">
        <v>437880023316</v>
      </c>
      <c r="N604" s="287">
        <v>92.27</v>
      </c>
      <c r="O604" s="288">
        <f t="shared" si="33"/>
        <v>0.92269999999999996</v>
      </c>
      <c r="P604" s="264" t="s">
        <v>3131</v>
      </c>
      <c r="Q604" s="264">
        <v>1</v>
      </c>
      <c r="R604" s="265" t="s">
        <v>1873</v>
      </c>
      <c r="S604" s="290">
        <v>104.003</v>
      </c>
      <c r="T604" s="291">
        <f t="shared" si="36"/>
        <v>95.963568100000003</v>
      </c>
      <c r="U604" s="291">
        <f t="shared" si="37"/>
        <v>1.04003</v>
      </c>
      <c r="V604" s="296">
        <v>110.291</v>
      </c>
      <c r="W604" s="294" t="s">
        <v>3130</v>
      </c>
      <c r="Y604" s="361"/>
      <c r="Z604" s="361"/>
      <c r="AA604" s="361"/>
    </row>
    <row r="605" spans="1:27" ht="15.75" thickBot="1">
      <c r="A605" s="265">
        <v>20424913</v>
      </c>
      <c r="B605" s="265">
        <v>6602</v>
      </c>
      <c r="C605" s="285" t="s">
        <v>3166</v>
      </c>
      <c r="D605" s="285" t="s">
        <v>1875</v>
      </c>
      <c r="E605" s="234" t="s">
        <v>5686</v>
      </c>
      <c r="F605" s="271" t="s">
        <v>3191</v>
      </c>
      <c r="G605" s="234" t="s">
        <v>3168</v>
      </c>
      <c r="H605" s="234" t="s">
        <v>3190</v>
      </c>
      <c r="I605" s="265">
        <v>1</v>
      </c>
      <c r="J605" s="294" t="s">
        <v>1880</v>
      </c>
      <c r="K605" s="234" t="s">
        <v>5601</v>
      </c>
      <c r="L605" s="285" t="s">
        <v>5610</v>
      </c>
      <c r="M605" s="298">
        <v>437880023330</v>
      </c>
      <c r="N605" s="265">
        <v>76.72</v>
      </c>
      <c r="O605" s="288">
        <f t="shared" si="33"/>
        <v>0.76719999999999999</v>
      </c>
      <c r="P605" s="264" t="s">
        <v>3133</v>
      </c>
      <c r="Q605" s="264">
        <v>1</v>
      </c>
      <c r="R605" s="265" t="s">
        <v>1873</v>
      </c>
      <c r="S605" s="290">
        <v>82.715000000000003</v>
      </c>
      <c r="T605" s="291">
        <f t="shared" si="36"/>
        <v>63.458947999999999</v>
      </c>
      <c r="U605" s="291">
        <f t="shared" si="37"/>
        <v>0.82715000000000005</v>
      </c>
      <c r="V605" s="296">
        <v>98.156000000000006</v>
      </c>
      <c r="W605" s="294" t="s">
        <v>3132</v>
      </c>
      <c r="Y605" s="361"/>
      <c r="Z605" s="361"/>
      <c r="AA605" s="361"/>
    </row>
    <row r="606" spans="1:27" ht="15.75" thickBot="1">
      <c r="A606" s="265">
        <v>20424913</v>
      </c>
      <c r="B606" s="265">
        <v>6602</v>
      </c>
      <c r="C606" s="285" t="s">
        <v>3166</v>
      </c>
      <c r="D606" s="285" t="s">
        <v>1875</v>
      </c>
      <c r="E606" s="234" t="s">
        <v>5689</v>
      </c>
      <c r="F606" s="271" t="s">
        <v>3198</v>
      </c>
      <c r="G606" s="234" t="s">
        <v>3168</v>
      </c>
      <c r="H606" s="234" t="s">
        <v>3197</v>
      </c>
      <c r="I606" s="265">
        <v>1</v>
      </c>
      <c r="J606" s="294" t="s">
        <v>1888</v>
      </c>
      <c r="K606" s="234" t="s">
        <v>5601</v>
      </c>
      <c r="L606" s="285" t="s">
        <v>5610</v>
      </c>
      <c r="M606" s="298">
        <v>437880023338</v>
      </c>
      <c r="N606" s="265">
        <v>92.92</v>
      </c>
      <c r="O606" s="288">
        <f t="shared" si="33"/>
        <v>0.92920000000000003</v>
      </c>
      <c r="P606" s="264" t="s">
        <v>3135</v>
      </c>
      <c r="Q606" s="264">
        <v>1</v>
      </c>
      <c r="R606" s="265" t="s">
        <v>1873</v>
      </c>
      <c r="S606" s="290">
        <v>79.718999999999994</v>
      </c>
      <c r="T606" s="291">
        <f t="shared" si="36"/>
        <v>74.074894799999996</v>
      </c>
      <c r="U606" s="291">
        <f t="shared" si="37"/>
        <v>0.79718999999999995</v>
      </c>
      <c r="V606" s="296">
        <v>98.754000000000005</v>
      </c>
      <c r="W606" s="294" t="s">
        <v>3134</v>
      </c>
      <c r="Y606" s="361"/>
      <c r="Z606" s="361"/>
      <c r="AA606" s="361"/>
    </row>
    <row r="607" spans="1:27" ht="15.75" thickBot="1">
      <c r="A607" s="265">
        <v>20424913</v>
      </c>
      <c r="B607" s="265">
        <v>6602</v>
      </c>
      <c r="C607" s="285" t="s">
        <v>3166</v>
      </c>
      <c r="D607" s="285" t="s">
        <v>1875</v>
      </c>
      <c r="E607" s="234" t="s">
        <v>5678</v>
      </c>
      <c r="F607" s="271" t="s">
        <v>65</v>
      </c>
      <c r="G607" s="234"/>
      <c r="H607" s="234" t="s">
        <v>3179</v>
      </c>
      <c r="I607" s="265">
        <v>1</v>
      </c>
      <c r="J607" s="294" t="s">
        <v>1891</v>
      </c>
      <c r="K607" s="234" t="s">
        <v>5600</v>
      </c>
      <c r="L607" s="285" t="s">
        <v>5610</v>
      </c>
      <c r="M607" s="298">
        <v>437880023314</v>
      </c>
      <c r="N607" s="265">
        <v>85.81</v>
      </c>
      <c r="O607" s="288">
        <f t="shared" si="33"/>
        <v>0.85809999999999997</v>
      </c>
      <c r="P607" s="264" t="s">
        <v>3137</v>
      </c>
      <c r="Q607" s="264">
        <v>1</v>
      </c>
      <c r="R607" s="265" t="s">
        <v>1873</v>
      </c>
      <c r="S607" s="290">
        <v>101.121</v>
      </c>
      <c r="T607" s="291">
        <f t="shared" si="36"/>
        <v>86.771930099999992</v>
      </c>
      <c r="U607" s="291">
        <f t="shared" si="37"/>
        <v>1.0112099999999999</v>
      </c>
      <c r="V607" s="296">
        <v>113.587</v>
      </c>
      <c r="W607" s="294" t="s">
        <v>3136</v>
      </c>
      <c r="Y607" s="361"/>
      <c r="Z607" s="361"/>
      <c r="AA607" s="361"/>
    </row>
    <row r="608" spans="1:27" ht="15.75" thickBot="1">
      <c r="A608" s="265">
        <v>20424913</v>
      </c>
      <c r="B608" s="265">
        <v>6602</v>
      </c>
      <c r="C608" s="285" t="s">
        <v>3166</v>
      </c>
      <c r="D608" s="285" t="s">
        <v>1875</v>
      </c>
      <c r="E608" s="234" t="s">
        <v>5677</v>
      </c>
      <c r="F608" s="271" t="s">
        <v>650</v>
      </c>
      <c r="G608" s="234"/>
      <c r="H608" s="234" t="s">
        <v>3177</v>
      </c>
      <c r="I608" s="265">
        <v>1</v>
      </c>
      <c r="J608" s="294" t="s">
        <v>1911</v>
      </c>
      <c r="K608" s="234" t="s">
        <v>5600</v>
      </c>
      <c r="L608" s="285" t="s">
        <v>5610</v>
      </c>
      <c r="M608" s="284">
        <v>437880023312</v>
      </c>
      <c r="N608" s="287">
        <v>89.32</v>
      </c>
      <c r="O608" s="288">
        <f t="shared" si="33"/>
        <v>0.89319999999999988</v>
      </c>
      <c r="P608" s="264" t="s">
        <v>3139</v>
      </c>
      <c r="Q608" s="264">
        <v>1</v>
      </c>
      <c r="R608" s="265" t="s">
        <v>1873</v>
      </c>
      <c r="S608" s="290">
        <v>82.497</v>
      </c>
      <c r="T608" s="291">
        <f t="shared" si="36"/>
        <v>73.686320399999985</v>
      </c>
      <c r="U608" s="291">
        <f t="shared" si="37"/>
        <v>0.82496999999999987</v>
      </c>
      <c r="V608" s="296">
        <v>60.533000000000001</v>
      </c>
      <c r="W608" s="294" t="s">
        <v>3138</v>
      </c>
      <c r="Y608" s="361"/>
      <c r="Z608" s="361"/>
      <c r="AA608" s="361"/>
    </row>
    <row r="609" spans="1:27" ht="15.75" thickBot="1">
      <c r="A609" s="265">
        <v>20424913</v>
      </c>
      <c r="B609" s="265">
        <v>6602</v>
      </c>
      <c r="C609" s="285" t="s">
        <v>3166</v>
      </c>
      <c r="D609" s="285" t="s">
        <v>1875</v>
      </c>
      <c r="E609" s="234" t="s">
        <v>5691</v>
      </c>
      <c r="F609" s="271" t="s">
        <v>597</v>
      </c>
      <c r="G609" s="234"/>
      <c r="H609" s="234" t="s">
        <v>3202</v>
      </c>
      <c r="I609" s="265">
        <v>1</v>
      </c>
      <c r="J609" s="294" t="s">
        <v>1914</v>
      </c>
      <c r="K609" s="234" t="s">
        <v>5600</v>
      </c>
      <c r="L609" s="285" t="s">
        <v>5610</v>
      </c>
      <c r="M609" s="284">
        <v>437880023346</v>
      </c>
      <c r="N609" s="287">
        <v>65.319999999999993</v>
      </c>
      <c r="O609" s="288">
        <f t="shared" si="33"/>
        <v>0.65319999999999989</v>
      </c>
      <c r="P609" s="264" t="s">
        <v>3141</v>
      </c>
      <c r="Q609" s="264">
        <v>1</v>
      </c>
      <c r="R609" s="265" t="s">
        <v>1873</v>
      </c>
      <c r="S609" s="290">
        <v>15.638</v>
      </c>
      <c r="T609" s="291">
        <f t="shared" si="36"/>
        <v>10.214741599999998</v>
      </c>
      <c r="U609" s="291">
        <f t="shared" si="37"/>
        <v>0.15637999999999999</v>
      </c>
      <c r="V609" s="296">
        <v>20.561</v>
      </c>
      <c r="W609" s="294" t="s">
        <v>3140</v>
      </c>
      <c r="Y609" s="361"/>
      <c r="Z609" s="361"/>
      <c r="AA609" s="361"/>
    </row>
    <row r="610" spans="1:27" ht="15.75" thickBot="1">
      <c r="A610" s="265">
        <v>20424913</v>
      </c>
      <c r="B610" s="265">
        <v>6602</v>
      </c>
      <c r="C610" s="285" t="s">
        <v>3166</v>
      </c>
      <c r="D610" s="285" t="s">
        <v>1875</v>
      </c>
      <c r="E610" s="234" t="s">
        <v>5676</v>
      </c>
      <c r="F610" s="271" t="s">
        <v>1918</v>
      </c>
      <c r="G610" s="234" t="s">
        <v>3168</v>
      </c>
      <c r="H610" s="234" t="s">
        <v>3175</v>
      </c>
      <c r="I610" s="265">
        <v>1</v>
      </c>
      <c r="J610" s="294" t="s">
        <v>1917</v>
      </c>
      <c r="K610" s="234" t="s">
        <v>5601</v>
      </c>
      <c r="L610" s="285" t="s">
        <v>5610</v>
      </c>
      <c r="M610" s="284">
        <v>437880023308</v>
      </c>
      <c r="N610" s="287">
        <v>90.65</v>
      </c>
      <c r="O610" s="288">
        <f t="shared" si="33"/>
        <v>0.90649999999999997</v>
      </c>
      <c r="P610" s="264" t="s">
        <v>3143</v>
      </c>
      <c r="Q610" s="264">
        <v>25</v>
      </c>
      <c r="R610" s="265" t="s">
        <v>1873</v>
      </c>
      <c r="S610" s="290">
        <v>66.009</v>
      </c>
      <c r="T610" s="291">
        <f t="shared" si="36"/>
        <v>59.837158500000001</v>
      </c>
      <c r="U610" s="291">
        <f t="shared" si="37"/>
        <v>0.66008999999999995</v>
      </c>
      <c r="V610" s="296">
        <v>58.063000000000002</v>
      </c>
      <c r="W610" s="294" t="s">
        <v>3142</v>
      </c>
      <c r="Y610" s="361"/>
      <c r="Z610" s="361"/>
      <c r="AA610" s="361"/>
    </row>
    <row r="611" spans="1:27" ht="15.75" thickBot="1">
      <c r="A611" s="265">
        <v>20424913</v>
      </c>
      <c r="B611" s="265">
        <v>6602</v>
      </c>
      <c r="C611" s="285" t="s">
        <v>3166</v>
      </c>
      <c r="D611" s="285" t="s">
        <v>1875</v>
      </c>
      <c r="E611" s="234" t="s">
        <v>5688</v>
      </c>
      <c r="F611" s="271" t="s">
        <v>3195</v>
      </c>
      <c r="G611" s="234" t="s">
        <v>3168</v>
      </c>
      <c r="H611" s="234" t="s">
        <v>3193</v>
      </c>
      <c r="I611" s="265">
        <v>1</v>
      </c>
      <c r="J611" s="294" t="s">
        <v>1908</v>
      </c>
      <c r="K611" s="234" t="s">
        <v>5601</v>
      </c>
      <c r="L611" s="285" t="s">
        <v>5610</v>
      </c>
      <c r="M611" s="284">
        <v>437880023334</v>
      </c>
      <c r="N611" s="287">
        <v>70.459999999999994</v>
      </c>
      <c r="O611" s="288">
        <f t="shared" si="33"/>
        <v>0.70459999999999989</v>
      </c>
      <c r="P611" s="264" t="s">
        <v>3145</v>
      </c>
      <c r="Q611" s="264">
        <v>25</v>
      </c>
      <c r="R611" s="265" t="s">
        <v>1873</v>
      </c>
      <c r="S611" s="290">
        <v>130.965</v>
      </c>
      <c r="T611" s="291">
        <f t="shared" si="36"/>
        <v>92.277938999999989</v>
      </c>
      <c r="U611" s="291">
        <f t="shared" si="37"/>
        <v>1.30965</v>
      </c>
      <c r="V611" s="296">
        <v>110.43</v>
      </c>
      <c r="W611" s="294" t="s">
        <v>3144</v>
      </c>
      <c r="Y611" s="361"/>
      <c r="Z611" s="361"/>
      <c r="AA611" s="361"/>
    </row>
    <row r="612" spans="1:27" ht="15.75" thickBot="1">
      <c r="A612" s="265">
        <v>20424913</v>
      </c>
      <c r="B612" s="265">
        <v>6602</v>
      </c>
      <c r="C612" s="285" t="s">
        <v>3166</v>
      </c>
      <c r="D612" s="285" t="s">
        <v>1875</v>
      </c>
      <c r="E612" s="234" t="s">
        <v>5684</v>
      </c>
      <c r="F612" s="271" t="s">
        <v>5595</v>
      </c>
      <c r="G612" s="234" t="s">
        <v>3168</v>
      </c>
      <c r="H612" s="234" t="s">
        <v>3188</v>
      </c>
      <c r="I612" s="265">
        <v>3</v>
      </c>
      <c r="J612" s="294" t="s">
        <v>1905</v>
      </c>
      <c r="K612" s="234" t="s">
        <v>5601</v>
      </c>
      <c r="L612" s="285" t="s">
        <v>5610</v>
      </c>
      <c r="M612" s="298">
        <v>437880023326</v>
      </c>
      <c r="N612" s="265">
        <v>67.08</v>
      </c>
      <c r="O612" s="288">
        <f t="shared" si="33"/>
        <v>0.67079999999999995</v>
      </c>
      <c r="P612" s="264" t="s">
        <v>3147</v>
      </c>
      <c r="Q612" s="264">
        <v>25</v>
      </c>
      <c r="R612" s="265" t="s">
        <v>1873</v>
      </c>
      <c r="S612" s="290">
        <v>228.67500000000001</v>
      </c>
      <c r="T612" s="291">
        <f t="shared" si="36"/>
        <v>153.39518999999999</v>
      </c>
      <c r="U612" s="291">
        <f t="shared" si="37"/>
        <v>2.2867500000000001</v>
      </c>
      <c r="V612" s="296">
        <v>241.80500000000001</v>
      </c>
      <c r="W612" s="294" t="s">
        <v>3146</v>
      </c>
      <c r="Y612" s="361"/>
      <c r="Z612" s="361"/>
      <c r="AA612" s="361"/>
    </row>
    <row r="613" spans="1:27" ht="15.75" thickBot="1">
      <c r="A613" s="265">
        <v>20424913</v>
      </c>
      <c r="B613" s="265">
        <v>6602</v>
      </c>
      <c r="C613" s="285" t="s">
        <v>3166</v>
      </c>
      <c r="D613" s="285" t="s">
        <v>1875</v>
      </c>
      <c r="E613" s="234" t="s">
        <v>5684</v>
      </c>
      <c r="F613" s="271" t="s">
        <v>5595</v>
      </c>
      <c r="G613" s="234" t="s">
        <v>3168</v>
      </c>
      <c r="H613" s="234" t="s">
        <v>3186</v>
      </c>
      <c r="I613" s="265">
        <v>1</v>
      </c>
      <c r="J613" s="294" t="s">
        <v>1898</v>
      </c>
      <c r="K613" s="234" t="s">
        <v>5601</v>
      </c>
      <c r="L613" s="285" t="s">
        <v>5610</v>
      </c>
      <c r="M613" s="298">
        <v>437880023322</v>
      </c>
      <c r="N613" s="265">
        <v>71.5</v>
      </c>
      <c r="O613" s="288">
        <f t="shared" si="33"/>
        <v>0.71499999999999997</v>
      </c>
      <c r="P613" s="264" t="s">
        <v>3149</v>
      </c>
      <c r="Q613" s="264">
        <v>1</v>
      </c>
      <c r="R613" s="265" t="s">
        <v>1873</v>
      </c>
      <c r="S613" s="290">
        <v>145.31200000000001</v>
      </c>
      <c r="T613" s="291">
        <f t="shared" si="36"/>
        <v>103.89808000000001</v>
      </c>
      <c r="U613" s="291">
        <f t="shared" si="37"/>
        <v>1.4531200000000002</v>
      </c>
      <c r="V613" s="296">
        <v>156.279</v>
      </c>
      <c r="W613" s="294" t="s">
        <v>3148</v>
      </c>
      <c r="Y613" s="361"/>
      <c r="Z613" s="361"/>
      <c r="AA613" s="361"/>
    </row>
    <row r="614" spans="1:27" ht="15.75" thickBot="1">
      <c r="A614" s="265">
        <v>20424913</v>
      </c>
      <c r="B614" s="265">
        <v>6602</v>
      </c>
      <c r="C614" s="285" t="s">
        <v>3166</v>
      </c>
      <c r="D614" s="285" t="s">
        <v>1875</v>
      </c>
      <c r="E614" s="234" t="s">
        <v>5685</v>
      </c>
      <c r="F614" s="271" t="s">
        <v>5598</v>
      </c>
      <c r="G614" s="234" t="s">
        <v>3168</v>
      </c>
      <c r="H614" s="234" t="s">
        <v>3173</v>
      </c>
      <c r="I614" s="265">
        <v>1</v>
      </c>
      <c r="J614" s="294" t="s">
        <v>1902</v>
      </c>
      <c r="K614" s="234" t="s">
        <v>5601</v>
      </c>
      <c r="L614" s="285" t="s">
        <v>5610</v>
      </c>
      <c r="M614" s="298">
        <v>437880023304</v>
      </c>
      <c r="N614" s="265">
        <v>72.37</v>
      </c>
      <c r="O614" s="288">
        <f t="shared" si="33"/>
        <v>0.72370000000000001</v>
      </c>
      <c r="P614" s="264" t="s">
        <v>3151</v>
      </c>
      <c r="Q614" s="264">
        <v>25</v>
      </c>
      <c r="R614" s="265" t="s">
        <v>1873</v>
      </c>
      <c r="S614" s="290">
        <v>151.595</v>
      </c>
      <c r="T614" s="291">
        <f t="shared" si="36"/>
        <v>109.7093015</v>
      </c>
      <c r="U614" s="291">
        <f t="shared" si="37"/>
        <v>1.5159499999999999</v>
      </c>
      <c r="V614" s="296">
        <v>124.71</v>
      </c>
      <c r="W614" s="294" t="s">
        <v>3150</v>
      </c>
      <c r="Y614" s="361"/>
      <c r="Z614" s="361"/>
      <c r="AA614" s="3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7732-4293-42EA-9990-F831E85E8429}">
  <dimension ref="A1:T96"/>
  <sheetViews>
    <sheetView topLeftCell="C1" workbookViewId="0">
      <selection activeCell="D19" sqref="D19"/>
    </sheetView>
  </sheetViews>
  <sheetFormatPr defaultColWidth="8.7109375" defaultRowHeight="15"/>
  <cols>
    <col min="1" max="1" width="11.28515625" style="54" hidden="1" customWidth="1"/>
    <col min="2" max="2" width="11.7109375" style="66" hidden="1" customWidth="1"/>
    <col min="3" max="3" width="65.42578125" style="66" customWidth="1"/>
    <col min="4" max="4" width="11.7109375" style="66" bestFit="1" customWidth="1"/>
    <col min="5" max="5" width="13.42578125" style="66" bestFit="1" customWidth="1"/>
    <col min="6" max="6" width="19.28515625" style="66" bestFit="1" customWidth="1"/>
    <col min="7" max="7" width="21.85546875" style="66" bestFit="1" customWidth="1"/>
    <col min="8" max="8" width="23.42578125" style="66" bestFit="1" customWidth="1"/>
    <col min="9" max="9" width="23.7109375" style="66" hidden="1" customWidth="1"/>
    <col min="10" max="10" width="25.7109375" style="66" hidden="1" customWidth="1"/>
    <col min="11" max="11" width="10.7109375" style="66" customWidth="1"/>
    <col min="12" max="12" width="22.42578125" style="66" bestFit="1" customWidth="1"/>
    <col min="13" max="13" width="9.28515625" style="66" customWidth="1"/>
    <col min="14" max="14" width="19.5703125" style="66" bestFit="1" customWidth="1"/>
    <col min="15" max="15" width="10" style="66" bestFit="1" customWidth="1"/>
    <col min="16" max="16" width="22.5703125" style="66" customWidth="1"/>
    <col min="17" max="17" width="23.7109375" style="66" bestFit="1" customWidth="1"/>
    <col min="18" max="18" width="12.42578125" style="54" bestFit="1" customWidth="1"/>
    <col min="19" max="19" width="6.140625" style="74" bestFit="1" customWidth="1"/>
    <col min="20" max="20" width="10.5703125" style="74" bestFit="1" customWidth="1"/>
    <col min="21" max="16384" width="8.7109375" style="54"/>
  </cols>
  <sheetData>
    <row r="1" spans="2:20" ht="15.75" thickBot="1">
      <c r="B1" s="61"/>
      <c r="C1" s="61"/>
      <c r="D1" s="62"/>
      <c r="E1" s="61"/>
      <c r="F1" s="61"/>
      <c r="G1" s="63"/>
      <c r="H1" s="63"/>
      <c r="I1" s="64"/>
      <c r="J1" s="65"/>
      <c r="K1" s="60"/>
      <c r="M1" s="54"/>
      <c r="N1" s="54"/>
      <c r="O1" s="54"/>
      <c r="P1" s="54"/>
      <c r="Q1" s="54"/>
      <c r="S1" s="54"/>
      <c r="T1" s="54"/>
    </row>
    <row r="2" spans="2:20" ht="23.25">
      <c r="B2" s="67"/>
      <c r="C2" s="303" t="s">
        <v>5624</v>
      </c>
      <c r="D2" s="55"/>
      <c r="E2" s="68"/>
      <c r="F2" s="69"/>
      <c r="G2" s="70"/>
      <c r="H2" s="71"/>
      <c r="I2" s="72"/>
      <c r="J2" s="73"/>
      <c r="K2" s="74"/>
      <c r="L2" s="57" t="s">
        <v>3153</v>
      </c>
      <c r="M2" s="74"/>
      <c r="N2" s="74"/>
      <c r="O2" s="54"/>
      <c r="P2" s="54"/>
      <c r="Q2" s="54"/>
      <c r="S2" s="54"/>
      <c r="T2" s="54"/>
    </row>
    <row r="3" spans="2:20">
      <c r="B3" s="67"/>
      <c r="C3" s="68"/>
      <c r="D3" s="55"/>
      <c r="E3" s="68"/>
      <c r="F3" s="69"/>
      <c r="G3" s="70"/>
      <c r="H3" s="71"/>
      <c r="I3" s="75"/>
      <c r="J3" s="76"/>
      <c r="K3" s="74"/>
      <c r="L3" s="54" t="s">
        <v>3154</v>
      </c>
      <c r="M3" s="74"/>
      <c r="N3" s="74"/>
      <c r="O3" s="54"/>
      <c r="P3" s="54"/>
      <c r="Q3" s="54"/>
      <c r="S3" s="54"/>
      <c r="T3" s="54"/>
    </row>
    <row r="4" spans="2:20">
      <c r="B4" s="67"/>
      <c r="C4" s="68"/>
      <c r="D4" s="55"/>
      <c r="E4" s="68"/>
      <c r="F4" s="69"/>
      <c r="G4" s="70"/>
      <c r="H4" s="71"/>
      <c r="I4" s="75"/>
      <c r="J4" s="76"/>
      <c r="K4" s="74"/>
      <c r="L4" s="54" t="s">
        <v>3155</v>
      </c>
      <c r="M4" s="74"/>
      <c r="N4" s="74"/>
      <c r="O4" s="54"/>
      <c r="P4" s="54"/>
      <c r="Q4" s="54"/>
      <c r="S4" s="54"/>
      <c r="T4" s="54"/>
    </row>
    <row r="5" spans="2:20">
      <c r="B5" s="67"/>
      <c r="C5" s="68"/>
      <c r="D5" s="55"/>
      <c r="E5" s="68"/>
      <c r="F5" s="69"/>
      <c r="G5" s="70"/>
      <c r="H5" s="71"/>
      <c r="I5" s="75"/>
      <c r="J5" s="76"/>
      <c r="K5" s="74"/>
      <c r="L5" s="54" t="s">
        <v>3156</v>
      </c>
      <c r="M5" s="74"/>
      <c r="N5" s="74"/>
      <c r="O5" s="54"/>
      <c r="P5" s="54"/>
      <c r="Q5" s="54"/>
      <c r="S5" s="54"/>
      <c r="T5" s="54"/>
    </row>
    <row r="6" spans="2:20">
      <c r="B6" s="67"/>
      <c r="C6" s="68"/>
      <c r="D6" s="55"/>
      <c r="E6" s="68"/>
      <c r="F6" s="69"/>
      <c r="G6" s="70"/>
      <c r="H6" s="71"/>
      <c r="I6" s="75"/>
      <c r="J6" s="76"/>
      <c r="K6" s="74"/>
      <c r="L6" s="74" t="s">
        <v>3157</v>
      </c>
      <c r="M6" s="74"/>
      <c r="N6" s="74"/>
      <c r="O6" s="74"/>
      <c r="P6" s="54"/>
      <c r="Q6" s="54"/>
      <c r="S6" s="54"/>
      <c r="T6" s="54"/>
    </row>
    <row r="7" spans="2:20">
      <c r="B7" s="67"/>
      <c r="C7" s="68"/>
      <c r="D7" s="55"/>
      <c r="E7" s="68"/>
      <c r="F7" s="69"/>
      <c r="G7" s="70"/>
      <c r="H7" s="71"/>
      <c r="I7" s="75"/>
      <c r="J7" s="76"/>
      <c r="K7" s="74"/>
      <c r="L7" s="74"/>
      <c r="M7" s="74"/>
      <c r="N7" s="74"/>
      <c r="O7" s="74"/>
      <c r="P7" s="54"/>
      <c r="Q7" s="54"/>
      <c r="S7" s="54"/>
      <c r="T7" s="54"/>
    </row>
    <row r="8" spans="2:20">
      <c r="B8" s="67"/>
      <c r="C8" s="68"/>
      <c r="D8" s="55"/>
      <c r="E8" s="68"/>
      <c r="F8" s="69"/>
      <c r="G8" s="70"/>
      <c r="H8" s="71"/>
      <c r="I8" s="75"/>
      <c r="J8" s="76"/>
      <c r="K8" s="74"/>
      <c r="L8" s="77" t="s">
        <v>3158</v>
      </c>
      <c r="M8" s="74"/>
      <c r="N8" s="74"/>
      <c r="O8" s="74"/>
      <c r="P8" s="54"/>
      <c r="Q8" s="54"/>
      <c r="S8" s="54"/>
      <c r="T8" s="54"/>
    </row>
    <row r="9" spans="2:20">
      <c r="B9" s="67"/>
      <c r="C9" s="68"/>
      <c r="D9" s="55"/>
      <c r="E9" s="68"/>
      <c r="F9" s="69"/>
      <c r="G9" s="70"/>
      <c r="H9" s="71"/>
      <c r="I9" s="75"/>
      <c r="J9" s="76"/>
      <c r="K9" s="74"/>
      <c r="L9" s="78" t="s">
        <v>3159</v>
      </c>
      <c r="M9" s="74"/>
      <c r="N9" s="74"/>
      <c r="O9" s="74"/>
      <c r="P9" s="54"/>
      <c r="Q9" s="54"/>
      <c r="S9" s="54"/>
      <c r="T9" s="54"/>
    </row>
    <row r="10" spans="2:20">
      <c r="B10" s="67"/>
      <c r="C10" s="68"/>
      <c r="D10" s="55"/>
      <c r="E10" s="68"/>
      <c r="F10" s="69"/>
      <c r="G10" s="70"/>
      <c r="H10" s="71"/>
      <c r="I10" s="75"/>
      <c r="J10" s="76"/>
      <c r="K10" s="74"/>
      <c r="L10" s="78" t="s">
        <v>3160</v>
      </c>
      <c r="M10" s="74"/>
      <c r="N10" s="74"/>
      <c r="O10" s="74"/>
      <c r="P10" s="54"/>
      <c r="Q10" s="54"/>
      <c r="S10" s="54"/>
      <c r="T10" s="54"/>
    </row>
    <row r="11" spans="2:20">
      <c r="B11" s="67"/>
      <c r="C11" s="68"/>
      <c r="D11" s="55"/>
      <c r="E11" s="68"/>
      <c r="F11" s="69"/>
      <c r="G11" s="70"/>
      <c r="H11" s="71"/>
      <c r="I11" s="75"/>
      <c r="J11" s="76"/>
      <c r="K11" s="74"/>
      <c r="L11" s="74" t="s">
        <v>3161</v>
      </c>
      <c r="M11" s="74"/>
      <c r="N11" s="74"/>
      <c r="O11" s="74"/>
      <c r="P11" s="54"/>
      <c r="Q11" s="54"/>
      <c r="S11" s="54"/>
      <c r="T11" s="54"/>
    </row>
    <row r="12" spans="2:20">
      <c r="B12" s="67"/>
      <c r="C12" s="68"/>
      <c r="D12" s="55"/>
      <c r="E12" s="68"/>
      <c r="F12" s="69"/>
      <c r="G12" s="70"/>
      <c r="H12" s="71"/>
      <c r="I12" s="75"/>
      <c r="J12" s="76"/>
      <c r="K12" s="74"/>
      <c r="L12" s="74" t="s">
        <v>3162</v>
      </c>
      <c r="M12" s="74"/>
      <c r="N12" s="74"/>
      <c r="O12" s="74"/>
      <c r="P12" s="54"/>
      <c r="Q12" s="54"/>
      <c r="S12" s="54"/>
      <c r="T12" s="54"/>
    </row>
    <row r="13" spans="2:20">
      <c r="B13" s="67"/>
      <c r="C13" s="68"/>
      <c r="D13" s="55"/>
      <c r="E13" s="68"/>
      <c r="F13" s="69"/>
      <c r="G13" s="70"/>
      <c r="H13" s="71"/>
      <c r="I13" s="75"/>
      <c r="J13" s="76"/>
      <c r="K13" s="74"/>
      <c r="L13" s="74"/>
      <c r="M13" s="74"/>
      <c r="N13" s="74"/>
      <c r="O13" s="74"/>
      <c r="P13" s="54"/>
      <c r="Q13" s="54"/>
      <c r="S13" s="54"/>
      <c r="T13" s="54"/>
    </row>
    <row r="14" spans="2:20">
      <c r="B14" s="67"/>
      <c r="C14" s="68"/>
      <c r="D14" s="55"/>
      <c r="E14" s="68"/>
      <c r="F14" s="69"/>
      <c r="G14" s="70"/>
      <c r="H14" s="71"/>
      <c r="I14" s="75"/>
      <c r="J14" s="76"/>
      <c r="K14" s="74"/>
      <c r="L14" s="77" t="s">
        <v>3163</v>
      </c>
      <c r="M14" s="74"/>
      <c r="N14" s="74"/>
      <c r="O14" s="74"/>
      <c r="P14" s="54"/>
      <c r="Q14" s="54"/>
      <c r="S14" s="54"/>
      <c r="T14" s="54"/>
    </row>
    <row r="15" spans="2:20">
      <c r="B15" s="67"/>
      <c r="C15" s="68"/>
      <c r="D15" s="79"/>
      <c r="E15" s="68"/>
      <c r="F15" s="69"/>
      <c r="G15" s="70"/>
      <c r="H15" s="71"/>
      <c r="I15" s="75"/>
      <c r="J15" s="76"/>
      <c r="K15" s="74"/>
      <c r="L15" s="74" t="s">
        <v>3164</v>
      </c>
      <c r="M15" s="74"/>
      <c r="N15" s="74"/>
      <c r="O15" s="74"/>
      <c r="P15" s="54"/>
      <c r="Q15" s="54"/>
      <c r="S15" s="54"/>
      <c r="T15" s="54"/>
    </row>
    <row r="16" spans="2:20">
      <c r="B16" s="67"/>
      <c r="C16" s="68"/>
      <c r="D16" s="55"/>
      <c r="E16" s="68"/>
      <c r="F16" s="69"/>
      <c r="G16" s="71"/>
      <c r="H16" s="71"/>
      <c r="I16" s="80"/>
      <c r="J16" s="76"/>
      <c r="K16" s="74"/>
      <c r="L16" s="74"/>
      <c r="M16" s="74"/>
      <c r="N16" s="74"/>
      <c r="O16" s="74"/>
      <c r="P16" s="54"/>
      <c r="Q16" s="54"/>
      <c r="S16" s="54"/>
      <c r="T16" s="54"/>
    </row>
    <row r="17" spans="2:20">
      <c r="B17" s="67"/>
      <c r="C17" s="68"/>
      <c r="D17" s="55"/>
      <c r="E17" s="68"/>
      <c r="F17" s="69"/>
      <c r="G17" s="71"/>
      <c r="H17" s="71"/>
      <c r="I17" s="80"/>
      <c r="J17" s="76"/>
      <c r="K17" s="74"/>
      <c r="M17" s="74"/>
      <c r="N17" s="74"/>
      <c r="O17" s="74"/>
      <c r="P17" s="54"/>
      <c r="Q17" s="54"/>
      <c r="S17" s="54"/>
      <c r="T17" s="54"/>
    </row>
    <row r="18" spans="2:20">
      <c r="B18" s="67"/>
      <c r="C18" s="68"/>
      <c r="D18" s="55"/>
      <c r="E18" s="68"/>
      <c r="F18" s="69"/>
      <c r="G18" s="70"/>
      <c r="H18" s="71"/>
      <c r="I18" s="75"/>
      <c r="J18" s="76"/>
      <c r="K18" s="74"/>
      <c r="M18" s="74"/>
      <c r="N18" s="74"/>
      <c r="O18" s="74"/>
      <c r="P18" s="54"/>
      <c r="Q18" s="54"/>
      <c r="S18" s="54"/>
      <c r="T18" s="54"/>
    </row>
    <row r="19" spans="2:20">
      <c r="B19" s="67"/>
      <c r="C19" s="68"/>
      <c r="D19" s="55"/>
      <c r="E19" s="68"/>
      <c r="F19" s="69"/>
      <c r="G19" s="81"/>
      <c r="H19" s="71"/>
      <c r="I19" s="75"/>
      <c r="J19" s="76"/>
      <c r="K19" s="74"/>
      <c r="L19" s="58" t="s">
        <v>1896</v>
      </c>
      <c r="M19" s="74"/>
      <c r="N19" s="74"/>
      <c r="O19" s="74"/>
      <c r="P19" s="54"/>
      <c r="Q19" s="54"/>
      <c r="S19" s="54"/>
      <c r="T19" s="54"/>
    </row>
    <row r="20" spans="2:20">
      <c r="B20" s="67"/>
      <c r="C20" s="68"/>
      <c r="D20" s="55"/>
      <c r="E20" s="68"/>
      <c r="F20" s="69"/>
      <c r="G20" s="70"/>
      <c r="H20" s="71"/>
      <c r="I20" s="75"/>
      <c r="J20" s="76"/>
      <c r="K20" s="74"/>
      <c r="L20" s="58" t="s">
        <v>1900</v>
      </c>
      <c r="M20" s="74"/>
      <c r="N20" s="74"/>
      <c r="O20" s="74"/>
      <c r="P20" s="54"/>
      <c r="Q20" s="54"/>
      <c r="S20" s="54"/>
      <c r="T20" s="54"/>
    </row>
    <row r="21" spans="2:20">
      <c r="B21" s="67"/>
      <c r="C21" s="68"/>
      <c r="D21" s="55"/>
      <c r="E21" s="68"/>
      <c r="F21" s="69"/>
      <c r="G21" s="70"/>
      <c r="H21" s="71"/>
      <c r="I21" s="75"/>
      <c r="J21" s="76"/>
      <c r="K21" s="74"/>
      <c r="M21" s="74"/>
      <c r="N21" s="74"/>
      <c r="O21" s="74"/>
      <c r="P21" s="54"/>
      <c r="Q21" s="54"/>
      <c r="S21" s="54"/>
      <c r="T21" s="54"/>
    </row>
    <row r="22" spans="2:20">
      <c r="B22" s="67"/>
      <c r="C22" s="68"/>
      <c r="D22" s="55"/>
      <c r="E22" s="68"/>
      <c r="F22" s="69"/>
      <c r="G22" s="70"/>
      <c r="H22" s="71"/>
      <c r="I22" s="75"/>
      <c r="J22" s="76"/>
      <c r="K22" s="74"/>
      <c r="L22" s="74"/>
      <c r="M22" s="74"/>
      <c r="N22" s="74"/>
      <c r="O22" s="74"/>
      <c r="P22" s="54"/>
      <c r="Q22" s="54"/>
      <c r="S22" s="54"/>
      <c r="T22" s="54"/>
    </row>
    <row r="23" spans="2:20">
      <c r="B23" s="67"/>
      <c r="C23" s="68"/>
      <c r="D23" s="55"/>
      <c r="E23" s="68"/>
      <c r="F23" s="69"/>
      <c r="G23" s="70"/>
      <c r="H23" s="71"/>
      <c r="I23" s="75"/>
      <c r="J23" s="76"/>
      <c r="K23" s="74"/>
      <c r="L23" s="74"/>
      <c r="M23" s="74"/>
      <c r="N23" s="74"/>
      <c r="O23" s="74"/>
      <c r="P23" s="54"/>
      <c r="Q23" s="54"/>
      <c r="S23" s="54"/>
      <c r="T23" s="54"/>
    </row>
    <row r="24" spans="2:20">
      <c r="B24" s="67"/>
      <c r="C24" s="68"/>
      <c r="D24" s="55"/>
      <c r="E24" s="68"/>
      <c r="F24" s="69"/>
      <c r="G24" s="70"/>
      <c r="H24" s="71"/>
      <c r="I24" s="75"/>
      <c r="J24" s="76"/>
      <c r="K24" s="74"/>
      <c r="L24" s="74"/>
      <c r="M24" s="74"/>
      <c r="N24" s="74"/>
      <c r="O24" s="74"/>
      <c r="P24" s="54"/>
      <c r="Q24" s="54"/>
      <c r="S24" s="54"/>
      <c r="T24" s="54"/>
    </row>
    <row r="25" spans="2:20">
      <c r="B25" s="67"/>
      <c r="C25" s="68"/>
      <c r="D25" s="55"/>
      <c r="E25" s="68"/>
      <c r="F25" s="69"/>
      <c r="G25" s="70"/>
      <c r="H25" s="71"/>
      <c r="I25" s="75"/>
      <c r="J25" s="76"/>
      <c r="K25" s="74"/>
      <c r="L25" s="74"/>
      <c r="M25" s="74"/>
      <c r="N25" s="74"/>
      <c r="O25" s="74"/>
      <c r="P25" s="54"/>
      <c r="Q25" s="54"/>
      <c r="S25" s="54"/>
      <c r="T25" s="54"/>
    </row>
    <row r="26" spans="2:20">
      <c r="B26" s="67"/>
      <c r="C26" s="68"/>
      <c r="D26" s="55"/>
      <c r="E26" s="68"/>
      <c r="F26" s="69"/>
      <c r="G26" s="70"/>
      <c r="H26" s="71"/>
      <c r="I26" s="75"/>
      <c r="J26" s="76"/>
      <c r="K26" s="74"/>
      <c r="L26" s="74"/>
      <c r="M26" s="74"/>
      <c r="N26" s="74"/>
      <c r="O26" s="74"/>
      <c r="P26" s="54"/>
      <c r="Q26" s="54"/>
      <c r="S26" s="54"/>
      <c r="T26" s="54"/>
    </row>
    <row r="27" spans="2:20">
      <c r="B27" s="67"/>
      <c r="C27" s="68"/>
      <c r="D27" s="55"/>
      <c r="E27" s="68"/>
      <c r="F27" s="69"/>
      <c r="G27" s="70"/>
      <c r="H27" s="71"/>
      <c r="I27" s="75"/>
      <c r="J27" s="76"/>
      <c r="K27" s="74"/>
      <c r="L27" s="74"/>
      <c r="M27" s="74"/>
      <c r="N27" s="74"/>
      <c r="O27" s="74"/>
      <c r="P27" s="54"/>
      <c r="Q27" s="54"/>
      <c r="S27" s="54"/>
      <c r="T27" s="54"/>
    </row>
    <row r="28" spans="2:20">
      <c r="B28" s="67"/>
      <c r="C28" s="68"/>
      <c r="D28" s="55"/>
      <c r="E28" s="68"/>
      <c r="F28" s="69"/>
      <c r="G28" s="70"/>
      <c r="H28" s="71"/>
      <c r="I28" s="75"/>
      <c r="J28" s="76"/>
      <c r="K28" s="74"/>
      <c r="L28" s="74"/>
      <c r="M28" s="74"/>
      <c r="N28" s="74"/>
      <c r="O28" s="74"/>
      <c r="P28" s="54"/>
      <c r="Q28" s="54"/>
      <c r="S28" s="54"/>
      <c r="T28" s="54"/>
    </row>
    <row r="29" spans="2:20">
      <c r="B29" s="67"/>
      <c r="C29" s="68"/>
      <c r="D29" s="55"/>
      <c r="E29" s="68"/>
      <c r="F29" s="69"/>
      <c r="G29" s="70"/>
      <c r="H29" s="71"/>
      <c r="I29" s="75"/>
      <c r="J29" s="76"/>
      <c r="K29" s="74"/>
      <c r="L29" s="74"/>
      <c r="M29" s="74"/>
      <c r="N29" s="74"/>
      <c r="O29" s="74"/>
      <c r="P29" s="54"/>
      <c r="Q29" s="54"/>
      <c r="S29" s="54"/>
      <c r="T29" s="54"/>
    </row>
    <row r="30" spans="2:20">
      <c r="B30" s="67"/>
      <c r="C30" s="68"/>
      <c r="D30" s="55"/>
      <c r="E30" s="68"/>
      <c r="F30" s="69"/>
      <c r="G30" s="70"/>
      <c r="H30" s="71"/>
      <c r="I30" s="75"/>
      <c r="J30" s="76"/>
      <c r="K30" s="74"/>
      <c r="L30" s="74"/>
      <c r="M30" s="74"/>
      <c r="N30" s="74"/>
      <c r="O30" s="74"/>
      <c r="P30" s="54"/>
      <c r="Q30" s="54"/>
      <c r="S30" s="54"/>
      <c r="T30" s="54"/>
    </row>
    <row r="31" spans="2:20">
      <c r="B31" s="67"/>
      <c r="C31" s="68"/>
      <c r="D31" s="55"/>
      <c r="E31" s="68"/>
      <c r="F31" s="69"/>
      <c r="G31" s="70"/>
      <c r="H31" s="71"/>
      <c r="I31" s="75"/>
      <c r="J31" s="76"/>
      <c r="K31" s="74"/>
      <c r="L31" s="74"/>
      <c r="M31" s="74"/>
      <c r="N31" s="74"/>
      <c r="O31" s="74"/>
      <c r="P31" s="54"/>
      <c r="Q31" s="54"/>
      <c r="S31" s="54"/>
      <c r="T31" s="54"/>
    </row>
    <row r="32" spans="2:20">
      <c r="B32" s="67"/>
      <c r="C32" s="68"/>
      <c r="D32" s="55"/>
      <c r="E32" s="68"/>
      <c r="F32" s="69"/>
      <c r="G32" s="70"/>
      <c r="H32" s="71"/>
      <c r="I32" s="75"/>
      <c r="J32" s="76"/>
      <c r="K32" s="74"/>
      <c r="L32" s="74"/>
      <c r="M32" s="74"/>
      <c r="N32" s="74"/>
      <c r="O32" s="74"/>
      <c r="P32" s="54"/>
      <c r="Q32" s="54"/>
      <c r="S32" s="54"/>
      <c r="T32" s="54"/>
    </row>
    <row r="33" spans="2:20">
      <c r="B33" s="67"/>
      <c r="C33" s="68"/>
      <c r="D33" s="55"/>
      <c r="E33" s="68"/>
      <c r="F33" s="69"/>
      <c r="G33" s="70"/>
      <c r="H33" s="70"/>
      <c r="I33" s="75"/>
      <c r="J33" s="82"/>
      <c r="K33" s="74"/>
      <c r="L33" s="74"/>
      <c r="M33" s="74"/>
      <c r="N33" s="74"/>
      <c r="O33" s="74"/>
      <c r="P33" s="54"/>
      <c r="Q33" s="54"/>
      <c r="S33" s="54"/>
      <c r="T33" s="54"/>
    </row>
    <row r="34" spans="2:20">
      <c r="B34" s="67"/>
      <c r="C34" s="68"/>
      <c r="D34" s="55"/>
      <c r="E34" s="68"/>
      <c r="F34" s="69"/>
      <c r="G34" s="70"/>
      <c r="H34" s="71"/>
      <c r="I34" s="75"/>
      <c r="J34" s="76"/>
      <c r="K34" s="74"/>
      <c r="L34" s="74"/>
      <c r="M34" s="74"/>
      <c r="N34" s="74"/>
      <c r="O34" s="74"/>
      <c r="P34" s="54"/>
      <c r="Q34" s="54"/>
      <c r="S34" s="54"/>
      <c r="T34" s="54"/>
    </row>
    <row r="35" spans="2:20">
      <c r="B35" s="67"/>
      <c r="C35" s="68"/>
      <c r="D35" s="55"/>
      <c r="E35" s="68"/>
      <c r="F35" s="69"/>
      <c r="G35" s="70"/>
      <c r="H35" s="70"/>
      <c r="I35" s="75"/>
      <c r="J35" s="82"/>
      <c r="K35" s="74"/>
      <c r="L35" s="74"/>
      <c r="M35" s="74"/>
      <c r="N35" s="74"/>
      <c r="O35" s="74"/>
      <c r="P35" s="54"/>
      <c r="Q35" s="54"/>
      <c r="S35" s="54"/>
      <c r="T35" s="54"/>
    </row>
    <row r="36" spans="2:20">
      <c r="B36" s="67"/>
      <c r="C36" s="68"/>
      <c r="D36" s="55"/>
      <c r="E36" s="68"/>
      <c r="F36" s="69"/>
      <c r="G36" s="70"/>
      <c r="H36" s="71"/>
      <c r="I36" s="75"/>
      <c r="J36" s="76"/>
      <c r="K36" s="74"/>
      <c r="L36" s="74"/>
      <c r="M36" s="74"/>
      <c r="N36" s="74"/>
      <c r="O36" s="74"/>
      <c r="P36" s="54"/>
      <c r="Q36" s="54"/>
      <c r="S36" s="54"/>
      <c r="T36" s="54"/>
    </row>
    <row r="37" spans="2:20">
      <c r="B37" s="67"/>
      <c r="C37" s="68"/>
      <c r="D37" s="55"/>
      <c r="E37" s="68"/>
      <c r="F37" s="69"/>
      <c r="G37" s="70"/>
      <c r="H37" s="70"/>
      <c r="I37" s="75"/>
      <c r="J37" s="82"/>
      <c r="K37" s="74"/>
      <c r="L37" s="74"/>
      <c r="M37" s="74"/>
      <c r="N37" s="74"/>
      <c r="O37" s="74"/>
      <c r="P37" s="54"/>
      <c r="Q37" s="54"/>
      <c r="S37" s="54"/>
      <c r="T37" s="54"/>
    </row>
    <row r="38" spans="2:20">
      <c r="B38" s="67"/>
      <c r="C38" s="68"/>
      <c r="D38" s="55"/>
      <c r="E38" s="68"/>
      <c r="F38" s="69"/>
      <c r="G38" s="70"/>
      <c r="H38" s="71"/>
      <c r="I38" s="75"/>
      <c r="J38" s="76"/>
      <c r="K38" s="74"/>
      <c r="L38" s="74"/>
      <c r="M38" s="74"/>
      <c r="N38" s="74"/>
      <c r="O38" s="74"/>
      <c r="P38" s="54"/>
      <c r="Q38" s="54"/>
      <c r="S38" s="54"/>
      <c r="T38" s="54"/>
    </row>
    <row r="39" spans="2:20">
      <c r="B39" s="67"/>
      <c r="C39" s="68"/>
      <c r="D39" s="55"/>
      <c r="E39" s="68"/>
      <c r="F39" s="69"/>
      <c r="G39" s="70"/>
      <c r="H39" s="70"/>
      <c r="I39" s="75"/>
      <c r="J39" s="82"/>
      <c r="K39" s="74"/>
      <c r="L39" s="74"/>
      <c r="M39" s="74"/>
      <c r="N39" s="74"/>
      <c r="O39" s="74"/>
      <c r="P39" s="54"/>
      <c r="Q39" s="54"/>
      <c r="S39" s="54"/>
      <c r="T39" s="54"/>
    </row>
    <row r="40" spans="2:20">
      <c r="B40" s="67"/>
      <c r="C40" s="68"/>
      <c r="D40" s="55"/>
      <c r="E40" s="68"/>
      <c r="F40" s="69"/>
      <c r="G40" s="70"/>
      <c r="H40" s="71"/>
      <c r="I40" s="75"/>
      <c r="J40" s="76"/>
      <c r="K40" s="74"/>
      <c r="L40" s="74"/>
      <c r="M40" s="74"/>
      <c r="N40" s="74"/>
      <c r="O40" s="74"/>
      <c r="P40" s="54"/>
      <c r="Q40" s="54"/>
      <c r="S40" s="54"/>
      <c r="T40" s="54"/>
    </row>
    <row r="41" spans="2:20">
      <c r="B41" s="67"/>
      <c r="C41" s="68"/>
      <c r="D41" s="55"/>
      <c r="E41" s="68"/>
      <c r="F41" s="69"/>
      <c r="G41" s="70"/>
      <c r="H41" s="70"/>
      <c r="I41" s="75"/>
      <c r="J41" s="82"/>
      <c r="K41" s="74"/>
      <c r="L41" s="74"/>
      <c r="M41" s="74"/>
      <c r="N41" s="74"/>
      <c r="O41" s="74"/>
      <c r="P41" s="54"/>
      <c r="Q41" s="54"/>
      <c r="S41" s="54"/>
      <c r="T41" s="54"/>
    </row>
    <row r="42" spans="2:20">
      <c r="B42" s="67"/>
      <c r="C42" s="68"/>
      <c r="D42" s="55"/>
      <c r="E42" s="68"/>
      <c r="F42" s="69"/>
      <c r="G42" s="70"/>
      <c r="H42" s="71"/>
      <c r="I42" s="75"/>
      <c r="J42" s="76"/>
      <c r="K42" s="74"/>
      <c r="L42" s="74"/>
      <c r="M42" s="74"/>
      <c r="N42" s="74"/>
      <c r="O42" s="74"/>
      <c r="P42" s="54"/>
      <c r="Q42" s="54"/>
      <c r="S42" s="54"/>
      <c r="T42" s="54"/>
    </row>
    <row r="43" spans="2:20">
      <c r="B43" s="67"/>
      <c r="C43" s="68"/>
      <c r="D43" s="55"/>
      <c r="E43" s="68"/>
      <c r="F43" s="69"/>
      <c r="G43" s="70"/>
      <c r="H43" s="70"/>
      <c r="I43" s="75"/>
      <c r="J43" s="82"/>
      <c r="K43" s="74"/>
      <c r="L43" s="74"/>
      <c r="M43" s="74"/>
      <c r="N43" s="74"/>
      <c r="O43" s="74"/>
      <c r="P43" s="54"/>
      <c r="Q43" s="54"/>
      <c r="S43" s="54"/>
      <c r="T43" s="54"/>
    </row>
    <row r="44" spans="2:20">
      <c r="B44" s="67"/>
      <c r="C44" s="68"/>
      <c r="D44" s="55"/>
      <c r="E44" s="68"/>
      <c r="F44" s="69"/>
      <c r="G44" s="70"/>
      <c r="H44" s="71"/>
      <c r="I44" s="75"/>
      <c r="J44" s="76"/>
      <c r="K44" s="74"/>
      <c r="L44" s="74"/>
      <c r="M44" s="74"/>
      <c r="N44" s="74"/>
      <c r="O44" s="74"/>
      <c r="P44" s="54"/>
      <c r="Q44" s="54"/>
      <c r="S44" s="54"/>
      <c r="T44" s="54"/>
    </row>
    <row r="45" spans="2:20">
      <c r="B45" s="67"/>
      <c r="C45" s="68"/>
      <c r="D45" s="55"/>
      <c r="E45" s="68"/>
      <c r="F45" s="69"/>
      <c r="G45" s="70"/>
      <c r="H45" s="70"/>
      <c r="I45" s="75"/>
      <c r="J45" s="82"/>
      <c r="K45" s="74"/>
      <c r="L45" s="74"/>
      <c r="M45" s="74"/>
      <c r="N45" s="74"/>
      <c r="O45" s="74"/>
      <c r="P45" s="54"/>
      <c r="Q45" s="54"/>
      <c r="S45" s="54"/>
      <c r="T45" s="54"/>
    </row>
    <row r="46" spans="2:20">
      <c r="B46" s="67"/>
      <c r="C46" s="68"/>
      <c r="D46" s="55"/>
      <c r="E46" s="68"/>
      <c r="F46" s="69"/>
      <c r="G46" s="70"/>
      <c r="H46" s="71"/>
      <c r="I46" s="75"/>
      <c r="J46" s="76"/>
      <c r="K46" s="74"/>
      <c r="L46" s="74"/>
      <c r="M46" s="74"/>
      <c r="N46" s="74"/>
      <c r="O46" s="74"/>
      <c r="P46" s="54"/>
      <c r="Q46" s="54"/>
      <c r="S46" s="54"/>
      <c r="T46" s="54"/>
    </row>
    <row r="47" spans="2:20">
      <c r="B47" s="67"/>
      <c r="C47" s="68"/>
      <c r="D47" s="55"/>
      <c r="E47" s="68"/>
      <c r="F47" s="69"/>
      <c r="G47" s="70"/>
      <c r="H47" s="70"/>
      <c r="I47" s="75"/>
      <c r="J47" s="82"/>
      <c r="K47" s="74"/>
      <c r="L47" s="74"/>
      <c r="M47" s="74"/>
      <c r="N47" s="74"/>
      <c r="O47" s="74"/>
      <c r="P47" s="54"/>
      <c r="Q47" s="54"/>
      <c r="S47" s="54"/>
      <c r="T47" s="54"/>
    </row>
    <row r="48" spans="2:20">
      <c r="B48" s="67"/>
      <c r="C48" s="68"/>
      <c r="D48" s="55"/>
      <c r="E48" s="68"/>
      <c r="F48" s="69"/>
      <c r="G48" s="70"/>
      <c r="H48" s="71"/>
      <c r="I48" s="75"/>
      <c r="J48" s="76"/>
      <c r="K48" s="74"/>
      <c r="L48" s="74"/>
      <c r="M48" s="74"/>
      <c r="N48" s="74"/>
      <c r="O48" s="74"/>
      <c r="P48" s="54"/>
      <c r="Q48" s="54"/>
      <c r="S48" s="54"/>
      <c r="T48" s="54"/>
    </row>
    <row r="49" spans="2:20">
      <c r="B49" s="67"/>
      <c r="C49" s="68"/>
      <c r="D49" s="55"/>
      <c r="E49" s="68"/>
      <c r="F49" s="69"/>
      <c r="G49" s="70"/>
      <c r="H49" s="70"/>
      <c r="I49" s="75"/>
      <c r="J49" s="82"/>
      <c r="K49" s="74"/>
      <c r="L49" s="74"/>
      <c r="M49" s="74"/>
      <c r="N49" s="74"/>
      <c r="O49" s="74"/>
      <c r="P49" s="54"/>
      <c r="Q49" s="54"/>
      <c r="S49" s="54"/>
      <c r="T49" s="54"/>
    </row>
    <row r="50" spans="2:20">
      <c r="B50" s="67"/>
      <c r="C50" s="68"/>
      <c r="D50" s="55"/>
      <c r="E50" s="68"/>
      <c r="F50" s="69"/>
      <c r="G50" s="70"/>
      <c r="H50" s="70"/>
      <c r="I50" s="75"/>
      <c r="J50" s="82"/>
      <c r="K50" s="74"/>
      <c r="L50" s="74"/>
      <c r="M50" s="74"/>
      <c r="N50" s="74"/>
      <c r="O50" s="74"/>
      <c r="P50" s="54"/>
      <c r="Q50" s="54"/>
      <c r="S50" s="54"/>
      <c r="T50" s="54"/>
    </row>
    <row r="51" spans="2:20">
      <c r="B51" s="67"/>
      <c r="C51" s="68"/>
      <c r="D51" s="55"/>
      <c r="E51" s="68"/>
      <c r="F51" s="69"/>
      <c r="G51" s="71"/>
      <c r="H51" s="71"/>
      <c r="I51" s="80"/>
      <c r="J51" s="76"/>
      <c r="K51" s="74"/>
      <c r="L51" s="74"/>
      <c r="M51" s="74"/>
      <c r="N51" s="74"/>
      <c r="O51" s="74"/>
      <c r="P51" s="54"/>
      <c r="Q51" s="54"/>
      <c r="S51" s="54"/>
      <c r="T51" s="54"/>
    </row>
    <row r="52" spans="2:20">
      <c r="B52" s="67"/>
      <c r="C52" s="68"/>
      <c r="D52" s="55"/>
      <c r="E52" s="68"/>
      <c r="F52" s="69"/>
      <c r="G52" s="70"/>
      <c r="H52" s="71"/>
      <c r="I52" s="75"/>
      <c r="J52" s="76"/>
      <c r="K52" s="74"/>
      <c r="L52" s="74"/>
      <c r="M52" s="74"/>
      <c r="N52" s="74"/>
      <c r="O52" s="74"/>
      <c r="P52" s="54"/>
      <c r="Q52" s="54"/>
      <c r="S52" s="54"/>
      <c r="T52" s="54"/>
    </row>
    <row r="53" spans="2:20">
      <c r="B53" s="67"/>
      <c r="C53" s="68"/>
      <c r="D53" s="55"/>
      <c r="E53" s="68"/>
      <c r="F53" s="69"/>
      <c r="G53" s="70"/>
      <c r="H53" s="70"/>
      <c r="I53" s="75"/>
      <c r="J53" s="82"/>
      <c r="K53" s="74"/>
      <c r="L53" s="74"/>
      <c r="M53" s="74"/>
      <c r="N53" s="74"/>
      <c r="O53" s="74"/>
      <c r="P53" s="54"/>
      <c r="Q53" s="54"/>
      <c r="S53" s="54"/>
      <c r="T53" s="54"/>
    </row>
    <row r="54" spans="2:20">
      <c r="B54" s="67"/>
      <c r="C54" s="68"/>
      <c r="D54" s="55"/>
      <c r="E54" s="68"/>
      <c r="F54" s="69"/>
      <c r="G54" s="70"/>
      <c r="H54" s="71"/>
      <c r="I54" s="75"/>
      <c r="J54" s="76"/>
      <c r="K54" s="74"/>
      <c r="L54" s="74"/>
      <c r="M54" s="74"/>
      <c r="N54" s="74"/>
      <c r="O54" s="74"/>
      <c r="P54" s="54"/>
      <c r="Q54" s="54"/>
      <c r="S54" s="54"/>
      <c r="T54" s="54"/>
    </row>
    <row r="55" spans="2:20">
      <c r="B55" s="67"/>
      <c r="C55" s="68"/>
      <c r="D55" s="55"/>
      <c r="E55" s="68"/>
      <c r="F55" s="69"/>
      <c r="G55" s="70"/>
      <c r="H55" s="83"/>
      <c r="I55" s="75"/>
      <c r="J55" s="84"/>
      <c r="K55" s="74"/>
      <c r="L55" s="74"/>
      <c r="M55" s="74"/>
      <c r="N55" s="74"/>
      <c r="O55" s="74"/>
      <c r="P55" s="54"/>
      <c r="Q55" s="54"/>
      <c r="S55" s="54"/>
      <c r="T55" s="54"/>
    </row>
    <row r="56" spans="2:20">
      <c r="B56" s="67"/>
      <c r="C56" s="68"/>
      <c r="D56" s="55"/>
      <c r="E56" s="68"/>
      <c r="F56" s="69"/>
      <c r="G56" s="70"/>
      <c r="H56" s="71"/>
      <c r="I56" s="75"/>
      <c r="J56" s="76"/>
      <c r="K56" s="74"/>
      <c r="L56" s="74"/>
      <c r="M56" s="74"/>
      <c r="N56" s="74"/>
      <c r="O56" s="74"/>
      <c r="P56" s="54"/>
      <c r="Q56" s="54"/>
      <c r="S56" s="54"/>
      <c r="T56" s="54"/>
    </row>
    <row r="57" spans="2:20">
      <c r="B57" s="67"/>
      <c r="C57" s="68"/>
      <c r="D57" s="55"/>
      <c r="E57" s="68"/>
      <c r="F57" s="69"/>
      <c r="G57" s="83"/>
      <c r="H57" s="83"/>
      <c r="I57" s="85"/>
      <c r="J57" s="84"/>
      <c r="K57" s="74"/>
      <c r="L57" s="74"/>
      <c r="M57" s="74"/>
      <c r="N57" s="74"/>
      <c r="O57" s="74"/>
      <c r="P57" s="54"/>
      <c r="Q57" s="54"/>
      <c r="S57" s="54"/>
      <c r="T57" s="54"/>
    </row>
    <row r="58" spans="2:20">
      <c r="B58" s="67"/>
      <c r="C58" s="68"/>
      <c r="D58" s="55"/>
      <c r="E58" s="68"/>
      <c r="F58" s="69"/>
      <c r="G58" s="83"/>
      <c r="H58" s="83"/>
      <c r="I58" s="85"/>
      <c r="J58" s="84"/>
      <c r="K58" s="74"/>
      <c r="L58" s="74"/>
      <c r="M58" s="74"/>
      <c r="N58" s="74"/>
      <c r="O58" s="74"/>
      <c r="P58" s="54"/>
      <c r="Q58" s="54"/>
      <c r="S58" s="54"/>
      <c r="T58" s="54"/>
    </row>
    <row r="59" spans="2:20">
      <c r="B59" s="67"/>
      <c r="C59" s="68"/>
      <c r="D59" s="55"/>
      <c r="E59" s="68"/>
      <c r="F59" s="69"/>
      <c r="G59" s="71"/>
      <c r="H59" s="71"/>
      <c r="I59" s="80"/>
      <c r="J59" s="76"/>
      <c r="K59" s="74"/>
      <c r="L59" s="74"/>
      <c r="M59" s="74"/>
      <c r="N59" s="74"/>
      <c r="O59" s="74"/>
      <c r="P59" s="54"/>
      <c r="Q59" s="54"/>
      <c r="S59" s="54"/>
      <c r="T59" s="54"/>
    </row>
    <row r="60" spans="2:20">
      <c r="B60" s="67"/>
      <c r="C60" s="68"/>
      <c r="D60" s="55"/>
      <c r="E60" s="68"/>
      <c r="F60" s="69"/>
      <c r="G60" s="70"/>
      <c r="H60" s="71"/>
      <c r="I60" s="75"/>
      <c r="J60" s="76"/>
      <c r="K60" s="74"/>
      <c r="L60" s="74"/>
      <c r="M60" s="74"/>
      <c r="N60" s="74"/>
      <c r="O60" s="74"/>
      <c r="P60" s="54"/>
      <c r="Q60" s="54"/>
      <c r="S60" s="54"/>
      <c r="T60" s="54"/>
    </row>
    <row r="61" spans="2:20">
      <c r="B61" s="67"/>
      <c r="C61" s="68"/>
      <c r="D61" s="55"/>
      <c r="E61" s="68"/>
      <c r="F61" s="69"/>
      <c r="G61" s="70"/>
      <c r="H61" s="70"/>
      <c r="I61" s="75"/>
      <c r="J61" s="82"/>
      <c r="K61" s="74"/>
      <c r="L61" s="74"/>
      <c r="M61" s="74"/>
      <c r="N61" s="74"/>
      <c r="O61" s="74"/>
      <c r="P61" s="54"/>
      <c r="Q61" s="54"/>
      <c r="S61" s="54"/>
      <c r="T61" s="54"/>
    </row>
    <row r="62" spans="2:20">
      <c r="B62" s="67"/>
      <c r="C62" s="68"/>
      <c r="D62" s="55"/>
      <c r="E62" s="68"/>
      <c r="F62" s="69"/>
      <c r="G62" s="70"/>
      <c r="H62" s="71"/>
      <c r="I62" s="75"/>
      <c r="J62" s="76"/>
      <c r="K62" s="74"/>
      <c r="L62" s="74"/>
      <c r="M62" s="74"/>
      <c r="N62" s="74"/>
      <c r="O62" s="74"/>
      <c r="P62" s="54"/>
      <c r="Q62" s="54"/>
      <c r="S62" s="54"/>
      <c r="T62" s="54"/>
    </row>
    <row r="63" spans="2:20">
      <c r="B63" s="67"/>
      <c r="C63" s="68"/>
      <c r="D63" s="55"/>
      <c r="E63" s="68"/>
      <c r="F63" s="69"/>
      <c r="G63" s="70"/>
      <c r="H63" s="70"/>
      <c r="I63" s="75"/>
      <c r="J63" s="82"/>
      <c r="K63" s="74"/>
      <c r="L63" s="74"/>
      <c r="M63" s="74"/>
      <c r="N63" s="74"/>
      <c r="O63" s="74"/>
      <c r="P63" s="54"/>
      <c r="Q63" s="54"/>
      <c r="S63" s="54"/>
      <c r="T63" s="54"/>
    </row>
    <row r="64" spans="2:20">
      <c r="B64" s="67"/>
      <c r="C64" s="68"/>
      <c r="D64" s="55"/>
      <c r="E64" s="68"/>
      <c r="F64" s="69"/>
      <c r="G64" s="70"/>
      <c r="H64" s="70"/>
      <c r="I64" s="75"/>
      <c r="J64" s="82"/>
      <c r="K64" s="74"/>
      <c r="L64" s="74"/>
      <c r="M64" s="74"/>
      <c r="N64" s="74"/>
      <c r="O64" s="74"/>
      <c r="P64" s="54"/>
      <c r="Q64" s="54"/>
      <c r="S64" s="54"/>
      <c r="T64" s="54"/>
    </row>
    <row r="65" spans="2:20">
      <c r="B65" s="67"/>
      <c r="C65" s="68"/>
      <c r="D65" s="55"/>
      <c r="E65" s="68"/>
      <c r="F65" s="69"/>
      <c r="G65" s="71"/>
      <c r="H65" s="71"/>
      <c r="I65" s="80"/>
      <c r="J65" s="76"/>
      <c r="K65" s="74"/>
      <c r="L65" s="74"/>
      <c r="M65" s="74"/>
      <c r="N65" s="74"/>
      <c r="O65" s="74"/>
      <c r="P65" s="54"/>
      <c r="Q65" s="54"/>
      <c r="S65" s="54"/>
      <c r="T65" s="54"/>
    </row>
    <row r="66" spans="2:20">
      <c r="B66" s="67"/>
      <c r="C66" s="68"/>
      <c r="D66" s="55"/>
      <c r="E66" s="68"/>
      <c r="F66" s="69"/>
      <c r="G66" s="70"/>
      <c r="H66" s="71"/>
      <c r="I66" s="75"/>
      <c r="J66" s="76"/>
      <c r="K66" s="74"/>
      <c r="L66" s="74"/>
      <c r="M66" s="74"/>
      <c r="N66" s="74"/>
      <c r="O66" s="74"/>
      <c r="P66" s="54"/>
      <c r="Q66" s="54"/>
      <c r="S66" s="54"/>
      <c r="T66" s="54"/>
    </row>
    <row r="67" spans="2:20">
      <c r="B67" s="67"/>
      <c r="C67" s="68"/>
      <c r="D67" s="55"/>
      <c r="E67" s="68"/>
      <c r="F67" s="69"/>
      <c r="G67" s="70"/>
      <c r="H67" s="70"/>
      <c r="I67" s="75"/>
      <c r="J67" s="82"/>
      <c r="K67" s="74"/>
      <c r="L67" s="74"/>
      <c r="M67" s="74"/>
      <c r="N67" s="74"/>
      <c r="O67" s="74"/>
      <c r="P67" s="54"/>
      <c r="Q67" s="54"/>
      <c r="S67" s="54"/>
      <c r="T67" s="54"/>
    </row>
    <row r="68" spans="2:20">
      <c r="B68" s="67"/>
      <c r="C68" s="68"/>
      <c r="D68" s="55"/>
      <c r="E68" s="68"/>
      <c r="F68" s="69"/>
      <c r="G68" s="70"/>
      <c r="H68" s="71"/>
      <c r="I68" s="75"/>
      <c r="J68" s="76"/>
      <c r="K68" s="74"/>
      <c r="L68" s="74"/>
      <c r="M68" s="74"/>
      <c r="N68" s="74"/>
      <c r="O68" s="74"/>
      <c r="P68" s="54"/>
      <c r="Q68" s="54"/>
      <c r="S68" s="54"/>
      <c r="T68" s="54"/>
    </row>
    <row r="69" spans="2:20">
      <c r="B69" s="67"/>
      <c r="C69" s="68"/>
      <c r="D69" s="55"/>
      <c r="E69" s="68"/>
      <c r="F69" s="69"/>
      <c r="G69" s="70"/>
      <c r="H69" s="70"/>
      <c r="I69" s="75"/>
      <c r="J69" s="82"/>
      <c r="K69" s="74"/>
      <c r="L69" s="74"/>
      <c r="M69" s="74"/>
      <c r="N69" s="74"/>
      <c r="O69" s="74"/>
      <c r="P69" s="54"/>
      <c r="Q69" s="54"/>
      <c r="S69" s="54"/>
      <c r="T69" s="54"/>
    </row>
    <row r="70" spans="2:20">
      <c r="B70" s="67"/>
      <c r="C70" s="68"/>
      <c r="D70" s="55"/>
      <c r="E70" s="68"/>
      <c r="F70" s="69"/>
      <c r="G70" s="70"/>
      <c r="H70" s="71"/>
      <c r="I70" s="75"/>
      <c r="J70" s="76"/>
      <c r="K70" s="74"/>
      <c r="L70" s="74"/>
      <c r="M70" s="74"/>
      <c r="N70" s="74"/>
      <c r="O70" s="74"/>
      <c r="P70" s="54"/>
      <c r="Q70" s="54"/>
      <c r="S70" s="54"/>
      <c r="T70" s="54"/>
    </row>
    <row r="71" spans="2:20">
      <c r="B71" s="67"/>
      <c r="C71" s="68"/>
      <c r="D71" s="55"/>
      <c r="E71" s="68"/>
      <c r="F71" s="69"/>
      <c r="G71" s="70"/>
      <c r="H71" s="70"/>
      <c r="I71" s="75"/>
      <c r="J71" s="82"/>
      <c r="K71" s="74"/>
      <c r="L71" s="74"/>
      <c r="M71" s="74"/>
      <c r="N71" s="74"/>
      <c r="O71" s="74"/>
      <c r="P71" s="54"/>
      <c r="Q71" s="54"/>
      <c r="S71" s="54"/>
      <c r="T71" s="54"/>
    </row>
    <row r="72" spans="2:20">
      <c r="B72" s="67"/>
      <c r="C72" s="68"/>
      <c r="D72" s="55"/>
      <c r="E72" s="68"/>
      <c r="F72" s="69"/>
      <c r="G72" s="70"/>
      <c r="H72" s="71"/>
      <c r="I72" s="75"/>
      <c r="J72" s="76"/>
      <c r="K72" s="74"/>
      <c r="L72" s="74"/>
      <c r="M72" s="74"/>
      <c r="N72" s="74"/>
      <c r="O72" s="74"/>
      <c r="P72" s="54"/>
      <c r="Q72" s="54"/>
      <c r="S72" s="54"/>
      <c r="T72" s="54"/>
    </row>
    <row r="73" spans="2:20">
      <c r="B73" s="67"/>
      <c r="C73" s="68"/>
      <c r="D73" s="55"/>
      <c r="E73" s="68"/>
      <c r="F73" s="69"/>
      <c r="G73" s="70"/>
      <c r="H73" s="70"/>
      <c r="I73" s="75"/>
      <c r="J73" s="82"/>
      <c r="K73" s="74"/>
      <c r="L73" s="74"/>
      <c r="M73" s="74"/>
      <c r="N73" s="74"/>
      <c r="O73" s="74"/>
      <c r="P73" s="54"/>
      <c r="Q73" s="54"/>
      <c r="S73" s="54"/>
      <c r="T73" s="54"/>
    </row>
    <row r="74" spans="2:20">
      <c r="B74" s="67"/>
      <c r="C74" s="68"/>
      <c r="D74" s="55"/>
      <c r="E74" s="68"/>
      <c r="F74" s="69"/>
      <c r="G74" s="70"/>
      <c r="H74" s="71"/>
      <c r="I74" s="75"/>
      <c r="J74" s="76"/>
      <c r="K74" s="74"/>
      <c r="L74" s="74"/>
      <c r="M74" s="74"/>
      <c r="N74" s="74"/>
      <c r="O74" s="74"/>
      <c r="P74" s="54"/>
      <c r="Q74" s="54"/>
      <c r="S74" s="54"/>
      <c r="T74" s="54"/>
    </row>
    <row r="75" spans="2:20">
      <c r="B75" s="67"/>
      <c r="C75" s="68"/>
      <c r="D75" s="55"/>
      <c r="E75" s="68"/>
      <c r="F75" s="69"/>
      <c r="G75" s="70"/>
      <c r="H75" s="70"/>
      <c r="I75" s="75"/>
      <c r="J75" s="82"/>
      <c r="K75" s="74"/>
      <c r="L75" s="74"/>
      <c r="M75" s="74"/>
      <c r="N75" s="74"/>
      <c r="O75" s="74"/>
      <c r="P75" s="54"/>
      <c r="Q75" s="54"/>
      <c r="S75" s="54"/>
      <c r="T75" s="54"/>
    </row>
    <row r="76" spans="2:20">
      <c r="B76" s="67"/>
      <c r="C76" s="68"/>
      <c r="D76" s="55"/>
      <c r="E76" s="68"/>
      <c r="F76" s="69"/>
      <c r="G76" s="70"/>
      <c r="H76" s="71"/>
      <c r="I76" s="75"/>
      <c r="J76" s="76"/>
      <c r="K76" s="74"/>
      <c r="L76" s="74"/>
      <c r="M76" s="74"/>
      <c r="N76" s="74"/>
      <c r="O76" s="74"/>
      <c r="P76" s="54"/>
      <c r="Q76" s="54"/>
      <c r="S76" s="54"/>
      <c r="T76" s="54"/>
    </row>
    <row r="77" spans="2:20">
      <c r="B77" s="67"/>
      <c r="C77" s="68"/>
      <c r="D77" s="55"/>
      <c r="E77" s="68"/>
      <c r="F77" s="69"/>
      <c r="G77" s="70"/>
      <c r="H77" s="70"/>
      <c r="I77" s="75"/>
      <c r="J77" s="82"/>
      <c r="K77" s="74"/>
      <c r="L77" s="74"/>
      <c r="M77" s="74"/>
      <c r="N77" s="74"/>
      <c r="O77" s="74"/>
      <c r="P77" s="54"/>
      <c r="Q77" s="54"/>
      <c r="S77" s="54"/>
      <c r="T77" s="54"/>
    </row>
    <row r="78" spans="2:20">
      <c r="B78" s="67"/>
      <c r="C78" s="68"/>
      <c r="D78" s="55"/>
      <c r="E78" s="68"/>
      <c r="F78" s="69"/>
      <c r="G78" s="70"/>
      <c r="H78" s="71"/>
      <c r="I78" s="75"/>
      <c r="J78" s="76"/>
      <c r="K78" s="74"/>
      <c r="L78" s="74"/>
      <c r="M78" s="74"/>
      <c r="N78" s="74"/>
      <c r="O78" s="74"/>
      <c r="P78" s="54"/>
      <c r="Q78" s="54"/>
      <c r="S78" s="54"/>
      <c r="T78" s="54"/>
    </row>
    <row r="79" spans="2:20">
      <c r="B79" s="67"/>
      <c r="C79" s="68"/>
      <c r="D79" s="55"/>
      <c r="E79" s="68"/>
      <c r="F79" s="69"/>
      <c r="G79" s="70"/>
      <c r="H79" s="70"/>
      <c r="I79" s="75"/>
      <c r="J79" s="82"/>
      <c r="K79" s="74"/>
      <c r="L79" s="74"/>
      <c r="M79" s="74"/>
      <c r="N79" s="74"/>
      <c r="O79" s="74"/>
      <c r="P79" s="54"/>
      <c r="Q79" s="54"/>
      <c r="S79" s="54"/>
      <c r="T79" s="54"/>
    </row>
    <row r="80" spans="2:20">
      <c r="B80" s="67"/>
      <c r="C80" s="68"/>
      <c r="D80" s="55"/>
      <c r="E80" s="68"/>
      <c r="F80" s="69"/>
      <c r="G80" s="70"/>
      <c r="H80" s="71"/>
      <c r="I80" s="75"/>
      <c r="J80" s="76"/>
      <c r="K80" s="74"/>
      <c r="L80" s="74"/>
      <c r="M80" s="74"/>
      <c r="N80" s="74"/>
      <c r="O80" s="74"/>
      <c r="P80" s="54"/>
      <c r="Q80" s="54"/>
      <c r="S80" s="54"/>
      <c r="T80" s="54"/>
    </row>
    <row r="81" spans="2:20">
      <c r="B81" s="67"/>
      <c r="C81" s="68"/>
      <c r="D81" s="55"/>
      <c r="E81" s="68"/>
      <c r="F81" s="69"/>
      <c r="G81" s="70"/>
      <c r="H81" s="71"/>
      <c r="I81" s="75"/>
      <c r="J81" s="76"/>
      <c r="K81" s="74"/>
      <c r="L81" s="74"/>
      <c r="M81" s="74"/>
      <c r="N81" s="74"/>
      <c r="O81" s="74"/>
      <c r="P81" s="54"/>
      <c r="Q81" s="54"/>
      <c r="S81" s="54"/>
      <c r="T81" s="54"/>
    </row>
    <row r="82" spans="2:20">
      <c r="B82" s="67"/>
      <c r="C82" s="68"/>
      <c r="D82" s="55"/>
      <c r="E82" s="68"/>
      <c r="F82" s="69"/>
      <c r="G82" s="70"/>
      <c r="H82" s="71"/>
      <c r="I82" s="75"/>
      <c r="J82" s="76"/>
      <c r="K82" s="74"/>
      <c r="L82" s="74"/>
      <c r="M82" s="74"/>
      <c r="N82" s="74"/>
      <c r="O82" s="74"/>
      <c r="P82" s="54"/>
      <c r="Q82" s="54"/>
      <c r="S82" s="54"/>
      <c r="T82" s="54"/>
    </row>
    <row r="83" spans="2:20">
      <c r="B83" s="67"/>
      <c r="C83" s="68"/>
      <c r="D83" s="55"/>
      <c r="E83" s="68"/>
      <c r="F83" s="69"/>
      <c r="G83" s="70"/>
      <c r="H83" s="70"/>
      <c r="I83" s="75"/>
      <c r="J83" s="82"/>
      <c r="K83" s="74"/>
      <c r="L83" s="74"/>
      <c r="M83" s="74"/>
      <c r="N83" s="74"/>
      <c r="O83" s="74"/>
      <c r="P83" s="54"/>
      <c r="Q83" s="54"/>
      <c r="S83" s="54"/>
      <c r="T83" s="54"/>
    </row>
    <row r="84" spans="2:20">
      <c r="B84" s="67"/>
      <c r="C84" s="68"/>
      <c r="D84" s="79"/>
      <c r="E84" s="68"/>
      <c r="F84" s="69"/>
      <c r="G84" s="70"/>
      <c r="H84" s="71"/>
      <c r="I84" s="75"/>
      <c r="J84" s="76"/>
      <c r="K84" s="74"/>
      <c r="L84" s="74"/>
      <c r="M84" s="74"/>
      <c r="N84" s="74"/>
      <c r="O84" s="74"/>
      <c r="P84" s="54"/>
      <c r="Q84" s="54"/>
      <c r="S84" s="54"/>
      <c r="T84" s="54"/>
    </row>
    <row r="85" spans="2:20">
      <c r="B85" s="67"/>
      <c r="C85" s="68"/>
      <c r="D85" s="55"/>
      <c r="E85" s="68"/>
      <c r="F85" s="69"/>
      <c r="G85" s="70"/>
      <c r="H85" s="83"/>
      <c r="I85" s="75"/>
      <c r="J85" s="84"/>
      <c r="K85" s="74"/>
      <c r="L85" s="86"/>
      <c r="M85" s="86"/>
      <c r="N85" s="74"/>
      <c r="O85" s="74"/>
      <c r="P85" s="54"/>
      <c r="Q85" s="54"/>
      <c r="S85" s="54"/>
      <c r="T85" s="54"/>
    </row>
    <row r="86" spans="2:20">
      <c r="B86" s="67"/>
      <c r="C86" s="68"/>
      <c r="D86" s="55"/>
      <c r="E86" s="68"/>
      <c r="F86" s="69"/>
      <c r="G86" s="70"/>
      <c r="H86" s="71"/>
      <c r="I86" s="75"/>
      <c r="J86" s="76"/>
      <c r="K86" s="74"/>
      <c r="L86" s="74"/>
      <c r="M86" s="74"/>
      <c r="N86" s="74"/>
      <c r="O86" s="74"/>
      <c r="P86" s="54"/>
      <c r="Q86" s="54"/>
      <c r="S86" s="54"/>
      <c r="T86" s="54"/>
    </row>
    <row r="87" spans="2:20">
      <c r="B87" s="67"/>
      <c r="C87" s="68"/>
      <c r="D87" s="55"/>
      <c r="E87" s="68"/>
      <c r="F87" s="69"/>
      <c r="G87" s="70"/>
      <c r="H87" s="83"/>
      <c r="I87" s="75"/>
      <c r="J87" s="84"/>
      <c r="K87" s="74"/>
      <c r="L87" s="74"/>
      <c r="M87" s="74"/>
      <c r="N87" s="74"/>
      <c r="O87" s="74"/>
      <c r="P87" s="54"/>
      <c r="Q87" s="54"/>
      <c r="S87" s="54"/>
      <c r="T87" s="54"/>
    </row>
    <row r="88" spans="2:20">
      <c r="B88" s="67"/>
      <c r="C88" s="68"/>
      <c r="D88" s="55"/>
      <c r="E88" s="68"/>
      <c r="F88" s="69"/>
      <c r="G88" s="70"/>
      <c r="H88" s="83"/>
      <c r="I88" s="75"/>
      <c r="J88" s="87"/>
      <c r="K88" s="74"/>
      <c r="L88" s="74"/>
      <c r="M88" s="74"/>
      <c r="N88" s="74"/>
      <c r="O88" s="74"/>
      <c r="P88" s="54"/>
      <c r="Q88" s="54"/>
      <c r="S88" s="54"/>
      <c r="T88" s="54"/>
    </row>
    <row r="89" spans="2:20">
      <c r="B89" s="67"/>
      <c r="C89" s="68"/>
      <c r="D89" s="55"/>
      <c r="E89" s="68"/>
      <c r="F89" s="69"/>
      <c r="G89" s="71"/>
      <c r="H89" s="71"/>
      <c r="I89" s="80"/>
      <c r="J89" s="88"/>
      <c r="K89" s="89"/>
      <c r="L89" s="74"/>
      <c r="M89" s="74"/>
      <c r="N89" s="74"/>
      <c r="O89" s="74"/>
      <c r="P89" s="54"/>
      <c r="Q89" s="54"/>
      <c r="S89" s="54"/>
      <c r="T89" s="54"/>
    </row>
    <row r="90" spans="2:20">
      <c r="B90" s="67"/>
      <c r="C90" s="68"/>
      <c r="D90" s="55"/>
      <c r="E90" s="68"/>
      <c r="F90" s="69"/>
      <c r="G90" s="70"/>
      <c r="H90" s="70"/>
      <c r="I90" s="90"/>
      <c r="J90" s="91"/>
      <c r="K90" s="89"/>
      <c r="L90" s="86"/>
      <c r="M90" s="86"/>
      <c r="N90" s="74"/>
      <c r="O90" s="74"/>
      <c r="P90" s="54"/>
      <c r="Q90" s="54"/>
      <c r="S90" s="54"/>
      <c r="T90" s="54"/>
    </row>
    <row r="91" spans="2:20">
      <c r="B91" s="67"/>
      <c r="C91" s="68"/>
      <c r="D91" s="55"/>
      <c r="E91" s="68"/>
      <c r="F91" s="69"/>
      <c r="G91" s="71"/>
      <c r="H91" s="71"/>
      <c r="I91" s="80"/>
      <c r="J91" s="76"/>
      <c r="K91" s="89"/>
      <c r="L91" s="86"/>
      <c r="M91" s="86"/>
      <c r="N91" s="74"/>
      <c r="O91" s="74"/>
      <c r="P91" s="54"/>
      <c r="Q91" s="54"/>
      <c r="S91" s="54"/>
      <c r="T91" s="54"/>
    </row>
    <row r="92" spans="2:20">
      <c r="B92" s="67"/>
      <c r="C92" s="68"/>
      <c r="D92" s="55"/>
      <c r="E92" s="68"/>
      <c r="F92" s="69"/>
      <c r="G92" s="83"/>
      <c r="H92" s="83"/>
      <c r="I92" s="85"/>
      <c r="J92" s="84"/>
      <c r="K92" s="89"/>
      <c r="L92" s="86"/>
      <c r="M92" s="86"/>
      <c r="N92" s="74"/>
      <c r="O92" s="74"/>
      <c r="P92" s="54"/>
      <c r="Q92" s="54"/>
      <c r="S92" s="54"/>
      <c r="T92" s="54"/>
    </row>
    <row r="93" spans="2:20">
      <c r="B93" s="67"/>
      <c r="C93" s="68"/>
      <c r="D93" s="55"/>
      <c r="E93" s="68"/>
      <c r="F93" s="69"/>
      <c r="G93" s="70"/>
      <c r="H93" s="83"/>
      <c r="I93" s="75"/>
      <c r="J93" s="84"/>
      <c r="K93" s="89"/>
      <c r="L93" s="74"/>
      <c r="M93" s="74"/>
      <c r="N93" s="74"/>
      <c r="O93" s="74"/>
      <c r="P93" s="54"/>
      <c r="Q93" s="54"/>
      <c r="S93" s="54"/>
      <c r="T93" s="54"/>
    </row>
    <row r="94" spans="2:20" ht="15.75" thickBot="1">
      <c r="B94" s="67"/>
      <c r="C94" s="68"/>
      <c r="D94" s="79"/>
      <c r="E94" s="68"/>
      <c r="F94" s="69"/>
      <c r="G94" s="71"/>
      <c r="H94" s="71"/>
      <c r="I94" s="92"/>
      <c r="J94" s="93"/>
      <c r="K94" s="89"/>
      <c r="L94" s="74"/>
      <c r="M94" s="74"/>
      <c r="N94" s="74"/>
      <c r="O94" s="74"/>
      <c r="P94" s="54"/>
      <c r="Q94" s="54"/>
      <c r="S94" s="54"/>
      <c r="T94" s="54"/>
    </row>
    <row r="95" spans="2:20">
      <c r="K95" s="54"/>
      <c r="L95" s="94"/>
      <c r="M95" s="58"/>
      <c r="N95" s="54"/>
      <c r="O95" s="54"/>
      <c r="P95" s="54"/>
      <c r="Q95" s="54"/>
      <c r="S95" s="54"/>
      <c r="T95" s="54"/>
    </row>
    <row r="96" spans="2:20">
      <c r="K96" s="54"/>
      <c r="L96" s="54"/>
      <c r="M96" s="54"/>
      <c r="N96" s="54"/>
      <c r="O96" s="54"/>
      <c r="P96" s="54"/>
      <c r="Q96" s="54"/>
      <c r="S96" s="54"/>
      <c r="T96"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7139-66A2-46AB-A5F2-A4946FB35ACF}">
  <dimension ref="A1:BN115"/>
  <sheetViews>
    <sheetView workbookViewId="0">
      <selection activeCell="G6" sqref="G6"/>
    </sheetView>
  </sheetViews>
  <sheetFormatPr defaultRowHeight="19.5" thickBottom="1"/>
  <cols>
    <col min="1" max="1" width="12.7109375" style="235" bestFit="1" customWidth="1"/>
    <col min="2" max="3" width="9.140625" style="235"/>
    <col min="4" max="4" width="23.5703125" style="235" bestFit="1" customWidth="1"/>
    <col min="5" max="5" width="17.42578125" style="272" customWidth="1"/>
    <col min="6" max="6" width="10.85546875" style="235" bestFit="1" customWidth="1"/>
    <col min="7" max="7" width="85.28515625" style="274" bestFit="1" customWidth="1"/>
    <col min="8" max="8" width="18.7109375" style="235" bestFit="1" customWidth="1"/>
    <col min="9" max="9" width="15.28515625" style="273" customWidth="1"/>
    <col min="11" max="11" width="22.42578125" bestFit="1" customWidth="1"/>
    <col min="12" max="12" width="18.7109375" bestFit="1" customWidth="1"/>
    <col min="18" max="18" width="13.28515625" bestFit="1" customWidth="1"/>
    <col min="19" max="19" width="10.28515625" bestFit="1" customWidth="1"/>
    <col min="22" max="22" width="17" bestFit="1" customWidth="1"/>
    <col min="23" max="23" width="12.42578125" bestFit="1" customWidth="1"/>
    <col min="26" max="26" width="13.28515625" bestFit="1" customWidth="1"/>
    <col min="27" max="27" width="10.28515625" bestFit="1" customWidth="1"/>
    <col min="30" max="30" width="13.28515625" bestFit="1" customWidth="1"/>
    <col min="31" max="31" width="10.28515625" bestFit="1" customWidth="1"/>
    <col min="34" max="34" width="13.28515625" bestFit="1" customWidth="1"/>
    <col min="35" max="35" width="10.28515625" bestFit="1" customWidth="1"/>
  </cols>
  <sheetData>
    <row r="1" spans="1:66" s="356" customFormat="1" ht="18.75">
      <c r="A1" s="372"/>
      <c r="B1" s="372"/>
      <c r="C1" s="372"/>
      <c r="D1" s="372"/>
      <c r="E1" s="373"/>
      <c r="F1" s="372"/>
      <c r="G1" s="374"/>
      <c r="H1" s="372"/>
      <c r="I1" s="375"/>
    </row>
    <row r="2" spans="1:66" s="356" customFormat="1" ht="18.75">
      <c r="A2" s="372"/>
      <c r="B2" s="372"/>
      <c r="C2" s="372"/>
      <c r="D2" s="372"/>
      <c r="E2" s="373"/>
      <c r="F2" s="372"/>
      <c r="G2" s="374"/>
      <c r="H2" s="372"/>
      <c r="I2" s="375"/>
    </row>
    <row r="3" spans="1:66" s="356" customFormat="1" ht="18.75">
      <c r="A3" s="372"/>
      <c r="B3" s="372"/>
      <c r="C3" s="372"/>
      <c r="D3" s="372"/>
      <c r="E3" s="373"/>
      <c r="F3" s="372"/>
      <c r="G3" s="374"/>
      <c r="H3" s="372"/>
      <c r="I3" s="375"/>
    </row>
    <row r="4" spans="1:66" s="356" customFormat="1" ht="18.75">
      <c r="A4" s="372"/>
      <c r="B4" s="372"/>
      <c r="C4" s="372"/>
      <c r="D4" s="372"/>
      <c r="E4" s="373"/>
      <c r="F4" s="372"/>
      <c r="G4" s="374"/>
      <c r="H4" s="372"/>
      <c r="I4" s="375"/>
    </row>
    <row r="5" spans="1:66" s="371" customFormat="1" ht="57" thickBot="1">
      <c r="A5" s="363" t="s">
        <v>5582</v>
      </c>
      <c r="B5" s="364" t="s">
        <v>0</v>
      </c>
      <c r="C5" s="364" t="s">
        <v>3169</v>
      </c>
      <c r="D5" s="364" t="s">
        <v>5622</v>
      </c>
      <c r="E5" s="365" t="s">
        <v>1273</v>
      </c>
      <c r="F5" s="364" t="s">
        <v>5623</v>
      </c>
      <c r="G5" s="366" t="s">
        <v>5424</v>
      </c>
      <c r="H5" s="367" t="s">
        <v>5425</v>
      </c>
      <c r="I5" s="368" t="s">
        <v>5426</v>
      </c>
      <c r="J5" s="369"/>
      <c r="K5" s="370" t="s">
        <v>5427</v>
      </c>
    </row>
    <row r="6" spans="1:66" thickBot="1">
      <c r="A6" s="275">
        <v>20424913</v>
      </c>
      <c r="B6" s="276">
        <v>1001</v>
      </c>
      <c r="C6" s="276" t="s">
        <v>3166</v>
      </c>
      <c r="D6" s="276" t="s">
        <v>5615</v>
      </c>
      <c r="E6" s="277" t="s">
        <v>5616</v>
      </c>
      <c r="F6" s="276" t="s">
        <v>5617</v>
      </c>
      <c r="G6" s="278" t="s">
        <v>5428</v>
      </c>
      <c r="H6" s="279">
        <v>437880000105</v>
      </c>
      <c r="I6" s="280" t="s">
        <v>5429</v>
      </c>
      <c r="K6" s="194">
        <v>1001</v>
      </c>
      <c r="L6" s="195">
        <v>437880000002</v>
      </c>
      <c r="M6" s="221" t="s">
        <v>1852</v>
      </c>
      <c r="P6" s="180" t="s">
        <v>5430</v>
      </c>
      <c r="Q6" t="s">
        <v>5431</v>
      </c>
      <c r="AP6" s="180" t="s">
        <v>5430</v>
      </c>
      <c r="AQ6" s="196" t="s">
        <v>5432</v>
      </c>
    </row>
    <row r="7" spans="1:66" ht="18.75" customHeight="1" thickBot="1">
      <c r="A7" s="275">
        <v>20424913</v>
      </c>
      <c r="B7" s="276">
        <v>1002</v>
      </c>
      <c r="C7" s="276" t="s">
        <v>3166</v>
      </c>
      <c r="D7" s="276" t="s">
        <v>5615</v>
      </c>
      <c r="E7" s="277" t="s">
        <v>5616</v>
      </c>
      <c r="F7" s="276" t="s">
        <v>5617</v>
      </c>
      <c r="G7" s="278" t="s">
        <v>5433</v>
      </c>
      <c r="H7" s="279">
        <v>437880000107</v>
      </c>
      <c r="I7" s="280">
        <v>5</v>
      </c>
      <c r="P7" s="95"/>
      <c r="Q7" s="95">
        <v>1</v>
      </c>
      <c r="R7" s="95" t="s">
        <v>5434</v>
      </c>
      <c r="S7" s="198" t="s">
        <v>5435</v>
      </c>
      <c r="T7" s="199">
        <v>4</v>
      </c>
      <c r="U7" s="95">
        <v>5</v>
      </c>
      <c r="V7" s="95" t="s">
        <v>5434</v>
      </c>
      <c r="W7" s="198" t="s">
        <v>5435</v>
      </c>
      <c r="X7" s="199">
        <v>8</v>
      </c>
      <c r="Y7" s="95">
        <v>9</v>
      </c>
      <c r="Z7" s="95" t="s">
        <v>5434</v>
      </c>
      <c r="AA7" s="198" t="s">
        <v>5435</v>
      </c>
      <c r="AB7" s="199">
        <v>12</v>
      </c>
      <c r="AC7" s="95">
        <v>13</v>
      </c>
      <c r="AD7" s="95" t="s">
        <v>5434</v>
      </c>
      <c r="AE7" s="198" t="s">
        <v>5435</v>
      </c>
      <c r="AF7" s="199">
        <v>16</v>
      </c>
      <c r="AG7" s="95">
        <v>17</v>
      </c>
      <c r="AH7" s="95" t="s">
        <v>5434</v>
      </c>
      <c r="AI7" s="198" t="s">
        <v>5435</v>
      </c>
      <c r="AJ7" s="199">
        <v>20</v>
      </c>
      <c r="AK7" s="95">
        <v>21</v>
      </c>
      <c r="AL7" s="95">
        <v>22</v>
      </c>
      <c r="AM7" s="95">
        <v>23</v>
      </c>
      <c r="AN7" s="95">
        <v>24</v>
      </c>
      <c r="AP7" s="200"/>
      <c r="AQ7" s="201">
        <v>1</v>
      </c>
      <c r="AR7" s="201">
        <v>2</v>
      </c>
      <c r="AS7" s="201">
        <v>3</v>
      </c>
      <c r="AT7" s="201">
        <v>4</v>
      </c>
      <c r="AU7" s="201">
        <v>5</v>
      </c>
      <c r="AV7" s="201">
        <v>6</v>
      </c>
      <c r="AW7" s="201">
        <v>7</v>
      </c>
      <c r="AX7" s="201">
        <v>8</v>
      </c>
      <c r="AY7" s="201">
        <v>9</v>
      </c>
      <c r="AZ7" s="201">
        <v>10</v>
      </c>
      <c r="BA7" s="201">
        <v>11</v>
      </c>
      <c r="BB7" s="201">
        <v>12</v>
      </c>
      <c r="BC7" s="201">
        <v>13</v>
      </c>
      <c r="BD7" s="201">
        <v>14</v>
      </c>
      <c r="BE7" s="201">
        <v>15</v>
      </c>
      <c r="BF7" s="201">
        <v>16</v>
      </c>
      <c r="BG7" s="201">
        <v>17</v>
      </c>
      <c r="BH7" s="201">
        <v>18</v>
      </c>
      <c r="BI7" s="201">
        <v>19</v>
      </c>
      <c r="BJ7" s="201">
        <v>20</v>
      </c>
      <c r="BK7" s="201">
        <v>21</v>
      </c>
      <c r="BL7" s="201">
        <v>22</v>
      </c>
      <c r="BM7" s="201">
        <v>23</v>
      </c>
      <c r="BN7" s="202">
        <v>24</v>
      </c>
    </row>
    <row r="8" spans="1:66" ht="18.75" customHeight="1" thickBot="1">
      <c r="A8" s="275">
        <v>20424913</v>
      </c>
      <c r="B8" s="276">
        <v>1003</v>
      </c>
      <c r="C8" s="276" t="s">
        <v>3166</v>
      </c>
      <c r="D8" s="276" t="s">
        <v>5615</v>
      </c>
      <c r="E8" s="277" t="s">
        <v>5616</v>
      </c>
      <c r="F8" s="276" t="s">
        <v>5617</v>
      </c>
      <c r="G8" s="278" t="s">
        <v>5436</v>
      </c>
      <c r="H8" s="279">
        <v>437880000109</v>
      </c>
      <c r="I8" s="280" t="s">
        <v>5429</v>
      </c>
      <c r="P8" s="95" t="s">
        <v>14</v>
      </c>
      <c r="Q8" s="203"/>
      <c r="R8" s="204">
        <v>0.66194072172641261</v>
      </c>
      <c r="S8" s="205">
        <f>1-R8</f>
        <v>0.33805927827358739</v>
      </c>
      <c r="T8" s="199"/>
      <c r="U8" s="203"/>
      <c r="V8" s="204">
        <v>0.47616631346446592</v>
      </c>
      <c r="W8" s="205">
        <f>1-V8</f>
        <v>0.52383368653553408</v>
      </c>
      <c r="X8" s="199"/>
      <c r="Y8" s="203"/>
      <c r="Z8" s="204">
        <v>0.74885831119601232</v>
      </c>
      <c r="AA8" s="205">
        <f>1-Z8</f>
        <v>0.25114168880398768</v>
      </c>
      <c r="AB8" s="199"/>
      <c r="AC8" s="203"/>
      <c r="AD8" s="204">
        <v>0.82717965555323403</v>
      </c>
      <c r="AE8" s="205">
        <f>1-AD8</f>
        <v>0.17282034444676597</v>
      </c>
      <c r="AF8" s="199"/>
      <c r="AG8" s="203"/>
      <c r="AH8" s="204">
        <v>0.61227352774378418</v>
      </c>
      <c r="AI8" s="205">
        <f>1-AH8</f>
        <v>0.38772647225621582</v>
      </c>
      <c r="AJ8" s="199"/>
      <c r="AK8" s="203"/>
      <c r="AL8" s="204"/>
      <c r="AM8" s="203"/>
      <c r="AN8" s="203"/>
      <c r="AP8" s="206" t="s">
        <v>14</v>
      </c>
      <c r="AQ8" s="456">
        <v>1001</v>
      </c>
      <c r="AR8" s="465"/>
      <c r="AS8" s="207" t="s">
        <v>5437</v>
      </c>
      <c r="AT8" s="208"/>
      <c r="AU8" s="456">
        <v>1002</v>
      </c>
      <c r="AV8" s="465"/>
      <c r="AW8" s="207" t="s">
        <v>5437</v>
      </c>
      <c r="AX8" s="208"/>
      <c r="AY8" s="456">
        <v>1003</v>
      </c>
      <c r="AZ8" s="465"/>
      <c r="BA8" s="207" t="s">
        <v>5437</v>
      </c>
      <c r="BB8" s="208"/>
      <c r="BC8" s="456">
        <v>1004</v>
      </c>
      <c r="BD8" s="465"/>
      <c r="BE8" s="207" t="s">
        <v>5437</v>
      </c>
      <c r="BF8" s="208"/>
      <c r="BG8" s="456">
        <v>1104</v>
      </c>
      <c r="BH8" s="465"/>
      <c r="BI8" s="207" t="s">
        <v>5437</v>
      </c>
      <c r="BJ8" s="208"/>
      <c r="BK8" s="456" t="s">
        <v>5438</v>
      </c>
      <c r="BL8" s="457"/>
      <c r="BM8" s="457"/>
      <c r="BN8" s="458"/>
    </row>
    <row r="9" spans="1:66" ht="18.75" customHeight="1" thickBot="1">
      <c r="A9" s="275">
        <v>20424913</v>
      </c>
      <c r="B9" s="276">
        <v>1004</v>
      </c>
      <c r="C9" s="276" t="s">
        <v>3166</v>
      </c>
      <c r="D9" s="276" t="s">
        <v>5615</v>
      </c>
      <c r="E9" s="277" t="s">
        <v>5616</v>
      </c>
      <c r="F9" s="276" t="s">
        <v>5617</v>
      </c>
      <c r="G9" s="278" t="s">
        <v>5439</v>
      </c>
      <c r="H9" s="279">
        <v>437880000111</v>
      </c>
      <c r="I9" s="280" t="s">
        <v>5429</v>
      </c>
      <c r="P9" s="95" t="s">
        <v>15</v>
      </c>
      <c r="Q9" s="203"/>
      <c r="R9" s="204">
        <v>0.67292481270334004</v>
      </c>
      <c r="S9" s="205">
        <f t="shared" ref="S9:S11" si="0">1-R9</f>
        <v>0.32707518729665996</v>
      </c>
      <c r="T9" s="199"/>
      <c r="U9" s="203"/>
      <c r="V9" s="204">
        <v>1.0053129570486226</v>
      </c>
      <c r="W9" s="205">
        <f t="shared" ref="W9:W11" si="1">1-V9</f>
        <v>-5.3129570486225575E-3</v>
      </c>
      <c r="X9" s="199"/>
      <c r="Y9" s="203"/>
      <c r="Z9" s="204">
        <v>0.90215801570008658</v>
      </c>
      <c r="AA9" s="205">
        <f t="shared" ref="AA9:AA11" si="2">1-Z9</f>
        <v>9.784198429991342E-2</v>
      </c>
      <c r="AB9" s="199"/>
      <c r="AC9" s="203"/>
      <c r="AD9" s="204">
        <v>0.81380771871175728</v>
      </c>
      <c r="AE9" s="205">
        <f t="shared" ref="AE9:AE11" si="3">1-AD9</f>
        <v>0.18619228128824272</v>
      </c>
      <c r="AF9" s="199"/>
      <c r="AG9" s="203"/>
      <c r="AH9" s="204">
        <v>0.98286720592185783</v>
      </c>
      <c r="AI9" s="205">
        <f t="shared" ref="AI9:AI11" si="4">1-AH9</f>
        <v>1.7132794078142166E-2</v>
      </c>
      <c r="AJ9" s="199"/>
      <c r="AK9" s="203"/>
      <c r="AL9" s="204"/>
      <c r="AM9" s="203"/>
      <c r="AN9" s="203"/>
      <c r="AP9" s="206" t="s">
        <v>15</v>
      </c>
      <c r="AQ9" s="459"/>
      <c r="AR9" s="466"/>
      <c r="AS9" s="207" t="s">
        <v>5440</v>
      </c>
      <c r="AT9" s="208"/>
      <c r="AU9" s="459"/>
      <c r="AV9" s="466"/>
      <c r="AW9" s="207" t="s">
        <v>5440</v>
      </c>
      <c r="AX9" s="208"/>
      <c r="AY9" s="459"/>
      <c r="AZ9" s="466"/>
      <c r="BA9" s="207" t="s">
        <v>5440</v>
      </c>
      <c r="BB9" s="208"/>
      <c r="BC9" s="459"/>
      <c r="BD9" s="466"/>
      <c r="BE9" s="207" t="s">
        <v>5440</v>
      </c>
      <c r="BF9" s="208"/>
      <c r="BG9" s="459"/>
      <c r="BH9" s="466"/>
      <c r="BI9" s="207" t="s">
        <v>5440</v>
      </c>
      <c r="BJ9" s="208"/>
      <c r="BK9" s="459"/>
      <c r="BL9" s="460"/>
      <c r="BM9" s="460"/>
      <c r="BN9" s="461"/>
    </row>
    <row r="10" spans="1:66" ht="18.75" customHeight="1" thickBot="1">
      <c r="A10" s="275">
        <v>20424913</v>
      </c>
      <c r="B10" s="276">
        <v>1104</v>
      </c>
      <c r="C10" s="276" t="s">
        <v>3166</v>
      </c>
      <c r="D10" s="276" t="s">
        <v>5615</v>
      </c>
      <c r="E10" s="277" t="s">
        <v>5616</v>
      </c>
      <c r="F10" s="276" t="s">
        <v>5617</v>
      </c>
      <c r="G10" s="278" t="s">
        <v>5441</v>
      </c>
      <c r="H10" s="279">
        <v>437880013466</v>
      </c>
      <c r="I10" s="280" t="s">
        <v>5429</v>
      </c>
      <c r="P10" s="95" t="s">
        <v>17</v>
      </c>
      <c r="Q10" s="203" t="s">
        <v>5429</v>
      </c>
      <c r="R10" s="204">
        <v>0.60606512849595562</v>
      </c>
      <c r="S10" s="205">
        <f t="shared" si="0"/>
        <v>0.39393487150404438</v>
      </c>
      <c r="T10" s="199"/>
      <c r="U10" s="203" t="s">
        <v>1852</v>
      </c>
      <c r="V10" s="204">
        <v>1.0473390442646928</v>
      </c>
      <c r="W10" s="205">
        <f t="shared" si="1"/>
        <v>-4.733904426469282E-2</v>
      </c>
      <c r="X10" s="199"/>
      <c r="Y10" s="203" t="s">
        <v>5429</v>
      </c>
      <c r="Z10" s="204">
        <v>0.92078321344357228</v>
      </c>
      <c r="AA10" s="205">
        <f t="shared" si="2"/>
        <v>7.9216786556427721E-2</v>
      </c>
      <c r="AB10" s="199"/>
      <c r="AC10" s="203" t="s">
        <v>5429</v>
      </c>
      <c r="AD10" s="204">
        <v>0.78324329164552431</v>
      </c>
      <c r="AE10" s="205">
        <f t="shared" si="3"/>
        <v>0.21675670835447569</v>
      </c>
      <c r="AF10" s="199"/>
      <c r="AG10" s="203" t="s">
        <v>5429</v>
      </c>
      <c r="AH10" s="204">
        <v>0.4584962540668</v>
      </c>
      <c r="AI10" s="205">
        <f t="shared" si="4"/>
        <v>0.54150374593319994</v>
      </c>
      <c r="AJ10" s="199"/>
      <c r="AK10" s="203"/>
      <c r="AL10" s="204"/>
      <c r="AM10" s="203"/>
      <c r="AN10" s="203"/>
      <c r="AP10" s="206" t="s">
        <v>17</v>
      </c>
      <c r="AQ10" s="459"/>
      <c r="AR10" s="466"/>
      <c r="AS10" s="207" t="s">
        <v>5442</v>
      </c>
      <c r="AT10" s="208"/>
      <c r="AU10" s="459"/>
      <c r="AV10" s="466"/>
      <c r="AW10" s="207" t="s">
        <v>5442</v>
      </c>
      <c r="AX10" s="208"/>
      <c r="AY10" s="459"/>
      <c r="AZ10" s="466"/>
      <c r="BA10" s="207" t="s">
        <v>5442</v>
      </c>
      <c r="BB10" s="208"/>
      <c r="BC10" s="459"/>
      <c r="BD10" s="466"/>
      <c r="BE10" s="207" t="s">
        <v>5442</v>
      </c>
      <c r="BF10" s="208"/>
      <c r="BG10" s="459"/>
      <c r="BH10" s="466"/>
      <c r="BI10" s="207" t="s">
        <v>5442</v>
      </c>
      <c r="BJ10" s="208"/>
      <c r="BK10" s="459"/>
      <c r="BL10" s="460"/>
      <c r="BM10" s="460"/>
      <c r="BN10" s="461"/>
    </row>
    <row r="11" spans="1:66" ht="23.25" customHeight="1" thickBot="1">
      <c r="A11" s="275">
        <v>20424913</v>
      </c>
      <c r="B11" s="276">
        <v>1501</v>
      </c>
      <c r="C11" s="276" t="s">
        <v>3166</v>
      </c>
      <c r="D11" s="276" t="s">
        <v>5615</v>
      </c>
      <c r="E11" s="277" t="s">
        <v>5616</v>
      </c>
      <c r="F11" s="276" t="s">
        <v>5617</v>
      </c>
      <c r="G11" s="278" t="s">
        <v>5443</v>
      </c>
      <c r="H11" s="279">
        <v>437880000113</v>
      </c>
      <c r="I11" s="280" t="s">
        <v>5429</v>
      </c>
      <c r="K11" s="209">
        <v>1501</v>
      </c>
      <c r="L11" s="197">
        <v>437880000010</v>
      </c>
      <c r="M11" s="193" t="s">
        <v>5429</v>
      </c>
      <c r="P11" s="95" t="s">
        <v>360</v>
      </c>
      <c r="Q11" s="203"/>
      <c r="R11" s="204">
        <v>0.90168044652717672</v>
      </c>
      <c r="S11" s="205">
        <f t="shared" si="0"/>
        <v>9.8319553472823285E-2</v>
      </c>
      <c r="T11" s="199"/>
      <c r="U11" s="203"/>
      <c r="V11" s="204">
        <v>1.1920425036563891</v>
      </c>
      <c r="W11" s="205">
        <f t="shared" si="1"/>
        <v>-0.19204250365638909</v>
      </c>
      <c r="X11" s="199"/>
      <c r="Y11" s="203"/>
      <c r="Z11" s="204">
        <v>0.91839536757902285</v>
      </c>
      <c r="AA11" s="205">
        <f t="shared" si="2"/>
        <v>8.1604632420977152E-2</v>
      </c>
      <c r="AB11" s="199"/>
      <c r="AC11" s="203"/>
      <c r="AD11" s="204">
        <v>1.0072232337402622</v>
      </c>
      <c r="AE11" s="205">
        <f t="shared" si="3"/>
        <v>-7.223233740262236E-3</v>
      </c>
      <c r="AF11" s="199"/>
      <c r="AG11" s="203"/>
      <c r="AH11" s="204">
        <v>1.2861236307196371</v>
      </c>
      <c r="AI11" s="205">
        <f t="shared" si="4"/>
        <v>-0.28612363071963709</v>
      </c>
      <c r="AJ11" s="199"/>
      <c r="AK11" s="203"/>
      <c r="AL11" s="204"/>
      <c r="AM11" s="203"/>
      <c r="AN11" s="203"/>
      <c r="AP11" s="206" t="s">
        <v>360</v>
      </c>
      <c r="AQ11" s="462"/>
      <c r="AR11" s="467"/>
      <c r="AS11" s="207" t="s">
        <v>5444</v>
      </c>
      <c r="AT11" s="208"/>
      <c r="AU11" s="462"/>
      <c r="AV11" s="467"/>
      <c r="AW11" s="207" t="s">
        <v>5444</v>
      </c>
      <c r="AX11" s="208"/>
      <c r="AY11" s="462"/>
      <c r="AZ11" s="467"/>
      <c r="BA11" s="207" t="s">
        <v>5444</v>
      </c>
      <c r="BB11" s="208"/>
      <c r="BC11" s="462"/>
      <c r="BD11" s="467"/>
      <c r="BE11" s="207" t="s">
        <v>5444</v>
      </c>
      <c r="BF11" s="208"/>
      <c r="BG11" s="462"/>
      <c r="BH11" s="467"/>
      <c r="BI11" s="207" t="s">
        <v>5444</v>
      </c>
      <c r="BJ11" s="208"/>
      <c r="BK11" s="462"/>
      <c r="BL11" s="463"/>
      <c r="BM11" s="463"/>
      <c r="BN11" s="464"/>
    </row>
    <row r="12" spans="1:66" ht="18.75" customHeight="1" thickBot="1">
      <c r="A12" s="275">
        <v>20424913</v>
      </c>
      <c r="B12" s="276">
        <v>1502</v>
      </c>
      <c r="C12" s="276" t="s">
        <v>3166</v>
      </c>
      <c r="D12" s="276" t="s">
        <v>5615</v>
      </c>
      <c r="E12" s="277" t="s">
        <v>5616</v>
      </c>
      <c r="F12" s="276" t="s">
        <v>5617</v>
      </c>
      <c r="G12" s="278" t="s">
        <v>5445</v>
      </c>
      <c r="H12" s="279">
        <v>437880000115</v>
      </c>
      <c r="I12" s="280" t="s">
        <v>5429</v>
      </c>
      <c r="P12" s="199" t="s">
        <v>362</v>
      </c>
      <c r="Q12" s="210"/>
      <c r="R12" s="211"/>
      <c r="S12" s="210"/>
      <c r="T12" s="199"/>
      <c r="U12" s="210"/>
      <c r="V12" s="211"/>
      <c r="W12" s="210"/>
      <c r="X12" s="199"/>
      <c r="Y12" s="210"/>
      <c r="Z12" s="211"/>
      <c r="AA12" s="210"/>
      <c r="AB12" s="199"/>
      <c r="AC12" s="210"/>
      <c r="AD12" s="211"/>
      <c r="AE12" s="210"/>
      <c r="AF12" s="199"/>
      <c r="AG12" s="210"/>
      <c r="AH12" s="211"/>
      <c r="AI12" s="210"/>
      <c r="AJ12" s="199"/>
      <c r="AK12" s="210"/>
      <c r="AL12" s="211"/>
      <c r="AM12" s="210" t="s">
        <v>5446</v>
      </c>
      <c r="AN12" s="210"/>
      <c r="AP12" s="206" t="s">
        <v>362</v>
      </c>
      <c r="AQ12" s="208"/>
      <c r="AR12" s="208"/>
      <c r="AS12" s="208"/>
      <c r="AT12" s="208"/>
      <c r="AU12" s="208"/>
      <c r="AV12" s="208"/>
      <c r="AW12" s="208"/>
      <c r="AX12" s="208"/>
      <c r="AY12" s="208"/>
      <c r="AZ12" s="208"/>
      <c r="BA12" s="208"/>
      <c r="BB12" s="208"/>
      <c r="BC12" s="208"/>
      <c r="BD12" s="208"/>
      <c r="BE12" s="208"/>
      <c r="BF12" s="208"/>
      <c r="BG12" s="208"/>
      <c r="BH12" s="208"/>
      <c r="BI12" s="208"/>
      <c r="BJ12" s="208"/>
      <c r="BK12" s="208"/>
      <c r="BL12" s="208"/>
      <c r="BM12" s="208"/>
      <c r="BN12" s="212"/>
    </row>
    <row r="13" spans="1:66" ht="18.75" customHeight="1" thickBot="1">
      <c r="A13" s="275">
        <v>20424913</v>
      </c>
      <c r="B13" s="276">
        <v>1503</v>
      </c>
      <c r="C13" s="276" t="s">
        <v>3166</v>
      </c>
      <c r="D13" s="276" t="s">
        <v>5615</v>
      </c>
      <c r="E13" s="277" t="s">
        <v>5616</v>
      </c>
      <c r="F13" s="276" t="s">
        <v>5617</v>
      </c>
      <c r="G13" s="278" t="s">
        <v>5447</v>
      </c>
      <c r="H13" s="279">
        <v>437880000117</v>
      </c>
      <c r="I13" s="280" t="s">
        <v>5429</v>
      </c>
      <c r="P13" s="95" t="s">
        <v>369</v>
      </c>
      <c r="Q13" s="203"/>
      <c r="R13" s="204">
        <v>0.63853983225382804</v>
      </c>
      <c r="S13" s="205">
        <f>1-R13</f>
        <v>0.36146016774617196</v>
      </c>
      <c r="T13" s="199"/>
      <c r="U13" s="203"/>
      <c r="V13" s="204">
        <v>1.5545175058949945</v>
      </c>
      <c r="W13" s="205">
        <f>1-V13</f>
        <v>-0.55451750589499449</v>
      </c>
      <c r="X13" s="199"/>
      <c r="Y13" s="203"/>
      <c r="Z13" s="204">
        <v>0.88783094051278999</v>
      </c>
      <c r="AA13" s="205">
        <f>1-Z13</f>
        <v>0.11216905948721001</v>
      </c>
      <c r="AB13" s="199"/>
      <c r="AC13" s="203"/>
      <c r="AD13" s="204">
        <v>0.93654299614959857</v>
      </c>
      <c r="AE13" s="205">
        <f>1-AD13</f>
        <v>6.3457003850401428E-2</v>
      </c>
      <c r="AF13" s="199"/>
      <c r="AG13" s="203"/>
      <c r="AH13" s="204">
        <v>1.1070351908784288</v>
      </c>
      <c r="AI13" s="205">
        <f>1-AH13</f>
        <v>-0.10703519087842883</v>
      </c>
      <c r="AJ13" s="199"/>
      <c r="AK13" s="203"/>
      <c r="AL13" s="204">
        <v>0.85881861325851416</v>
      </c>
      <c r="AM13" s="203">
        <v>5</v>
      </c>
      <c r="AN13" s="203"/>
      <c r="AP13" s="206" t="s">
        <v>369</v>
      </c>
      <c r="AQ13" s="456">
        <v>1501</v>
      </c>
      <c r="AR13" s="465"/>
      <c r="AS13" s="207" t="s">
        <v>5437</v>
      </c>
      <c r="AT13" s="208"/>
      <c r="AU13" s="456">
        <v>1502</v>
      </c>
      <c r="AV13" s="465"/>
      <c r="AW13" s="207" t="s">
        <v>5437</v>
      </c>
      <c r="AX13" s="208"/>
      <c r="AY13" s="456">
        <v>1503</v>
      </c>
      <c r="AZ13" s="465"/>
      <c r="BA13" s="207" t="s">
        <v>5437</v>
      </c>
      <c r="BB13" s="208"/>
      <c r="BC13" s="456">
        <v>1604</v>
      </c>
      <c r="BD13" s="465"/>
      <c r="BE13" s="207" t="s">
        <v>5437</v>
      </c>
      <c r="BF13" s="208"/>
      <c r="BG13" s="456">
        <v>2001</v>
      </c>
      <c r="BH13" s="465"/>
      <c r="BI13" s="207" t="s">
        <v>5437</v>
      </c>
      <c r="BJ13" s="208"/>
      <c r="BK13" s="447" t="s">
        <v>5448</v>
      </c>
      <c r="BL13" s="448"/>
      <c r="BM13" s="449"/>
      <c r="BN13" s="213" t="s">
        <v>5437</v>
      </c>
    </row>
    <row r="14" spans="1:66" ht="18.75" customHeight="1" thickBot="1">
      <c r="A14" s="275">
        <v>20424913</v>
      </c>
      <c r="B14" s="276">
        <v>1604</v>
      </c>
      <c r="C14" s="276" t="s">
        <v>3166</v>
      </c>
      <c r="D14" s="276" t="s">
        <v>5615</v>
      </c>
      <c r="E14" s="277" t="s">
        <v>5616</v>
      </c>
      <c r="F14" s="276" t="s">
        <v>5617</v>
      </c>
      <c r="G14" s="278" t="s">
        <v>5449</v>
      </c>
      <c r="H14" s="279">
        <v>437880016350</v>
      </c>
      <c r="I14" s="280" t="s">
        <v>5429</v>
      </c>
      <c r="P14" s="95" t="s">
        <v>373</v>
      </c>
      <c r="Q14" s="203"/>
      <c r="R14" s="204">
        <v>1.0325343999044863</v>
      </c>
      <c r="S14" s="205">
        <f t="shared" ref="S14:S16" si="5">1-R14</f>
        <v>-3.2534399904486255E-2</v>
      </c>
      <c r="T14" s="199"/>
      <c r="U14" s="203"/>
      <c r="V14" s="204">
        <v>1.2961525833507448</v>
      </c>
      <c r="W14" s="205">
        <f t="shared" ref="W14:W16" si="6">1-V14</f>
        <v>-0.29615258335074479</v>
      </c>
      <c r="X14" s="199"/>
      <c r="Y14" s="203"/>
      <c r="Z14" s="204">
        <v>1.2087574247082351</v>
      </c>
      <c r="AA14" s="205">
        <f t="shared" ref="AA14:AA16" si="7">1-Z14</f>
        <v>-0.20875742470823511</v>
      </c>
      <c r="AB14" s="199"/>
      <c r="AC14" s="203"/>
      <c r="AD14" s="204">
        <v>0.86586275855893502</v>
      </c>
      <c r="AE14" s="205">
        <f t="shared" ref="AE14:AE16" si="8">1-AD14</f>
        <v>0.13413724144106498</v>
      </c>
      <c r="AF14" s="199"/>
      <c r="AG14" s="203"/>
      <c r="AH14" s="204">
        <v>0.91123182998537455</v>
      </c>
      <c r="AI14" s="205">
        <f t="shared" ref="AI14:AI16" si="9">1-AH14</f>
        <v>8.8768170014625447E-2</v>
      </c>
      <c r="AJ14" s="199"/>
      <c r="AK14" s="203"/>
      <c r="AL14" s="204">
        <v>0.70301167059666303</v>
      </c>
      <c r="AM14" s="203">
        <v>10</v>
      </c>
      <c r="AN14" s="203"/>
      <c r="AP14" s="206" t="s">
        <v>373</v>
      </c>
      <c r="AQ14" s="459"/>
      <c r="AR14" s="466"/>
      <c r="AS14" s="207" t="s">
        <v>5440</v>
      </c>
      <c r="AT14" s="208"/>
      <c r="AU14" s="459"/>
      <c r="AV14" s="466"/>
      <c r="AW14" s="207" t="s">
        <v>5440</v>
      </c>
      <c r="AX14" s="208"/>
      <c r="AY14" s="459"/>
      <c r="AZ14" s="466"/>
      <c r="BA14" s="207" t="s">
        <v>5440</v>
      </c>
      <c r="BB14" s="208"/>
      <c r="BC14" s="459"/>
      <c r="BD14" s="466"/>
      <c r="BE14" s="207" t="s">
        <v>5440</v>
      </c>
      <c r="BF14" s="208"/>
      <c r="BG14" s="459"/>
      <c r="BH14" s="466"/>
      <c r="BI14" s="207" t="s">
        <v>5440</v>
      </c>
      <c r="BJ14" s="208"/>
      <c r="BK14" s="450"/>
      <c r="BL14" s="451"/>
      <c r="BM14" s="452"/>
      <c r="BN14" s="213" t="s">
        <v>5440</v>
      </c>
    </row>
    <row r="15" spans="1:66" ht="18.75" customHeight="1" thickBot="1">
      <c r="A15" s="275">
        <v>20424913</v>
      </c>
      <c r="B15" s="276">
        <v>2001</v>
      </c>
      <c r="C15" s="276" t="s">
        <v>3166</v>
      </c>
      <c r="D15" s="276" t="s">
        <v>5615</v>
      </c>
      <c r="E15" s="277" t="s">
        <v>5616</v>
      </c>
      <c r="F15" s="276" t="s">
        <v>5617</v>
      </c>
      <c r="G15" s="278" t="s">
        <v>5450</v>
      </c>
      <c r="H15" s="279">
        <v>437880000121</v>
      </c>
      <c r="I15" s="280" t="s">
        <v>5429</v>
      </c>
      <c r="K15" s="209">
        <v>2001</v>
      </c>
      <c r="L15" s="197">
        <v>437880000018</v>
      </c>
      <c r="M15" s="193" t="s">
        <v>5429</v>
      </c>
      <c r="P15" s="95" t="s">
        <v>382</v>
      </c>
      <c r="Q15" s="203" t="s">
        <v>5429</v>
      </c>
      <c r="R15" s="204">
        <v>0.88878607885860972</v>
      </c>
      <c r="S15" s="205">
        <f t="shared" si="5"/>
        <v>0.11121392114139028</v>
      </c>
      <c r="T15" s="199"/>
      <c r="U15" s="203" t="s">
        <v>5429</v>
      </c>
      <c r="V15" s="204">
        <v>1.3195534728233294</v>
      </c>
      <c r="W15" s="205">
        <f t="shared" si="6"/>
        <v>-0.31955347282332935</v>
      </c>
      <c r="X15" s="199"/>
      <c r="Y15" s="203" t="s">
        <v>5429</v>
      </c>
      <c r="Z15" s="204">
        <v>0.94275139539742725</v>
      </c>
      <c r="AA15" s="205">
        <f t="shared" si="7"/>
        <v>5.724860460257275E-2</v>
      </c>
      <c r="AB15" s="199"/>
      <c r="AC15" s="203" t="s">
        <v>5429</v>
      </c>
      <c r="AD15" s="204">
        <v>0.69393785631137517</v>
      </c>
      <c r="AE15" s="205">
        <f t="shared" si="8"/>
        <v>0.30606214368862483</v>
      </c>
      <c r="AF15" s="199"/>
      <c r="AG15" s="203" t="s">
        <v>5429</v>
      </c>
      <c r="AH15" s="204">
        <v>1.4403784735695311</v>
      </c>
      <c r="AI15" s="205">
        <f t="shared" si="9"/>
        <v>-0.44037847356953108</v>
      </c>
      <c r="AJ15" s="199"/>
      <c r="AK15" s="203"/>
      <c r="AL15" s="204">
        <v>0.87529474972390542</v>
      </c>
      <c r="AM15" s="203">
        <v>20</v>
      </c>
      <c r="AN15" s="203"/>
      <c r="AP15" s="206" t="s">
        <v>382</v>
      </c>
      <c r="AQ15" s="459"/>
      <c r="AR15" s="466"/>
      <c r="AS15" s="207" t="s">
        <v>5442</v>
      </c>
      <c r="AT15" s="208"/>
      <c r="AU15" s="459"/>
      <c r="AV15" s="466"/>
      <c r="AW15" s="207" t="s">
        <v>5442</v>
      </c>
      <c r="AX15" s="208"/>
      <c r="AY15" s="459"/>
      <c r="AZ15" s="466"/>
      <c r="BA15" s="207" t="s">
        <v>5442</v>
      </c>
      <c r="BB15" s="208"/>
      <c r="BC15" s="459"/>
      <c r="BD15" s="466"/>
      <c r="BE15" s="207" t="s">
        <v>5442</v>
      </c>
      <c r="BF15" s="208"/>
      <c r="BG15" s="459"/>
      <c r="BH15" s="466"/>
      <c r="BI15" s="207" t="s">
        <v>5442</v>
      </c>
      <c r="BJ15" s="208"/>
      <c r="BK15" s="450"/>
      <c r="BL15" s="451"/>
      <c r="BM15" s="452"/>
      <c r="BN15" s="213" t="s">
        <v>5442</v>
      </c>
    </row>
    <row r="16" spans="1:66" ht="23.25" customHeight="1" thickBot="1">
      <c r="A16" s="275">
        <v>20424913</v>
      </c>
      <c r="B16" s="276">
        <v>2002</v>
      </c>
      <c r="C16" s="276" t="s">
        <v>3166</v>
      </c>
      <c r="D16" s="276" t="s">
        <v>5615</v>
      </c>
      <c r="E16" s="277" t="s">
        <v>5616</v>
      </c>
      <c r="F16" s="276" t="s">
        <v>5617</v>
      </c>
      <c r="G16" s="278" t="s">
        <v>5451</v>
      </c>
      <c r="H16" s="279">
        <v>437880000123</v>
      </c>
      <c r="I16" s="280" t="s">
        <v>5429</v>
      </c>
      <c r="P16" s="95" t="s">
        <v>386</v>
      </c>
      <c r="Q16" s="203"/>
      <c r="R16" s="204">
        <v>1.3649225442497688</v>
      </c>
      <c r="S16" s="205">
        <f t="shared" si="5"/>
        <v>-0.36492254424976878</v>
      </c>
      <c r="T16" s="199"/>
      <c r="U16" s="203"/>
      <c r="V16" s="204">
        <v>1.2555592036534042</v>
      </c>
      <c r="W16" s="205">
        <f t="shared" si="6"/>
        <v>-0.25555920365340423</v>
      </c>
      <c r="X16" s="199"/>
      <c r="Y16" s="203"/>
      <c r="Z16" s="204">
        <v>1.2154433931289734</v>
      </c>
      <c r="AA16" s="205">
        <f t="shared" si="7"/>
        <v>-0.21544339312897343</v>
      </c>
      <c r="AB16" s="199"/>
      <c r="AC16" s="203"/>
      <c r="AD16" s="204">
        <v>1.1227949735844551</v>
      </c>
      <c r="AE16" s="205">
        <f t="shared" si="8"/>
        <v>-0.12279497358445512</v>
      </c>
      <c r="AF16" s="199"/>
      <c r="AG16" s="203"/>
      <c r="AH16" s="204">
        <v>1.0884099931349431</v>
      </c>
      <c r="AI16" s="205">
        <f t="shared" si="9"/>
        <v>-8.8409993134943132E-2</v>
      </c>
      <c r="AJ16" s="199"/>
      <c r="AK16" s="203"/>
      <c r="AL16" s="204">
        <v>0.72736769841506732</v>
      </c>
      <c r="AM16" s="203">
        <v>40</v>
      </c>
      <c r="AN16" s="203"/>
      <c r="AP16" s="206" t="s">
        <v>386</v>
      </c>
      <c r="AQ16" s="462"/>
      <c r="AR16" s="467"/>
      <c r="AS16" s="207" t="s">
        <v>5444</v>
      </c>
      <c r="AT16" s="208"/>
      <c r="AU16" s="462"/>
      <c r="AV16" s="467"/>
      <c r="AW16" s="207" t="s">
        <v>5444</v>
      </c>
      <c r="AX16" s="208"/>
      <c r="AY16" s="462"/>
      <c r="AZ16" s="467"/>
      <c r="BA16" s="207" t="s">
        <v>5444</v>
      </c>
      <c r="BB16" s="208"/>
      <c r="BC16" s="462"/>
      <c r="BD16" s="467"/>
      <c r="BE16" s="207" t="s">
        <v>5444</v>
      </c>
      <c r="BF16" s="208"/>
      <c r="BG16" s="462"/>
      <c r="BH16" s="467"/>
      <c r="BI16" s="207" t="s">
        <v>5444</v>
      </c>
      <c r="BJ16" s="208"/>
      <c r="BK16" s="453"/>
      <c r="BL16" s="454"/>
      <c r="BM16" s="455"/>
      <c r="BN16" s="213" t="s">
        <v>5444</v>
      </c>
    </row>
    <row r="17" spans="1:66" ht="18.75" customHeight="1" thickBot="1">
      <c r="A17" s="275">
        <v>20424913</v>
      </c>
      <c r="B17" s="276">
        <v>2003</v>
      </c>
      <c r="C17" s="276" t="s">
        <v>3166</v>
      </c>
      <c r="D17" s="276" t="s">
        <v>5615</v>
      </c>
      <c r="E17" s="277" t="s">
        <v>5616</v>
      </c>
      <c r="F17" s="276" t="s">
        <v>5617</v>
      </c>
      <c r="G17" s="278" t="s">
        <v>5452</v>
      </c>
      <c r="H17" s="279">
        <v>437880000125</v>
      </c>
      <c r="I17" s="280" t="s">
        <v>1852</v>
      </c>
      <c r="P17" s="199" t="s">
        <v>5453</v>
      </c>
      <c r="Q17" s="210"/>
      <c r="R17" s="211"/>
      <c r="S17" s="210"/>
      <c r="T17" s="199"/>
      <c r="U17" s="210"/>
      <c r="V17" s="211"/>
      <c r="W17" s="210"/>
      <c r="X17" s="199"/>
      <c r="Y17" s="210"/>
      <c r="Z17" s="211"/>
      <c r="AA17" s="210"/>
      <c r="AB17" s="199"/>
      <c r="AC17" s="210"/>
      <c r="AD17" s="211"/>
      <c r="AE17" s="210"/>
      <c r="AF17" s="199"/>
      <c r="AG17" s="210"/>
      <c r="AH17" s="211"/>
      <c r="AI17" s="210"/>
      <c r="AJ17" s="199"/>
      <c r="AK17" s="210"/>
      <c r="AL17" s="211"/>
      <c r="AM17" s="210"/>
      <c r="AN17" s="210"/>
      <c r="AP17" s="206" t="s">
        <v>5453</v>
      </c>
      <c r="AQ17" s="208"/>
      <c r="AR17" s="208"/>
      <c r="AS17" s="208"/>
      <c r="AT17" s="208"/>
      <c r="AU17" s="208"/>
      <c r="AV17" s="208"/>
      <c r="AW17" s="208"/>
      <c r="AX17" s="208"/>
      <c r="AY17" s="208"/>
      <c r="AZ17" s="208"/>
      <c r="BA17" s="208"/>
      <c r="BB17" s="208"/>
      <c r="BC17" s="208"/>
      <c r="BD17" s="208"/>
      <c r="BE17" s="208"/>
      <c r="BF17" s="208"/>
      <c r="BG17" s="208"/>
      <c r="BH17" s="208"/>
      <c r="BI17" s="208"/>
      <c r="BJ17" s="208"/>
      <c r="BK17" s="208"/>
      <c r="BL17" s="208"/>
      <c r="BM17" s="208"/>
      <c r="BN17" s="212"/>
    </row>
    <row r="18" spans="1:66" ht="23.25" customHeight="1" thickBot="1">
      <c r="A18" s="275">
        <v>20424913</v>
      </c>
      <c r="B18" s="276">
        <v>2004</v>
      </c>
      <c r="C18" s="276" t="s">
        <v>3166</v>
      </c>
      <c r="D18" s="276" t="s">
        <v>5615</v>
      </c>
      <c r="E18" s="277" t="s">
        <v>5616</v>
      </c>
      <c r="F18" s="276" t="s">
        <v>5617</v>
      </c>
      <c r="G18" s="278" t="s">
        <v>5454</v>
      </c>
      <c r="H18" s="279">
        <v>437880000127</v>
      </c>
      <c r="I18" s="280" t="s">
        <v>5429</v>
      </c>
      <c r="P18" s="95" t="s">
        <v>5455</v>
      </c>
      <c r="Q18" s="203"/>
      <c r="R18" s="204">
        <v>0.78754141420171331</v>
      </c>
      <c r="S18" s="205">
        <f>1-R18</f>
        <v>0.21245858579828669</v>
      </c>
      <c r="T18" s="199"/>
      <c r="U18" s="203"/>
      <c r="V18" s="204">
        <v>0.47759902098319557</v>
      </c>
      <c r="W18" s="205">
        <f>1-V18</f>
        <v>0.52240097901680449</v>
      </c>
      <c r="X18" s="199"/>
      <c r="Y18" s="203"/>
      <c r="Z18" s="204">
        <v>0.50768587887651861</v>
      </c>
      <c r="AA18" s="205">
        <f>1-Z18</f>
        <v>0.49231412112348139</v>
      </c>
      <c r="AB18" s="199"/>
      <c r="AC18" s="203"/>
      <c r="AD18" s="204">
        <v>0.4527654239918813</v>
      </c>
      <c r="AE18" s="205">
        <f>1-AD18</f>
        <v>0.54723457600811876</v>
      </c>
      <c r="AF18" s="199"/>
      <c r="AG18" s="203"/>
      <c r="AH18" s="204">
        <v>1.0349222457690357</v>
      </c>
      <c r="AI18" s="205">
        <f>1-AH18</f>
        <v>-3.4922245769035687E-2</v>
      </c>
      <c r="AJ18" s="199"/>
      <c r="AK18" s="203"/>
      <c r="AL18" s="204">
        <v>5.0771572694982545E-2</v>
      </c>
      <c r="AM18" s="203" t="s">
        <v>5456</v>
      </c>
      <c r="AN18" s="203"/>
      <c r="AP18" s="206" t="s">
        <v>5455</v>
      </c>
      <c r="AQ18" s="456">
        <v>2002</v>
      </c>
      <c r="AR18" s="465"/>
      <c r="AS18" s="207" t="s">
        <v>5437</v>
      </c>
      <c r="AT18" s="208"/>
      <c r="AU18" s="456">
        <v>2003</v>
      </c>
      <c r="AV18" s="465"/>
      <c r="AW18" s="207" t="s">
        <v>5437</v>
      </c>
      <c r="AX18" s="208"/>
      <c r="AY18" s="456">
        <v>2004</v>
      </c>
      <c r="AZ18" s="465"/>
      <c r="BA18" s="207" t="s">
        <v>5437</v>
      </c>
      <c r="BB18" s="208"/>
      <c r="BC18" s="456">
        <v>2501</v>
      </c>
      <c r="BD18" s="465"/>
      <c r="BE18" s="207" t="s">
        <v>5437</v>
      </c>
      <c r="BF18" s="208"/>
      <c r="BG18" s="456">
        <v>2502</v>
      </c>
      <c r="BH18" s="465"/>
      <c r="BI18" s="207" t="s">
        <v>5437</v>
      </c>
      <c r="BJ18" s="208"/>
      <c r="BK18" s="447" t="s">
        <v>5457</v>
      </c>
      <c r="BL18" s="448"/>
      <c r="BM18" s="449"/>
      <c r="BN18" s="214" t="s">
        <v>5458</v>
      </c>
    </row>
    <row r="19" spans="1:66" thickBot="1">
      <c r="A19" s="275">
        <v>20424913</v>
      </c>
      <c r="B19" s="276">
        <v>2501</v>
      </c>
      <c r="C19" s="276" t="s">
        <v>3166</v>
      </c>
      <c r="D19" s="276" t="s">
        <v>5615</v>
      </c>
      <c r="E19" s="277" t="s">
        <v>5616</v>
      </c>
      <c r="F19" s="276" t="s">
        <v>5617</v>
      </c>
      <c r="G19" s="278" t="s">
        <v>5459</v>
      </c>
      <c r="H19" s="279">
        <v>437880000129</v>
      </c>
      <c r="I19" s="280" t="s">
        <v>1852</v>
      </c>
      <c r="K19" s="209">
        <v>2501</v>
      </c>
      <c r="L19" s="197">
        <v>437880000026</v>
      </c>
      <c r="M19" s="193" t="s">
        <v>5429</v>
      </c>
      <c r="P19" s="95" t="s">
        <v>5460</v>
      </c>
      <c r="Q19" s="203"/>
      <c r="R19" s="204">
        <v>0.76987135480404734</v>
      </c>
      <c r="S19" s="205">
        <f t="shared" ref="S19:S21" si="10">1-R19</f>
        <v>0.23012864519595266</v>
      </c>
      <c r="T19" s="199"/>
      <c r="U19" s="203"/>
      <c r="V19" s="204">
        <v>0.60558755932304575</v>
      </c>
      <c r="W19" s="205">
        <f t="shared" ref="W19:W21" si="11">1-V19</f>
        <v>0.39441244067695425</v>
      </c>
      <c r="X19" s="199"/>
      <c r="Y19" s="203"/>
      <c r="Z19" s="204">
        <v>0.77369190818732658</v>
      </c>
      <c r="AA19" s="205">
        <f t="shared" ref="AA19:AA21" si="12">1-Z19</f>
        <v>0.22630809181267342</v>
      </c>
      <c r="AB19" s="199"/>
      <c r="AC19" s="203"/>
      <c r="AD19" s="204">
        <v>0.59746888338357762</v>
      </c>
      <c r="AE19" s="205">
        <f t="shared" ref="AE19:AE21" si="13">1-AD19</f>
        <v>0.40253111661642238</v>
      </c>
      <c r="AF19" s="199"/>
      <c r="AG19" s="203"/>
      <c r="AH19" s="204">
        <v>0.92221592096230198</v>
      </c>
      <c r="AI19" s="205">
        <f t="shared" ref="AI19:AI21" si="14">1-AH19</f>
        <v>7.7784079037698017E-2</v>
      </c>
      <c r="AJ19" s="199"/>
      <c r="AK19" s="203" t="s">
        <v>5461</v>
      </c>
      <c r="AL19" s="204">
        <v>0.29325732023997853</v>
      </c>
      <c r="AM19" s="203" t="s">
        <v>5462</v>
      </c>
      <c r="AN19" s="203"/>
      <c r="AP19" s="206" t="s">
        <v>5460</v>
      </c>
      <c r="AQ19" s="459"/>
      <c r="AR19" s="466"/>
      <c r="AS19" s="207" t="s">
        <v>5440</v>
      </c>
      <c r="AT19" s="208"/>
      <c r="AU19" s="459"/>
      <c r="AV19" s="466"/>
      <c r="AW19" s="207" t="s">
        <v>5440</v>
      </c>
      <c r="AX19" s="208"/>
      <c r="AY19" s="459"/>
      <c r="AZ19" s="466"/>
      <c r="BA19" s="207" t="s">
        <v>5440</v>
      </c>
      <c r="BB19" s="208"/>
      <c r="BC19" s="459"/>
      <c r="BD19" s="466"/>
      <c r="BE19" s="207" t="s">
        <v>5440</v>
      </c>
      <c r="BF19" s="208"/>
      <c r="BG19" s="459"/>
      <c r="BH19" s="466"/>
      <c r="BI19" s="207" t="s">
        <v>5440</v>
      </c>
      <c r="BJ19" s="208"/>
      <c r="BK19" s="450"/>
      <c r="BL19" s="451"/>
      <c r="BM19" s="452"/>
      <c r="BN19" s="214" t="s">
        <v>5463</v>
      </c>
    </row>
    <row r="20" spans="1:66" ht="16.5" thickBot="1">
      <c r="A20" s="275">
        <v>20424913</v>
      </c>
      <c r="B20" s="276">
        <v>2502</v>
      </c>
      <c r="C20" s="276" t="s">
        <v>3166</v>
      </c>
      <c r="D20" s="276" t="s">
        <v>5615</v>
      </c>
      <c r="E20" s="277" t="s">
        <v>5616</v>
      </c>
      <c r="F20" s="276" t="s">
        <v>5617</v>
      </c>
      <c r="G20" s="278" t="s">
        <v>5464</v>
      </c>
      <c r="H20" s="279">
        <v>437880000131</v>
      </c>
      <c r="I20" s="280" t="s">
        <v>5429</v>
      </c>
      <c r="P20" s="95" t="s">
        <v>5465</v>
      </c>
      <c r="Q20" s="203" t="s">
        <v>5429</v>
      </c>
      <c r="R20" s="204">
        <v>0.77034892397695731</v>
      </c>
      <c r="S20" s="205">
        <f t="shared" si="10"/>
        <v>0.22965107602304269</v>
      </c>
      <c r="T20" s="199"/>
      <c r="U20" s="203">
        <v>5</v>
      </c>
      <c r="V20" s="204">
        <v>0.77751246157060561</v>
      </c>
      <c r="W20" s="205">
        <f t="shared" si="11"/>
        <v>0.22248753842939439</v>
      </c>
      <c r="X20" s="199"/>
      <c r="Y20" s="203" t="s">
        <v>5429</v>
      </c>
      <c r="Z20" s="204">
        <v>0.91361967584992398</v>
      </c>
      <c r="AA20" s="205">
        <f t="shared" si="12"/>
        <v>8.6380324150076015E-2</v>
      </c>
      <c r="AB20" s="199"/>
      <c r="AC20" s="203">
        <v>5</v>
      </c>
      <c r="AD20" s="204">
        <v>0.81953854878667587</v>
      </c>
      <c r="AE20" s="205">
        <f t="shared" si="13"/>
        <v>0.18046145121332413</v>
      </c>
      <c r="AF20" s="199"/>
      <c r="AG20" s="203" t="s">
        <v>5429</v>
      </c>
      <c r="AH20" s="204">
        <v>0.97809151419275886</v>
      </c>
      <c r="AI20" s="205">
        <f t="shared" si="14"/>
        <v>2.190848580724114E-2</v>
      </c>
      <c r="AJ20" s="199"/>
      <c r="AK20" s="203"/>
      <c r="AL20" s="204">
        <v>0.57370981703131063</v>
      </c>
      <c r="AM20" s="203" t="s">
        <v>5466</v>
      </c>
      <c r="AN20" s="203"/>
      <c r="AP20" s="206" t="s">
        <v>5465</v>
      </c>
      <c r="AQ20" s="459"/>
      <c r="AR20" s="466"/>
      <c r="AS20" s="207" t="s">
        <v>5442</v>
      </c>
      <c r="AT20" s="208"/>
      <c r="AU20" s="459"/>
      <c r="AV20" s="466"/>
      <c r="AW20" s="207" t="s">
        <v>5442</v>
      </c>
      <c r="AX20" s="208"/>
      <c r="AY20" s="459"/>
      <c r="AZ20" s="466"/>
      <c r="BA20" s="207" t="s">
        <v>5442</v>
      </c>
      <c r="BB20" s="208"/>
      <c r="BC20" s="459"/>
      <c r="BD20" s="466"/>
      <c r="BE20" s="207" t="s">
        <v>5442</v>
      </c>
      <c r="BF20" s="208"/>
      <c r="BG20" s="459"/>
      <c r="BH20" s="466"/>
      <c r="BI20" s="207" t="s">
        <v>5442</v>
      </c>
      <c r="BJ20" s="208"/>
      <c r="BK20" s="450"/>
      <c r="BL20" s="451"/>
      <c r="BM20" s="452"/>
      <c r="BN20" s="214" t="s">
        <v>5467</v>
      </c>
    </row>
    <row r="21" spans="1:66" ht="16.5" thickBot="1">
      <c r="A21" s="275">
        <v>20424913</v>
      </c>
      <c r="B21" s="276">
        <v>2503</v>
      </c>
      <c r="C21" s="276" t="s">
        <v>3166</v>
      </c>
      <c r="D21" s="276" t="s">
        <v>5615</v>
      </c>
      <c r="E21" s="277" t="s">
        <v>5616</v>
      </c>
      <c r="F21" s="276" t="s">
        <v>5617</v>
      </c>
      <c r="G21" s="278" t="s">
        <v>5468</v>
      </c>
      <c r="H21" s="279">
        <v>437880000133</v>
      </c>
      <c r="I21" s="280" t="s">
        <v>5429</v>
      </c>
      <c r="P21" s="95" t="s">
        <v>5469</v>
      </c>
      <c r="Q21" s="203"/>
      <c r="R21" s="204">
        <v>0.9374981344954183</v>
      </c>
      <c r="S21" s="205">
        <f t="shared" si="10"/>
        <v>6.25018655045817E-2</v>
      </c>
      <c r="T21" s="199"/>
      <c r="U21" s="203"/>
      <c r="V21" s="204">
        <v>1.4184102916156764</v>
      </c>
      <c r="W21" s="205">
        <f t="shared" si="11"/>
        <v>-0.41841029161567644</v>
      </c>
      <c r="X21" s="199"/>
      <c r="Y21" s="203"/>
      <c r="Z21" s="204">
        <v>0.82861236307196373</v>
      </c>
      <c r="AA21" s="205">
        <f t="shared" si="12"/>
        <v>0.17138763692803627</v>
      </c>
      <c r="AB21" s="199"/>
      <c r="AC21" s="203"/>
      <c r="AD21" s="204">
        <v>0.84007402322180103</v>
      </c>
      <c r="AE21" s="205">
        <f t="shared" si="13"/>
        <v>0.15992597677819897</v>
      </c>
      <c r="AF21" s="199"/>
      <c r="AG21" s="203"/>
      <c r="AH21" s="204">
        <v>0.93081216607467998</v>
      </c>
      <c r="AI21" s="205">
        <f t="shared" si="14"/>
        <v>6.9187833925320019E-2</v>
      </c>
      <c r="AJ21" s="199"/>
      <c r="AK21" s="203"/>
      <c r="AL21" s="204">
        <v>0.57872429334686448</v>
      </c>
      <c r="AM21" s="203" t="s">
        <v>5470</v>
      </c>
      <c r="AN21" s="203"/>
      <c r="AP21" s="206" t="s">
        <v>5469</v>
      </c>
      <c r="AQ21" s="462"/>
      <c r="AR21" s="467"/>
      <c r="AS21" s="207" t="s">
        <v>5444</v>
      </c>
      <c r="AT21" s="208"/>
      <c r="AU21" s="462"/>
      <c r="AV21" s="467"/>
      <c r="AW21" s="207" t="s">
        <v>5444</v>
      </c>
      <c r="AX21" s="208"/>
      <c r="AY21" s="462"/>
      <c r="AZ21" s="467"/>
      <c r="BA21" s="207" t="s">
        <v>5444</v>
      </c>
      <c r="BB21" s="208"/>
      <c r="BC21" s="462"/>
      <c r="BD21" s="467"/>
      <c r="BE21" s="207" t="s">
        <v>5444</v>
      </c>
      <c r="BF21" s="208"/>
      <c r="BG21" s="462"/>
      <c r="BH21" s="467"/>
      <c r="BI21" s="207" t="s">
        <v>5444</v>
      </c>
      <c r="BJ21" s="208"/>
      <c r="BK21" s="453"/>
      <c r="BL21" s="454"/>
      <c r="BM21" s="455"/>
      <c r="BN21" s="214" t="s">
        <v>5471</v>
      </c>
    </row>
    <row r="22" spans="1:66" ht="16.5" thickBot="1">
      <c r="A22" s="275">
        <v>20424913</v>
      </c>
      <c r="B22" s="276">
        <v>2504</v>
      </c>
      <c r="C22" s="276" t="s">
        <v>3166</v>
      </c>
      <c r="D22" s="276" t="s">
        <v>5615</v>
      </c>
      <c r="E22" s="277" t="s">
        <v>5616</v>
      </c>
      <c r="F22" s="276" t="s">
        <v>5617</v>
      </c>
      <c r="G22" s="278" t="s">
        <v>5472</v>
      </c>
      <c r="H22" s="279">
        <v>437880000135</v>
      </c>
      <c r="I22" s="280" t="s">
        <v>5429</v>
      </c>
      <c r="P22" s="199" t="s">
        <v>5473</v>
      </c>
      <c r="Q22" s="199"/>
      <c r="R22" s="218"/>
      <c r="S22" s="199"/>
      <c r="T22" s="199"/>
      <c r="U22" s="199"/>
      <c r="V22" s="218"/>
      <c r="W22" s="199"/>
      <c r="X22" s="199"/>
      <c r="Y22" s="199"/>
      <c r="Z22" s="218"/>
      <c r="AA22" s="199"/>
      <c r="AB22" s="199"/>
      <c r="AC22" s="199"/>
      <c r="AD22" s="218"/>
      <c r="AE22" s="199"/>
      <c r="AF22" s="199"/>
      <c r="AG22" s="199"/>
      <c r="AH22" s="218"/>
      <c r="AI22" s="199"/>
      <c r="AJ22" s="199"/>
      <c r="AK22" s="199"/>
      <c r="AL22" s="218"/>
      <c r="AM22" s="199"/>
      <c r="AN22" s="199"/>
      <c r="AP22" s="206" t="s">
        <v>5473</v>
      </c>
      <c r="AQ22" s="208"/>
      <c r="AR22" s="208"/>
      <c r="AS22" s="208"/>
      <c r="AT22" s="208"/>
      <c r="AU22" s="208"/>
      <c r="AV22" s="208"/>
      <c r="AW22" s="208"/>
      <c r="AX22" s="208"/>
      <c r="AY22" s="208"/>
      <c r="AZ22" s="208"/>
      <c r="BA22" s="208"/>
      <c r="BB22" s="208"/>
      <c r="BC22" s="208"/>
      <c r="BD22" s="208"/>
      <c r="BE22" s="208"/>
      <c r="BF22" s="208"/>
      <c r="BG22" s="208"/>
      <c r="BH22" s="208"/>
      <c r="BI22" s="208"/>
      <c r="BJ22" s="208"/>
      <c r="BK22" s="208"/>
      <c r="BL22" s="208"/>
      <c r="BM22" s="208"/>
      <c r="BN22" s="212"/>
    </row>
    <row r="23" spans="1:66" thickBot="1">
      <c r="A23" s="275">
        <v>20424913</v>
      </c>
      <c r="B23" s="276">
        <v>3001</v>
      </c>
      <c r="C23" s="276" t="s">
        <v>3166</v>
      </c>
      <c r="D23" s="276" t="s">
        <v>5615</v>
      </c>
      <c r="E23" s="277" t="s">
        <v>5616</v>
      </c>
      <c r="F23" s="276" t="s">
        <v>5617</v>
      </c>
      <c r="G23" s="278" t="s">
        <v>5474</v>
      </c>
      <c r="H23" s="279">
        <v>437880000137</v>
      </c>
      <c r="I23" s="280" t="s">
        <v>5429</v>
      </c>
      <c r="K23" s="209">
        <v>3001</v>
      </c>
      <c r="L23" s="197">
        <v>437880000034</v>
      </c>
      <c r="M23" s="193" t="s">
        <v>5429</v>
      </c>
      <c r="P23" s="95" t="s">
        <v>5475</v>
      </c>
      <c r="Q23" s="95"/>
      <c r="R23" s="219"/>
      <c r="S23" s="95"/>
      <c r="T23" s="199"/>
      <c r="U23" s="95"/>
      <c r="V23" s="219"/>
      <c r="W23" s="95"/>
      <c r="X23" s="199"/>
      <c r="Y23" s="95"/>
      <c r="Z23" s="219"/>
      <c r="AA23" s="95"/>
      <c r="AB23" s="199"/>
      <c r="AC23" s="95"/>
      <c r="AD23" s="219"/>
      <c r="AE23" s="95"/>
      <c r="AF23" s="199"/>
      <c r="AG23" s="95"/>
      <c r="AH23" s="219"/>
      <c r="AI23" s="95"/>
      <c r="AJ23" s="199"/>
      <c r="AK23" s="95"/>
      <c r="AL23" s="219"/>
      <c r="AM23" s="95"/>
      <c r="AN23" s="95"/>
      <c r="AP23" s="220" t="s">
        <v>5475</v>
      </c>
      <c r="AQ23" s="442" t="s">
        <v>5476</v>
      </c>
      <c r="AR23" s="443"/>
      <c r="AS23" s="443"/>
      <c r="AT23" s="443"/>
      <c r="AU23" s="443"/>
      <c r="AV23" s="443"/>
      <c r="AW23" s="443"/>
      <c r="AX23" s="443"/>
      <c r="AY23" s="443"/>
      <c r="AZ23" s="443"/>
      <c r="BA23" s="443"/>
      <c r="BB23" s="443"/>
      <c r="BC23" s="443"/>
      <c r="BD23" s="443"/>
      <c r="BE23" s="443"/>
      <c r="BF23" s="443"/>
      <c r="BG23" s="443"/>
      <c r="BH23" s="443"/>
      <c r="BI23" s="443"/>
      <c r="BJ23" s="443"/>
      <c r="BK23" s="443"/>
      <c r="BL23" s="443"/>
      <c r="BM23" s="443"/>
      <c r="BN23" s="444"/>
    </row>
    <row r="24" spans="1:66" ht="16.5" thickBot="1">
      <c r="A24" s="275">
        <v>20424913</v>
      </c>
      <c r="B24" s="276">
        <v>3002</v>
      </c>
      <c r="C24" s="276" t="s">
        <v>3166</v>
      </c>
      <c r="D24" s="276" t="s">
        <v>5615</v>
      </c>
      <c r="E24" s="277" t="s">
        <v>5616</v>
      </c>
      <c r="F24" s="276" t="s">
        <v>5617</v>
      </c>
      <c r="G24" s="278" t="s">
        <v>5477</v>
      </c>
      <c r="H24" s="279">
        <v>437880000139</v>
      </c>
      <c r="I24" s="280" t="s">
        <v>5429</v>
      </c>
      <c r="AX24" t="s">
        <v>5478</v>
      </c>
      <c r="BE24" t="s">
        <v>5479</v>
      </c>
    </row>
    <row r="25" spans="1:66" ht="16.5" thickBot="1">
      <c r="A25" s="275">
        <v>20424913</v>
      </c>
      <c r="B25" s="276">
        <v>3003</v>
      </c>
      <c r="C25" s="276" t="s">
        <v>3166</v>
      </c>
      <c r="D25" s="276" t="s">
        <v>5615</v>
      </c>
      <c r="E25" s="277" t="s">
        <v>5616</v>
      </c>
      <c r="F25" s="276" t="s">
        <v>5617</v>
      </c>
      <c r="G25" s="278" t="s">
        <v>5480</v>
      </c>
      <c r="H25" s="279">
        <v>437880000141</v>
      </c>
      <c r="I25" s="280" t="s">
        <v>5429</v>
      </c>
      <c r="AX25" t="s">
        <v>5481</v>
      </c>
    </row>
    <row r="26" spans="1:66" ht="16.5" thickBot="1">
      <c r="A26" s="275">
        <v>20424913</v>
      </c>
      <c r="B26" s="276">
        <v>3004</v>
      </c>
      <c r="C26" s="276" t="s">
        <v>3166</v>
      </c>
      <c r="D26" s="276" t="s">
        <v>5615</v>
      </c>
      <c r="E26" s="277" t="s">
        <v>5616</v>
      </c>
      <c r="F26" s="276" t="s">
        <v>5617</v>
      </c>
      <c r="G26" s="278" t="s">
        <v>5482</v>
      </c>
      <c r="H26" s="279">
        <v>437880000143</v>
      </c>
      <c r="I26" s="280" t="s">
        <v>5429</v>
      </c>
    </row>
    <row r="27" spans="1:66" thickBot="1">
      <c r="A27" s="275">
        <v>20424913</v>
      </c>
      <c r="B27" s="276">
        <v>3501</v>
      </c>
      <c r="C27" s="276" t="s">
        <v>3166</v>
      </c>
      <c r="D27" s="276" t="s">
        <v>5615</v>
      </c>
      <c r="E27" s="277" t="s">
        <v>5616</v>
      </c>
      <c r="F27" s="276" t="s">
        <v>5617</v>
      </c>
      <c r="G27" s="278" t="s">
        <v>5483</v>
      </c>
      <c r="H27" s="279">
        <v>437880000145</v>
      </c>
      <c r="I27" s="280" t="s">
        <v>5429</v>
      </c>
      <c r="K27" s="209">
        <v>3501</v>
      </c>
      <c r="L27" s="197">
        <v>437880000042</v>
      </c>
      <c r="M27" s="193" t="s">
        <v>5429</v>
      </c>
      <c r="P27" s="180" t="s">
        <v>5484</v>
      </c>
      <c r="Q27" t="s">
        <v>5431</v>
      </c>
      <c r="AP27" s="180" t="s">
        <v>5484</v>
      </c>
      <c r="AQ27" s="196" t="s">
        <v>5432</v>
      </c>
    </row>
    <row r="28" spans="1:66" ht="16.5" thickBot="1">
      <c r="A28" s="275">
        <v>20424913</v>
      </c>
      <c r="B28" s="276">
        <v>3502</v>
      </c>
      <c r="C28" s="276" t="s">
        <v>3166</v>
      </c>
      <c r="D28" s="276" t="s">
        <v>5615</v>
      </c>
      <c r="E28" s="277" t="s">
        <v>5616</v>
      </c>
      <c r="F28" s="276" t="s">
        <v>5617</v>
      </c>
      <c r="G28" s="278" t="s">
        <v>5485</v>
      </c>
      <c r="H28" s="279">
        <v>437880000147</v>
      </c>
      <c r="I28" s="280" t="s">
        <v>5429</v>
      </c>
      <c r="P28" s="95"/>
      <c r="Q28" s="95">
        <v>1</v>
      </c>
      <c r="R28" s="95" t="s">
        <v>5434</v>
      </c>
      <c r="S28" s="198" t="s">
        <v>5435</v>
      </c>
      <c r="T28" s="199">
        <v>4</v>
      </c>
      <c r="U28" s="95">
        <v>5</v>
      </c>
      <c r="V28" s="95" t="s">
        <v>5434</v>
      </c>
      <c r="W28" s="198" t="s">
        <v>5435</v>
      </c>
      <c r="X28" s="199">
        <v>8</v>
      </c>
      <c r="Y28" s="95">
        <v>9</v>
      </c>
      <c r="Z28" s="95" t="s">
        <v>5434</v>
      </c>
      <c r="AA28" s="198" t="s">
        <v>5435</v>
      </c>
      <c r="AB28" s="199">
        <v>12</v>
      </c>
      <c r="AC28" s="95">
        <v>13</v>
      </c>
      <c r="AD28" s="95" t="s">
        <v>5434</v>
      </c>
      <c r="AE28" s="198" t="s">
        <v>5435</v>
      </c>
      <c r="AF28" s="199">
        <v>16</v>
      </c>
      <c r="AG28" s="95">
        <v>17</v>
      </c>
      <c r="AH28" s="95" t="s">
        <v>5434</v>
      </c>
      <c r="AI28" s="198" t="s">
        <v>5435</v>
      </c>
      <c r="AJ28" s="199">
        <v>20</v>
      </c>
      <c r="AK28" s="95">
        <v>21</v>
      </c>
      <c r="AL28" s="95">
        <v>22</v>
      </c>
      <c r="AM28" s="95">
        <v>23</v>
      </c>
      <c r="AN28" s="95">
        <v>24</v>
      </c>
      <c r="AP28" s="200"/>
      <c r="AQ28" s="201">
        <v>1</v>
      </c>
      <c r="AR28" s="201">
        <v>2</v>
      </c>
      <c r="AS28" s="201">
        <v>3</v>
      </c>
      <c r="AT28" s="201">
        <v>4</v>
      </c>
      <c r="AU28" s="201">
        <v>5</v>
      </c>
      <c r="AV28" s="201">
        <v>6</v>
      </c>
      <c r="AW28" s="201">
        <v>7</v>
      </c>
      <c r="AX28" s="201">
        <v>8</v>
      </c>
      <c r="AY28" s="201">
        <v>9</v>
      </c>
      <c r="AZ28" s="201">
        <v>10</v>
      </c>
      <c r="BA28" s="201">
        <v>11</v>
      </c>
      <c r="BB28" s="201">
        <v>12</v>
      </c>
      <c r="BC28" s="201">
        <v>13</v>
      </c>
      <c r="BD28" s="201">
        <v>14</v>
      </c>
      <c r="BE28" s="201">
        <v>15</v>
      </c>
      <c r="BF28" s="201">
        <v>16</v>
      </c>
      <c r="BG28" s="201">
        <v>17</v>
      </c>
      <c r="BH28" s="201">
        <v>18</v>
      </c>
      <c r="BI28" s="201">
        <v>19</v>
      </c>
      <c r="BJ28" s="201">
        <v>20</v>
      </c>
      <c r="BK28" s="201">
        <v>21</v>
      </c>
      <c r="BL28" s="201">
        <v>22</v>
      </c>
      <c r="BM28" s="201">
        <v>23</v>
      </c>
      <c r="BN28" s="202">
        <v>24</v>
      </c>
    </row>
    <row r="29" spans="1:66" ht="16.5" thickBot="1">
      <c r="A29" s="275">
        <v>20424913</v>
      </c>
      <c r="B29" s="276">
        <v>3503</v>
      </c>
      <c r="C29" s="276" t="s">
        <v>3166</v>
      </c>
      <c r="D29" s="276" t="s">
        <v>5615</v>
      </c>
      <c r="E29" s="277" t="s">
        <v>5616</v>
      </c>
      <c r="F29" s="276" t="s">
        <v>5617</v>
      </c>
      <c r="G29" s="278" t="s">
        <v>5486</v>
      </c>
      <c r="H29" s="279">
        <v>437880000149</v>
      </c>
      <c r="I29" s="280" t="s">
        <v>5429</v>
      </c>
      <c r="P29" s="95" t="s">
        <v>14</v>
      </c>
      <c r="Q29" s="203"/>
      <c r="R29" s="204">
        <v>1.3281179531656546</v>
      </c>
      <c r="S29" s="205">
        <f>1-R29</f>
        <v>-0.32811795316565462</v>
      </c>
      <c r="T29" s="199"/>
      <c r="U29" s="203"/>
      <c r="V29" s="204">
        <v>1.6511708586296616</v>
      </c>
      <c r="W29" s="205">
        <f>1-V29</f>
        <v>-0.65117085862966162</v>
      </c>
      <c r="X29" s="199"/>
      <c r="Y29" s="203"/>
      <c r="Z29" s="204">
        <v>1.5584735472679965</v>
      </c>
      <c r="AA29" s="205">
        <f>1-Z29</f>
        <v>-0.55847354726799647</v>
      </c>
      <c r="AB29" s="199"/>
      <c r="AC29" s="203"/>
      <c r="AD29" s="204">
        <v>1.0750043365134432</v>
      </c>
      <c r="AE29" s="205">
        <f>1-AD29</f>
        <v>-7.5004336513443182E-2</v>
      </c>
      <c r="AF29" s="199"/>
      <c r="AG29" s="203"/>
      <c r="AH29" s="204">
        <v>1.1171899392888118</v>
      </c>
      <c r="AI29" s="205">
        <f>1-AH29</f>
        <v>-0.11718993928881183</v>
      </c>
      <c r="AJ29" s="199"/>
      <c r="AK29" s="203"/>
      <c r="AL29" s="204"/>
      <c r="AM29" s="203"/>
      <c r="AN29" s="203"/>
      <c r="AP29" s="206" t="s">
        <v>14</v>
      </c>
      <c r="AQ29" s="445">
        <v>2503</v>
      </c>
      <c r="AR29" s="445"/>
      <c r="AS29" s="207" t="s">
        <v>5437</v>
      </c>
      <c r="AT29" s="208"/>
      <c r="AU29" s="445">
        <v>2504</v>
      </c>
      <c r="AV29" s="445"/>
      <c r="AW29" s="207" t="s">
        <v>5437</v>
      </c>
      <c r="AX29" s="208"/>
      <c r="AY29" s="445">
        <v>3001</v>
      </c>
      <c r="AZ29" s="445"/>
      <c r="BA29" s="207" t="s">
        <v>5437</v>
      </c>
      <c r="BB29" s="208"/>
      <c r="BC29" s="445">
        <v>3002</v>
      </c>
      <c r="BD29" s="445"/>
      <c r="BE29" s="207" t="s">
        <v>5437</v>
      </c>
      <c r="BF29" s="208"/>
      <c r="BG29" s="445">
        <v>3003</v>
      </c>
      <c r="BH29" s="445"/>
      <c r="BI29" s="207" t="s">
        <v>5437</v>
      </c>
      <c r="BJ29" s="208"/>
      <c r="BK29" s="456" t="s">
        <v>5438</v>
      </c>
      <c r="BL29" s="457"/>
      <c r="BM29" s="457"/>
      <c r="BN29" s="458"/>
    </row>
    <row r="30" spans="1:66" ht="16.5" thickBot="1">
      <c r="A30" s="275">
        <v>20424913</v>
      </c>
      <c r="B30" s="276">
        <v>3504</v>
      </c>
      <c r="C30" s="276" t="s">
        <v>3166</v>
      </c>
      <c r="D30" s="276" t="s">
        <v>5615</v>
      </c>
      <c r="E30" s="277" t="s">
        <v>5616</v>
      </c>
      <c r="F30" s="276" t="s">
        <v>5617</v>
      </c>
      <c r="G30" s="278" t="s">
        <v>5487</v>
      </c>
      <c r="H30" s="279">
        <v>437880000151</v>
      </c>
      <c r="I30" s="280" t="s">
        <v>5429</v>
      </c>
      <c r="P30" s="95" t="s">
        <v>15</v>
      </c>
      <c r="Q30" s="203"/>
      <c r="R30" s="204">
        <v>1.5390459670424976</v>
      </c>
      <c r="S30" s="205">
        <f t="shared" ref="S30:S32" si="15">1-R30</f>
        <v>-0.53904596704249763</v>
      </c>
      <c r="T30" s="199"/>
      <c r="U30" s="203"/>
      <c r="V30" s="204">
        <v>1.6095403295750217</v>
      </c>
      <c r="W30" s="205">
        <f t="shared" ref="W30:W32" si="16">1-V30</f>
        <v>-0.60954032957502169</v>
      </c>
      <c r="X30" s="199"/>
      <c r="Y30" s="203"/>
      <c r="Z30" s="204">
        <v>1.1649262792714656</v>
      </c>
      <c r="AA30" s="205">
        <f t="shared" ref="AA30:AA32" si="17">1-Z30</f>
        <v>-0.16492627927146564</v>
      </c>
      <c r="AB30" s="199"/>
      <c r="AC30" s="203"/>
      <c r="AD30" s="204">
        <v>1.2381960104076322</v>
      </c>
      <c r="AE30" s="205">
        <f t="shared" ref="AE30:AE32" si="18">1-AD30</f>
        <v>-0.23819601040763216</v>
      </c>
      <c r="AF30" s="199"/>
      <c r="AG30" s="203"/>
      <c r="AH30" s="204">
        <v>0.75528187337380737</v>
      </c>
      <c r="AI30" s="205">
        <f t="shared" ref="AI30:AI32" si="19">1-AH30</f>
        <v>0.24471812662619263</v>
      </c>
      <c r="AJ30" s="199"/>
      <c r="AK30" s="203"/>
      <c r="AL30" s="204"/>
      <c r="AM30" s="203"/>
      <c r="AN30" s="203"/>
      <c r="AP30" s="206" t="s">
        <v>15</v>
      </c>
      <c r="AQ30" s="445"/>
      <c r="AR30" s="445"/>
      <c r="AS30" s="207" t="s">
        <v>5440</v>
      </c>
      <c r="AT30" s="208"/>
      <c r="AU30" s="445"/>
      <c r="AV30" s="445"/>
      <c r="AW30" s="207" t="s">
        <v>5440</v>
      </c>
      <c r="AX30" s="208"/>
      <c r="AY30" s="445"/>
      <c r="AZ30" s="445"/>
      <c r="BA30" s="207" t="s">
        <v>5440</v>
      </c>
      <c r="BB30" s="208"/>
      <c r="BC30" s="445"/>
      <c r="BD30" s="445"/>
      <c r="BE30" s="207" t="s">
        <v>5440</v>
      </c>
      <c r="BF30" s="208"/>
      <c r="BG30" s="445"/>
      <c r="BH30" s="445"/>
      <c r="BI30" s="207" t="s">
        <v>5440</v>
      </c>
      <c r="BJ30" s="208"/>
      <c r="BK30" s="459"/>
      <c r="BL30" s="460"/>
      <c r="BM30" s="460"/>
      <c r="BN30" s="461"/>
    </row>
    <row r="31" spans="1:66" thickBot="1">
      <c r="A31" s="275">
        <v>20424913</v>
      </c>
      <c r="B31" s="276">
        <v>4001</v>
      </c>
      <c r="C31" s="276" t="s">
        <v>3166</v>
      </c>
      <c r="D31" s="276" t="s">
        <v>5615</v>
      </c>
      <c r="E31" s="277" t="s">
        <v>5616</v>
      </c>
      <c r="F31" s="276" t="s">
        <v>5617</v>
      </c>
      <c r="G31" s="278" t="s">
        <v>5488</v>
      </c>
      <c r="H31" s="279">
        <v>437880000153</v>
      </c>
      <c r="I31" s="280" t="s">
        <v>5429</v>
      </c>
      <c r="K31" s="209">
        <v>4001</v>
      </c>
      <c r="L31" s="197">
        <v>437880000050</v>
      </c>
      <c r="M31" s="193" t="s">
        <v>5429</v>
      </c>
      <c r="P31" s="95" t="s">
        <v>17</v>
      </c>
      <c r="Q31" s="203" t="s">
        <v>5429</v>
      </c>
      <c r="R31" s="204">
        <v>1.0761144839549002</v>
      </c>
      <c r="S31" s="205">
        <f t="shared" si="15"/>
        <v>-7.6114483954900169E-2</v>
      </c>
      <c r="T31" s="199"/>
      <c r="U31" s="203" t="s">
        <v>5429</v>
      </c>
      <c r="V31" s="204">
        <v>1.3153512575888986</v>
      </c>
      <c r="W31" s="205">
        <f t="shared" si="16"/>
        <v>-0.31535125758889859</v>
      </c>
      <c r="X31" s="199"/>
      <c r="Y31" s="203" t="s">
        <v>5429</v>
      </c>
      <c r="Z31" s="204">
        <v>1.3103555941023417</v>
      </c>
      <c r="AA31" s="205">
        <f t="shared" si="17"/>
        <v>-0.3103555941023417</v>
      </c>
      <c r="AB31" s="199"/>
      <c r="AC31" s="203" t="s">
        <v>5429</v>
      </c>
      <c r="AD31" s="204">
        <v>1.023937554206418</v>
      </c>
      <c r="AE31" s="205">
        <f t="shared" si="18"/>
        <v>-2.3937554206417966E-2</v>
      </c>
      <c r="AF31" s="199"/>
      <c r="AG31" s="203" t="s">
        <v>5429</v>
      </c>
      <c r="AH31" s="204">
        <v>0.94234171725932347</v>
      </c>
      <c r="AI31" s="205">
        <f t="shared" si="19"/>
        <v>5.7658282740676525E-2</v>
      </c>
      <c r="AJ31" s="199"/>
      <c r="AK31" s="203"/>
      <c r="AL31" s="204"/>
      <c r="AM31" s="203"/>
      <c r="AN31" s="203"/>
      <c r="AP31" s="206" t="s">
        <v>17</v>
      </c>
      <c r="AQ31" s="445"/>
      <c r="AR31" s="445"/>
      <c r="AS31" s="207" t="s">
        <v>5442</v>
      </c>
      <c r="AT31" s="208"/>
      <c r="AU31" s="445"/>
      <c r="AV31" s="445"/>
      <c r="AW31" s="207" t="s">
        <v>5442</v>
      </c>
      <c r="AX31" s="208"/>
      <c r="AY31" s="445"/>
      <c r="AZ31" s="445"/>
      <c r="BA31" s="207" t="s">
        <v>5442</v>
      </c>
      <c r="BB31" s="208"/>
      <c r="BC31" s="445"/>
      <c r="BD31" s="445"/>
      <c r="BE31" s="207" t="s">
        <v>5442</v>
      </c>
      <c r="BF31" s="208"/>
      <c r="BG31" s="445"/>
      <c r="BH31" s="445"/>
      <c r="BI31" s="207" t="s">
        <v>5442</v>
      </c>
      <c r="BJ31" s="208"/>
      <c r="BK31" s="459"/>
      <c r="BL31" s="460"/>
      <c r="BM31" s="460"/>
      <c r="BN31" s="461"/>
    </row>
    <row r="32" spans="1:66" ht="16.5" thickBot="1">
      <c r="A32" s="275">
        <v>20424913</v>
      </c>
      <c r="B32" s="276">
        <v>4002</v>
      </c>
      <c r="C32" s="276" t="s">
        <v>3166</v>
      </c>
      <c r="D32" s="276" t="s">
        <v>5615</v>
      </c>
      <c r="E32" s="277" t="s">
        <v>5616</v>
      </c>
      <c r="F32" s="276" t="s">
        <v>5617</v>
      </c>
      <c r="G32" s="278" t="s">
        <v>5489</v>
      </c>
      <c r="H32" s="279">
        <v>437880000155</v>
      </c>
      <c r="I32" s="280" t="s">
        <v>5429</v>
      </c>
      <c r="P32" s="95" t="s">
        <v>360</v>
      </c>
      <c r="Q32" s="203"/>
      <c r="R32" s="204">
        <v>1.1776929748482219</v>
      </c>
      <c r="S32" s="205">
        <f t="shared" si="15"/>
        <v>-0.17769297484822189</v>
      </c>
      <c r="T32" s="199"/>
      <c r="U32" s="203"/>
      <c r="V32" s="204">
        <v>1.2370858629661752</v>
      </c>
      <c r="W32" s="205">
        <f t="shared" si="16"/>
        <v>-0.23708586296617518</v>
      </c>
      <c r="X32" s="199"/>
      <c r="Y32" s="203"/>
      <c r="Z32" s="204">
        <v>0.95621856027753671</v>
      </c>
      <c r="AA32" s="205">
        <f t="shared" si="17"/>
        <v>4.3781439722463289E-2</v>
      </c>
      <c r="AB32" s="199"/>
      <c r="AC32" s="203"/>
      <c r="AD32" s="204">
        <v>1.1288464874241111</v>
      </c>
      <c r="AE32" s="205">
        <f t="shared" si="18"/>
        <v>-0.12884648742411109</v>
      </c>
      <c r="AF32" s="199"/>
      <c r="AG32" s="203"/>
      <c r="AH32" s="204">
        <v>1.1055333911535126</v>
      </c>
      <c r="AI32" s="205">
        <f t="shared" si="19"/>
        <v>-0.10553339115351257</v>
      </c>
      <c r="AJ32" s="199"/>
      <c r="AK32" s="203"/>
      <c r="AL32" s="204"/>
      <c r="AM32" s="203"/>
      <c r="AN32" s="203"/>
      <c r="AP32" s="206" t="s">
        <v>360</v>
      </c>
      <c r="AQ32" s="445"/>
      <c r="AR32" s="445"/>
      <c r="AS32" s="207" t="s">
        <v>5444</v>
      </c>
      <c r="AT32" s="208"/>
      <c r="AU32" s="445"/>
      <c r="AV32" s="445"/>
      <c r="AW32" s="207" t="s">
        <v>5444</v>
      </c>
      <c r="AX32" s="208"/>
      <c r="AY32" s="445"/>
      <c r="AZ32" s="445"/>
      <c r="BA32" s="207" t="s">
        <v>5444</v>
      </c>
      <c r="BB32" s="208"/>
      <c r="BC32" s="445"/>
      <c r="BD32" s="445"/>
      <c r="BE32" s="207" t="s">
        <v>5444</v>
      </c>
      <c r="BF32" s="208"/>
      <c r="BG32" s="445"/>
      <c r="BH32" s="445"/>
      <c r="BI32" s="207" t="s">
        <v>5444</v>
      </c>
      <c r="BJ32" s="208"/>
      <c r="BK32" s="462"/>
      <c r="BL32" s="463"/>
      <c r="BM32" s="463"/>
      <c r="BN32" s="464"/>
    </row>
    <row r="33" spans="1:66" ht="16.5" thickBot="1">
      <c r="A33" s="275">
        <v>20424913</v>
      </c>
      <c r="B33" s="276">
        <v>4003</v>
      </c>
      <c r="C33" s="276" t="s">
        <v>3166</v>
      </c>
      <c r="D33" s="276" t="s">
        <v>5615</v>
      </c>
      <c r="E33" s="277" t="s">
        <v>5616</v>
      </c>
      <c r="F33" s="276" t="s">
        <v>5617</v>
      </c>
      <c r="G33" s="278" t="s">
        <v>5490</v>
      </c>
      <c r="H33" s="279">
        <v>437880000157</v>
      </c>
      <c r="I33" s="280" t="s">
        <v>5429</v>
      </c>
      <c r="P33" s="199" t="s">
        <v>362</v>
      </c>
      <c r="Q33" s="210"/>
      <c r="R33" s="211"/>
      <c r="S33" s="210"/>
      <c r="T33" s="199"/>
      <c r="U33" s="210"/>
      <c r="V33" s="211"/>
      <c r="W33" s="210"/>
      <c r="X33" s="199"/>
      <c r="Y33" s="210"/>
      <c r="Z33" s="211"/>
      <c r="AA33" s="210"/>
      <c r="AB33" s="199"/>
      <c r="AC33" s="210"/>
      <c r="AD33" s="211"/>
      <c r="AE33" s="210"/>
      <c r="AF33" s="199"/>
      <c r="AG33" s="210"/>
      <c r="AH33" s="211"/>
      <c r="AI33" s="210"/>
      <c r="AJ33" s="199"/>
      <c r="AK33" s="210"/>
      <c r="AL33" s="211"/>
      <c r="AM33" s="210" t="s">
        <v>5446</v>
      </c>
      <c r="AN33" s="210"/>
      <c r="AP33" s="206" t="s">
        <v>362</v>
      </c>
      <c r="AQ33" s="208"/>
      <c r="AR33" s="208"/>
      <c r="AS33" s="208"/>
      <c r="AT33" s="208"/>
      <c r="AU33" s="208"/>
      <c r="AV33" s="208"/>
      <c r="AW33" s="208"/>
      <c r="AX33" s="208"/>
      <c r="AY33" s="208"/>
      <c r="AZ33" s="208"/>
      <c r="BA33" s="208"/>
      <c r="BB33" s="208"/>
      <c r="BC33" s="208"/>
      <c r="BD33" s="208"/>
      <c r="BE33" s="208"/>
      <c r="BF33" s="208"/>
      <c r="BG33" s="208"/>
      <c r="BH33" s="208"/>
      <c r="BI33" s="208"/>
      <c r="BJ33" s="208"/>
      <c r="BK33" s="208"/>
      <c r="BL33" s="208"/>
      <c r="BM33" s="208"/>
      <c r="BN33" s="212"/>
    </row>
    <row r="34" spans="1:66" ht="16.5" thickBot="1">
      <c r="A34" s="275">
        <v>20424913</v>
      </c>
      <c r="B34" s="276">
        <v>4004</v>
      </c>
      <c r="C34" s="276" t="s">
        <v>3166</v>
      </c>
      <c r="D34" s="276" t="s">
        <v>5615</v>
      </c>
      <c r="E34" s="277" t="s">
        <v>5616</v>
      </c>
      <c r="F34" s="276" t="s">
        <v>5617</v>
      </c>
      <c r="G34" s="278" t="s">
        <v>5491</v>
      </c>
      <c r="H34" s="279">
        <v>437880000159</v>
      </c>
      <c r="I34" s="280" t="s">
        <v>5429</v>
      </c>
      <c r="P34" s="95" t="s">
        <v>369</v>
      </c>
      <c r="Q34" s="203"/>
      <c r="R34" s="204">
        <v>0.80357328707718989</v>
      </c>
      <c r="S34" s="205">
        <f>1-R34</f>
        <v>0.19642671292281011</v>
      </c>
      <c r="T34" s="199"/>
      <c r="U34" s="203"/>
      <c r="V34" s="204">
        <v>0.98730268863833481</v>
      </c>
      <c r="W34" s="205">
        <f>1-V34</f>
        <v>1.2697311361665187E-2</v>
      </c>
      <c r="X34" s="199"/>
      <c r="Y34" s="203"/>
      <c r="Z34" s="204">
        <v>1.323122289679098</v>
      </c>
      <c r="AA34" s="205">
        <f>1-Z34</f>
        <v>-0.32312228967909795</v>
      </c>
      <c r="AB34" s="199"/>
      <c r="AC34" s="203"/>
      <c r="AD34" s="204">
        <v>0.71531656548135292</v>
      </c>
      <c r="AE34" s="205">
        <f>1-AD34</f>
        <v>0.28468343451864708</v>
      </c>
      <c r="AF34" s="199"/>
      <c r="AG34" s="203"/>
      <c r="AH34" s="204">
        <v>1.0949869904596703</v>
      </c>
      <c r="AI34" s="205">
        <f>1-AH34</f>
        <v>-9.4986990459670295E-2</v>
      </c>
      <c r="AJ34" s="199"/>
      <c r="AK34" s="203"/>
      <c r="AL34" s="204">
        <v>0.94095403295750213</v>
      </c>
      <c r="AM34" s="203">
        <v>5</v>
      </c>
      <c r="AN34" s="203"/>
      <c r="AP34" s="206" t="s">
        <v>369</v>
      </c>
      <c r="AQ34" s="445">
        <v>3004</v>
      </c>
      <c r="AR34" s="445"/>
      <c r="AS34" s="207" t="s">
        <v>5437</v>
      </c>
      <c r="AT34" s="208"/>
      <c r="AU34" s="445">
        <v>3501</v>
      </c>
      <c r="AV34" s="445"/>
      <c r="AW34" s="207" t="s">
        <v>5437</v>
      </c>
      <c r="AX34" s="208"/>
      <c r="AY34" s="445">
        <v>3502</v>
      </c>
      <c r="AZ34" s="445"/>
      <c r="BA34" s="207" t="s">
        <v>5437</v>
      </c>
      <c r="BB34" s="208"/>
      <c r="BC34" s="445">
        <v>3503</v>
      </c>
      <c r="BD34" s="445"/>
      <c r="BE34" s="207" t="s">
        <v>5437</v>
      </c>
      <c r="BF34" s="208"/>
      <c r="BG34" s="445">
        <v>3504</v>
      </c>
      <c r="BH34" s="445"/>
      <c r="BI34" s="207" t="s">
        <v>5437</v>
      </c>
      <c r="BJ34" s="208"/>
      <c r="BK34" s="447" t="s">
        <v>5448</v>
      </c>
      <c r="BL34" s="448"/>
      <c r="BM34" s="449"/>
      <c r="BN34" s="213" t="s">
        <v>5437</v>
      </c>
    </row>
    <row r="35" spans="1:66" thickBot="1">
      <c r="A35" s="275">
        <v>20424913</v>
      </c>
      <c r="B35" s="276">
        <v>4501</v>
      </c>
      <c r="C35" s="276" t="s">
        <v>3166</v>
      </c>
      <c r="D35" s="276" t="s">
        <v>5615</v>
      </c>
      <c r="E35" s="277" t="s">
        <v>5616</v>
      </c>
      <c r="F35" s="276" t="s">
        <v>5617</v>
      </c>
      <c r="G35" s="278" t="s">
        <v>5492</v>
      </c>
      <c r="H35" s="279">
        <v>437880000161</v>
      </c>
      <c r="I35" s="280" t="s">
        <v>5429</v>
      </c>
      <c r="K35" s="209">
        <v>4501</v>
      </c>
      <c r="L35" s="197">
        <v>437880000058</v>
      </c>
      <c r="M35" s="193" t="s">
        <v>5429</v>
      </c>
      <c r="P35" s="95" t="s">
        <v>373</v>
      </c>
      <c r="Q35" s="203"/>
      <c r="R35" s="204">
        <v>0.91403295750216829</v>
      </c>
      <c r="S35" s="205">
        <f t="shared" ref="S35:S37" si="20">1-R35</f>
        <v>8.5967042497831714E-2</v>
      </c>
      <c r="T35" s="199"/>
      <c r="U35" s="203"/>
      <c r="V35" s="204">
        <v>0.99229835212489159</v>
      </c>
      <c r="W35" s="205">
        <f t="shared" ref="W35:W37" si="21">1-V35</f>
        <v>7.7016478751084083E-3</v>
      </c>
      <c r="X35" s="199"/>
      <c r="Y35" s="203"/>
      <c r="Z35" s="204">
        <v>1.3408846487424109</v>
      </c>
      <c r="AA35" s="205">
        <f t="shared" ref="AA35:AA37" si="22">1-Z35</f>
        <v>-0.34088464874241087</v>
      </c>
      <c r="AB35" s="199"/>
      <c r="AC35" s="203"/>
      <c r="AD35" s="204">
        <v>1.0272679965307892</v>
      </c>
      <c r="AE35" s="205">
        <f t="shared" ref="AE35:AE37" si="23">1-AD35</f>
        <v>-2.7267996530789151E-2</v>
      </c>
      <c r="AF35" s="199"/>
      <c r="AG35" s="203"/>
      <c r="AH35" s="204">
        <v>1.1371725932350389</v>
      </c>
      <c r="AI35" s="205">
        <f t="shared" ref="AI35:AI37" si="24">1-AH35</f>
        <v>-0.13717259323503894</v>
      </c>
      <c r="AJ35" s="199"/>
      <c r="AK35" s="203"/>
      <c r="AL35" s="204">
        <v>1.09040763226366</v>
      </c>
      <c r="AM35" s="203">
        <v>10</v>
      </c>
      <c r="AN35" s="203"/>
      <c r="AP35" s="206" t="s">
        <v>373</v>
      </c>
      <c r="AQ35" s="445"/>
      <c r="AR35" s="445"/>
      <c r="AS35" s="207" t="s">
        <v>5440</v>
      </c>
      <c r="AT35" s="208"/>
      <c r="AU35" s="445"/>
      <c r="AV35" s="445"/>
      <c r="AW35" s="207" t="s">
        <v>5440</v>
      </c>
      <c r="AX35" s="208"/>
      <c r="AY35" s="445"/>
      <c r="AZ35" s="445"/>
      <c r="BA35" s="207" t="s">
        <v>5440</v>
      </c>
      <c r="BB35" s="208"/>
      <c r="BC35" s="445"/>
      <c r="BD35" s="445"/>
      <c r="BE35" s="207" t="s">
        <v>5440</v>
      </c>
      <c r="BF35" s="208"/>
      <c r="BG35" s="445"/>
      <c r="BH35" s="445"/>
      <c r="BI35" s="207" t="s">
        <v>5440</v>
      </c>
      <c r="BJ35" s="208"/>
      <c r="BK35" s="450"/>
      <c r="BL35" s="451"/>
      <c r="BM35" s="452"/>
      <c r="BN35" s="213" t="s">
        <v>5440</v>
      </c>
    </row>
    <row r="36" spans="1:66" ht="16.5" thickBot="1">
      <c r="A36" s="275">
        <v>20424913</v>
      </c>
      <c r="B36" s="276">
        <v>4502</v>
      </c>
      <c r="C36" s="276" t="s">
        <v>3166</v>
      </c>
      <c r="D36" s="276" t="s">
        <v>5615</v>
      </c>
      <c r="E36" s="277" t="s">
        <v>5616</v>
      </c>
      <c r="F36" s="276" t="s">
        <v>5617</v>
      </c>
      <c r="G36" s="278" t="s">
        <v>5493</v>
      </c>
      <c r="H36" s="279">
        <v>437880000163</v>
      </c>
      <c r="I36" s="280" t="s">
        <v>5429</v>
      </c>
      <c r="P36" s="95" t="s">
        <v>382</v>
      </c>
      <c r="Q36" s="203" t="s">
        <v>5429</v>
      </c>
      <c r="R36" s="204">
        <v>1.146608846487424</v>
      </c>
      <c r="S36" s="205">
        <f t="shared" si="20"/>
        <v>-0.146608846487424</v>
      </c>
      <c r="T36" s="199"/>
      <c r="U36" s="203" t="s">
        <v>5429</v>
      </c>
      <c r="V36" s="204">
        <v>1.2010060711188204</v>
      </c>
      <c r="W36" s="205">
        <f t="shared" si="21"/>
        <v>-0.20100607111882041</v>
      </c>
      <c r="X36" s="199"/>
      <c r="Y36" s="203" t="s">
        <v>5429</v>
      </c>
      <c r="Z36" s="204">
        <v>0.99673894189071977</v>
      </c>
      <c r="AA36" s="205">
        <f t="shared" si="22"/>
        <v>3.2610581092802349E-3</v>
      </c>
      <c r="AB36" s="199"/>
      <c r="AC36" s="203" t="s">
        <v>5429</v>
      </c>
      <c r="AD36" s="204">
        <v>1.0028447528187336</v>
      </c>
      <c r="AE36" s="205">
        <f t="shared" si="23"/>
        <v>-2.8447528187336424E-3</v>
      </c>
      <c r="AF36" s="199"/>
      <c r="AG36" s="203" t="s">
        <v>5429</v>
      </c>
      <c r="AH36" s="204">
        <v>0.99673894189071977</v>
      </c>
      <c r="AI36" s="205">
        <f t="shared" si="24"/>
        <v>3.2610581092802349E-3</v>
      </c>
      <c r="AJ36" s="199"/>
      <c r="AK36" s="203"/>
      <c r="AL36" s="204">
        <v>0.98008673026886373</v>
      </c>
      <c r="AM36" s="203">
        <v>20</v>
      </c>
      <c r="AN36" s="203"/>
      <c r="AP36" s="206" t="s">
        <v>382</v>
      </c>
      <c r="AQ36" s="445"/>
      <c r="AR36" s="445"/>
      <c r="AS36" s="207" t="s">
        <v>5442</v>
      </c>
      <c r="AT36" s="208"/>
      <c r="AU36" s="445"/>
      <c r="AV36" s="445"/>
      <c r="AW36" s="207" t="s">
        <v>5442</v>
      </c>
      <c r="AX36" s="208"/>
      <c r="AY36" s="445"/>
      <c r="AZ36" s="445"/>
      <c r="BA36" s="207" t="s">
        <v>5442</v>
      </c>
      <c r="BB36" s="208"/>
      <c r="BC36" s="445"/>
      <c r="BD36" s="445"/>
      <c r="BE36" s="207" t="s">
        <v>5442</v>
      </c>
      <c r="BF36" s="208"/>
      <c r="BG36" s="445"/>
      <c r="BH36" s="445"/>
      <c r="BI36" s="207" t="s">
        <v>5442</v>
      </c>
      <c r="BJ36" s="208"/>
      <c r="BK36" s="450"/>
      <c r="BL36" s="451"/>
      <c r="BM36" s="452"/>
      <c r="BN36" s="213" t="s">
        <v>5442</v>
      </c>
    </row>
    <row r="37" spans="1:66" ht="16.5" thickBot="1">
      <c r="A37" s="275">
        <v>20424913</v>
      </c>
      <c r="B37" s="276">
        <v>4503</v>
      </c>
      <c r="C37" s="276" t="s">
        <v>3166</v>
      </c>
      <c r="D37" s="276" t="s">
        <v>5615</v>
      </c>
      <c r="E37" s="277" t="s">
        <v>5616</v>
      </c>
      <c r="F37" s="276" t="s">
        <v>5617</v>
      </c>
      <c r="G37" s="278" t="s">
        <v>5494</v>
      </c>
      <c r="H37" s="279">
        <v>437880000165</v>
      </c>
      <c r="I37" s="280" t="s">
        <v>5429</v>
      </c>
      <c r="P37" s="95" t="s">
        <v>386</v>
      </c>
      <c r="Q37" s="203"/>
      <c r="R37" s="204">
        <v>1.2060017346053771</v>
      </c>
      <c r="S37" s="205">
        <f t="shared" si="20"/>
        <v>-0.20600173460537707</v>
      </c>
      <c r="T37" s="199"/>
      <c r="U37" s="203"/>
      <c r="V37" s="204">
        <v>0.76638334778837813</v>
      </c>
      <c r="W37" s="205">
        <f t="shared" si="21"/>
        <v>0.23361665221162187</v>
      </c>
      <c r="X37" s="199"/>
      <c r="Y37" s="203"/>
      <c r="Z37" s="204">
        <v>1.4552298352124891</v>
      </c>
      <c r="AA37" s="205">
        <f t="shared" si="22"/>
        <v>-0.45522983521248905</v>
      </c>
      <c r="AB37" s="199"/>
      <c r="AC37" s="203"/>
      <c r="AD37" s="204">
        <v>1.1016478751084127</v>
      </c>
      <c r="AE37" s="205">
        <f t="shared" si="23"/>
        <v>-0.10164787510841267</v>
      </c>
      <c r="AF37" s="199"/>
      <c r="AG37" s="203"/>
      <c r="AH37" s="204">
        <v>0.97342584562012135</v>
      </c>
      <c r="AI37" s="205">
        <f t="shared" si="24"/>
        <v>2.6574154379878645E-2</v>
      </c>
      <c r="AJ37" s="199"/>
      <c r="AK37" s="203"/>
      <c r="AL37" s="204">
        <v>1.1337033824804856</v>
      </c>
      <c r="AM37" s="203">
        <v>40</v>
      </c>
      <c r="AN37" s="203"/>
      <c r="AP37" s="206" t="s">
        <v>386</v>
      </c>
      <c r="AQ37" s="445"/>
      <c r="AR37" s="445"/>
      <c r="AS37" s="207" t="s">
        <v>5444</v>
      </c>
      <c r="AT37" s="208"/>
      <c r="AU37" s="445"/>
      <c r="AV37" s="445"/>
      <c r="AW37" s="207" t="s">
        <v>5444</v>
      </c>
      <c r="AX37" s="208"/>
      <c r="AY37" s="445"/>
      <c r="AZ37" s="445"/>
      <c r="BA37" s="207" t="s">
        <v>5444</v>
      </c>
      <c r="BB37" s="208"/>
      <c r="BC37" s="445"/>
      <c r="BD37" s="445"/>
      <c r="BE37" s="207" t="s">
        <v>5444</v>
      </c>
      <c r="BF37" s="208"/>
      <c r="BG37" s="445"/>
      <c r="BH37" s="445"/>
      <c r="BI37" s="207" t="s">
        <v>5444</v>
      </c>
      <c r="BJ37" s="208"/>
      <c r="BK37" s="453"/>
      <c r="BL37" s="454"/>
      <c r="BM37" s="455"/>
      <c r="BN37" s="213" t="s">
        <v>5444</v>
      </c>
    </row>
    <row r="38" spans="1:66" ht="16.5" thickBot="1">
      <c r="A38" s="275">
        <v>20424913</v>
      </c>
      <c r="B38" s="276">
        <v>4504</v>
      </c>
      <c r="C38" s="276" t="s">
        <v>3166</v>
      </c>
      <c r="D38" s="276" t="s">
        <v>5615</v>
      </c>
      <c r="E38" s="277" t="s">
        <v>5616</v>
      </c>
      <c r="F38" s="276" t="s">
        <v>5617</v>
      </c>
      <c r="G38" s="278" t="s">
        <v>5495</v>
      </c>
      <c r="H38" s="279">
        <v>437880000167</v>
      </c>
      <c r="I38" s="280" t="s">
        <v>5429</v>
      </c>
      <c r="P38" s="199" t="s">
        <v>5453</v>
      </c>
      <c r="Q38" s="210"/>
      <c r="R38" s="211"/>
      <c r="S38" s="210"/>
      <c r="T38" s="199"/>
      <c r="U38" s="210"/>
      <c r="V38" s="211"/>
      <c r="W38" s="210"/>
      <c r="X38" s="199"/>
      <c r="Y38" s="210"/>
      <c r="Z38" s="211"/>
      <c r="AA38" s="210"/>
      <c r="AB38" s="199"/>
      <c r="AC38" s="210"/>
      <c r="AD38" s="211"/>
      <c r="AE38" s="210"/>
      <c r="AF38" s="199"/>
      <c r="AG38" s="210"/>
      <c r="AH38" s="211"/>
      <c r="AI38" s="210"/>
      <c r="AJ38" s="199"/>
      <c r="AK38" s="210"/>
      <c r="AL38" s="211"/>
      <c r="AM38" s="210"/>
      <c r="AN38" s="210"/>
      <c r="AP38" s="206" t="s">
        <v>5453</v>
      </c>
      <c r="AQ38" s="208"/>
      <c r="AR38" s="208"/>
      <c r="AS38" s="208"/>
      <c r="AT38" s="208"/>
      <c r="AU38" s="208"/>
      <c r="AV38" s="208"/>
      <c r="AW38" s="208"/>
      <c r="AX38" s="208"/>
      <c r="AY38" s="208"/>
      <c r="AZ38" s="208"/>
      <c r="BA38" s="208"/>
      <c r="BB38" s="208"/>
      <c r="BC38" s="208"/>
      <c r="BD38" s="208"/>
      <c r="BE38" s="208"/>
      <c r="BF38" s="208"/>
      <c r="BG38" s="208"/>
      <c r="BH38" s="208"/>
      <c r="BI38" s="208"/>
      <c r="BJ38" s="208"/>
      <c r="BK38" s="208"/>
      <c r="BL38" s="208"/>
      <c r="BM38" s="208"/>
      <c r="BN38" s="212"/>
    </row>
    <row r="39" spans="1:66" thickBot="1">
      <c r="A39" s="275">
        <v>20424913</v>
      </c>
      <c r="B39" s="276">
        <v>5001</v>
      </c>
      <c r="C39" s="276" t="s">
        <v>3166</v>
      </c>
      <c r="D39" s="276" t="s">
        <v>5615</v>
      </c>
      <c r="E39" s="277" t="s">
        <v>5616</v>
      </c>
      <c r="F39" s="276" t="s">
        <v>5617</v>
      </c>
      <c r="G39" s="278" t="s">
        <v>5496</v>
      </c>
      <c r="H39" s="279">
        <v>437880000169</v>
      </c>
      <c r="I39" s="280" t="s">
        <v>5429</v>
      </c>
      <c r="K39" s="215">
        <v>5001</v>
      </c>
      <c r="L39" s="216">
        <v>437880000066</v>
      </c>
      <c r="M39" s="217" t="s">
        <v>5429</v>
      </c>
      <c r="P39" s="95" t="s">
        <v>5455</v>
      </c>
      <c r="Q39" s="203"/>
      <c r="R39" s="204">
        <v>1.7555247181266262</v>
      </c>
      <c r="S39" s="205">
        <f>1-R39</f>
        <v>-0.75552471812662625</v>
      </c>
      <c r="T39" s="199"/>
      <c r="U39" s="203"/>
      <c r="V39" s="204">
        <v>1.1155247181266261</v>
      </c>
      <c r="W39" s="205">
        <f>1-V39</f>
        <v>-0.11552471812662612</v>
      </c>
      <c r="X39" s="199"/>
      <c r="Y39" s="203"/>
      <c r="Z39" s="204">
        <v>1.3913963573287076</v>
      </c>
      <c r="AA39" s="205">
        <f>1-Z39</f>
        <v>-0.39139635732870759</v>
      </c>
      <c r="AB39" s="199"/>
      <c r="AC39" s="203"/>
      <c r="AD39" s="204">
        <v>1.145498699045967</v>
      </c>
      <c r="AE39" s="205">
        <f>1-AD39</f>
        <v>-0.14549869904596702</v>
      </c>
      <c r="AF39" s="199"/>
      <c r="AG39" s="203"/>
      <c r="AH39" s="204">
        <v>0.99840416305290536</v>
      </c>
      <c r="AI39" s="205">
        <f>1-AH39</f>
        <v>1.5958369470946421E-3</v>
      </c>
      <c r="AJ39" s="199"/>
      <c r="AK39" s="203"/>
      <c r="AL39" s="204">
        <v>0.13831743278404163</v>
      </c>
      <c r="AM39" s="203" t="s">
        <v>5456</v>
      </c>
      <c r="AN39" s="203"/>
      <c r="AP39" s="206" t="s">
        <v>5455</v>
      </c>
      <c r="AQ39" s="445">
        <v>4001</v>
      </c>
      <c r="AR39" s="446"/>
      <c r="AS39" s="207" t="s">
        <v>5437</v>
      </c>
      <c r="AT39" s="208"/>
      <c r="AU39" s="445">
        <v>4002</v>
      </c>
      <c r="AV39" s="446"/>
      <c r="AW39" s="207" t="s">
        <v>5437</v>
      </c>
      <c r="AX39" s="208"/>
      <c r="AY39" s="445">
        <v>4003</v>
      </c>
      <c r="AZ39" s="446"/>
      <c r="BA39" s="207" t="s">
        <v>5437</v>
      </c>
      <c r="BB39" s="208"/>
      <c r="BC39" s="445">
        <v>4004</v>
      </c>
      <c r="BD39" s="446"/>
      <c r="BE39" s="207" t="s">
        <v>5437</v>
      </c>
      <c r="BF39" s="208"/>
      <c r="BG39" s="445">
        <v>4501</v>
      </c>
      <c r="BH39" s="446"/>
      <c r="BI39" s="207" t="s">
        <v>5437</v>
      </c>
      <c r="BJ39" s="208"/>
      <c r="BK39" s="447" t="s">
        <v>5497</v>
      </c>
      <c r="BL39" s="448"/>
      <c r="BM39" s="449"/>
      <c r="BN39" s="214" t="s">
        <v>5458</v>
      </c>
    </row>
    <row r="40" spans="1:66" ht="16.5" thickBot="1">
      <c r="A40" s="275">
        <v>20424913</v>
      </c>
      <c r="B40" s="276">
        <v>5002</v>
      </c>
      <c r="C40" s="276" t="s">
        <v>3166</v>
      </c>
      <c r="D40" s="276" t="s">
        <v>5615</v>
      </c>
      <c r="E40" s="277" t="s">
        <v>5616</v>
      </c>
      <c r="F40" s="276" t="s">
        <v>5617</v>
      </c>
      <c r="G40" s="278" t="s">
        <v>5498</v>
      </c>
      <c r="H40" s="279">
        <v>437880000171</v>
      </c>
      <c r="I40" s="280" t="s">
        <v>1852</v>
      </c>
      <c r="P40" s="95" t="s">
        <v>5460</v>
      </c>
      <c r="Q40" s="203"/>
      <c r="R40" s="204">
        <v>1.2842671292281005</v>
      </c>
      <c r="S40" s="205">
        <f t="shared" ref="S40:S42" si="25">1-R40</f>
        <v>-0.28426712922810049</v>
      </c>
      <c r="T40" s="199"/>
      <c r="U40" s="203"/>
      <c r="V40" s="204">
        <v>1.0067302688638333</v>
      </c>
      <c r="W40" s="205">
        <f t="shared" ref="W40:W42" si="26">1-V40</f>
        <v>-6.7302688638333219E-3</v>
      </c>
      <c r="X40" s="199"/>
      <c r="Y40" s="203"/>
      <c r="Z40" s="204">
        <v>1.1732523850823937</v>
      </c>
      <c r="AA40" s="205">
        <f t="shared" ref="AA40:AA42" si="27">1-Z40</f>
        <v>-0.17325238508239371</v>
      </c>
      <c r="AB40" s="199"/>
      <c r="AC40" s="203"/>
      <c r="AD40" s="204">
        <v>0.9373460537727667</v>
      </c>
      <c r="AE40" s="205">
        <f t="shared" ref="AE40:AE42" si="28">1-AD40</f>
        <v>6.2653946227233304E-2</v>
      </c>
      <c r="AF40" s="199"/>
      <c r="AG40" s="203"/>
      <c r="AH40" s="204">
        <v>0.79691240242844752</v>
      </c>
      <c r="AI40" s="205">
        <f t="shared" ref="AI40:AI42" si="29">1-AH40</f>
        <v>0.20308759757155248</v>
      </c>
      <c r="AJ40" s="199"/>
      <c r="AK40" s="203">
        <v>400</v>
      </c>
      <c r="AL40" s="204">
        <v>0.30525585429314828</v>
      </c>
      <c r="AM40" s="203" t="s">
        <v>5462</v>
      </c>
      <c r="AN40" s="203"/>
      <c r="AP40" s="206" t="s">
        <v>5460</v>
      </c>
      <c r="AQ40" s="446"/>
      <c r="AR40" s="446"/>
      <c r="AS40" s="207" t="s">
        <v>5440</v>
      </c>
      <c r="AT40" s="208"/>
      <c r="AU40" s="446"/>
      <c r="AV40" s="446"/>
      <c r="AW40" s="207" t="s">
        <v>5440</v>
      </c>
      <c r="AX40" s="208"/>
      <c r="AY40" s="446"/>
      <c r="AZ40" s="446"/>
      <c r="BA40" s="207" t="s">
        <v>5440</v>
      </c>
      <c r="BB40" s="208"/>
      <c r="BC40" s="446"/>
      <c r="BD40" s="446"/>
      <c r="BE40" s="207" t="s">
        <v>5440</v>
      </c>
      <c r="BF40" s="208"/>
      <c r="BG40" s="446"/>
      <c r="BH40" s="446"/>
      <c r="BI40" s="207" t="s">
        <v>5440</v>
      </c>
      <c r="BJ40" s="208"/>
      <c r="BK40" s="450"/>
      <c r="BL40" s="451"/>
      <c r="BM40" s="452"/>
      <c r="BN40" s="214" t="s">
        <v>5463</v>
      </c>
    </row>
    <row r="41" spans="1:66" ht="16.5" thickBot="1">
      <c r="A41" s="275">
        <v>20424913</v>
      </c>
      <c r="B41" s="276">
        <v>5003</v>
      </c>
      <c r="C41" s="276" t="s">
        <v>3166</v>
      </c>
      <c r="D41" s="276" t="s">
        <v>5615</v>
      </c>
      <c r="E41" s="277" t="s">
        <v>5616</v>
      </c>
      <c r="F41" s="276" t="s">
        <v>5617</v>
      </c>
      <c r="G41" s="278" t="s">
        <v>5499</v>
      </c>
      <c r="H41" s="279">
        <v>437880000173</v>
      </c>
      <c r="I41" s="280" t="s">
        <v>5429</v>
      </c>
      <c r="P41" s="95" t="s">
        <v>5465</v>
      </c>
      <c r="Q41" s="203" t="s">
        <v>5429</v>
      </c>
      <c r="R41" s="204">
        <v>1.2060017346053771</v>
      </c>
      <c r="S41" s="205">
        <f t="shared" si="25"/>
        <v>-0.20600173460537707</v>
      </c>
      <c r="T41" s="199"/>
      <c r="U41" s="203" t="s">
        <v>5429</v>
      </c>
      <c r="V41" s="204">
        <v>1.6256374674761489</v>
      </c>
      <c r="W41" s="205">
        <f t="shared" si="26"/>
        <v>-0.6256374674761489</v>
      </c>
      <c r="X41" s="199"/>
      <c r="Y41" s="203" t="s">
        <v>5429</v>
      </c>
      <c r="Z41" s="204">
        <v>1.2026712922810059</v>
      </c>
      <c r="AA41" s="205">
        <f t="shared" si="27"/>
        <v>-0.20267129228100589</v>
      </c>
      <c r="AB41" s="199"/>
      <c r="AC41" s="203" t="s">
        <v>5429</v>
      </c>
      <c r="AD41" s="204">
        <v>1.0039549002601909</v>
      </c>
      <c r="AE41" s="205">
        <f t="shared" si="28"/>
        <v>-3.9549002601908523E-3</v>
      </c>
      <c r="AF41" s="199"/>
      <c r="AG41" s="203" t="s">
        <v>5429</v>
      </c>
      <c r="AH41" s="204">
        <v>1.1710320901994795</v>
      </c>
      <c r="AI41" s="205">
        <f t="shared" si="29"/>
        <v>-0.17103209019947951</v>
      </c>
      <c r="AJ41" s="199"/>
      <c r="AK41" s="203"/>
      <c r="AL41" s="204">
        <v>0.54379878577623586</v>
      </c>
      <c r="AM41" s="203" t="s">
        <v>5466</v>
      </c>
      <c r="AN41" s="203"/>
      <c r="AP41" s="206" t="s">
        <v>5465</v>
      </c>
      <c r="AQ41" s="446"/>
      <c r="AR41" s="446"/>
      <c r="AS41" s="207" t="s">
        <v>5442</v>
      </c>
      <c r="AT41" s="208"/>
      <c r="AU41" s="446"/>
      <c r="AV41" s="446"/>
      <c r="AW41" s="207" t="s">
        <v>5442</v>
      </c>
      <c r="AX41" s="208"/>
      <c r="AY41" s="446"/>
      <c r="AZ41" s="446"/>
      <c r="BA41" s="207" t="s">
        <v>5442</v>
      </c>
      <c r="BB41" s="208"/>
      <c r="BC41" s="446"/>
      <c r="BD41" s="446"/>
      <c r="BE41" s="207" t="s">
        <v>5442</v>
      </c>
      <c r="BF41" s="208"/>
      <c r="BG41" s="446"/>
      <c r="BH41" s="446"/>
      <c r="BI41" s="207" t="s">
        <v>5442</v>
      </c>
      <c r="BJ41" s="208"/>
      <c r="BK41" s="450"/>
      <c r="BL41" s="451"/>
      <c r="BM41" s="452"/>
      <c r="BN41" s="214" t="s">
        <v>5467</v>
      </c>
    </row>
    <row r="42" spans="1:66" ht="16.5" thickBot="1">
      <c r="A42" s="275">
        <v>20424913</v>
      </c>
      <c r="B42" s="276">
        <v>5004</v>
      </c>
      <c r="C42" s="276" t="s">
        <v>3166</v>
      </c>
      <c r="D42" s="276" t="s">
        <v>5615</v>
      </c>
      <c r="E42" s="277" t="s">
        <v>5616</v>
      </c>
      <c r="F42" s="276" t="s">
        <v>5617</v>
      </c>
      <c r="G42" s="278" t="s">
        <v>5500</v>
      </c>
      <c r="H42" s="279">
        <v>437880000175</v>
      </c>
      <c r="I42" s="280" t="s">
        <v>5429</v>
      </c>
      <c r="P42" s="95" t="s">
        <v>5469</v>
      </c>
      <c r="Q42" s="203"/>
      <c r="R42" s="204">
        <v>0.80967909800520377</v>
      </c>
      <c r="S42" s="205">
        <f t="shared" si="25"/>
        <v>0.19032090199479623</v>
      </c>
      <c r="T42" s="199"/>
      <c r="U42" s="203"/>
      <c r="V42" s="204">
        <v>0.80468343451864699</v>
      </c>
      <c r="W42" s="205">
        <f t="shared" si="26"/>
        <v>0.19531656548135301</v>
      </c>
      <c r="X42" s="199"/>
      <c r="Y42" s="203"/>
      <c r="Z42" s="204">
        <v>1.4158196010407631</v>
      </c>
      <c r="AA42" s="205">
        <f t="shared" si="27"/>
        <v>-0.4158196010407631</v>
      </c>
      <c r="AB42" s="199"/>
      <c r="AC42" s="203"/>
      <c r="AD42" s="204">
        <v>1.3358889852558542</v>
      </c>
      <c r="AE42" s="205">
        <f t="shared" si="28"/>
        <v>-0.3358889852558542</v>
      </c>
      <c r="AF42" s="199"/>
      <c r="AG42" s="203"/>
      <c r="AH42" s="204">
        <v>0.90903729401561151</v>
      </c>
      <c r="AI42" s="205">
        <f t="shared" si="29"/>
        <v>9.0962705984388492E-2</v>
      </c>
      <c r="AJ42" s="199"/>
      <c r="AK42" s="203"/>
      <c r="AL42" s="204">
        <v>0.79607979184735467</v>
      </c>
      <c r="AM42" s="203" t="s">
        <v>5470</v>
      </c>
      <c r="AN42" s="203"/>
      <c r="AP42" s="206" t="s">
        <v>5469</v>
      </c>
      <c r="AQ42" s="446"/>
      <c r="AR42" s="446"/>
      <c r="AS42" s="207" t="s">
        <v>5444</v>
      </c>
      <c r="AT42" s="208"/>
      <c r="AU42" s="446"/>
      <c r="AV42" s="446"/>
      <c r="AW42" s="207" t="s">
        <v>5444</v>
      </c>
      <c r="AX42" s="208"/>
      <c r="AY42" s="446"/>
      <c r="AZ42" s="446"/>
      <c r="BA42" s="207" t="s">
        <v>5444</v>
      </c>
      <c r="BB42" s="208"/>
      <c r="BC42" s="446"/>
      <c r="BD42" s="446"/>
      <c r="BE42" s="207" t="s">
        <v>5444</v>
      </c>
      <c r="BF42" s="208"/>
      <c r="BG42" s="446"/>
      <c r="BH42" s="446"/>
      <c r="BI42" s="207" t="s">
        <v>5444</v>
      </c>
      <c r="BJ42" s="208"/>
      <c r="BK42" s="453"/>
      <c r="BL42" s="454"/>
      <c r="BM42" s="455"/>
      <c r="BN42" s="214" t="s">
        <v>5471</v>
      </c>
    </row>
    <row r="43" spans="1:66" thickBot="1">
      <c r="A43" s="275">
        <v>20424913</v>
      </c>
      <c r="B43" s="276">
        <v>5501</v>
      </c>
      <c r="C43" s="276" t="s">
        <v>3166</v>
      </c>
      <c r="D43" s="276" t="s">
        <v>5615</v>
      </c>
      <c r="E43" s="277" t="s">
        <v>5616</v>
      </c>
      <c r="F43" s="276" t="s">
        <v>5617</v>
      </c>
      <c r="G43" s="278" t="s">
        <v>5501</v>
      </c>
      <c r="H43" s="279">
        <v>437880000177</v>
      </c>
      <c r="I43" s="280" t="s">
        <v>1852</v>
      </c>
      <c r="K43" s="194">
        <v>5501</v>
      </c>
      <c r="L43" s="195">
        <v>437880000074</v>
      </c>
      <c r="M43" s="221" t="s">
        <v>4710</v>
      </c>
      <c r="P43" s="199" t="s">
        <v>5473</v>
      </c>
      <c r="Q43" s="199"/>
      <c r="R43" s="218"/>
      <c r="S43" s="199"/>
      <c r="T43" s="199"/>
      <c r="U43" s="199"/>
      <c r="V43" s="218"/>
      <c r="W43" s="199"/>
      <c r="X43" s="199"/>
      <c r="Y43" s="199"/>
      <c r="Z43" s="218"/>
      <c r="AA43" s="199"/>
      <c r="AB43" s="199"/>
      <c r="AC43" s="199"/>
      <c r="AD43" s="218"/>
      <c r="AE43" s="199"/>
      <c r="AF43" s="199"/>
      <c r="AG43" s="199"/>
      <c r="AH43" s="218"/>
      <c r="AI43" s="199"/>
      <c r="AJ43" s="199"/>
      <c r="AK43" s="199"/>
      <c r="AL43" s="218"/>
      <c r="AM43" s="199"/>
      <c r="AN43" s="199"/>
      <c r="AP43" s="206" t="s">
        <v>5473</v>
      </c>
      <c r="AQ43" s="208"/>
      <c r="AR43" s="208"/>
      <c r="AS43" s="208"/>
      <c r="AT43" s="208"/>
      <c r="AU43" s="208"/>
      <c r="AV43" s="208"/>
      <c r="AW43" s="208"/>
      <c r="AX43" s="208"/>
      <c r="AY43" s="208"/>
      <c r="AZ43" s="208"/>
      <c r="BA43" s="208"/>
      <c r="BB43" s="208"/>
      <c r="BC43" s="208"/>
      <c r="BD43" s="208"/>
      <c r="BE43" s="208"/>
      <c r="BF43" s="208"/>
      <c r="BG43" s="208"/>
      <c r="BH43" s="208"/>
      <c r="BI43" s="208"/>
      <c r="BJ43" s="208"/>
      <c r="BK43" s="208"/>
      <c r="BL43" s="208"/>
      <c r="BM43" s="208"/>
      <c r="BN43" s="212"/>
    </row>
    <row r="44" spans="1:66" ht="16.5" thickBot="1">
      <c r="A44" s="281">
        <v>20424913</v>
      </c>
      <c r="B44" s="276">
        <v>5502</v>
      </c>
      <c r="C44" s="276" t="s">
        <v>3166</v>
      </c>
      <c r="D44" s="276" t="s">
        <v>5615</v>
      </c>
      <c r="E44" s="277" t="s">
        <v>5616</v>
      </c>
      <c r="F44" s="276" t="s">
        <v>5617</v>
      </c>
      <c r="G44" s="282" t="s">
        <v>5502</v>
      </c>
      <c r="H44" s="279">
        <v>437880000179</v>
      </c>
      <c r="I44" s="280" t="s">
        <v>5429</v>
      </c>
      <c r="P44" s="95" t="s">
        <v>5475</v>
      </c>
      <c r="Q44" s="95"/>
      <c r="R44" s="219"/>
      <c r="S44" s="95"/>
      <c r="T44" s="199"/>
      <c r="U44" s="95"/>
      <c r="V44" s="219"/>
      <c r="W44" s="95"/>
      <c r="X44" s="199"/>
      <c r="Y44" s="95"/>
      <c r="Z44" s="219"/>
      <c r="AA44" s="95"/>
      <c r="AB44" s="199"/>
      <c r="AC44" s="95"/>
      <c r="AD44" s="219"/>
      <c r="AE44" s="95"/>
      <c r="AF44" s="199"/>
      <c r="AG44" s="95"/>
      <c r="AH44" s="219"/>
      <c r="AI44" s="95"/>
      <c r="AJ44" s="199"/>
      <c r="AK44" s="95"/>
      <c r="AL44" s="219"/>
      <c r="AM44" s="95"/>
      <c r="AN44" s="95"/>
      <c r="AP44" s="220" t="s">
        <v>5475</v>
      </c>
      <c r="AQ44" s="442" t="s">
        <v>5476</v>
      </c>
      <c r="AR44" s="443"/>
      <c r="AS44" s="443"/>
      <c r="AT44" s="443"/>
      <c r="AU44" s="443"/>
      <c r="AV44" s="443"/>
      <c r="AW44" s="443"/>
      <c r="AX44" s="443"/>
      <c r="AY44" s="443"/>
      <c r="AZ44" s="443"/>
      <c r="BA44" s="443"/>
      <c r="BB44" s="443"/>
      <c r="BC44" s="443"/>
      <c r="BD44" s="443"/>
      <c r="BE44" s="443"/>
      <c r="BF44" s="443"/>
      <c r="BG44" s="443"/>
      <c r="BH44" s="443"/>
      <c r="BI44" s="443"/>
      <c r="BJ44" s="443"/>
      <c r="BK44" s="443"/>
      <c r="BL44" s="443"/>
      <c r="BM44" s="443"/>
      <c r="BN44" s="444"/>
    </row>
    <row r="45" spans="1:66" ht="16.5" thickBot="1">
      <c r="A45" s="281">
        <v>20424913</v>
      </c>
      <c r="B45" s="276">
        <v>5503</v>
      </c>
      <c r="C45" s="276" t="s">
        <v>3166</v>
      </c>
      <c r="D45" s="276" t="s">
        <v>5615</v>
      </c>
      <c r="E45" s="277" t="s">
        <v>5616</v>
      </c>
      <c r="F45" s="276" t="s">
        <v>5617</v>
      </c>
      <c r="G45" s="282" t="s">
        <v>5503</v>
      </c>
      <c r="H45" s="279">
        <v>437880000181</v>
      </c>
      <c r="I45" s="280" t="s">
        <v>5429</v>
      </c>
      <c r="AX45" t="s">
        <v>5478</v>
      </c>
      <c r="BE45" t="s">
        <v>5479</v>
      </c>
    </row>
    <row r="46" spans="1:66" ht="16.5" thickBot="1">
      <c r="A46" s="281">
        <v>20424913</v>
      </c>
      <c r="B46" s="276">
        <v>5504</v>
      </c>
      <c r="C46" s="276" t="s">
        <v>3166</v>
      </c>
      <c r="D46" s="276" t="s">
        <v>5615</v>
      </c>
      <c r="E46" s="277" t="s">
        <v>5616</v>
      </c>
      <c r="F46" s="276" t="s">
        <v>5617</v>
      </c>
      <c r="G46" s="282" t="s">
        <v>5504</v>
      </c>
      <c r="H46" s="279">
        <v>437880000183</v>
      </c>
      <c r="I46" s="280" t="s">
        <v>1852</v>
      </c>
      <c r="AX46" t="s">
        <v>5481</v>
      </c>
    </row>
    <row r="47" spans="1:66" thickBot="1">
      <c r="A47" s="281">
        <v>20424913</v>
      </c>
      <c r="B47" s="276">
        <v>6001</v>
      </c>
      <c r="C47" s="276" t="s">
        <v>3166</v>
      </c>
      <c r="D47" s="276" t="s">
        <v>5615</v>
      </c>
      <c r="E47" s="277" t="s">
        <v>5616</v>
      </c>
      <c r="F47" s="276" t="s">
        <v>5617</v>
      </c>
      <c r="G47" s="282" t="s">
        <v>5505</v>
      </c>
      <c r="H47" s="279">
        <v>437880000185</v>
      </c>
      <c r="I47" s="280" t="s">
        <v>5506</v>
      </c>
      <c r="K47" s="209">
        <v>6001</v>
      </c>
      <c r="L47" s="197">
        <v>437880000082</v>
      </c>
      <c r="M47" s="193" t="s">
        <v>5506</v>
      </c>
    </row>
    <row r="48" spans="1:66" thickBot="1">
      <c r="A48" s="281">
        <v>20424913</v>
      </c>
      <c r="B48" s="276">
        <v>6002</v>
      </c>
      <c r="C48" s="276" t="s">
        <v>3166</v>
      </c>
      <c r="D48" s="276" t="s">
        <v>5615</v>
      </c>
      <c r="E48" s="277" t="s">
        <v>5616</v>
      </c>
      <c r="F48" s="276" t="s">
        <v>5617</v>
      </c>
      <c r="G48" s="282" t="s">
        <v>5507</v>
      </c>
      <c r="H48" s="279">
        <v>437880000187</v>
      </c>
      <c r="I48" s="280" t="s">
        <v>5508</v>
      </c>
      <c r="K48" s="209">
        <v>6002</v>
      </c>
      <c r="L48" s="197">
        <v>437880000084</v>
      </c>
      <c r="M48" s="193" t="s">
        <v>5506</v>
      </c>
      <c r="P48" s="180" t="s">
        <v>5509</v>
      </c>
      <c r="Q48" t="s">
        <v>5431</v>
      </c>
      <c r="AP48" s="180" t="s">
        <v>5509</v>
      </c>
      <c r="AQ48" s="196" t="s">
        <v>5432</v>
      </c>
    </row>
    <row r="49" spans="1:66" ht="16.5" thickBot="1">
      <c r="A49" s="281">
        <v>20424913</v>
      </c>
      <c r="B49" s="276">
        <v>6003</v>
      </c>
      <c r="C49" s="276" t="s">
        <v>3166</v>
      </c>
      <c r="D49" s="276" t="s">
        <v>5615</v>
      </c>
      <c r="E49" s="277" t="s">
        <v>5616</v>
      </c>
      <c r="F49" s="276" t="s">
        <v>5617</v>
      </c>
      <c r="G49" s="282" t="s">
        <v>5510</v>
      </c>
      <c r="H49" s="279">
        <v>437880000189</v>
      </c>
      <c r="I49" s="280" t="s">
        <v>5429</v>
      </c>
      <c r="P49" s="95"/>
      <c r="Q49" s="95">
        <v>1</v>
      </c>
      <c r="R49" s="95" t="s">
        <v>5434</v>
      </c>
      <c r="S49" s="198" t="s">
        <v>5435</v>
      </c>
      <c r="T49" s="199">
        <v>4</v>
      </c>
      <c r="U49" s="95">
        <v>5</v>
      </c>
      <c r="V49" s="95" t="s">
        <v>5434</v>
      </c>
      <c r="W49" s="198" t="s">
        <v>5435</v>
      </c>
      <c r="X49" s="199">
        <v>8</v>
      </c>
      <c r="Y49" s="95">
        <v>9</v>
      </c>
      <c r="Z49" s="95" t="s">
        <v>5434</v>
      </c>
      <c r="AA49" s="198" t="s">
        <v>5435</v>
      </c>
      <c r="AB49" s="199">
        <v>12</v>
      </c>
      <c r="AC49" s="95">
        <v>13</v>
      </c>
      <c r="AD49" s="95" t="s">
        <v>5434</v>
      </c>
      <c r="AE49" s="198" t="s">
        <v>5435</v>
      </c>
      <c r="AF49" s="199">
        <v>16</v>
      </c>
      <c r="AG49" s="95">
        <v>17</v>
      </c>
      <c r="AH49" s="95" t="s">
        <v>5434</v>
      </c>
      <c r="AI49" s="198" t="s">
        <v>5435</v>
      </c>
      <c r="AJ49" s="199">
        <v>20</v>
      </c>
      <c r="AK49" s="95">
        <v>21</v>
      </c>
      <c r="AL49" s="95">
        <v>22</v>
      </c>
      <c r="AM49" s="95">
        <v>23</v>
      </c>
      <c r="AN49" s="95">
        <v>24</v>
      </c>
      <c r="AP49" s="200"/>
      <c r="AQ49" s="201">
        <v>1</v>
      </c>
      <c r="AR49" s="201">
        <v>2</v>
      </c>
      <c r="AS49" s="201">
        <v>3</v>
      </c>
      <c r="AT49" s="201">
        <v>4</v>
      </c>
      <c r="AU49" s="201">
        <v>5</v>
      </c>
      <c r="AV49" s="201">
        <v>6</v>
      </c>
      <c r="AW49" s="201">
        <v>7</v>
      </c>
      <c r="AX49" s="201">
        <v>8</v>
      </c>
      <c r="AY49" s="201">
        <v>9</v>
      </c>
      <c r="AZ49" s="201">
        <v>10</v>
      </c>
      <c r="BA49" s="201">
        <v>11</v>
      </c>
      <c r="BB49" s="201">
        <v>12</v>
      </c>
      <c r="BC49" s="201">
        <v>13</v>
      </c>
      <c r="BD49" s="201">
        <v>14</v>
      </c>
      <c r="BE49" s="201">
        <v>15</v>
      </c>
      <c r="BF49" s="201">
        <v>16</v>
      </c>
      <c r="BG49" s="201">
        <v>17</v>
      </c>
      <c r="BH49" s="201">
        <v>18</v>
      </c>
      <c r="BI49" s="201">
        <v>19</v>
      </c>
      <c r="BJ49" s="201">
        <v>20</v>
      </c>
      <c r="BK49" s="201">
        <v>21</v>
      </c>
      <c r="BL49" s="201">
        <v>22</v>
      </c>
      <c r="BM49" s="201">
        <v>23</v>
      </c>
      <c r="BN49" s="202">
        <v>24</v>
      </c>
    </row>
    <row r="50" spans="1:66" thickBot="1">
      <c r="A50" s="281">
        <v>20424913</v>
      </c>
      <c r="B50" s="276">
        <v>6004</v>
      </c>
      <c r="C50" s="276" t="s">
        <v>3166</v>
      </c>
      <c r="D50" s="276" t="s">
        <v>5615</v>
      </c>
      <c r="E50" s="277" t="s">
        <v>5616</v>
      </c>
      <c r="F50" s="276" t="s">
        <v>5617</v>
      </c>
      <c r="G50" s="282" t="s">
        <v>5511</v>
      </c>
      <c r="H50" s="279">
        <v>437880000191</v>
      </c>
      <c r="I50" s="280" t="s">
        <v>5508</v>
      </c>
      <c r="K50" s="209">
        <v>6004</v>
      </c>
      <c r="L50" s="197">
        <v>437880000088</v>
      </c>
      <c r="M50" s="193" t="s">
        <v>5506</v>
      </c>
      <c r="P50" s="95" t="s">
        <v>14</v>
      </c>
      <c r="Q50" s="203"/>
      <c r="R50" s="204">
        <v>0.88636693888226925</v>
      </c>
      <c r="S50" s="205">
        <f>1-R50</f>
        <v>0.11363306111773075</v>
      </c>
      <c r="T50" s="199"/>
      <c r="U50" s="203"/>
      <c r="V50" s="204">
        <v>1.0495800517306519</v>
      </c>
      <c r="W50" s="205">
        <f>1-V50</f>
        <v>-4.9580051730651942E-2</v>
      </c>
      <c r="X50" s="199"/>
      <c r="Y50" s="203"/>
      <c r="Z50" s="204">
        <v>0.89845679909326048</v>
      </c>
      <c r="AA50" s="205">
        <f>1-Z50</f>
        <v>0.10154320090673952</v>
      </c>
      <c r="AB50" s="199"/>
      <c r="AC50" s="203"/>
      <c r="AD50" s="204">
        <v>0.91612659478624781</v>
      </c>
      <c r="AE50" s="205">
        <f>1-AD50</f>
        <v>8.3873405213752195E-2</v>
      </c>
      <c r="AF50" s="199"/>
      <c r="AG50" s="203"/>
      <c r="AH50" s="204">
        <v>0.37487285303263684</v>
      </c>
      <c r="AI50" s="205">
        <f>1-AH50</f>
        <v>0.62512714696736316</v>
      </c>
      <c r="AJ50" s="199"/>
      <c r="AK50" s="203"/>
      <c r="AL50" s="204"/>
      <c r="AM50" s="203"/>
      <c r="AN50" s="203"/>
      <c r="AP50" s="206" t="s">
        <v>14</v>
      </c>
      <c r="AQ50" s="445">
        <v>4502</v>
      </c>
      <c r="AR50" s="445"/>
      <c r="AS50" s="207" t="s">
        <v>5437</v>
      </c>
      <c r="AT50" s="208"/>
      <c r="AU50" s="445">
        <v>4503</v>
      </c>
      <c r="AV50" s="445"/>
      <c r="AW50" s="207" t="s">
        <v>5437</v>
      </c>
      <c r="AX50" s="208"/>
      <c r="AY50" s="445">
        <v>4504</v>
      </c>
      <c r="AZ50" s="445"/>
      <c r="BA50" s="207" t="s">
        <v>5437</v>
      </c>
      <c r="BB50" s="208"/>
      <c r="BC50" s="445">
        <v>5001</v>
      </c>
      <c r="BD50" s="445"/>
      <c r="BE50" s="207" t="s">
        <v>5437</v>
      </c>
      <c r="BF50" s="208"/>
      <c r="BG50" s="445">
        <v>5002</v>
      </c>
      <c r="BH50" s="445"/>
      <c r="BI50" s="207" t="s">
        <v>5437</v>
      </c>
      <c r="BJ50" s="208"/>
      <c r="BK50" s="456" t="s">
        <v>5438</v>
      </c>
      <c r="BL50" s="457"/>
      <c r="BM50" s="457"/>
      <c r="BN50" s="458"/>
    </row>
    <row r="51" spans="1:66" ht="16.5" thickBot="1">
      <c r="A51" s="281">
        <v>20424913</v>
      </c>
      <c r="B51" s="276">
        <v>6104</v>
      </c>
      <c r="C51" s="276" t="s">
        <v>3166</v>
      </c>
      <c r="D51" s="276" t="s">
        <v>5615</v>
      </c>
      <c r="E51" s="277" t="s">
        <v>5616</v>
      </c>
      <c r="F51" s="276" t="s">
        <v>5617</v>
      </c>
      <c r="G51" s="282" t="s">
        <v>5512</v>
      </c>
      <c r="H51" s="279">
        <v>437880033906</v>
      </c>
      <c r="I51" s="280" t="s">
        <v>1852</v>
      </c>
      <c r="P51" s="95" t="s">
        <v>15</v>
      </c>
      <c r="Q51" s="203"/>
      <c r="R51" s="204">
        <v>1.2574326484350027</v>
      </c>
      <c r="S51" s="205">
        <f t="shared" ref="S51:S53" si="30">1-R51</f>
        <v>-0.25743264843500269</v>
      </c>
      <c r="T51" s="199"/>
      <c r="U51" s="203"/>
      <c r="V51" s="204">
        <v>0.97564590659420514</v>
      </c>
      <c r="W51" s="205">
        <f t="shared" ref="W51:W53" si="31">1-V51</f>
        <v>2.4354093405794863E-2</v>
      </c>
      <c r="X51" s="199"/>
      <c r="Y51" s="203"/>
      <c r="Z51" s="204">
        <v>1.2146531430730332</v>
      </c>
      <c r="AA51" s="205">
        <f t="shared" ref="AA51:AA53" si="32">1-Z51</f>
        <v>-0.21465314307303318</v>
      </c>
      <c r="AB51" s="199"/>
      <c r="AC51" s="203"/>
      <c r="AD51" s="204">
        <v>0.85707227760179028</v>
      </c>
      <c r="AE51" s="205">
        <f t="shared" ref="AE51:AE53" si="33">1-AD51</f>
        <v>0.14292772239820972</v>
      </c>
      <c r="AF51" s="199"/>
      <c r="AG51" s="203"/>
      <c r="AH51" s="204">
        <v>0.78406812171234275</v>
      </c>
      <c r="AI51" s="205">
        <f t="shared" ref="AI51:AI53" si="34">1-AH51</f>
        <v>0.21593187828765725</v>
      </c>
      <c r="AJ51" s="199"/>
      <c r="AK51" s="203"/>
      <c r="AL51" s="204"/>
      <c r="AM51" s="203"/>
      <c r="AN51" s="203"/>
      <c r="AP51" s="206" t="s">
        <v>15</v>
      </c>
      <c r="AQ51" s="445"/>
      <c r="AR51" s="445"/>
      <c r="AS51" s="207" t="s">
        <v>5440</v>
      </c>
      <c r="AT51" s="208"/>
      <c r="AU51" s="445"/>
      <c r="AV51" s="445"/>
      <c r="AW51" s="207" t="s">
        <v>5440</v>
      </c>
      <c r="AX51" s="208"/>
      <c r="AY51" s="445"/>
      <c r="AZ51" s="445"/>
      <c r="BA51" s="207" t="s">
        <v>5440</v>
      </c>
      <c r="BB51" s="208"/>
      <c r="BC51" s="445"/>
      <c r="BD51" s="445"/>
      <c r="BE51" s="207" t="s">
        <v>5440</v>
      </c>
      <c r="BF51" s="208"/>
      <c r="BG51" s="445"/>
      <c r="BH51" s="445"/>
      <c r="BI51" s="207" t="s">
        <v>5440</v>
      </c>
      <c r="BJ51" s="208"/>
      <c r="BK51" s="459"/>
      <c r="BL51" s="460"/>
      <c r="BM51" s="460"/>
      <c r="BN51" s="461"/>
    </row>
    <row r="52" spans="1:66" thickBot="1">
      <c r="A52" s="281">
        <v>20424913</v>
      </c>
      <c r="B52" s="276">
        <v>6501</v>
      </c>
      <c r="C52" s="276" t="s">
        <v>3166</v>
      </c>
      <c r="D52" s="276" t="s">
        <v>5615</v>
      </c>
      <c r="E52" s="277" t="s">
        <v>5616</v>
      </c>
      <c r="F52" s="276" t="s">
        <v>5617</v>
      </c>
      <c r="G52" s="282" t="s">
        <v>5513</v>
      </c>
      <c r="H52" s="279">
        <v>437880000193</v>
      </c>
      <c r="I52" s="280" t="s">
        <v>5429</v>
      </c>
      <c r="K52" s="209">
        <v>6501</v>
      </c>
      <c r="L52" s="197">
        <v>437880000090</v>
      </c>
      <c r="M52" s="193" t="s">
        <v>5429</v>
      </c>
      <c r="P52" s="95" t="s">
        <v>17</v>
      </c>
      <c r="Q52" s="203" t="s">
        <v>5429</v>
      </c>
      <c r="R52" s="204">
        <v>0.97425092272370606</v>
      </c>
      <c r="S52" s="205">
        <f t="shared" si="30"/>
        <v>2.5749077276293941E-2</v>
      </c>
      <c r="T52" s="199"/>
      <c r="U52" s="203" t="s">
        <v>5429</v>
      </c>
      <c r="V52" s="204">
        <v>1.0705048097881369</v>
      </c>
      <c r="W52" s="205">
        <f t="shared" si="31"/>
        <v>-7.0504809788136891E-2</v>
      </c>
      <c r="X52" s="199"/>
      <c r="Y52" s="203" t="s">
        <v>5429</v>
      </c>
      <c r="Z52" s="204">
        <v>0.99750065389868936</v>
      </c>
      <c r="AA52" s="205">
        <f t="shared" si="32"/>
        <v>2.4993461013106399E-3</v>
      </c>
      <c r="AB52" s="199"/>
      <c r="AC52" s="203" t="s">
        <v>5429</v>
      </c>
      <c r="AD52" s="204">
        <v>1.0254003313086693</v>
      </c>
      <c r="AE52" s="205">
        <f t="shared" si="33"/>
        <v>-2.5400331308669255E-2</v>
      </c>
      <c r="AF52" s="199"/>
      <c r="AG52" s="203">
        <v>5</v>
      </c>
      <c r="AH52" s="204">
        <v>0.69432415937690728</v>
      </c>
      <c r="AI52" s="205">
        <f t="shared" si="34"/>
        <v>0.30567584062309272</v>
      </c>
      <c r="AJ52" s="199"/>
      <c r="AK52" s="203"/>
      <c r="AL52" s="204"/>
      <c r="AM52" s="203"/>
      <c r="AN52" s="203"/>
      <c r="AP52" s="206" t="s">
        <v>17</v>
      </c>
      <c r="AQ52" s="445"/>
      <c r="AR52" s="445"/>
      <c r="AS52" s="207" t="s">
        <v>5442</v>
      </c>
      <c r="AT52" s="208"/>
      <c r="AU52" s="445"/>
      <c r="AV52" s="445"/>
      <c r="AW52" s="207" t="s">
        <v>5442</v>
      </c>
      <c r="AX52" s="208"/>
      <c r="AY52" s="445"/>
      <c r="AZ52" s="445"/>
      <c r="BA52" s="207" t="s">
        <v>5442</v>
      </c>
      <c r="BB52" s="208"/>
      <c r="BC52" s="445"/>
      <c r="BD52" s="445"/>
      <c r="BE52" s="207" t="s">
        <v>5442</v>
      </c>
      <c r="BF52" s="208"/>
      <c r="BG52" s="445"/>
      <c r="BH52" s="445"/>
      <c r="BI52" s="207" t="s">
        <v>5442</v>
      </c>
      <c r="BJ52" s="208"/>
      <c r="BK52" s="459"/>
      <c r="BL52" s="460"/>
      <c r="BM52" s="460"/>
      <c r="BN52" s="461"/>
    </row>
    <row r="53" spans="1:66" thickBot="1">
      <c r="A53" s="281">
        <v>20424913</v>
      </c>
      <c r="B53" s="276">
        <v>6503</v>
      </c>
      <c r="C53" s="276" t="s">
        <v>3166</v>
      </c>
      <c r="D53" s="276" t="s">
        <v>5615</v>
      </c>
      <c r="E53" s="277" t="s">
        <v>5616</v>
      </c>
      <c r="F53" s="276" t="s">
        <v>5617</v>
      </c>
      <c r="G53" s="282" t="s">
        <v>5514</v>
      </c>
      <c r="H53" s="279">
        <v>437880000197</v>
      </c>
      <c r="I53" s="280" t="s">
        <v>5429</v>
      </c>
      <c r="K53" s="222">
        <v>6502</v>
      </c>
      <c r="L53" s="223">
        <v>437880000092</v>
      </c>
      <c r="M53" s="224" t="s">
        <v>5506</v>
      </c>
      <c r="P53" s="95" t="s">
        <v>360</v>
      </c>
      <c r="Q53" s="203"/>
      <c r="R53" s="204">
        <v>0.98959574529919503</v>
      </c>
      <c r="S53" s="205">
        <f t="shared" si="30"/>
        <v>1.0404254700804971E-2</v>
      </c>
      <c r="T53" s="199"/>
      <c r="U53" s="203"/>
      <c r="V53" s="204">
        <v>0.97099596035920843</v>
      </c>
      <c r="W53" s="205">
        <f t="shared" si="31"/>
        <v>2.9004039640791568E-2</v>
      </c>
      <c r="X53" s="199"/>
      <c r="Y53" s="203"/>
      <c r="Z53" s="204">
        <v>1.1230492022435992</v>
      </c>
      <c r="AA53" s="205">
        <f t="shared" si="32"/>
        <v>-0.12304920224359917</v>
      </c>
      <c r="AB53" s="199"/>
      <c r="AC53" s="203"/>
      <c r="AD53" s="204">
        <v>0.94123630445522977</v>
      </c>
      <c r="AE53" s="205">
        <f t="shared" si="33"/>
        <v>5.8763695544770234E-2</v>
      </c>
      <c r="AF53" s="199"/>
      <c r="AG53" s="203"/>
      <c r="AH53" s="204">
        <v>1.030050277543666</v>
      </c>
      <c r="AI53" s="205">
        <f t="shared" si="34"/>
        <v>-3.005027754366596E-2</v>
      </c>
      <c r="AJ53" s="199"/>
      <c r="AK53" s="203"/>
      <c r="AL53" s="204"/>
      <c r="AM53" s="203"/>
      <c r="AN53" s="203"/>
      <c r="AP53" s="206" t="s">
        <v>360</v>
      </c>
      <c r="AQ53" s="445"/>
      <c r="AR53" s="445"/>
      <c r="AS53" s="207" t="s">
        <v>5444</v>
      </c>
      <c r="AT53" s="208"/>
      <c r="AU53" s="445"/>
      <c r="AV53" s="445"/>
      <c r="AW53" s="207" t="s">
        <v>5444</v>
      </c>
      <c r="AX53" s="208"/>
      <c r="AY53" s="445"/>
      <c r="AZ53" s="445"/>
      <c r="BA53" s="207" t="s">
        <v>5444</v>
      </c>
      <c r="BB53" s="208"/>
      <c r="BC53" s="445"/>
      <c r="BD53" s="445"/>
      <c r="BE53" s="207" t="s">
        <v>5444</v>
      </c>
      <c r="BF53" s="208"/>
      <c r="BG53" s="445"/>
      <c r="BH53" s="445"/>
      <c r="BI53" s="207" t="s">
        <v>5444</v>
      </c>
      <c r="BJ53" s="208"/>
      <c r="BK53" s="462"/>
      <c r="BL53" s="463"/>
      <c r="BM53" s="463"/>
      <c r="BN53" s="464"/>
    </row>
    <row r="54" spans="1:66" thickBot="1">
      <c r="A54" s="281">
        <v>20424913</v>
      </c>
      <c r="B54" s="276">
        <v>6504</v>
      </c>
      <c r="C54" s="276" t="s">
        <v>3166</v>
      </c>
      <c r="D54" s="276" t="s">
        <v>5615</v>
      </c>
      <c r="E54" s="277" t="s">
        <v>5616</v>
      </c>
      <c r="F54" s="276" t="s">
        <v>5617</v>
      </c>
      <c r="G54" s="282" t="s">
        <v>5515</v>
      </c>
      <c r="H54" s="279">
        <v>437880000199</v>
      </c>
      <c r="I54" s="280" t="s">
        <v>1852</v>
      </c>
      <c r="K54" s="222" t="s">
        <v>5516</v>
      </c>
      <c r="L54" s="223">
        <v>437880000098</v>
      </c>
      <c r="M54" s="224" t="s">
        <v>5429</v>
      </c>
      <c r="P54" s="199" t="s">
        <v>362</v>
      </c>
      <c r="Q54" s="210"/>
      <c r="R54" s="211"/>
      <c r="S54" s="210"/>
      <c r="T54" s="199"/>
      <c r="U54" s="210"/>
      <c r="V54" s="211"/>
      <c r="W54" s="210"/>
      <c r="X54" s="199"/>
      <c r="Y54" s="210"/>
      <c r="Z54" s="211"/>
      <c r="AA54" s="210"/>
      <c r="AB54" s="199"/>
      <c r="AC54" s="210"/>
      <c r="AD54" s="211"/>
      <c r="AE54" s="210"/>
      <c r="AF54" s="199"/>
      <c r="AG54" s="210"/>
      <c r="AH54" s="211"/>
      <c r="AI54" s="210"/>
      <c r="AJ54" s="199"/>
      <c r="AK54" s="210"/>
      <c r="AL54" s="211"/>
      <c r="AM54" s="210" t="s">
        <v>5446</v>
      </c>
      <c r="AN54" s="210"/>
      <c r="AP54" s="206" t="s">
        <v>362</v>
      </c>
      <c r="AQ54" s="208"/>
      <c r="AR54" s="208"/>
      <c r="AS54" s="208"/>
      <c r="AT54" s="208"/>
      <c r="AU54" s="208"/>
      <c r="AV54" s="208"/>
      <c r="AW54" s="208"/>
      <c r="AX54" s="208"/>
      <c r="AY54" s="208"/>
      <c r="AZ54" s="208"/>
      <c r="BA54" s="208"/>
      <c r="BB54" s="208"/>
      <c r="BC54" s="208"/>
      <c r="BD54" s="208"/>
      <c r="BE54" s="208"/>
      <c r="BF54" s="208"/>
      <c r="BG54" s="208"/>
      <c r="BH54" s="208"/>
      <c r="BI54" s="208"/>
      <c r="BJ54" s="208"/>
      <c r="BK54" s="208"/>
      <c r="BL54" s="208"/>
      <c r="BM54" s="208"/>
      <c r="BN54" s="212"/>
    </row>
    <row r="55" spans="1:66" thickBot="1">
      <c r="A55" s="281">
        <v>20424913</v>
      </c>
      <c r="B55" s="276">
        <v>6505</v>
      </c>
      <c r="C55" s="276" t="s">
        <v>3166</v>
      </c>
      <c r="D55" s="276" t="s">
        <v>5615</v>
      </c>
      <c r="E55" s="277" t="s">
        <v>5616</v>
      </c>
      <c r="F55" s="276" t="s">
        <v>5617</v>
      </c>
      <c r="G55" s="282" t="s">
        <v>5517</v>
      </c>
      <c r="H55" s="279">
        <v>437880034354</v>
      </c>
      <c r="I55" s="280" t="s">
        <v>5508</v>
      </c>
      <c r="K55" s="222" t="s">
        <v>5518</v>
      </c>
      <c r="L55" s="223">
        <v>437880000100</v>
      </c>
      <c r="M55" s="224" t="s">
        <v>1852</v>
      </c>
      <c r="P55" s="95" t="s">
        <v>369</v>
      </c>
      <c r="Q55" s="203"/>
      <c r="R55" s="204">
        <v>1.0030805893806853</v>
      </c>
      <c r="S55" s="205">
        <f>1-R55</f>
        <v>-3.0805893806853391E-3</v>
      </c>
      <c r="T55" s="199"/>
      <c r="U55" s="203"/>
      <c r="V55" s="204">
        <v>0.92821645499723915</v>
      </c>
      <c r="W55" s="205">
        <f>1-V55</f>
        <v>7.1783545002760851E-2</v>
      </c>
      <c r="X55" s="199"/>
      <c r="Y55" s="203"/>
      <c r="Z55" s="204">
        <v>0.25955418640471972</v>
      </c>
      <c r="AA55" s="205">
        <f>1-Z55</f>
        <v>0.74044581359528028</v>
      </c>
      <c r="AB55" s="199"/>
      <c r="AC55" s="203"/>
      <c r="AD55" s="204">
        <v>0.84916736900229595</v>
      </c>
      <c r="AE55" s="205">
        <f>1-AD55</f>
        <v>0.15083263099770405</v>
      </c>
      <c r="AF55" s="199"/>
      <c r="AG55" s="203"/>
      <c r="AH55" s="204">
        <v>0.63340986369845098</v>
      </c>
      <c r="AI55" s="205">
        <f>1-AH55</f>
        <v>0.36659013630154902</v>
      </c>
      <c r="AJ55" s="199"/>
      <c r="AK55" s="203"/>
      <c r="AL55" s="204">
        <v>1.1181667586968527</v>
      </c>
      <c r="AM55" s="203">
        <v>5</v>
      </c>
      <c r="AN55" s="203"/>
      <c r="AP55" s="206" t="s">
        <v>369</v>
      </c>
      <c r="AQ55" s="445">
        <v>5003</v>
      </c>
      <c r="AR55" s="445"/>
      <c r="AS55" s="207" t="s">
        <v>5437</v>
      </c>
      <c r="AT55" s="208"/>
      <c r="AU55" s="445">
        <v>5004</v>
      </c>
      <c r="AV55" s="445"/>
      <c r="AW55" s="207" t="s">
        <v>5437</v>
      </c>
      <c r="AX55" s="208"/>
      <c r="AY55" s="445">
        <v>5501</v>
      </c>
      <c r="AZ55" s="445"/>
      <c r="BA55" s="207" t="s">
        <v>5437</v>
      </c>
      <c r="BB55" s="208"/>
      <c r="BC55" s="445">
        <v>5502</v>
      </c>
      <c r="BD55" s="445"/>
      <c r="BE55" s="207" t="s">
        <v>5437</v>
      </c>
      <c r="BF55" s="208"/>
      <c r="BG55" s="445">
        <v>5503</v>
      </c>
      <c r="BH55" s="445"/>
      <c r="BI55" s="207" t="s">
        <v>5437</v>
      </c>
      <c r="BJ55" s="208"/>
      <c r="BK55" s="447" t="s">
        <v>5448</v>
      </c>
      <c r="BL55" s="448"/>
      <c r="BM55" s="449"/>
      <c r="BN55" s="213" t="s">
        <v>5437</v>
      </c>
    </row>
    <row r="56" spans="1:66" thickBot="1">
      <c r="A56" s="281">
        <v>20424913</v>
      </c>
      <c r="B56" s="276">
        <v>6602</v>
      </c>
      <c r="C56" s="276" t="s">
        <v>3166</v>
      </c>
      <c r="D56" s="276" t="s">
        <v>5615</v>
      </c>
      <c r="E56" s="277" t="s">
        <v>5616</v>
      </c>
      <c r="F56" s="276" t="s">
        <v>5617</v>
      </c>
      <c r="G56" s="282" t="s">
        <v>5519</v>
      </c>
      <c r="H56" s="279">
        <v>437880017198</v>
      </c>
      <c r="I56" s="280" t="s">
        <v>5429</v>
      </c>
      <c r="K56" s="222" t="s">
        <v>5520</v>
      </c>
      <c r="L56" s="223">
        <v>437880000102</v>
      </c>
      <c r="M56" s="224" t="s">
        <v>5429</v>
      </c>
      <c r="P56" s="95" t="s">
        <v>373</v>
      </c>
      <c r="Q56" s="203"/>
      <c r="R56" s="204">
        <v>0.9212415356447442</v>
      </c>
      <c r="S56" s="205">
        <f t="shared" ref="S56:S58" si="35">1-R56</f>
        <v>7.8758464355255797E-2</v>
      </c>
      <c r="T56" s="199"/>
      <c r="U56" s="203"/>
      <c r="V56" s="204">
        <v>0.73245371850387986</v>
      </c>
      <c r="W56" s="205">
        <f t="shared" ref="W56:W58" si="36">1-V56</f>
        <v>0.26754628149612014</v>
      </c>
      <c r="X56" s="199"/>
      <c r="Y56" s="203"/>
      <c r="Z56" s="204">
        <v>0.66688947659042697</v>
      </c>
      <c r="AA56" s="205">
        <f t="shared" ref="AA56:AA58" si="37">1-Z56</f>
        <v>0.33311052340957303</v>
      </c>
      <c r="AB56" s="199"/>
      <c r="AC56" s="203"/>
      <c r="AD56" s="204">
        <v>0.92496149263274152</v>
      </c>
      <c r="AE56" s="205">
        <f t="shared" ref="AE56:AE58" si="38">1-AD56</f>
        <v>7.5038507367258478E-2</v>
      </c>
      <c r="AF56" s="199"/>
      <c r="AG56" s="203"/>
      <c r="AH56" s="204">
        <v>0.99192071841669338</v>
      </c>
      <c r="AI56" s="205">
        <f t="shared" ref="AI56:AI58" si="39">1-AH56</f>
        <v>8.0792815833066189E-3</v>
      </c>
      <c r="AJ56" s="199"/>
      <c r="AK56" s="203"/>
      <c r="AL56" s="204">
        <v>0.97064721439158363</v>
      </c>
      <c r="AM56" s="203">
        <v>10</v>
      </c>
      <c r="AN56" s="203"/>
      <c r="AP56" s="206" t="s">
        <v>373</v>
      </c>
      <c r="AQ56" s="445"/>
      <c r="AR56" s="445"/>
      <c r="AS56" s="207" t="s">
        <v>5440</v>
      </c>
      <c r="AT56" s="208"/>
      <c r="AU56" s="445"/>
      <c r="AV56" s="445"/>
      <c r="AW56" s="207" t="s">
        <v>5440</v>
      </c>
      <c r="AX56" s="208"/>
      <c r="AY56" s="445"/>
      <c r="AZ56" s="445"/>
      <c r="BA56" s="207" t="s">
        <v>5440</v>
      </c>
      <c r="BB56" s="208"/>
      <c r="BC56" s="445"/>
      <c r="BD56" s="445"/>
      <c r="BE56" s="207" t="s">
        <v>5440</v>
      </c>
      <c r="BF56" s="208"/>
      <c r="BG56" s="445"/>
      <c r="BH56" s="445"/>
      <c r="BI56" s="207" t="s">
        <v>5440</v>
      </c>
      <c r="BJ56" s="208"/>
      <c r="BK56" s="450"/>
      <c r="BL56" s="451"/>
      <c r="BM56" s="452"/>
      <c r="BN56" s="213" t="s">
        <v>5440</v>
      </c>
    </row>
    <row r="57" spans="1:66" thickBot="1">
      <c r="A57" s="281">
        <v>20424913</v>
      </c>
      <c r="B57" s="276">
        <v>1001</v>
      </c>
      <c r="C57" s="276" t="s">
        <v>3166</v>
      </c>
      <c r="D57" s="276" t="s">
        <v>5618</v>
      </c>
      <c r="E57" s="277" t="s">
        <v>5620</v>
      </c>
      <c r="F57" s="276" t="s">
        <v>5621</v>
      </c>
      <c r="G57" s="282" t="s">
        <v>5521</v>
      </c>
      <c r="H57" s="279">
        <v>437880000002</v>
      </c>
      <c r="I57" s="280" t="s">
        <v>1852</v>
      </c>
      <c r="K57" s="225" t="s">
        <v>5522</v>
      </c>
      <c r="L57" s="226">
        <v>437880000104</v>
      </c>
      <c r="M57" s="227" t="s">
        <v>5429</v>
      </c>
      <c r="P57" s="95" t="s">
        <v>382</v>
      </c>
      <c r="Q57" s="203" t="s">
        <v>5429</v>
      </c>
      <c r="R57" s="204">
        <v>0.8324275625563079</v>
      </c>
      <c r="S57" s="205">
        <f t="shared" si="35"/>
        <v>0.1675724374436921</v>
      </c>
      <c r="T57" s="199"/>
      <c r="U57" s="203" t="s">
        <v>5429</v>
      </c>
      <c r="V57" s="204">
        <v>0.61341509488796542</v>
      </c>
      <c r="W57" s="205">
        <f t="shared" si="36"/>
        <v>0.38658490511203458</v>
      </c>
      <c r="X57" s="199"/>
      <c r="Y57" s="203">
        <v>5</v>
      </c>
      <c r="Z57" s="204">
        <v>0.71245894969339418</v>
      </c>
      <c r="AA57" s="205">
        <f t="shared" si="37"/>
        <v>0.28754105030660582</v>
      </c>
      <c r="AB57" s="199"/>
      <c r="AC57" s="203" t="s">
        <v>5429</v>
      </c>
      <c r="AD57" s="204">
        <v>1.0807346915051295</v>
      </c>
      <c r="AE57" s="205">
        <f t="shared" si="38"/>
        <v>-8.0734691505129463E-2</v>
      </c>
      <c r="AF57" s="199"/>
      <c r="AG57" s="203" t="s">
        <v>5429</v>
      </c>
      <c r="AH57" s="204">
        <v>0.80871283675782502</v>
      </c>
      <c r="AI57" s="205">
        <f t="shared" si="39"/>
        <v>0.19128716324217498</v>
      </c>
      <c r="AJ57" s="199"/>
      <c r="AK57" s="203"/>
      <c r="AL57" s="204">
        <v>0.73559243221250259</v>
      </c>
      <c r="AM57" s="203">
        <v>20</v>
      </c>
      <c r="AN57" s="203"/>
      <c r="AP57" s="206" t="s">
        <v>382</v>
      </c>
      <c r="AQ57" s="445"/>
      <c r="AR57" s="445"/>
      <c r="AS57" s="207" t="s">
        <v>5442</v>
      </c>
      <c r="AT57" s="208"/>
      <c r="AU57" s="445"/>
      <c r="AV57" s="445"/>
      <c r="AW57" s="207" t="s">
        <v>5442</v>
      </c>
      <c r="AX57" s="208"/>
      <c r="AY57" s="445"/>
      <c r="AZ57" s="445"/>
      <c r="BA57" s="207" t="s">
        <v>5442</v>
      </c>
      <c r="BB57" s="208"/>
      <c r="BC57" s="445"/>
      <c r="BD57" s="445"/>
      <c r="BE57" s="207" t="s">
        <v>5442</v>
      </c>
      <c r="BF57" s="208"/>
      <c r="BG57" s="445"/>
      <c r="BH57" s="445"/>
      <c r="BI57" s="207" t="s">
        <v>5442</v>
      </c>
      <c r="BJ57" s="208"/>
      <c r="BK57" s="450"/>
      <c r="BL57" s="451"/>
      <c r="BM57" s="452"/>
      <c r="BN57" s="213" t="s">
        <v>5442</v>
      </c>
    </row>
    <row r="58" spans="1:66" ht="16.5" thickBot="1">
      <c r="A58" s="281">
        <v>20424913</v>
      </c>
      <c r="B58" s="276">
        <v>1501</v>
      </c>
      <c r="C58" s="276" t="s">
        <v>3166</v>
      </c>
      <c r="D58" s="276" t="s">
        <v>5618</v>
      </c>
      <c r="E58" s="277" t="s">
        <v>5620</v>
      </c>
      <c r="F58" s="276" t="s">
        <v>5621</v>
      </c>
      <c r="G58" s="282" t="s">
        <v>5523</v>
      </c>
      <c r="H58" s="279">
        <v>437880000010</v>
      </c>
      <c r="I58" s="280" t="s">
        <v>5429</v>
      </c>
      <c r="P58" s="95" t="s">
        <v>386</v>
      </c>
      <c r="Q58" s="203"/>
      <c r="R58" s="204">
        <v>0.81987270772181697</v>
      </c>
      <c r="S58" s="205">
        <f t="shared" si="35"/>
        <v>0.18012729227818303</v>
      </c>
      <c r="T58" s="199"/>
      <c r="U58" s="203"/>
      <c r="V58" s="204">
        <v>0.90078177221075884</v>
      </c>
      <c r="W58" s="205">
        <f t="shared" si="36"/>
        <v>9.9218227789241165E-2</v>
      </c>
      <c r="X58" s="199"/>
      <c r="Y58" s="203"/>
      <c r="Z58" s="204">
        <v>1.0519050248481503</v>
      </c>
      <c r="AA58" s="205">
        <f t="shared" si="37"/>
        <v>-5.1905024848150294E-2</v>
      </c>
      <c r="AB58" s="199"/>
      <c r="AC58" s="203"/>
      <c r="AD58" s="204">
        <v>1.048185067860153</v>
      </c>
      <c r="AE58" s="205">
        <f t="shared" si="38"/>
        <v>-4.8185067860152975E-2</v>
      </c>
      <c r="AF58" s="199"/>
      <c r="AG58" s="203"/>
      <c r="AH58" s="204">
        <v>0.86125722921328729</v>
      </c>
      <c r="AI58" s="205">
        <f t="shared" si="39"/>
        <v>0.13874277078671271</v>
      </c>
      <c r="AJ58" s="199"/>
      <c r="AK58" s="203"/>
      <c r="AL58" s="204">
        <v>0.77639571042459821</v>
      </c>
      <c r="AM58" s="203">
        <v>40</v>
      </c>
      <c r="AN58" s="203"/>
      <c r="AP58" s="206" t="s">
        <v>386</v>
      </c>
      <c r="AQ58" s="445"/>
      <c r="AR58" s="445"/>
      <c r="AS58" s="207" t="s">
        <v>5444</v>
      </c>
      <c r="AT58" s="208"/>
      <c r="AU58" s="445"/>
      <c r="AV58" s="445"/>
      <c r="AW58" s="207" t="s">
        <v>5444</v>
      </c>
      <c r="AX58" s="208"/>
      <c r="AY58" s="445"/>
      <c r="AZ58" s="445"/>
      <c r="BA58" s="207" t="s">
        <v>5444</v>
      </c>
      <c r="BB58" s="208"/>
      <c r="BC58" s="445"/>
      <c r="BD58" s="445"/>
      <c r="BE58" s="207" t="s">
        <v>5444</v>
      </c>
      <c r="BF58" s="208"/>
      <c r="BG58" s="445"/>
      <c r="BH58" s="445"/>
      <c r="BI58" s="207" t="s">
        <v>5444</v>
      </c>
      <c r="BJ58" s="208"/>
      <c r="BK58" s="453"/>
      <c r="BL58" s="454"/>
      <c r="BM58" s="455"/>
      <c r="BN58" s="213" t="s">
        <v>5444</v>
      </c>
    </row>
    <row r="59" spans="1:66" ht="24" thickBot="1">
      <c r="A59" s="281">
        <v>20424913</v>
      </c>
      <c r="B59" s="276">
        <v>2001</v>
      </c>
      <c r="C59" s="276" t="s">
        <v>3166</v>
      </c>
      <c r="D59" s="276" t="s">
        <v>5618</v>
      </c>
      <c r="E59" s="277" t="s">
        <v>5620</v>
      </c>
      <c r="F59" s="276" t="s">
        <v>5621</v>
      </c>
      <c r="G59" s="282" t="s">
        <v>5524</v>
      </c>
      <c r="H59" s="279">
        <v>437880000018</v>
      </c>
      <c r="I59" s="280" t="s">
        <v>5429</v>
      </c>
      <c r="K59" s="228" t="s">
        <v>5525</v>
      </c>
      <c r="P59" s="199" t="s">
        <v>5453</v>
      </c>
      <c r="Q59" s="210"/>
      <c r="R59" s="211"/>
      <c r="S59" s="210"/>
      <c r="T59" s="199"/>
      <c r="U59" s="210"/>
      <c r="V59" s="211"/>
      <c r="W59" s="210"/>
      <c r="X59" s="199"/>
      <c r="Y59" s="210"/>
      <c r="Z59" s="211"/>
      <c r="AA59" s="210"/>
      <c r="AB59" s="199"/>
      <c r="AC59" s="210"/>
      <c r="AD59" s="211"/>
      <c r="AE59" s="210"/>
      <c r="AF59" s="199"/>
      <c r="AG59" s="210"/>
      <c r="AH59" s="211"/>
      <c r="AI59" s="210"/>
      <c r="AJ59" s="199"/>
      <c r="AK59" s="210"/>
      <c r="AL59" s="211"/>
      <c r="AM59" s="210"/>
      <c r="AN59" s="210"/>
      <c r="AP59" s="206" t="s">
        <v>5453</v>
      </c>
      <c r="AQ59" s="208"/>
      <c r="AR59" s="208"/>
      <c r="AS59" s="208"/>
      <c r="AT59" s="208"/>
      <c r="AU59" s="208"/>
      <c r="AV59" s="208"/>
      <c r="AW59" s="208"/>
      <c r="AX59" s="208"/>
      <c r="AY59" s="208"/>
      <c r="AZ59" s="208"/>
      <c r="BA59" s="208"/>
      <c r="BB59" s="208"/>
      <c r="BC59" s="208"/>
      <c r="BD59" s="208"/>
      <c r="BE59" s="208"/>
      <c r="BF59" s="208"/>
      <c r="BG59" s="208"/>
      <c r="BH59" s="208"/>
      <c r="BI59" s="208"/>
      <c r="BJ59" s="208"/>
      <c r="BK59" s="208"/>
      <c r="BL59" s="208"/>
      <c r="BM59" s="208"/>
      <c r="BN59" s="212"/>
    </row>
    <row r="60" spans="1:66" ht="16.5" thickBot="1">
      <c r="A60" s="281">
        <v>20424913</v>
      </c>
      <c r="B60" s="276">
        <v>2501</v>
      </c>
      <c r="C60" s="276" t="s">
        <v>3166</v>
      </c>
      <c r="D60" s="276" t="s">
        <v>5618</v>
      </c>
      <c r="E60" s="277" t="s">
        <v>5620</v>
      </c>
      <c r="F60" s="276" t="s">
        <v>5621</v>
      </c>
      <c r="G60" s="282" t="s">
        <v>5526</v>
      </c>
      <c r="H60" s="279">
        <v>437880000026</v>
      </c>
      <c r="I60" s="280" t="s">
        <v>5429</v>
      </c>
      <c r="P60" s="95" t="s">
        <v>5455</v>
      </c>
      <c r="Q60" s="203"/>
      <c r="R60" s="204">
        <v>0.48600656804905695</v>
      </c>
      <c r="S60" s="205">
        <f>1-R60</f>
        <v>0.51399343195094305</v>
      </c>
      <c r="T60" s="199"/>
      <c r="U60" s="203"/>
      <c r="V60" s="204">
        <v>-6.8877328605887996E-3</v>
      </c>
      <c r="W60" s="205">
        <f>1-V60</f>
        <v>1.0068877328605887</v>
      </c>
      <c r="X60" s="199"/>
      <c r="Y60" s="203"/>
      <c r="Z60" s="204">
        <v>9.8520735853991695E-3</v>
      </c>
      <c r="AA60" s="205">
        <f>1-Z60</f>
        <v>0.99014792641460081</v>
      </c>
      <c r="AB60" s="199"/>
      <c r="AC60" s="203"/>
      <c r="AD60" s="204">
        <v>0.85707227760179028</v>
      </c>
      <c r="AE60" s="205">
        <f>1-AD60</f>
        <v>0.14292772239820972</v>
      </c>
      <c r="AF60" s="199"/>
      <c r="AG60" s="203"/>
      <c r="AH60" s="204">
        <v>4.6121654218373102E-2</v>
      </c>
      <c r="AI60" s="205">
        <f>1-AH60</f>
        <v>0.95387834578162689</v>
      </c>
      <c r="AJ60" s="199"/>
      <c r="AK60" s="203"/>
      <c r="AL60" s="204">
        <v>7.5416315498852055E-2</v>
      </c>
      <c r="AM60" s="203" t="s">
        <v>5456</v>
      </c>
      <c r="AN60" s="203"/>
      <c r="AP60" s="206" t="s">
        <v>5455</v>
      </c>
      <c r="AQ60" s="445">
        <v>5504</v>
      </c>
      <c r="AR60" s="446"/>
      <c r="AS60" s="207" t="s">
        <v>5437</v>
      </c>
      <c r="AT60" s="208"/>
      <c r="AU60" s="445">
        <v>6001</v>
      </c>
      <c r="AV60" s="446"/>
      <c r="AW60" s="207" t="s">
        <v>5437</v>
      </c>
      <c r="AX60" s="208"/>
      <c r="AY60" s="445">
        <v>6002</v>
      </c>
      <c r="AZ60" s="446"/>
      <c r="BA60" s="207" t="s">
        <v>5437</v>
      </c>
      <c r="BB60" s="208"/>
      <c r="BC60" s="445">
        <v>6003</v>
      </c>
      <c r="BD60" s="446"/>
      <c r="BE60" s="207" t="s">
        <v>5437</v>
      </c>
      <c r="BF60" s="208"/>
      <c r="BG60" s="445">
        <v>6004</v>
      </c>
      <c r="BH60" s="446"/>
      <c r="BI60" s="207" t="s">
        <v>5437</v>
      </c>
      <c r="BJ60" s="208"/>
      <c r="BK60" s="447" t="s">
        <v>5497</v>
      </c>
      <c r="BL60" s="448"/>
      <c r="BM60" s="449"/>
      <c r="BN60" s="214" t="s">
        <v>5458</v>
      </c>
    </row>
    <row r="61" spans="1:66" ht="16.5" thickBot="1">
      <c r="A61" s="281">
        <v>20424913</v>
      </c>
      <c r="B61" s="276">
        <v>3001</v>
      </c>
      <c r="C61" s="276" t="s">
        <v>3166</v>
      </c>
      <c r="D61" s="276" t="s">
        <v>5618</v>
      </c>
      <c r="E61" s="277" t="s">
        <v>5620</v>
      </c>
      <c r="F61" s="276" t="s">
        <v>5621</v>
      </c>
      <c r="G61" s="282" t="s">
        <v>5527</v>
      </c>
      <c r="H61" s="279">
        <v>437880000034</v>
      </c>
      <c r="I61" s="280" t="s">
        <v>5429</v>
      </c>
      <c r="P61" s="95" t="s">
        <v>5460</v>
      </c>
      <c r="Q61" s="203"/>
      <c r="R61" s="204">
        <v>0.92031154639774482</v>
      </c>
      <c r="S61" s="205">
        <f t="shared" ref="S61:S63" si="40">1-R61</f>
        <v>7.9688453602255183E-2</v>
      </c>
      <c r="T61" s="199"/>
      <c r="U61" s="203"/>
      <c r="V61" s="204">
        <v>-5.0277543665901364E-3</v>
      </c>
      <c r="W61" s="205">
        <f t="shared" ref="W61:W63" si="41">1-V61</f>
        <v>1.0050277543665902</v>
      </c>
      <c r="X61" s="199"/>
      <c r="Y61" s="203"/>
      <c r="Z61" s="204">
        <v>0.2163096864192508</v>
      </c>
      <c r="AA61" s="205">
        <f t="shared" ref="AA61:AA63" si="42">1-Z61</f>
        <v>0.78369031358074914</v>
      </c>
      <c r="AB61" s="199"/>
      <c r="AC61" s="203"/>
      <c r="AD61" s="204">
        <v>0.8603272399662879</v>
      </c>
      <c r="AE61" s="205">
        <f t="shared" ref="AE61:AE63" si="43">1-AD61</f>
        <v>0.1396727600337121</v>
      </c>
      <c r="AF61" s="199"/>
      <c r="AG61" s="203"/>
      <c r="AH61" s="204">
        <v>0.18283007352727484</v>
      </c>
      <c r="AI61" s="205">
        <f t="shared" ref="AI61:AI63" si="44">1-AH61</f>
        <v>0.81716992647272513</v>
      </c>
      <c r="AJ61" s="199"/>
      <c r="AK61" s="203" t="s">
        <v>5461</v>
      </c>
      <c r="AL61" s="204">
        <v>0.30349617832543813</v>
      </c>
      <c r="AM61" s="203" t="s">
        <v>5462</v>
      </c>
      <c r="AN61" s="203"/>
      <c r="AP61" s="206" t="s">
        <v>5460</v>
      </c>
      <c r="AQ61" s="446"/>
      <c r="AR61" s="446"/>
      <c r="AS61" s="207" t="s">
        <v>5440</v>
      </c>
      <c r="AT61" s="208"/>
      <c r="AU61" s="446"/>
      <c r="AV61" s="446"/>
      <c r="AW61" s="207" t="s">
        <v>5440</v>
      </c>
      <c r="AX61" s="208"/>
      <c r="AY61" s="446"/>
      <c r="AZ61" s="446"/>
      <c r="BA61" s="207" t="s">
        <v>5440</v>
      </c>
      <c r="BB61" s="208"/>
      <c r="BC61" s="446"/>
      <c r="BD61" s="446"/>
      <c r="BE61" s="207" t="s">
        <v>5440</v>
      </c>
      <c r="BF61" s="208"/>
      <c r="BG61" s="446"/>
      <c r="BH61" s="446"/>
      <c r="BI61" s="207" t="s">
        <v>5440</v>
      </c>
      <c r="BJ61" s="208"/>
      <c r="BK61" s="450"/>
      <c r="BL61" s="451"/>
      <c r="BM61" s="452"/>
      <c r="BN61" s="214" t="s">
        <v>5463</v>
      </c>
    </row>
    <row r="62" spans="1:66" ht="16.5" thickBot="1">
      <c r="A62" s="281">
        <v>20424913</v>
      </c>
      <c r="B62" s="276">
        <v>3501</v>
      </c>
      <c r="C62" s="276" t="s">
        <v>3166</v>
      </c>
      <c r="D62" s="276" t="s">
        <v>5618</v>
      </c>
      <c r="E62" s="277" t="s">
        <v>5620</v>
      </c>
      <c r="F62" s="276" t="s">
        <v>5621</v>
      </c>
      <c r="G62" s="282" t="s">
        <v>5528</v>
      </c>
      <c r="H62" s="279">
        <v>437880000042</v>
      </c>
      <c r="I62" s="280" t="s">
        <v>5429</v>
      </c>
      <c r="P62" s="95" t="s">
        <v>5465</v>
      </c>
      <c r="Q62" s="203" t="s">
        <v>1852</v>
      </c>
      <c r="R62" s="204">
        <v>0.71943386904588913</v>
      </c>
      <c r="S62" s="205">
        <f t="shared" si="40"/>
        <v>0.28056613095411087</v>
      </c>
      <c r="T62" s="199"/>
      <c r="U62" s="203" t="s">
        <v>5506</v>
      </c>
      <c r="V62" s="204">
        <v>-8.4280275509314418E-4</v>
      </c>
      <c r="W62" s="205">
        <f t="shared" si="41"/>
        <v>1.0008428027550931</v>
      </c>
      <c r="X62" s="199"/>
      <c r="Y62" s="203">
        <v>20</v>
      </c>
      <c r="Z62" s="204">
        <v>0.35301810572815251</v>
      </c>
      <c r="AA62" s="205">
        <f t="shared" si="42"/>
        <v>0.64698189427184749</v>
      </c>
      <c r="AB62" s="199"/>
      <c r="AC62" s="203" t="s">
        <v>5429</v>
      </c>
      <c r="AD62" s="204">
        <v>1.1290941323490948</v>
      </c>
      <c r="AE62" s="205">
        <f t="shared" si="43"/>
        <v>-0.12909413234909484</v>
      </c>
      <c r="AF62" s="199"/>
      <c r="AG62" s="203">
        <v>20</v>
      </c>
      <c r="AH62" s="204">
        <v>0.466011799238571</v>
      </c>
      <c r="AI62" s="205">
        <f t="shared" si="44"/>
        <v>0.53398820076142894</v>
      </c>
      <c r="AJ62" s="199"/>
      <c r="AK62" s="203"/>
      <c r="AL62" s="204">
        <v>0.63829230724519748</v>
      </c>
      <c r="AM62" s="203" t="s">
        <v>5466</v>
      </c>
      <c r="AN62" s="203"/>
      <c r="AP62" s="206" t="s">
        <v>5465</v>
      </c>
      <c r="AQ62" s="446"/>
      <c r="AR62" s="446"/>
      <c r="AS62" s="207" t="s">
        <v>5442</v>
      </c>
      <c r="AT62" s="208"/>
      <c r="AU62" s="446"/>
      <c r="AV62" s="446"/>
      <c r="AW62" s="207" t="s">
        <v>5442</v>
      </c>
      <c r="AX62" s="208"/>
      <c r="AY62" s="446"/>
      <c r="AZ62" s="446"/>
      <c r="BA62" s="207" t="s">
        <v>5442</v>
      </c>
      <c r="BB62" s="208"/>
      <c r="BC62" s="446"/>
      <c r="BD62" s="446"/>
      <c r="BE62" s="207" t="s">
        <v>5442</v>
      </c>
      <c r="BF62" s="208"/>
      <c r="BG62" s="446"/>
      <c r="BH62" s="446"/>
      <c r="BI62" s="207" t="s">
        <v>5442</v>
      </c>
      <c r="BJ62" s="208"/>
      <c r="BK62" s="450"/>
      <c r="BL62" s="451"/>
      <c r="BM62" s="452"/>
      <c r="BN62" s="214" t="s">
        <v>5467</v>
      </c>
    </row>
    <row r="63" spans="1:66" ht="16.5" thickBot="1">
      <c r="A63" s="281">
        <v>20424913</v>
      </c>
      <c r="B63" s="276">
        <v>4001</v>
      </c>
      <c r="C63" s="276" t="s">
        <v>3166</v>
      </c>
      <c r="D63" s="276" t="s">
        <v>5618</v>
      </c>
      <c r="E63" s="277" t="s">
        <v>5620</v>
      </c>
      <c r="F63" s="276" t="s">
        <v>5621</v>
      </c>
      <c r="G63" s="282" t="s">
        <v>5529</v>
      </c>
      <c r="H63" s="279">
        <v>437880000050</v>
      </c>
      <c r="I63" s="280" t="s">
        <v>5429</v>
      </c>
      <c r="P63" s="95" t="s">
        <v>5469</v>
      </c>
      <c r="Q63" s="203"/>
      <c r="R63" s="204">
        <v>0.93379639047923524</v>
      </c>
      <c r="S63" s="205">
        <f t="shared" si="40"/>
        <v>6.6203609520764761E-2</v>
      </c>
      <c r="T63" s="199"/>
      <c r="U63" s="203"/>
      <c r="V63" s="204">
        <v>-7.3527274840884654E-3</v>
      </c>
      <c r="W63" s="205">
        <f t="shared" si="41"/>
        <v>1.0073527274840886</v>
      </c>
      <c r="X63" s="199"/>
      <c r="Y63" s="203"/>
      <c r="Z63" s="204">
        <v>0.4980964282600483</v>
      </c>
      <c r="AA63" s="205">
        <f t="shared" si="42"/>
        <v>0.5019035717399517</v>
      </c>
      <c r="AB63" s="199"/>
      <c r="AC63" s="203"/>
      <c r="AD63" s="204">
        <v>0.90543171844575554</v>
      </c>
      <c r="AE63" s="205">
        <f t="shared" si="43"/>
        <v>9.456828155424446E-2</v>
      </c>
      <c r="AF63" s="199"/>
      <c r="AG63" s="203"/>
      <c r="AH63" s="204">
        <v>0.50135139062454592</v>
      </c>
      <c r="AI63" s="205">
        <f t="shared" si="44"/>
        <v>0.49864860937545408</v>
      </c>
      <c r="AJ63" s="199"/>
      <c r="AK63" s="203"/>
      <c r="AL63" s="204">
        <v>1.0320265046935395</v>
      </c>
      <c r="AM63" s="203" t="s">
        <v>5470</v>
      </c>
      <c r="AN63" s="203"/>
      <c r="AP63" s="206" t="s">
        <v>5469</v>
      </c>
      <c r="AQ63" s="446"/>
      <c r="AR63" s="446"/>
      <c r="AS63" s="207" t="s">
        <v>5444</v>
      </c>
      <c r="AT63" s="208"/>
      <c r="AU63" s="446"/>
      <c r="AV63" s="446"/>
      <c r="AW63" s="207" t="s">
        <v>5444</v>
      </c>
      <c r="AX63" s="208"/>
      <c r="AY63" s="446"/>
      <c r="AZ63" s="446"/>
      <c r="BA63" s="207" t="s">
        <v>5444</v>
      </c>
      <c r="BB63" s="208"/>
      <c r="BC63" s="446"/>
      <c r="BD63" s="446"/>
      <c r="BE63" s="207" t="s">
        <v>5444</v>
      </c>
      <c r="BF63" s="208"/>
      <c r="BG63" s="446"/>
      <c r="BH63" s="446"/>
      <c r="BI63" s="207" t="s">
        <v>5444</v>
      </c>
      <c r="BJ63" s="208"/>
      <c r="BK63" s="453"/>
      <c r="BL63" s="454"/>
      <c r="BM63" s="455"/>
      <c r="BN63" s="214" t="s">
        <v>5471</v>
      </c>
    </row>
    <row r="64" spans="1:66" ht="16.5" thickBot="1">
      <c r="A64" s="281">
        <v>20424913</v>
      </c>
      <c r="B64" s="276">
        <v>4501</v>
      </c>
      <c r="C64" s="276" t="s">
        <v>3166</v>
      </c>
      <c r="D64" s="276" t="s">
        <v>5618</v>
      </c>
      <c r="E64" s="277" t="s">
        <v>5620</v>
      </c>
      <c r="F64" s="276" t="s">
        <v>5621</v>
      </c>
      <c r="G64" s="282" t="s">
        <v>5530</v>
      </c>
      <c r="H64" s="279">
        <v>437880000058</v>
      </c>
      <c r="I64" s="280" t="s">
        <v>5429</v>
      </c>
      <c r="P64" s="199" t="s">
        <v>5473</v>
      </c>
      <c r="Q64" s="199"/>
      <c r="R64" s="218"/>
      <c r="S64" s="199"/>
      <c r="T64" s="199"/>
      <c r="U64" s="199"/>
      <c r="V64" s="218"/>
      <c r="W64" s="199"/>
      <c r="X64" s="199"/>
      <c r="Y64" s="199"/>
      <c r="Z64" s="218"/>
      <c r="AA64" s="199"/>
      <c r="AB64" s="199"/>
      <c r="AC64" s="199"/>
      <c r="AD64" s="218"/>
      <c r="AE64" s="199"/>
      <c r="AF64" s="199"/>
      <c r="AG64" s="199"/>
      <c r="AH64" s="218"/>
      <c r="AI64" s="199"/>
      <c r="AJ64" s="199"/>
      <c r="AK64" s="199"/>
      <c r="AL64" s="218"/>
      <c r="AM64" s="199"/>
      <c r="AN64" s="199"/>
      <c r="AP64" s="206" t="s">
        <v>5473</v>
      </c>
      <c r="AQ64" s="208"/>
      <c r="AR64" s="208"/>
      <c r="AS64" s="208"/>
      <c r="AT64" s="208"/>
      <c r="AU64" s="208"/>
      <c r="AV64" s="208"/>
      <c r="AW64" s="208"/>
      <c r="AX64" s="208"/>
      <c r="AY64" s="208"/>
      <c r="AZ64" s="208"/>
      <c r="BA64" s="208"/>
      <c r="BB64" s="208"/>
      <c r="BC64" s="208"/>
      <c r="BD64" s="208"/>
      <c r="BE64" s="208"/>
      <c r="BF64" s="208"/>
      <c r="BG64" s="208"/>
      <c r="BH64" s="208"/>
      <c r="BI64" s="208"/>
      <c r="BJ64" s="208"/>
      <c r="BK64" s="208"/>
      <c r="BL64" s="208"/>
      <c r="BM64" s="208"/>
      <c r="BN64" s="212"/>
    </row>
    <row r="65" spans="1:66" ht="16.5" thickBot="1">
      <c r="A65" s="281">
        <v>20424913</v>
      </c>
      <c r="B65" s="276">
        <v>5001</v>
      </c>
      <c r="C65" s="276" t="s">
        <v>3166</v>
      </c>
      <c r="D65" s="276" t="s">
        <v>5618</v>
      </c>
      <c r="E65" s="277" t="s">
        <v>5620</v>
      </c>
      <c r="F65" s="276" t="s">
        <v>5621</v>
      </c>
      <c r="G65" s="282" t="s">
        <v>5531</v>
      </c>
      <c r="H65" s="279">
        <v>437880000066</v>
      </c>
      <c r="I65" s="280" t="s">
        <v>5429</v>
      </c>
      <c r="P65" s="95" t="s">
        <v>5475</v>
      </c>
      <c r="Q65" s="95"/>
      <c r="R65" s="219"/>
      <c r="S65" s="95"/>
      <c r="T65" s="199"/>
      <c r="U65" s="95"/>
      <c r="V65" s="219"/>
      <c r="W65" s="95"/>
      <c r="X65" s="199"/>
      <c r="Y65" s="95"/>
      <c r="Z65" s="219"/>
      <c r="AA65" s="95"/>
      <c r="AB65" s="199"/>
      <c r="AC65" s="95"/>
      <c r="AD65" s="219"/>
      <c r="AE65" s="95"/>
      <c r="AF65" s="199"/>
      <c r="AG65" s="95"/>
      <c r="AH65" s="219"/>
      <c r="AI65" s="95"/>
      <c r="AJ65" s="199"/>
      <c r="AK65" s="95"/>
      <c r="AL65" s="219"/>
      <c r="AM65" s="95"/>
      <c r="AN65" s="95"/>
      <c r="AP65" s="220" t="s">
        <v>5475</v>
      </c>
      <c r="AQ65" s="442" t="s">
        <v>5476</v>
      </c>
      <c r="AR65" s="443"/>
      <c r="AS65" s="443"/>
      <c r="AT65" s="443"/>
      <c r="AU65" s="443"/>
      <c r="AV65" s="443"/>
      <c r="AW65" s="443"/>
      <c r="AX65" s="443"/>
      <c r="AY65" s="443"/>
      <c r="AZ65" s="443"/>
      <c r="BA65" s="443"/>
      <c r="BB65" s="443"/>
      <c r="BC65" s="443"/>
      <c r="BD65" s="443"/>
      <c r="BE65" s="443"/>
      <c r="BF65" s="443"/>
      <c r="BG65" s="443"/>
      <c r="BH65" s="443"/>
      <c r="BI65" s="443"/>
      <c r="BJ65" s="443"/>
      <c r="BK65" s="443"/>
      <c r="BL65" s="443"/>
      <c r="BM65" s="443"/>
      <c r="BN65" s="444"/>
    </row>
    <row r="66" spans="1:66" ht="16.5" thickBot="1">
      <c r="A66" s="281">
        <v>20424913</v>
      </c>
      <c r="B66" s="276">
        <v>5501</v>
      </c>
      <c r="C66" s="276" t="s">
        <v>3166</v>
      </c>
      <c r="D66" s="276" t="s">
        <v>5618</v>
      </c>
      <c r="E66" s="277" t="s">
        <v>5620</v>
      </c>
      <c r="F66" s="276" t="s">
        <v>5621</v>
      </c>
      <c r="G66" s="282" t="s">
        <v>5532</v>
      </c>
      <c r="H66" s="279">
        <v>437880000074</v>
      </c>
      <c r="I66" s="280" t="s">
        <v>4710</v>
      </c>
      <c r="AX66" t="s">
        <v>5478</v>
      </c>
      <c r="BE66" t="s">
        <v>5479</v>
      </c>
    </row>
    <row r="67" spans="1:66" ht="16.5" thickBot="1">
      <c r="A67" s="281">
        <v>20424913</v>
      </c>
      <c r="B67" s="276">
        <v>6001</v>
      </c>
      <c r="C67" s="276" t="s">
        <v>3166</v>
      </c>
      <c r="D67" s="276" t="s">
        <v>5618</v>
      </c>
      <c r="E67" s="277" t="s">
        <v>5620</v>
      </c>
      <c r="F67" s="276" t="s">
        <v>5621</v>
      </c>
      <c r="G67" s="282" t="s">
        <v>5533</v>
      </c>
      <c r="H67" s="279">
        <v>437880000082</v>
      </c>
      <c r="I67" s="280" t="s">
        <v>5506</v>
      </c>
      <c r="AX67" t="s">
        <v>5481</v>
      </c>
    </row>
    <row r="68" spans="1:66" ht="16.5" thickBot="1">
      <c r="A68" s="281">
        <v>20424913</v>
      </c>
      <c r="B68" s="276">
        <v>6002</v>
      </c>
      <c r="C68" s="276" t="s">
        <v>3166</v>
      </c>
      <c r="D68" s="276" t="s">
        <v>5618</v>
      </c>
      <c r="E68" s="277" t="s">
        <v>5620</v>
      </c>
      <c r="F68" s="276" t="s">
        <v>5621</v>
      </c>
      <c r="G68" s="282" t="s">
        <v>5534</v>
      </c>
      <c r="H68" s="279">
        <v>437880000084</v>
      </c>
      <c r="I68" s="280" t="s">
        <v>5506</v>
      </c>
    </row>
    <row r="69" spans="1:66" thickBot="1">
      <c r="A69" s="281">
        <v>20424913</v>
      </c>
      <c r="B69" s="276">
        <v>6004</v>
      </c>
      <c r="C69" s="276" t="s">
        <v>3166</v>
      </c>
      <c r="D69" s="276" t="s">
        <v>5618</v>
      </c>
      <c r="E69" s="277" t="s">
        <v>5620</v>
      </c>
      <c r="F69" s="276" t="s">
        <v>5621</v>
      </c>
      <c r="G69" s="282" t="s">
        <v>5535</v>
      </c>
      <c r="H69" s="279">
        <v>437880000088</v>
      </c>
      <c r="I69" s="280" t="s">
        <v>5506</v>
      </c>
      <c r="P69" s="180" t="s">
        <v>5536</v>
      </c>
      <c r="Q69" t="s">
        <v>5431</v>
      </c>
      <c r="AP69" s="180" t="s">
        <v>5536</v>
      </c>
      <c r="AQ69" s="196" t="s">
        <v>5537</v>
      </c>
    </row>
    <row r="70" spans="1:66" ht="16.5" thickBot="1">
      <c r="A70" s="281">
        <v>20424913</v>
      </c>
      <c r="B70" s="276">
        <v>6501</v>
      </c>
      <c r="C70" s="276" t="s">
        <v>3166</v>
      </c>
      <c r="D70" s="276" t="s">
        <v>5618</v>
      </c>
      <c r="E70" s="277" t="s">
        <v>5620</v>
      </c>
      <c r="F70" s="276" t="s">
        <v>5621</v>
      </c>
      <c r="G70" s="282" t="s">
        <v>5538</v>
      </c>
      <c r="H70" s="279">
        <v>437880000090</v>
      </c>
      <c r="I70" s="280" t="s">
        <v>5429</v>
      </c>
      <c r="P70" s="95"/>
      <c r="Q70" s="95">
        <v>1</v>
      </c>
      <c r="R70" s="95" t="s">
        <v>5434</v>
      </c>
      <c r="S70" s="198" t="s">
        <v>5435</v>
      </c>
      <c r="T70" s="199">
        <v>4</v>
      </c>
      <c r="U70" s="95">
        <v>5</v>
      </c>
      <c r="V70" s="95" t="s">
        <v>5434</v>
      </c>
      <c r="W70" s="198" t="s">
        <v>5435</v>
      </c>
      <c r="X70" s="199">
        <v>8</v>
      </c>
      <c r="Y70" s="95">
        <v>9</v>
      </c>
      <c r="Z70" s="95" t="s">
        <v>5434</v>
      </c>
      <c r="AA70" s="198" t="s">
        <v>5435</v>
      </c>
      <c r="AB70" s="199">
        <v>12</v>
      </c>
      <c r="AC70" s="95">
        <v>13</v>
      </c>
      <c r="AD70" s="95" t="s">
        <v>5434</v>
      </c>
      <c r="AE70" s="198" t="s">
        <v>5435</v>
      </c>
      <c r="AF70" s="199">
        <v>16</v>
      </c>
      <c r="AG70" s="95">
        <v>17</v>
      </c>
      <c r="AH70" s="95" t="s">
        <v>5434</v>
      </c>
      <c r="AI70" s="198" t="s">
        <v>5435</v>
      </c>
      <c r="AJ70" s="199">
        <v>20</v>
      </c>
      <c r="AK70" s="95">
        <v>21</v>
      </c>
      <c r="AL70" s="95">
        <v>22</v>
      </c>
      <c r="AM70" s="95">
        <v>23</v>
      </c>
      <c r="AN70" s="95">
        <v>24</v>
      </c>
      <c r="AP70" s="200"/>
      <c r="AQ70" s="201">
        <v>1</v>
      </c>
      <c r="AR70" s="201">
        <v>2</v>
      </c>
      <c r="AS70" s="201">
        <v>3</v>
      </c>
      <c r="AT70" s="201">
        <v>4</v>
      </c>
      <c r="AU70" s="201">
        <v>5</v>
      </c>
      <c r="AV70" s="201">
        <v>6</v>
      </c>
      <c r="AW70" s="201">
        <v>7</v>
      </c>
      <c r="AX70" s="201">
        <v>8</v>
      </c>
      <c r="AY70" s="201">
        <v>9</v>
      </c>
      <c r="AZ70" s="201">
        <v>10</v>
      </c>
      <c r="BA70" s="201">
        <v>11</v>
      </c>
      <c r="BB70" s="201">
        <v>12</v>
      </c>
      <c r="BC70" s="201">
        <v>13</v>
      </c>
      <c r="BD70" s="201">
        <v>14</v>
      </c>
      <c r="BE70" s="201">
        <v>15</v>
      </c>
      <c r="BF70" s="201">
        <v>16</v>
      </c>
      <c r="BG70" s="201">
        <v>17</v>
      </c>
      <c r="BH70" s="201">
        <v>18</v>
      </c>
      <c r="BI70" s="201">
        <v>19</v>
      </c>
      <c r="BJ70" s="201">
        <v>20</v>
      </c>
      <c r="BK70" s="201">
        <v>21</v>
      </c>
      <c r="BL70" s="201">
        <v>22</v>
      </c>
      <c r="BM70" s="201">
        <v>23</v>
      </c>
      <c r="BN70" s="202">
        <v>24</v>
      </c>
    </row>
    <row r="71" spans="1:66" ht="16.5" thickBot="1">
      <c r="A71" s="281">
        <v>20424913</v>
      </c>
      <c r="B71" s="276">
        <v>6502</v>
      </c>
      <c r="C71" s="276" t="s">
        <v>3166</v>
      </c>
      <c r="D71" s="276" t="s">
        <v>5618</v>
      </c>
      <c r="E71" s="277" t="s">
        <v>5620</v>
      </c>
      <c r="F71" s="276" t="s">
        <v>5621</v>
      </c>
      <c r="G71" s="282" t="s">
        <v>5539</v>
      </c>
      <c r="H71" s="279">
        <v>437880000092</v>
      </c>
      <c r="I71" s="280" t="s">
        <v>5506</v>
      </c>
      <c r="P71" s="95" t="s">
        <v>14</v>
      </c>
      <c r="Q71" s="203"/>
      <c r="R71" s="204">
        <v>0.48344284691952377</v>
      </c>
      <c r="S71" s="205">
        <f>1-R71</f>
        <v>0.51655715308047623</v>
      </c>
      <c r="T71" s="199"/>
      <c r="U71" s="203"/>
      <c r="V71" s="204">
        <v>0.60731247153731049</v>
      </c>
      <c r="W71" s="205">
        <f>1-V71</f>
        <v>0.39268752846268951</v>
      </c>
      <c r="X71" s="199"/>
      <c r="Y71" s="203"/>
      <c r="Z71" s="204">
        <v>0.5375707501138508</v>
      </c>
      <c r="AA71" s="205">
        <f>1-Z71</f>
        <v>0.4624292498861492</v>
      </c>
      <c r="AB71" s="199"/>
      <c r="AC71" s="203"/>
      <c r="AD71" s="204">
        <v>0.41786481035716605</v>
      </c>
      <c r="AE71" s="205">
        <f>1-AD71</f>
        <v>0.58213518964283395</v>
      </c>
      <c r="AF71" s="199"/>
      <c r="AG71" s="203"/>
      <c r="AH71" s="204">
        <v>7.6442651746795917E-2</v>
      </c>
      <c r="AI71" s="205">
        <f>1-AH71</f>
        <v>0.92355734825320412</v>
      </c>
      <c r="AJ71" s="199"/>
      <c r="AK71" s="203"/>
      <c r="AL71" s="204"/>
      <c r="AM71" s="203"/>
      <c r="AN71" s="203"/>
      <c r="AP71" s="206" t="s">
        <v>14</v>
      </c>
      <c r="AQ71" s="445">
        <v>6104</v>
      </c>
      <c r="AR71" s="445"/>
      <c r="AS71" s="207" t="s">
        <v>5437</v>
      </c>
      <c r="AT71" s="208"/>
      <c r="AU71" s="445">
        <v>6501</v>
      </c>
      <c r="AV71" s="445"/>
      <c r="AW71" s="207" t="s">
        <v>5437</v>
      </c>
      <c r="AX71" s="208"/>
      <c r="AY71" s="445">
        <v>6503</v>
      </c>
      <c r="AZ71" s="445"/>
      <c r="BA71" s="207" t="s">
        <v>5437</v>
      </c>
      <c r="BB71" s="208"/>
      <c r="BC71" s="445">
        <v>6504</v>
      </c>
      <c r="BD71" s="445"/>
      <c r="BE71" s="207" t="s">
        <v>5437</v>
      </c>
      <c r="BF71" s="208"/>
      <c r="BG71" s="445">
        <v>6505</v>
      </c>
      <c r="BH71" s="445"/>
      <c r="BI71" s="207" t="s">
        <v>5437</v>
      </c>
      <c r="BJ71" s="208"/>
      <c r="BK71" s="456" t="s">
        <v>5438</v>
      </c>
      <c r="BL71" s="457"/>
      <c r="BM71" s="457"/>
      <c r="BN71" s="458"/>
    </row>
    <row r="72" spans="1:66" ht="16.5" thickBot="1">
      <c r="A72" s="281">
        <v>20424913</v>
      </c>
      <c r="B72" s="276" t="s">
        <v>5516</v>
      </c>
      <c r="C72" s="276" t="s">
        <v>5619</v>
      </c>
      <c r="D72" s="276" t="s">
        <v>5618</v>
      </c>
      <c r="E72" s="277" t="s">
        <v>5620</v>
      </c>
      <c r="F72" s="276" t="s">
        <v>5621</v>
      </c>
      <c r="G72" s="282" t="s">
        <v>5540</v>
      </c>
      <c r="H72" s="279">
        <v>437880000098</v>
      </c>
      <c r="I72" s="280" t="s">
        <v>5429</v>
      </c>
      <c r="P72" s="95" t="s">
        <v>15</v>
      </c>
      <c r="Q72" s="203"/>
      <c r="R72" s="204">
        <v>0.53809121072148847</v>
      </c>
      <c r="S72" s="205">
        <f t="shared" ref="S72:S74" si="45">1-R72</f>
        <v>0.46190878927851153</v>
      </c>
      <c r="T72" s="199"/>
      <c r="U72" s="203"/>
      <c r="V72" s="204">
        <v>0.85036757530414409</v>
      </c>
      <c r="W72" s="205">
        <f t="shared" ref="W72:W74" si="46">1-V72</f>
        <v>0.14963242469585591</v>
      </c>
      <c r="X72" s="199"/>
      <c r="Y72" s="203"/>
      <c r="Z72" s="204">
        <v>0.5505822653047947</v>
      </c>
      <c r="AA72" s="205">
        <f t="shared" ref="AA72:AA74" si="47">1-Z72</f>
        <v>0.4494177346952053</v>
      </c>
      <c r="AB72" s="199"/>
      <c r="AC72" s="203"/>
      <c r="AD72" s="204">
        <v>0.77385986598139345</v>
      </c>
      <c r="AE72" s="205">
        <f t="shared" ref="AE72:AE74" si="48">1-AD72</f>
        <v>0.22614013401860655</v>
      </c>
      <c r="AF72" s="199"/>
      <c r="AG72" s="203"/>
      <c r="AH72" s="204">
        <v>0.18157569448962332</v>
      </c>
      <c r="AI72" s="205">
        <f t="shared" ref="AI72:AI74" si="49">1-AH72</f>
        <v>0.8184243055103767</v>
      </c>
      <c r="AJ72" s="199"/>
      <c r="AK72" s="203"/>
      <c r="AL72" s="204"/>
      <c r="AM72" s="203"/>
      <c r="AN72" s="203"/>
      <c r="AP72" s="206" t="s">
        <v>15</v>
      </c>
      <c r="AQ72" s="445"/>
      <c r="AR72" s="445"/>
      <c r="AS72" s="207" t="s">
        <v>5440</v>
      </c>
      <c r="AT72" s="208"/>
      <c r="AU72" s="445"/>
      <c r="AV72" s="445"/>
      <c r="AW72" s="207" t="s">
        <v>5440</v>
      </c>
      <c r="AX72" s="208"/>
      <c r="AY72" s="445"/>
      <c r="AZ72" s="445"/>
      <c r="BA72" s="207" t="s">
        <v>5440</v>
      </c>
      <c r="BB72" s="208"/>
      <c r="BC72" s="445"/>
      <c r="BD72" s="445"/>
      <c r="BE72" s="207" t="s">
        <v>5440</v>
      </c>
      <c r="BF72" s="208"/>
      <c r="BG72" s="445"/>
      <c r="BH72" s="445"/>
      <c r="BI72" s="207" t="s">
        <v>5440</v>
      </c>
      <c r="BJ72" s="208"/>
      <c r="BK72" s="459"/>
      <c r="BL72" s="460"/>
      <c r="BM72" s="460"/>
      <c r="BN72" s="461"/>
    </row>
    <row r="73" spans="1:66" ht="16.5" thickBot="1">
      <c r="A73" s="281">
        <v>20424913</v>
      </c>
      <c r="B73" s="276" t="s">
        <v>5518</v>
      </c>
      <c r="C73" s="276" t="s">
        <v>5619</v>
      </c>
      <c r="D73" s="276" t="s">
        <v>5618</v>
      </c>
      <c r="E73" s="277" t="s">
        <v>5620</v>
      </c>
      <c r="F73" s="276" t="s">
        <v>5621</v>
      </c>
      <c r="G73" s="282" t="s">
        <v>5541</v>
      </c>
      <c r="H73" s="279">
        <v>437880000100</v>
      </c>
      <c r="I73" s="280" t="s">
        <v>1852</v>
      </c>
      <c r="P73" s="95" t="s">
        <v>17</v>
      </c>
      <c r="Q73" s="203" t="s">
        <v>1852</v>
      </c>
      <c r="R73" s="204">
        <v>0.87222692082493003</v>
      </c>
      <c r="S73" s="205">
        <f t="shared" si="45"/>
        <v>0.12777307917506997</v>
      </c>
      <c r="T73" s="199"/>
      <c r="U73" s="203" t="s">
        <v>5429</v>
      </c>
      <c r="V73" s="204">
        <v>0.75200052046060761</v>
      </c>
      <c r="W73" s="205">
        <f t="shared" si="46"/>
        <v>0.24799947953939239</v>
      </c>
      <c r="X73" s="199"/>
      <c r="Y73" s="203" t="s">
        <v>5429</v>
      </c>
      <c r="Z73" s="204">
        <v>0.7785440114501333</v>
      </c>
      <c r="AA73" s="205">
        <f t="shared" si="47"/>
        <v>0.2214559885498667</v>
      </c>
      <c r="AB73" s="199"/>
      <c r="AC73" s="203">
        <v>5</v>
      </c>
      <c r="AD73" s="204">
        <v>0.87066553900201671</v>
      </c>
      <c r="AE73" s="205">
        <f t="shared" si="48"/>
        <v>0.12933446099798329</v>
      </c>
      <c r="AF73" s="199"/>
      <c r="AG73" s="203">
        <v>20</v>
      </c>
      <c r="AH73" s="204">
        <v>0.69370893240517861</v>
      </c>
      <c r="AI73" s="205">
        <f t="shared" si="49"/>
        <v>0.30629106759482139</v>
      </c>
      <c r="AJ73" s="199"/>
      <c r="AK73" s="203"/>
      <c r="AL73" s="204"/>
      <c r="AM73" s="203"/>
      <c r="AN73" s="203"/>
      <c r="AP73" s="206" t="s">
        <v>17</v>
      </c>
      <c r="AQ73" s="445"/>
      <c r="AR73" s="445"/>
      <c r="AS73" s="207" t="s">
        <v>5442</v>
      </c>
      <c r="AT73" s="208"/>
      <c r="AU73" s="445"/>
      <c r="AV73" s="445"/>
      <c r="AW73" s="207" t="s">
        <v>5442</v>
      </c>
      <c r="AX73" s="208"/>
      <c r="AY73" s="445"/>
      <c r="AZ73" s="445"/>
      <c r="BA73" s="207" t="s">
        <v>5442</v>
      </c>
      <c r="BB73" s="208"/>
      <c r="BC73" s="445"/>
      <c r="BD73" s="445"/>
      <c r="BE73" s="207" t="s">
        <v>5442</v>
      </c>
      <c r="BF73" s="208"/>
      <c r="BG73" s="445"/>
      <c r="BH73" s="445"/>
      <c r="BI73" s="207" t="s">
        <v>5442</v>
      </c>
      <c r="BJ73" s="208"/>
      <c r="BK73" s="459"/>
      <c r="BL73" s="460"/>
      <c r="BM73" s="460"/>
      <c r="BN73" s="461"/>
    </row>
    <row r="74" spans="1:66" ht="16.5" thickBot="1">
      <c r="A74" s="281">
        <v>20424913</v>
      </c>
      <c r="B74" s="276" t="s">
        <v>5520</v>
      </c>
      <c r="C74" s="276" t="s">
        <v>5619</v>
      </c>
      <c r="D74" s="276" t="s">
        <v>5618</v>
      </c>
      <c r="E74" s="277" t="s">
        <v>5620</v>
      </c>
      <c r="F74" s="276" t="s">
        <v>5621</v>
      </c>
      <c r="G74" s="282" t="s">
        <v>5542</v>
      </c>
      <c r="H74" s="279">
        <v>437880000102</v>
      </c>
      <c r="I74" s="280" t="s">
        <v>5429</v>
      </c>
      <c r="P74" s="95" t="s">
        <v>360</v>
      </c>
      <c r="Q74" s="203"/>
      <c r="R74" s="204">
        <v>0.52039555006180471</v>
      </c>
      <c r="S74" s="205">
        <f t="shared" si="45"/>
        <v>0.47960444993819529</v>
      </c>
      <c r="T74" s="199"/>
      <c r="U74" s="203"/>
      <c r="V74" s="204">
        <v>0.64218333224904034</v>
      </c>
      <c r="W74" s="205">
        <f t="shared" si="46"/>
        <v>0.35781666775095966</v>
      </c>
      <c r="X74" s="199"/>
      <c r="Y74" s="203"/>
      <c r="Z74" s="204">
        <v>0.803005660009108</v>
      </c>
      <c r="AA74" s="205">
        <f t="shared" si="47"/>
        <v>0.196994339990892</v>
      </c>
      <c r="AB74" s="199"/>
      <c r="AC74" s="203"/>
      <c r="AD74" s="204">
        <v>0.74367315073840345</v>
      </c>
      <c r="AE74" s="205">
        <f t="shared" si="48"/>
        <v>0.25632684926159655</v>
      </c>
      <c r="AF74" s="199"/>
      <c r="AG74" s="203"/>
      <c r="AH74" s="204">
        <v>0.61668076247479009</v>
      </c>
      <c r="AI74" s="205">
        <f t="shared" si="49"/>
        <v>0.38331923752520991</v>
      </c>
      <c r="AJ74" s="199"/>
      <c r="AK74" s="203"/>
      <c r="AL74" s="204"/>
      <c r="AM74" s="203"/>
      <c r="AN74" s="203"/>
      <c r="AP74" s="206" t="s">
        <v>360</v>
      </c>
      <c r="AQ74" s="445"/>
      <c r="AR74" s="445"/>
      <c r="AS74" s="207" t="s">
        <v>5444</v>
      </c>
      <c r="AT74" s="208"/>
      <c r="AU74" s="445"/>
      <c r="AV74" s="445"/>
      <c r="AW74" s="207" t="s">
        <v>5444</v>
      </c>
      <c r="AX74" s="208"/>
      <c r="AY74" s="445"/>
      <c r="AZ74" s="445"/>
      <c r="BA74" s="207" t="s">
        <v>5444</v>
      </c>
      <c r="BB74" s="208"/>
      <c r="BC74" s="445"/>
      <c r="BD74" s="445"/>
      <c r="BE74" s="207" t="s">
        <v>5444</v>
      </c>
      <c r="BF74" s="208"/>
      <c r="BG74" s="445"/>
      <c r="BH74" s="445"/>
      <c r="BI74" s="207" t="s">
        <v>5444</v>
      </c>
      <c r="BJ74" s="208"/>
      <c r="BK74" s="462"/>
      <c r="BL74" s="463"/>
      <c r="BM74" s="463"/>
      <c r="BN74" s="464"/>
    </row>
    <row r="75" spans="1:66" ht="16.5" thickBot="1">
      <c r="A75" s="281">
        <v>20424913</v>
      </c>
      <c r="B75" s="276" t="s">
        <v>5522</v>
      </c>
      <c r="C75" s="276" t="s">
        <v>5619</v>
      </c>
      <c r="D75" s="276" t="s">
        <v>5618</v>
      </c>
      <c r="E75" s="277" t="s">
        <v>5620</v>
      </c>
      <c r="F75" s="276" t="s">
        <v>5621</v>
      </c>
      <c r="G75" s="282" t="s">
        <v>5543</v>
      </c>
      <c r="H75" s="279">
        <v>437880000104</v>
      </c>
      <c r="I75" s="280" t="s">
        <v>5429</v>
      </c>
      <c r="P75" s="199" t="s">
        <v>362</v>
      </c>
      <c r="Q75" s="210"/>
      <c r="R75" s="211"/>
      <c r="S75" s="210"/>
      <c r="T75" s="199"/>
      <c r="U75" s="210"/>
      <c r="V75" s="211"/>
      <c r="W75" s="210"/>
      <c r="X75" s="199"/>
      <c r="Y75" s="210"/>
      <c r="Z75" s="211"/>
      <c r="AA75" s="210"/>
      <c r="AB75" s="199"/>
      <c r="AC75" s="210"/>
      <c r="AD75" s="211"/>
      <c r="AE75" s="210"/>
      <c r="AF75" s="199"/>
      <c r="AG75" s="210"/>
      <c r="AH75" s="211"/>
      <c r="AI75" s="210"/>
      <c r="AJ75" s="199"/>
      <c r="AK75" s="210"/>
      <c r="AL75" s="211"/>
      <c r="AM75" s="210" t="s">
        <v>5446</v>
      </c>
      <c r="AN75" s="210"/>
      <c r="AP75" s="206" t="s">
        <v>362</v>
      </c>
      <c r="AQ75" s="208"/>
      <c r="AR75" s="208"/>
      <c r="AS75" s="208"/>
      <c r="AT75" s="208"/>
      <c r="AU75" s="208"/>
      <c r="AV75" s="208"/>
      <c r="AW75" s="208"/>
      <c r="AX75" s="208"/>
      <c r="AY75" s="208"/>
      <c r="AZ75" s="208"/>
      <c r="BA75" s="208"/>
      <c r="BB75" s="208"/>
      <c r="BC75" s="208"/>
      <c r="BD75" s="208"/>
      <c r="BE75" s="208"/>
      <c r="BF75" s="208"/>
      <c r="BG75" s="208"/>
      <c r="BH75" s="208"/>
      <c r="BI75" s="208"/>
      <c r="BJ75" s="208"/>
      <c r="BK75" s="208"/>
      <c r="BL75" s="208"/>
      <c r="BM75" s="208"/>
      <c r="BN75" s="212"/>
    </row>
    <row r="76" spans="1:66" thickBot="1">
      <c r="P76" s="95" t="s">
        <v>369</v>
      </c>
      <c r="Q76" s="203"/>
      <c r="R76" s="204">
        <v>1.0200377333940536</v>
      </c>
      <c r="S76" s="205">
        <f>1-R76</f>
        <v>-2.003773339405357E-2</v>
      </c>
      <c r="T76" s="199"/>
      <c r="U76" s="203"/>
      <c r="V76" s="204">
        <v>0.46470626504456441</v>
      </c>
      <c r="W76" s="205">
        <f>1-V76</f>
        <v>0.53529373495543564</v>
      </c>
      <c r="X76" s="199"/>
      <c r="Y76" s="203"/>
      <c r="Z76" s="204">
        <v>0.55838917441936109</v>
      </c>
      <c r="AA76" s="205">
        <f>1-Z76</f>
        <v>0.44161082558063891</v>
      </c>
      <c r="AB76" s="199"/>
      <c r="AC76" s="203"/>
      <c r="AD76" s="204">
        <v>1.1371413701125495</v>
      </c>
      <c r="AE76" s="205">
        <f>1-AD76</f>
        <v>-0.13714137011254945</v>
      </c>
      <c r="AF76" s="199"/>
      <c r="AG76" s="203"/>
      <c r="AH76" s="204">
        <v>0.60731247153731049</v>
      </c>
      <c r="AI76" s="205">
        <f>1-AH76</f>
        <v>0.39268752846268951</v>
      </c>
      <c r="AJ76" s="199"/>
      <c r="AK76" s="203"/>
      <c r="AL76" s="204">
        <v>0.96395810292108508</v>
      </c>
      <c r="AM76" s="203">
        <v>5</v>
      </c>
      <c r="AN76" s="203"/>
      <c r="AP76" s="206" t="s">
        <v>369</v>
      </c>
      <c r="AQ76" s="445">
        <v>6602</v>
      </c>
      <c r="AR76" s="445"/>
      <c r="AS76" s="207" t="s">
        <v>5437</v>
      </c>
      <c r="AT76" s="208"/>
      <c r="AU76" s="445" t="s">
        <v>5544</v>
      </c>
      <c r="AV76" s="445"/>
      <c r="AW76" s="207" t="s">
        <v>5437</v>
      </c>
      <c r="AX76" s="208"/>
      <c r="AY76" s="445" t="s">
        <v>5545</v>
      </c>
      <c r="AZ76" s="445"/>
      <c r="BA76" s="207" t="s">
        <v>5437</v>
      </c>
      <c r="BB76" s="208"/>
      <c r="BC76" s="445" t="s">
        <v>5546</v>
      </c>
      <c r="BD76" s="445"/>
      <c r="BE76" s="207" t="s">
        <v>5437</v>
      </c>
      <c r="BF76" s="208"/>
      <c r="BG76" s="445" t="s">
        <v>5547</v>
      </c>
      <c r="BH76" s="445"/>
      <c r="BI76" s="207" t="s">
        <v>5437</v>
      </c>
      <c r="BJ76" s="208"/>
      <c r="BK76" s="447" t="s">
        <v>5448</v>
      </c>
      <c r="BL76" s="448"/>
      <c r="BM76" s="449"/>
      <c r="BN76" s="213" t="s">
        <v>5437</v>
      </c>
    </row>
    <row r="77" spans="1:66" thickBot="1">
      <c r="P77" s="95" t="s">
        <v>373</v>
      </c>
      <c r="Q77" s="203"/>
      <c r="R77" s="204">
        <v>1.0663587274738142</v>
      </c>
      <c r="S77" s="205">
        <f t="shared" ref="S77:S79" si="50">1-R77</f>
        <v>-6.6358727473814216E-2</v>
      </c>
      <c r="T77" s="199"/>
      <c r="U77" s="203"/>
      <c r="V77" s="204">
        <v>0.74783683559950553</v>
      </c>
      <c r="W77" s="205">
        <f t="shared" ref="W77:W79" si="51">1-V77</f>
        <v>0.25216316440049447</v>
      </c>
      <c r="X77" s="199"/>
      <c r="Y77" s="203"/>
      <c r="Z77" s="204">
        <v>0.77646216901958232</v>
      </c>
      <c r="AA77" s="205">
        <f t="shared" ref="AA77:AA79" si="52">1-Z77</f>
        <v>0.22353783098041768</v>
      </c>
      <c r="AB77" s="199"/>
      <c r="AC77" s="203"/>
      <c r="AD77" s="204">
        <v>1.0351310910155487</v>
      </c>
      <c r="AE77" s="205">
        <f t="shared" ref="AE77:AE79" si="53">1-AD77</f>
        <v>-3.5131091015548677E-2</v>
      </c>
      <c r="AF77" s="199"/>
      <c r="AG77" s="203"/>
      <c r="AH77" s="204">
        <v>0.74991867803005663</v>
      </c>
      <c r="AI77" s="205">
        <f t="shared" ref="AI77:AI79" si="54">1-AH77</f>
        <v>0.25008132196994337</v>
      </c>
      <c r="AJ77" s="199"/>
      <c r="AK77" s="203"/>
      <c r="AL77" s="204">
        <v>0.73989981133302973</v>
      </c>
      <c r="AM77" s="203">
        <v>10</v>
      </c>
      <c r="AN77" s="203"/>
      <c r="AP77" s="206" t="s">
        <v>373</v>
      </c>
      <c r="AQ77" s="445"/>
      <c r="AR77" s="445"/>
      <c r="AS77" s="207" t="s">
        <v>5440</v>
      </c>
      <c r="AT77" s="208"/>
      <c r="AU77" s="445"/>
      <c r="AV77" s="445"/>
      <c r="AW77" s="207" t="s">
        <v>5440</v>
      </c>
      <c r="AX77" s="208"/>
      <c r="AY77" s="445"/>
      <c r="AZ77" s="445"/>
      <c r="BA77" s="207" t="s">
        <v>5440</v>
      </c>
      <c r="BB77" s="208"/>
      <c r="BC77" s="445"/>
      <c r="BD77" s="445"/>
      <c r="BE77" s="207" t="s">
        <v>5440</v>
      </c>
      <c r="BF77" s="208"/>
      <c r="BG77" s="445"/>
      <c r="BH77" s="445"/>
      <c r="BI77" s="207" t="s">
        <v>5440</v>
      </c>
      <c r="BJ77" s="208"/>
      <c r="BK77" s="450"/>
      <c r="BL77" s="451"/>
      <c r="BM77" s="452"/>
      <c r="BN77" s="213" t="s">
        <v>5440</v>
      </c>
    </row>
    <row r="78" spans="1:66" thickBot="1">
      <c r="P78" s="95" t="s">
        <v>382</v>
      </c>
      <c r="Q78" s="203" t="s">
        <v>5429</v>
      </c>
      <c r="R78" s="204">
        <v>0.63489688374211173</v>
      </c>
      <c r="S78" s="205">
        <f t="shared" si="50"/>
        <v>0.36510311625788827</v>
      </c>
      <c r="T78" s="199"/>
      <c r="U78" s="203" t="s">
        <v>1852</v>
      </c>
      <c r="V78" s="204">
        <v>0.84204020558193993</v>
      </c>
      <c r="W78" s="205">
        <f t="shared" si="51"/>
        <v>0.15795979441806007</v>
      </c>
      <c r="X78" s="199"/>
      <c r="Y78" s="203" t="s">
        <v>5429</v>
      </c>
      <c r="Z78" s="204">
        <v>0.73430485980092386</v>
      </c>
      <c r="AA78" s="205">
        <f t="shared" si="52"/>
        <v>0.26569514019907614</v>
      </c>
      <c r="AB78" s="199"/>
      <c r="AC78" s="203" t="s">
        <v>5429</v>
      </c>
      <c r="AD78" s="204">
        <v>0.74731637499186776</v>
      </c>
      <c r="AE78" s="205">
        <f t="shared" si="53"/>
        <v>0.25268362500813224</v>
      </c>
      <c r="AF78" s="199"/>
      <c r="AG78" s="203" t="s">
        <v>5429</v>
      </c>
      <c r="AH78" s="204">
        <v>0.92115021794287943</v>
      </c>
      <c r="AI78" s="205">
        <f t="shared" si="54"/>
        <v>7.8849782057120565E-2</v>
      </c>
      <c r="AJ78" s="199"/>
      <c r="AK78" s="203"/>
      <c r="AL78" s="204">
        <v>0.82070132066879187</v>
      </c>
      <c r="AM78" s="203">
        <v>20</v>
      </c>
      <c r="AN78" s="203"/>
      <c r="AP78" s="206" t="s">
        <v>382</v>
      </c>
      <c r="AQ78" s="445"/>
      <c r="AR78" s="445"/>
      <c r="AS78" s="207" t="s">
        <v>5442</v>
      </c>
      <c r="AT78" s="208"/>
      <c r="AU78" s="445"/>
      <c r="AV78" s="445"/>
      <c r="AW78" s="207" t="s">
        <v>5442</v>
      </c>
      <c r="AX78" s="208"/>
      <c r="AY78" s="445"/>
      <c r="AZ78" s="445"/>
      <c r="BA78" s="207" t="s">
        <v>5442</v>
      </c>
      <c r="BB78" s="208"/>
      <c r="BC78" s="445"/>
      <c r="BD78" s="445"/>
      <c r="BE78" s="207" t="s">
        <v>5442</v>
      </c>
      <c r="BF78" s="208"/>
      <c r="BG78" s="445"/>
      <c r="BH78" s="445"/>
      <c r="BI78" s="207" t="s">
        <v>5442</v>
      </c>
      <c r="BJ78" s="208"/>
      <c r="BK78" s="450"/>
      <c r="BL78" s="451"/>
      <c r="BM78" s="452"/>
      <c r="BN78" s="213" t="s">
        <v>5442</v>
      </c>
    </row>
    <row r="79" spans="1:66" thickBot="1">
      <c r="P79" s="95" t="s">
        <v>386</v>
      </c>
      <c r="Q79" s="203"/>
      <c r="R79" s="204">
        <v>0.60262832606857064</v>
      </c>
      <c r="S79" s="205">
        <f t="shared" si="50"/>
        <v>0.39737167393142936</v>
      </c>
      <c r="T79" s="199"/>
      <c r="U79" s="203"/>
      <c r="V79" s="204">
        <v>0.84047882375902661</v>
      </c>
      <c r="W79" s="205">
        <f t="shared" si="51"/>
        <v>0.15952117624097339</v>
      </c>
      <c r="X79" s="199"/>
      <c r="Y79" s="203"/>
      <c r="Z79" s="204">
        <v>0.72233426582525528</v>
      </c>
      <c r="AA79" s="205">
        <f t="shared" si="52"/>
        <v>0.27766573417474472</v>
      </c>
      <c r="AB79" s="199"/>
      <c r="AC79" s="203"/>
      <c r="AD79" s="204">
        <v>0.87378830264784324</v>
      </c>
      <c r="AE79" s="205">
        <f t="shared" si="53"/>
        <v>0.12621169735215676</v>
      </c>
      <c r="AF79" s="199"/>
      <c r="AG79" s="203"/>
      <c r="AH79" s="204">
        <v>0.91386376943595071</v>
      </c>
      <c r="AI79" s="205">
        <f t="shared" si="54"/>
        <v>8.6136230564049288E-2</v>
      </c>
      <c r="AJ79" s="199"/>
      <c r="AK79" s="203"/>
      <c r="AL79" s="204">
        <v>1.1606922126081582</v>
      </c>
      <c r="AM79" s="203">
        <v>40</v>
      </c>
      <c r="AN79" s="203"/>
      <c r="AP79" s="206" t="s">
        <v>386</v>
      </c>
      <c r="AQ79" s="445"/>
      <c r="AR79" s="445"/>
      <c r="AS79" s="207" t="s">
        <v>5444</v>
      </c>
      <c r="AT79" s="208"/>
      <c r="AU79" s="445"/>
      <c r="AV79" s="445"/>
      <c r="AW79" s="207" t="s">
        <v>5444</v>
      </c>
      <c r="AX79" s="208"/>
      <c r="AY79" s="445"/>
      <c r="AZ79" s="445"/>
      <c r="BA79" s="207" t="s">
        <v>5444</v>
      </c>
      <c r="BB79" s="208"/>
      <c r="BC79" s="445"/>
      <c r="BD79" s="445"/>
      <c r="BE79" s="207" t="s">
        <v>5444</v>
      </c>
      <c r="BF79" s="208"/>
      <c r="BG79" s="445"/>
      <c r="BH79" s="445"/>
      <c r="BI79" s="207" t="s">
        <v>5444</v>
      </c>
      <c r="BJ79" s="208"/>
      <c r="BK79" s="453"/>
      <c r="BL79" s="454"/>
      <c r="BM79" s="455"/>
      <c r="BN79" s="213" t="s">
        <v>5444</v>
      </c>
    </row>
    <row r="80" spans="1:66" thickBot="1">
      <c r="P80" s="199" t="s">
        <v>5453</v>
      </c>
      <c r="Q80" s="210"/>
      <c r="R80" s="211"/>
      <c r="S80" s="210"/>
      <c r="T80" s="199"/>
      <c r="U80" s="210"/>
      <c r="V80" s="211"/>
      <c r="W80" s="210"/>
      <c r="X80" s="199"/>
      <c r="Y80" s="210"/>
      <c r="Z80" s="211"/>
      <c r="AA80" s="210"/>
      <c r="AB80" s="199"/>
      <c r="AC80" s="210"/>
      <c r="AD80" s="211"/>
      <c r="AE80" s="210"/>
      <c r="AF80" s="199"/>
      <c r="AG80" s="210"/>
      <c r="AH80" s="211"/>
      <c r="AI80" s="210"/>
      <c r="AJ80" s="199"/>
      <c r="AK80" s="210"/>
      <c r="AL80" s="211"/>
      <c r="AM80" s="210"/>
      <c r="AN80" s="210"/>
      <c r="AP80" s="206" t="s">
        <v>5453</v>
      </c>
      <c r="AQ80" s="208"/>
      <c r="AR80" s="208"/>
      <c r="AS80" s="208"/>
      <c r="AT80" s="208"/>
      <c r="AU80" s="208"/>
      <c r="AV80" s="208"/>
      <c r="AW80" s="208"/>
      <c r="AX80" s="208"/>
      <c r="AY80" s="208"/>
      <c r="AZ80" s="208"/>
      <c r="BA80" s="208"/>
      <c r="BB80" s="208"/>
      <c r="BC80" s="208"/>
      <c r="BD80" s="208"/>
      <c r="BE80" s="208"/>
      <c r="BF80" s="208"/>
      <c r="BG80" s="208"/>
      <c r="BH80" s="208"/>
      <c r="BI80" s="208"/>
      <c r="BJ80" s="208"/>
      <c r="BK80" s="208"/>
      <c r="BL80" s="208"/>
      <c r="BM80" s="208"/>
      <c r="BN80" s="212"/>
    </row>
    <row r="81" spans="16:66" thickBot="1">
      <c r="P81" s="95" t="s">
        <v>5455</v>
      </c>
      <c r="Q81" s="203"/>
      <c r="R81" s="204">
        <v>0.61303753822132578</v>
      </c>
      <c r="S81" s="205">
        <f>1-R81</f>
        <v>0.38696246177867422</v>
      </c>
      <c r="T81" s="199"/>
      <c r="U81" s="203"/>
      <c r="V81" s="204">
        <v>0.96747121202263997</v>
      </c>
      <c r="W81" s="205">
        <f>1-V81</f>
        <v>3.252878797736003E-2</v>
      </c>
      <c r="X81" s="199"/>
      <c r="Y81" s="203"/>
      <c r="Z81" s="204">
        <v>1.0200377333940536</v>
      </c>
      <c r="AA81" s="205">
        <f>1-Z81</f>
        <v>-2.003773339405357E-2</v>
      </c>
      <c r="AB81" s="199"/>
      <c r="AC81" s="203"/>
      <c r="AD81" s="204">
        <v>0.5677574653568408</v>
      </c>
      <c r="AE81" s="205">
        <f>1-AD81</f>
        <v>0.4322425346431592</v>
      </c>
      <c r="AF81" s="199"/>
      <c r="AG81" s="203"/>
      <c r="AH81" s="204">
        <v>0.68225879903714781</v>
      </c>
      <c r="AI81" s="205">
        <f>1-AH81</f>
        <v>0.31774120096285219</v>
      </c>
      <c r="AJ81" s="199"/>
      <c r="AK81" s="203"/>
      <c r="AL81" s="204">
        <v>0.12627675492811138</v>
      </c>
      <c r="AM81" s="203" t="s">
        <v>5456</v>
      </c>
      <c r="AN81" s="203"/>
      <c r="AP81" s="206" t="s">
        <v>5455</v>
      </c>
      <c r="AQ81" s="445" t="s">
        <v>5548</v>
      </c>
      <c r="AR81" s="446"/>
      <c r="AS81" s="207" t="s">
        <v>5437</v>
      </c>
      <c r="AT81" s="208"/>
      <c r="AU81" s="445" t="s">
        <v>5549</v>
      </c>
      <c r="AV81" s="446"/>
      <c r="AW81" s="207" t="s">
        <v>5437</v>
      </c>
      <c r="AX81" s="208"/>
      <c r="AY81" s="445" t="s">
        <v>5550</v>
      </c>
      <c r="AZ81" s="446"/>
      <c r="BA81" s="207" t="s">
        <v>5437</v>
      </c>
      <c r="BB81" s="208"/>
      <c r="BC81" s="445" t="s">
        <v>5551</v>
      </c>
      <c r="BD81" s="446"/>
      <c r="BE81" s="207" t="s">
        <v>5437</v>
      </c>
      <c r="BF81" s="208"/>
      <c r="BG81" s="445" t="s">
        <v>5552</v>
      </c>
      <c r="BH81" s="446"/>
      <c r="BI81" s="207" t="s">
        <v>5437</v>
      </c>
      <c r="BJ81" s="208"/>
      <c r="BK81" s="447" t="s">
        <v>5497</v>
      </c>
      <c r="BL81" s="448"/>
      <c r="BM81" s="449"/>
      <c r="BN81" s="214" t="s">
        <v>5458</v>
      </c>
    </row>
    <row r="82" spans="16:66" thickBot="1">
      <c r="P82" s="95" t="s">
        <v>5460</v>
      </c>
      <c r="Q82" s="203"/>
      <c r="R82" s="204">
        <v>0.94561186650185414</v>
      </c>
      <c r="S82" s="205">
        <f t="shared" ref="S82:S84" si="55">1-R82</f>
        <v>5.4388133498145863E-2</v>
      </c>
      <c r="T82" s="199"/>
      <c r="U82" s="203"/>
      <c r="V82" s="204">
        <v>0.81029210851603672</v>
      </c>
      <c r="W82" s="205">
        <f t="shared" ref="W82:W84" si="56">1-V82</f>
        <v>0.18970789148396328</v>
      </c>
      <c r="X82" s="199"/>
      <c r="Y82" s="203"/>
      <c r="Z82" s="204">
        <v>1.1980352612061673</v>
      </c>
      <c r="AA82" s="205">
        <f t="shared" ref="AA82:AA84" si="57">1-Z82</f>
        <v>-0.19803526120616732</v>
      </c>
      <c r="AB82" s="199"/>
      <c r="AC82" s="203"/>
      <c r="AD82" s="204">
        <v>0.77750309023485775</v>
      </c>
      <c r="AE82" s="205">
        <f t="shared" ref="AE82:AE84" si="58">1-AD82</f>
        <v>0.22249690976514225</v>
      </c>
      <c r="AF82" s="199"/>
      <c r="AG82" s="203"/>
      <c r="AH82" s="204">
        <v>0.83735606011320007</v>
      </c>
      <c r="AI82" s="205">
        <f t="shared" ref="AI82:AI84" si="59">1-AH82</f>
        <v>0.16264393988679993</v>
      </c>
      <c r="AJ82" s="199"/>
      <c r="AK82" s="203" t="s">
        <v>5466</v>
      </c>
      <c r="AL82" s="204">
        <v>0.22581484613883285</v>
      </c>
      <c r="AM82" s="203" t="s">
        <v>5462</v>
      </c>
      <c r="AN82" s="203"/>
      <c r="AP82" s="206" t="s">
        <v>5460</v>
      </c>
      <c r="AQ82" s="446"/>
      <c r="AR82" s="446"/>
      <c r="AS82" s="207" t="s">
        <v>5440</v>
      </c>
      <c r="AT82" s="208"/>
      <c r="AU82" s="446"/>
      <c r="AV82" s="446"/>
      <c r="AW82" s="207" t="s">
        <v>5440</v>
      </c>
      <c r="AX82" s="208"/>
      <c r="AY82" s="446"/>
      <c r="AZ82" s="446"/>
      <c r="BA82" s="207" t="s">
        <v>5440</v>
      </c>
      <c r="BB82" s="208"/>
      <c r="BC82" s="446"/>
      <c r="BD82" s="446"/>
      <c r="BE82" s="207" t="s">
        <v>5440</v>
      </c>
      <c r="BF82" s="208"/>
      <c r="BG82" s="446"/>
      <c r="BH82" s="446"/>
      <c r="BI82" s="207" t="s">
        <v>5440</v>
      </c>
      <c r="BJ82" s="208"/>
      <c r="BK82" s="450"/>
      <c r="BL82" s="451"/>
      <c r="BM82" s="452"/>
      <c r="BN82" s="214" t="s">
        <v>5463</v>
      </c>
    </row>
    <row r="83" spans="16:66" thickBot="1">
      <c r="P83" s="95" t="s">
        <v>5465</v>
      </c>
      <c r="Q83" s="203" t="s">
        <v>5429</v>
      </c>
      <c r="R83" s="204">
        <v>0.8857588966235117</v>
      </c>
      <c r="S83" s="205">
        <f t="shared" si="55"/>
        <v>0.1142411033764883</v>
      </c>
      <c r="T83" s="199"/>
      <c r="U83" s="203" t="s">
        <v>5429</v>
      </c>
      <c r="V83" s="204">
        <v>0.77125756294320469</v>
      </c>
      <c r="W83" s="205">
        <f t="shared" si="56"/>
        <v>0.22874243705679531</v>
      </c>
      <c r="X83" s="199"/>
      <c r="Y83" s="203" t="s">
        <v>5429</v>
      </c>
      <c r="Z83" s="204">
        <v>0.69214755058226529</v>
      </c>
      <c r="AA83" s="205">
        <f t="shared" si="57"/>
        <v>0.30785244941773471</v>
      </c>
      <c r="AB83" s="199"/>
      <c r="AC83" s="203" t="s">
        <v>5429</v>
      </c>
      <c r="AD83" s="204">
        <v>0.95445969683169596</v>
      </c>
      <c r="AE83" s="205">
        <f t="shared" si="58"/>
        <v>4.5540303168304042E-2</v>
      </c>
      <c r="AF83" s="199"/>
      <c r="AG83" s="203" t="s">
        <v>5429</v>
      </c>
      <c r="AH83" s="204">
        <v>0.88315659358532295</v>
      </c>
      <c r="AI83" s="205">
        <f t="shared" si="59"/>
        <v>0.11684340641467705</v>
      </c>
      <c r="AJ83" s="199"/>
      <c r="AK83" s="203"/>
      <c r="AL83" s="204">
        <v>0.48968837421117684</v>
      </c>
      <c r="AM83" s="203" t="s">
        <v>5466</v>
      </c>
      <c r="AN83" s="203"/>
      <c r="AP83" s="206" t="s">
        <v>5465</v>
      </c>
      <c r="AQ83" s="446"/>
      <c r="AR83" s="446"/>
      <c r="AS83" s="207" t="s">
        <v>5442</v>
      </c>
      <c r="AT83" s="208"/>
      <c r="AU83" s="446"/>
      <c r="AV83" s="446"/>
      <c r="AW83" s="207" t="s">
        <v>5442</v>
      </c>
      <c r="AX83" s="208"/>
      <c r="AY83" s="446"/>
      <c r="AZ83" s="446"/>
      <c r="BA83" s="207" t="s">
        <v>5442</v>
      </c>
      <c r="BB83" s="208"/>
      <c r="BC83" s="446"/>
      <c r="BD83" s="446"/>
      <c r="BE83" s="207" t="s">
        <v>5442</v>
      </c>
      <c r="BF83" s="208"/>
      <c r="BG83" s="446"/>
      <c r="BH83" s="446"/>
      <c r="BI83" s="207" t="s">
        <v>5442</v>
      </c>
      <c r="BJ83" s="208"/>
      <c r="BK83" s="450"/>
      <c r="BL83" s="451"/>
      <c r="BM83" s="452"/>
      <c r="BN83" s="214" t="s">
        <v>5467</v>
      </c>
    </row>
    <row r="84" spans="16:66" thickBot="1">
      <c r="P84" s="95" t="s">
        <v>5469</v>
      </c>
      <c r="Q84" s="203"/>
      <c r="R84" s="204">
        <v>0.77333940537375578</v>
      </c>
      <c r="S84" s="205">
        <f t="shared" si="55"/>
        <v>0.22666059462624422</v>
      </c>
      <c r="T84" s="199"/>
      <c r="U84" s="203"/>
      <c r="V84" s="204">
        <v>1.0101489818489362</v>
      </c>
      <c r="W84" s="205">
        <f t="shared" si="56"/>
        <v>-1.01489818489362E-2</v>
      </c>
      <c r="X84" s="199"/>
      <c r="Y84" s="203"/>
      <c r="Z84" s="204">
        <v>1.0824930063105846</v>
      </c>
      <c r="AA84" s="205">
        <f t="shared" si="57"/>
        <v>-8.2493006310584649E-2</v>
      </c>
      <c r="AB84" s="199"/>
      <c r="AC84" s="203"/>
      <c r="AD84" s="204">
        <v>0.89148396330752722</v>
      </c>
      <c r="AE84" s="205">
        <f t="shared" si="58"/>
        <v>0.10851603669247278</v>
      </c>
      <c r="AF84" s="199"/>
      <c r="AG84" s="203"/>
      <c r="AH84" s="204">
        <v>1.0762474790189316</v>
      </c>
      <c r="AI84" s="205">
        <f t="shared" si="59"/>
        <v>-7.6247479018931585E-2</v>
      </c>
      <c r="AJ84" s="199"/>
      <c r="AK84" s="203"/>
      <c r="AL84" s="204">
        <v>0.7648819204996421</v>
      </c>
      <c r="AM84" s="203" t="s">
        <v>5470</v>
      </c>
      <c r="AN84" s="203"/>
      <c r="AP84" s="206" t="s">
        <v>5469</v>
      </c>
      <c r="AQ84" s="446"/>
      <c r="AR84" s="446"/>
      <c r="AS84" s="207" t="s">
        <v>5444</v>
      </c>
      <c r="AT84" s="208"/>
      <c r="AU84" s="446"/>
      <c r="AV84" s="446"/>
      <c r="AW84" s="207" t="s">
        <v>5444</v>
      </c>
      <c r="AX84" s="208"/>
      <c r="AY84" s="446"/>
      <c r="AZ84" s="446"/>
      <c r="BA84" s="207" t="s">
        <v>5444</v>
      </c>
      <c r="BB84" s="208"/>
      <c r="BC84" s="446"/>
      <c r="BD84" s="446"/>
      <c r="BE84" s="207" t="s">
        <v>5444</v>
      </c>
      <c r="BF84" s="208"/>
      <c r="BG84" s="446"/>
      <c r="BH84" s="446"/>
      <c r="BI84" s="207" t="s">
        <v>5444</v>
      </c>
      <c r="BJ84" s="208"/>
      <c r="BK84" s="453"/>
      <c r="BL84" s="454"/>
      <c r="BM84" s="455"/>
      <c r="BN84" s="214" t="s">
        <v>5471</v>
      </c>
    </row>
    <row r="85" spans="16:66" thickBot="1">
      <c r="P85" s="199" t="s">
        <v>5473</v>
      </c>
      <c r="Q85" s="199"/>
      <c r="R85" s="218"/>
      <c r="S85" s="199"/>
      <c r="T85" s="199"/>
      <c r="U85" s="199"/>
      <c r="V85" s="218"/>
      <c r="W85" s="199"/>
      <c r="X85" s="199"/>
      <c r="Y85" s="199"/>
      <c r="Z85" s="218"/>
      <c r="AA85" s="199"/>
      <c r="AB85" s="199"/>
      <c r="AC85" s="199"/>
      <c r="AD85" s="218"/>
      <c r="AE85" s="199"/>
      <c r="AF85" s="199"/>
      <c r="AG85" s="199"/>
      <c r="AH85" s="218"/>
      <c r="AI85" s="199"/>
      <c r="AJ85" s="199"/>
      <c r="AK85" s="199"/>
      <c r="AL85" s="218"/>
      <c r="AM85" s="199"/>
      <c r="AN85" s="199"/>
      <c r="AP85" s="206" t="s">
        <v>5473</v>
      </c>
      <c r="AQ85" s="208"/>
      <c r="AR85" s="208"/>
      <c r="AS85" s="208"/>
      <c r="AT85" s="208"/>
      <c r="AU85" s="208"/>
      <c r="AV85" s="208"/>
      <c r="AW85" s="208"/>
      <c r="AX85" s="208"/>
      <c r="AY85" s="208"/>
      <c r="AZ85" s="208"/>
      <c r="BA85" s="208"/>
      <c r="BB85" s="208"/>
      <c r="BC85" s="208"/>
      <c r="BD85" s="208"/>
      <c r="BE85" s="208"/>
      <c r="BF85" s="208"/>
      <c r="BG85" s="208"/>
      <c r="BH85" s="208"/>
      <c r="BI85" s="208"/>
      <c r="BJ85" s="208"/>
      <c r="BK85" s="208"/>
      <c r="BL85" s="208"/>
      <c r="BM85" s="208"/>
      <c r="BN85" s="212"/>
    </row>
    <row r="86" spans="16:66" thickBot="1">
      <c r="P86" s="95" t="s">
        <v>5475</v>
      </c>
      <c r="Q86" s="95"/>
      <c r="R86" s="219"/>
      <c r="S86" s="95"/>
      <c r="T86" s="199"/>
      <c r="U86" s="95"/>
      <c r="V86" s="219"/>
      <c r="W86" s="95"/>
      <c r="X86" s="199"/>
      <c r="Y86" s="95"/>
      <c r="Z86" s="219"/>
      <c r="AA86" s="95"/>
      <c r="AB86" s="199"/>
      <c r="AC86" s="95"/>
      <c r="AD86" s="219"/>
      <c r="AE86" s="95"/>
      <c r="AF86" s="199"/>
      <c r="AG86" s="95"/>
      <c r="AH86" s="219"/>
      <c r="AI86" s="95"/>
      <c r="AJ86" s="199"/>
      <c r="AK86" s="95"/>
      <c r="AL86" s="219"/>
      <c r="AM86" s="95"/>
      <c r="AN86" s="95"/>
      <c r="AP86" s="220" t="s">
        <v>5475</v>
      </c>
      <c r="AQ86" s="442" t="s">
        <v>5476</v>
      </c>
      <c r="AR86" s="443"/>
      <c r="AS86" s="443"/>
      <c r="AT86" s="443"/>
      <c r="AU86" s="443"/>
      <c r="AV86" s="443"/>
      <c r="AW86" s="443"/>
      <c r="AX86" s="443"/>
      <c r="AY86" s="443"/>
      <c r="AZ86" s="443"/>
      <c r="BA86" s="443"/>
      <c r="BB86" s="443"/>
      <c r="BC86" s="443"/>
      <c r="BD86" s="443"/>
      <c r="BE86" s="443"/>
      <c r="BF86" s="443"/>
      <c r="BG86" s="443"/>
      <c r="BH86" s="443"/>
      <c r="BI86" s="443"/>
      <c r="BJ86" s="443"/>
      <c r="BK86" s="443"/>
      <c r="BL86" s="443"/>
      <c r="BM86" s="443"/>
      <c r="BN86" s="444"/>
    </row>
    <row r="87" spans="16:66" thickBot="1">
      <c r="AX87" t="s">
        <v>5478</v>
      </c>
      <c r="BE87" t="s">
        <v>5479</v>
      </c>
    </row>
    <row r="88" spans="16:66" thickBot="1">
      <c r="AX88" t="s">
        <v>5481</v>
      </c>
    </row>
    <row r="90" spans="16:66" thickBot="1">
      <c r="P90" s="180" t="s">
        <v>5553</v>
      </c>
      <c r="Q90" t="s">
        <v>5431</v>
      </c>
      <c r="AP90" s="180" t="s">
        <v>5553</v>
      </c>
      <c r="AQ90" s="196" t="s">
        <v>5554</v>
      </c>
    </row>
    <row r="91" spans="16:66" thickBot="1">
      <c r="P91" s="95"/>
      <c r="Q91" s="95">
        <v>1</v>
      </c>
      <c r="R91" s="95" t="s">
        <v>5434</v>
      </c>
      <c r="S91" s="198" t="s">
        <v>5435</v>
      </c>
      <c r="T91" s="199">
        <v>4</v>
      </c>
      <c r="U91" s="95">
        <v>5</v>
      </c>
      <c r="V91" s="95" t="s">
        <v>5434</v>
      </c>
      <c r="W91" s="198" t="s">
        <v>5435</v>
      </c>
      <c r="X91" s="199">
        <v>8</v>
      </c>
      <c r="Y91" s="95">
        <v>9</v>
      </c>
      <c r="Z91" s="95" t="s">
        <v>5434</v>
      </c>
      <c r="AA91" s="198" t="s">
        <v>5435</v>
      </c>
      <c r="AB91" s="199">
        <v>12</v>
      </c>
      <c r="AC91" s="95">
        <v>13</v>
      </c>
      <c r="AD91" s="95" t="s">
        <v>5434</v>
      </c>
      <c r="AE91" s="198" t="s">
        <v>5435</v>
      </c>
      <c r="AF91" s="199">
        <v>16</v>
      </c>
      <c r="AG91" s="95">
        <v>17</v>
      </c>
      <c r="AH91" s="95" t="s">
        <v>5434</v>
      </c>
      <c r="AI91" s="198" t="s">
        <v>5435</v>
      </c>
      <c r="AJ91" s="199">
        <v>20</v>
      </c>
      <c r="AK91" s="95">
        <v>21</v>
      </c>
      <c r="AL91" s="229">
        <v>22</v>
      </c>
      <c r="AM91" s="95">
        <v>23</v>
      </c>
      <c r="AN91" s="95">
        <v>24</v>
      </c>
      <c r="AP91" s="200"/>
      <c r="AQ91" s="201">
        <v>1</v>
      </c>
      <c r="AR91" s="201">
        <v>2</v>
      </c>
      <c r="AS91" s="201">
        <v>3</v>
      </c>
      <c r="AT91" s="201">
        <v>4</v>
      </c>
      <c r="AU91" s="201">
        <v>5</v>
      </c>
      <c r="AV91" s="201">
        <v>6</v>
      </c>
      <c r="AW91" s="201">
        <v>7</v>
      </c>
      <c r="AX91" s="201">
        <v>8</v>
      </c>
      <c r="AY91" s="201">
        <v>9</v>
      </c>
      <c r="AZ91" s="201">
        <v>10</v>
      </c>
      <c r="BA91" s="201">
        <v>11</v>
      </c>
      <c r="BB91" s="201">
        <v>12</v>
      </c>
      <c r="BC91" s="201">
        <v>13</v>
      </c>
      <c r="BD91" s="201">
        <v>14</v>
      </c>
      <c r="BE91" s="201">
        <v>15</v>
      </c>
      <c r="BF91" s="201">
        <v>16</v>
      </c>
      <c r="BG91" s="201">
        <v>17</v>
      </c>
      <c r="BH91" s="201">
        <v>18</v>
      </c>
      <c r="BI91" s="201">
        <v>19</v>
      </c>
      <c r="BJ91" s="201">
        <v>20</v>
      </c>
      <c r="BK91" s="201">
        <v>21</v>
      </c>
      <c r="BL91" s="201">
        <v>22</v>
      </c>
      <c r="BM91" s="201">
        <v>23</v>
      </c>
      <c r="BN91" s="202">
        <v>24</v>
      </c>
    </row>
    <row r="92" spans="16:66" thickBot="1">
      <c r="P92" s="95" t="s">
        <v>14</v>
      </c>
      <c r="Q92" s="203"/>
      <c r="R92" s="204">
        <v>4.1477481899619584E-2</v>
      </c>
      <c r="S92" s="205">
        <f>1-R92</f>
        <v>0.95852251810038047</v>
      </c>
      <c r="T92" s="199"/>
      <c r="U92" s="203"/>
      <c r="V92" s="204">
        <v>-2.6997177567799728E-3</v>
      </c>
      <c r="W92" s="205">
        <f>1-V92</f>
        <v>1.00269971775678</v>
      </c>
      <c r="X92" s="199"/>
      <c r="Y92" s="203"/>
      <c r="Z92" s="204">
        <v>1.4480304331819856E-2</v>
      </c>
      <c r="AA92" s="205">
        <f>1-Z92</f>
        <v>0.9855196956681801</v>
      </c>
      <c r="AB92" s="199"/>
      <c r="AC92" s="203"/>
      <c r="AD92" s="204">
        <v>-2.2088599828199778E-3</v>
      </c>
      <c r="AE92" s="205">
        <f>1-AD92</f>
        <v>1.0022088599828201</v>
      </c>
      <c r="AF92" s="199"/>
      <c r="AG92" s="203"/>
      <c r="AH92" s="204">
        <v>0.67959258804761313</v>
      </c>
      <c r="AI92" s="205">
        <f>1-AH92</f>
        <v>0.32040741195238687</v>
      </c>
      <c r="AJ92" s="199"/>
      <c r="AK92" s="203"/>
      <c r="AL92" s="204"/>
      <c r="AM92" s="203"/>
      <c r="AN92" s="203"/>
      <c r="AP92" s="206" t="s">
        <v>14</v>
      </c>
      <c r="AQ92" s="445" t="s">
        <v>5555</v>
      </c>
      <c r="AR92" s="445"/>
      <c r="AS92" s="207" t="s">
        <v>5437</v>
      </c>
      <c r="AT92" s="208"/>
      <c r="AU92" s="445" t="s">
        <v>5556</v>
      </c>
      <c r="AV92" s="445"/>
      <c r="AW92" s="207" t="s">
        <v>5437</v>
      </c>
      <c r="AX92" s="208"/>
      <c r="AY92" s="445" t="s">
        <v>5557</v>
      </c>
      <c r="AZ92" s="445"/>
      <c r="BA92" s="207" t="s">
        <v>5437</v>
      </c>
      <c r="BB92" s="208"/>
      <c r="BC92" s="445" t="s">
        <v>5558</v>
      </c>
      <c r="BD92" s="445"/>
      <c r="BE92" s="207" t="s">
        <v>5437</v>
      </c>
      <c r="BF92" s="208"/>
      <c r="BG92" s="445" t="s">
        <v>5559</v>
      </c>
      <c r="BH92" s="445"/>
      <c r="BI92" s="207" t="s">
        <v>5437</v>
      </c>
      <c r="BJ92" s="208"/>
      <c r="BK92" s="456" t="s">
        <v>5438</v>
      </c>
      <c r="BL92" s="457"/>
      <c r="BM92" s="457"/>
      <c r="BN92" s="458"/>
    </row>
    <row r="93" spans="16:66" thickBot="1">
      <c r="P93" s="95" t="s">
        <v>15</v>
      </c>
      <c r="Q93" s="203"/>
      <c r="R93" s="204">
        <v>0.30948582648177686</v>
      </c>
      <c r="S93" s="205">
        <f t="shared" ref="S93:S95" si="60">1-R93</f>
        <v>0.6905141735182232</v>
      </c>
      <c r="T93" s="199"/>
      <c r="U93" s="203"/>
      <c r="V93" s="204">
        <v>-1.7180022088599829E-3</v>
      </c>
      <c r="W93" s="205">
        <f t="shared" ref="W93:W95" si="61">1-V93</f>
        <v>1.0017180022088601</v>
      </c>
      <c r="X93" s="199"/>
      <c r="Y93" s="203"/>
      <c r="Z93" s="204">
        <v>5.9639219536139397E-2</v>
      </c>
      <c r="AA93" s="205">
        <f t="shared" ref="AA93:AA95" si="62">1-Z93</f>
        <v>0.94036078046386062</v>
      </c>
      <c r="AB93" s="199"/>
      <c r="AC93" s="203"/>
      <c r="AD93" s="204">
        <v>5.0312921830899492E-2</v>
      </c>
      <c r="AE93" s="205">
        <f t="shared" ref="AE93:AE95" si="63">1-AD93</f>
        <v>0.94968707816910047</v>
      </c>
      <c r="AF93" s="199"/>
      <c r="AG93" s="203"/>
      <c r="AH93" s="204">
        <v>1.0236838875935697</v>
      </c>
      <c r="AI93" s="205">
        <f t="shared" ref="AI93:AI95" si="64">1-AH93</f>
        <v>-2.3683887593569652E-2</v>
      </c>
      <c r="AJ93" s="199"/>
      <c r="AK93" s="203"/>
      <c r="AL93" s="204"/>
      <c r="AM93" s="203"/>
      <c r="AN93" s="203"/>
      <c r="AP93" s="206" t="s">
        <v>15</v>
      </c>
      <c r="AQ93" s="445"/>
      <c r="AR93" s="445"/>
      <c r="AS93" s="207" t="s">
        <v>5440</v>
      </c>
      <c r="AT93" s="208"/>
      <c r="AU93" s="445"/>
      <c r="AV93" s="445"/>
      <c r="AW93" s="207" t="s">
        <v>5440</v>
      </c>
      <c r="AX93" s="208"/>
      <c r="AY93" s="445"/>
      <c r="AZ93" s="445"/>
      <c r="BA93" s="207" t="s">
        <v>5440</v>
      </c>
      <c r="BB93" s="208"/>
      <c r="BC93" s="445"/>
      <c r="BD93" s="445"/>
      <c r="BE93" s="207" t="s">
        <v>5440</v>
      </c>
      <c r="BF93" s="208"/>
      <c r="BG93" s="445"/>
      <c r="BH93" s="445"/>
      <c r="BI93" s="207" t="s">
        <v>5440</v>
      </c>
      <c r="BJ93" s="208"/>
      <c r="BK93" s="459"/>
      <c r="BL93" s="460"/>
      <c r="BM93" s="460"/>
      <c r="BN93" s="461"/>
    </row>
    <row r="94" spans="16:66" thickBot="1">
      <c r="P94" s="95" t="s">
        <v>17</v>
      </c>
      <c r="Q94" s="203">
        <v>10</v>
      </c>
      <c r="R94" s="204">
        <v>0.51564609154497487</v>
      </c>
      <c r="S94" s="205">
        <f t="shared" si="60"/>
        <v>0.48435390845502513</v>
      </c>
      <c r="T94" s="199"/>
      <c r="U94" s="203" t="s">
        <v>5506</v>
      </c>
      <c r="V94" s="204">
        <v>-7.3628666093999257E-4</v>
      </c>
      <c r="W94" s="205">
        <f t="shared" si="61"/>
        <v>1.0007362866609399</v>
      </c>
      <c r="X94" s="199"/>
      <c r="Y94" s="203" t="s">
        <v>5506</v>
      </c>
      <c r="Z94" s="204">
        <v>9.547183703521904E-2</v>
      </c>
      <c r="AA94" s="205">
        <f t="shared" si="62"/>
        <v>0.904528162964781</v>
      </c>
      <c r="AB94" s="199"/>
      <c r="AC94" s="203" t="s">
        <v>5506</v>
      </c>
      <c r="AD94" s="204">
        <v>0.17155479199901827</v>
      </c>
      <c r="AE94" s="205">
        <f t="shared" si="63"/>
        <v>0.82844520800098176</v>
      </c>
      <c r="AF94" s="199"/>
      <c r="AG94" s="203" t="s">
        <v>5429</v>
      </c>
      <c r="AH94" s="204">
        <v>0.78856301386673211</v>
      </c>
      <c r="AI94" s="205">
        <f t="shared" si="64"/>
        <v>0.21143698613326789</v>
      </c>
      <c r="AJ94" s="199"/>
      <c r="AK94" s="203"/>
      <c r="AL94" s="204"/>
      <c r="AM94" s="203"/>
      <c r="AN94" s="203"/>
      <c r="AP94" s="206" t="s">
        <v>17</v>
      </c>
      <c r="AQ94" s="445"/>
      <c r="AR94" s="445"/>
      <c r="AS94" s="207" t="s">
        <v>5442</v>
      </c>
      <c r="AT94" s="208"/>
      <c r="AU94" s="445"/>
      <c r="AV94" s="445"/>
      <c r="AW94" s="207" t="s">
        <v>5442</v>
      </c>
      <c r="AX94" s="208"/>
      <c r="AY94" s="445"/>
      <c r="AZ94" s="445"/>
      <c r="BA94" s="207" t="s">
        <v>5442</v>
      </c>
      <c r="BB94" s="208"/>
      <c r="BC94" s="445"/>
      <c r="BD94" s="445"/>
      <c r="BE94" s="207" t="s">
        <v>5442</v>
      </c>
      <c r="BF94" s="208"/>
      <c r="BG94" s="445"/>
      <c r="BH94" s="445"/>
      <c r="BI94" s="207" t="s">
        <v>5442</v>
      </c>
      <c r="BJ94" s="208"/>
      <c r="BK94" s="459"/>
      <c r="BL94" s="460"/>
      <c r="BM94" s="460"/>
      <c r="BN94" s="461"/>
    </row>
    <row r="95" spans="16:66" thickBot="1">
      <c r="P95" s="95" t="s">
        <v>360</v>
      </c>
      <c r="Q95" s="203"/>
      <c r="R95" s="204">
        <v>0.55638728678365434</v>
      </c>
      <c r="S95" s="205">
        <f t="shared" si="60"/>
        <v>0.44361271321634566</v>
      </c>
      <c r="T95" s="199"/>
      <c r="U95" s="203"/>
      <c r="V95" s="204">
        <v>-4.6631488526199527E-3</v>
      </c>
      <c r="W95" s="205">
        <f t="shared" si="61"/>
        <v>1.0046631488526199</v>
      </c>
      <c r="X95" s="199"/>
      <c r="Y95" s="203"/>
      <c r="Z95" s="204">
        <v>0.14848447662289849</v>
      </c>
      <c r="AA95" s="205">
        <f t="shared" si="62"/>
        <v>0.85151552337710146</v>
      </c>
      <c r="AB95" s="199"/>
      <c r="AC95" s="203"/>
      <c r="AD95" s="204">
        <v>0.19904282734077799</v>
      </c>
      <c r="AE95" s="205">
        <f t="shared" si="63"/>
        <v>0.80095717265922195</v>
      </c>
      <c r="AF95" s="199"/>
      <c r="AG95" s="203"/>
      <c r="AH95" s="204">
        <v>0.91569517732237082</v>
      </c>
      <c r="AI95" s="205">
        <f t="shared" si="64"/>
        <v>8.4304822677629176E-2</v>
      </c>
      <c r="AJ95" s="199"/>
      <c r="AK95" s="203"/>
      <c r="AL95" s="204"/>
      <c r="AM95" s="203"/>
      <c r="AN95" s="203"/>
      <c r="AP95" s="206" t="s">
        <v>360</v>
      </c>
      <c r="AQ95" s="445"/>
      <c r="AR95" s="445"/>
      <c r="AS95" s="207" t="s">
        <v>5444</v>
      </c>
      <c r="AT95" s="208"/>
      <c r="AU95" s="445"/>
      <c r="AV95" s="445"/>
      <c r="AW95" s="207" t="s">
        <v>5444</v>
      </c>
      <c r="AX95" s="208"/>
      <c r="AY95" s="445"/>
      <c r="AZ95" s="445"/>
      <c r="BA95" s="207" t="s">
        <v>5444</v>
      </c>
      <c r="BB95" s="208"/>
      <c r="BC95" s="445"/>
      <c r="BD95" s="445"/>
      <c r="BE95" s="207" t="s">
        <v>5444</v>
      </c>
      <c r="BF95" s="208"/>
      <c r="BG95" s="445"/>
      <c r="BH95" s="445"/>
      <c r="BI95" s="207" t="s">
        <v>5444</v>
      </c>
      <c r="BJ95" s="208"/>
      <c r="BK95" s="462"/>
      <c r="BL95" s="463"/>
      <c r="BM95" s="463"/>
      <c r="BN95" s="464"/>
    </row>
    <row r="96" spans="16:66" thickBot="1">
      <c r="P96" s="199" t="s">
        <v>362</v>
      </c>
      <c r="Q96" s="210"/>
      <c r="R96" s="211"/>
      <c r="S96" s="210"/>
      <c r="T96" s="199"/>
      <c r="U96" s="210"/>
      <c r="V96" s="211"/>
      <c r="W96" s="210"/>
      <c r="X96" s="199"/>
      <c r="Y96" s="210"/>
      <c r="Z96" s="211"/>
      <c r="AA96" s="210"/>
      <c r="AB96" s="199"/>
      <c r="AC96" s="210"/>
      <c r="AD96" s="211"/>
      <c r="AE96" s="210"/>
      <c r="AF96" s="199"/>
      <c r="AG96" s="210"/>
      <c r="AH96" s="211"/>
      <c r="AI96" s="210"/>
      <c r="AJ96" s="199"/>
      <c r="AK96" s="210"/>
      <c r="AL96" s="211"/>
      <c r="AM96" s="210" t="s">
        <v>5446</v>
      </c>
      <c r="AN96" s="210"/>
      <c r="AP96" s="206" t="s">
        <v>362</v>
      </c>
      <c r="AQ96" s="208"/>
      <c r="AR96" s="208"/>
      <c r="AS96" s="208"/>
      <c r="AT96" s="208"/>
      <c r="AU96" s="208"/>
      <c r="AV96" s="208"/>
      <c r="AW96" s="208"/>
      <c r="AX96" s="208"/>
      <c r="AY96" s="208"/>
      <c r="AZ96" s="208"/>
      <c r="BA96" s="208"/>
      <c r="BB96" s="208"/>
      <c r="BC96" s="208"/>
      <c r="BD96" s="208"/>
      <c r="BE96" s="208"/>
      <c r="BF96" s="208"/>
      <c r="BG96" s="208"/>
      <c r="BH96" s="208"/>
      <c r="BI96" s="208"/>
      <c r="BJ96" s="208"/>
      <c r="BK96" s="208"/>
      <c r="BL96" s="208"/>
      <c r="BM96" s="208"/>
      <c r="BN96" s="212"/>
    </row>
    <row r="97" spans="16:66" thickBot="1">
      <c r="P97" s="95" t="s">
        <v>369</v>
      </c>
      <c r="Q97" s="203"/>
      <c r="R97" s="204">
        <v>-2.6997177567799728E-3</v>
      </c>
      <c r="S97" s="205">
        <f>1-R97</f>
        <v>1.00269971775678</v>
      </c>
      <c r="T97" s="199"/>
      <c r="U97" s="203"/>
      <c r="V97" s="204">
        <v>0.83666707571481158</v>
      </c>
      <c r="W97" s="205">
        <f>1-V97</f>
        <v>0.16333292428518842</v>
      </c>
      <c r="X97" s="199"/>
      <c r="Y97" s="203"/>
      <c r="Z97" s="204">
        <v>0.48079518959381518</v>
      </c>
      <c r="AA97" s="205">
        <f>1-Z97</f>
        <v>0.51920481040618482</v>
      </c>
      <c r="AB97" s="199"/>
      <c r="AC97" s="203"/>
      <c r="AD97" s="204">
        <v>0.99865014112160988</v>
      </c>
      <c r="AE97" s="205">
        <f>1-AD97</f>
        <v>1.34985887839012E-3</v>
      </c>
      <c r="AF97" s="199"/>
      <c r="AG97" s="203"/>
      <c r="AH97" s="204">
        <v>0.97508896797153011</v>
      </c>
      <c r="AI97" s="205">
        <f>1-AH97</f>
        <v>2.4911032028469893E-2</v>
      </c>
      <c r="AJ97" s="199"/>
      <c r="AK97" s="203"/>
      <c r="AL97" s="204">
        <v>0.72561050435636265</v>
      </c>
      <c r="AM97" s="203">
        <v>5</v>
      </c>
      <c r="AN97" s="203"/>
      <c r="AP97" s="206" t="s">
        <v>369</v>
      </c>
      <c r="AQ97" s="445" t="s">
        <v>5560</v>
      </c>
      <c r="AR97" s="445"/>
      <c r="AS97" s="207" t="s">
        <v>5437</v>
      </c>
      <c r="AT97" s="208"/>
      <c r="AU97" s="445" t="s">
        <v>5561</v>
      </c>
      <c r="AV97" s="445"/>
      <c r="AW97" s="207" t="s">
        <v>5437</v>
      </c>
      <c r="AX97" s="208"/>
      <c r="AY97" s="445" t="s">
        <v>5562</v>
      </c>
      <c r="AZ97" s="445"/>
      <c r="BA97" s="207" t="s">
        <v>5437</v>
      </c>
      <c r="BB97" s="208"/>
      <c r="BC97" s="445" t="s">
        <v>5563</v>
      </c>
      <c r="BD97" s="445"/>
      <c r="BE97" s="207" t="s">
        <v>5437</v>
      </c>
      <c r="BF97" s="208"/>
      <c r="BG97" s="445" t="s">
        <v>5564</v>
      </c>
      <c r="BH97" s="445"/>
      <c r="BI97" s="207" t="s">
        <v>5437</v>
      </c>
      <c r="BJ97" s="208"/>
      <c r="BK97" s="447" t="s">
        <v>5448</v>
      </c>
      <c r="BL97" s="448"/>
      <c r="BM97" s="449"/>
      <c r="BN97" s="213" t="s">
        <v>5437</v>
      </c>
    </row>
    <row r="98" spans="16:66" thickBot="1">
      <c r="P98" s="95" t="s">
        <v>373</v>
      </c>
      <c r="Q98" s="203"/>
      <c r="R98" s="204">
        <v>-2.6997177567799728E-3</v>
      </c>
      <c r="S98" s="205">
        <f t="shared" ref="S98:S100" si="65">1-R98</f>
        <v>1.00269971775678</v>
      </c>
      <c r="T98" s="199"/>
      <c r="U98" s="203"/>
      <c r="V98" s="204">
        <v>0.6643759970548534</v>
      </c>
      <c r="W98" s="205">
        <f t="shared" ref="W98:W100" si="66">1-V98</f>
        <v>0.3356240029451466</v>
      </c>
      <c r="X98" s="199"/>
      <c r="Y98" s="203"/>
      <c r="Z98" s="204">
        <v>0.65210455270585344</v>
      </c>
      <c r="AA98" s="205">
        <f t="shared" ref="AA98:AA100" si="67">1-Z98</f>
        <v>0.34789544729414656</v>
      </c>
      <c r="AB98" s="199"/>
      <c r="AC98" s="203"/>
      <c r="AD98" s="204">
        <v>0.78414529390109211</v>
      </c>
      <c r="AE98" s="205">
        <f t="shared" ref="AE98:AE100" si="68">1-AD98</f>
        <v>0.21585470609890789</v>
      </c>
      <c r="AF98" s="199"/>
      <c r="AG98" s="203"/>
      <c r="AH98" s="204">
        <v>1.0600073628666093</v>
      </c>
      <c r="AI98" s="205">
        <f t="shared" ref="AI98:AI100" si="69">1-AH98</f>
        <v>-6.0007362866609348E-2</v>
      </c>
      <c r="AJ98" s="199"/>
      <c r="AK98" s="203"/>
      <c r="AL98" s="204">
        <v>1.185053380782918</v>
      </c>
      <c r="AM98" s="203">
        <v>10</v>
      </c>
      <c r="AN98" s="203"/>
      <c r="AP98" s="206" t="s">
        <v>373</v>
      </c>
      <c r="AQ98" s="445"/>
      <c r="AR98" s="445"/>
      <c r="AS98" s="207" t="s">
        <v>5440</v>
      </c>
      <c r="AT98" s="208"/>
      <c r="AU98" s="445"/>
      <c r="AV98" s="445"/>
      <c r="AW98" s="207" t="s">
        <v>5440</v>
      </c>
      <c r="AX98" s="208"/>
      <c r="AY98" s="445"/>
      <c r="AZ98" s="445"/>
      <c r="BA98" s="207" t="s">
        <v>5440</v>
      </c>
      <c r="BB98" s="208"/>
      <c r="BC98" s="445"/>
      <c r="BD98" s="445"/>
      <c r="BE98" s="207" t="s">
        <v>5440</v>
      </c>
      <c r="BF98" s="208"/>
      <c r="BG98" s="445"/>
      <c r="BH98" s="445"/>
      <c r="BI98" s="207" t="s">
        <v>5440</v>
      </c>
      <c r="BJ98" s="208"/>
      <c r="BK98" s="450"/>
      <c r="BL98" s="451"/>
      <c r="BM98" s="452"/>
      <c r="BN98" s="213" t="s">
        <v>5440</v>
      </c>
    </row>
    <row r="99" spans="16:66" thickBot="1">
      <c r="P99" s="95" t="s">
        <v>382</v>
      </c>
      <c r="Q99" s="203" t="s">
        <v>5506</v>
      </c>
      <c r="R99" s="204">
        <v>-3.6814333046999632E-3</v>
      </c>
      <c r="S99" s="205">
        <f t="shared" si="65"/>
        <v>1.0036814333046999</v>
      </c>
      <c r="T99" s="199"/>
      <c r="U99" s="203" t="s">
        <v>5429</v>
      </c>
      <c r="V99" s="204">
        <v>0.91962203951405075</v>
      </c>
      <c r="W99" s="205">
        <f t="shared" si="66"/>
        <v>8.0377960485949251E-2</v>
      </c>
      <c r="X99" s="199"/>
      <c r="Y99" s="203" t="s">
        <v>1852</v>
      </c>
      <c r="Z99" s="204">
        <v>0.63983310835685359</v>
      </c>
      <c r="AA99" s="205">
        <f t="shared" si="67"/>
        <v>0.36016689164314641</v>
      </c>
      <c r="AB99" s="199"/>
      <c r="AC99" s="203" t="s">
        <v>5429</v>
      </c>
      <c r="AD99" s="204">
        <v>0.71198920112897279</v>
      </c>
      <c r="AE99" s="205">
        <f t="shared" si="68"/>
        <v>0.28801079887102721</v>
      </c>
      <c r="AF99" s="199"/>
      <c r="AG99" s="203" t="s">
        <v>5429</v>
      </c>
      <c r="AH99" s="204">
        <v>0.92993005276721064</v>
      </c>
      <c r="AI99" s="205">
        <f t="shared" si="69"/>
        <v>7.0069947232789365E-2</v>
      </c>
      <c r="AJ99" s="199"/>
      <c r="AK99" s="203"/>
      <c r="AL99" s="204">
        <v>1.0352190452816297</v>
      </c>
      <c r="AM99" s="203">
        <v>20</v>
      </c>
      <c r="AN99" s="203"/>
      <c r="AP99" s="206" t="s">
        <v>382</v>
      </c>
      <c r="AQ99" s="445"/>
      <c r="AR99" s="445"/>
      <c r="AS99" s="207" t="s">
        <v>5442</v>
      </c>
      <c r="AT99" s="208"/>
      <c r="AU99" s="445"/>
      <c r="AV99" s="445"/>
      <c r="AW99" s="207" t="s">
        <v>5442</v>
      </c>
      <c r="AX99" s="208"/>
      <c r="AY99" s="445"/>
      <c r="AZ99" s="445"/>
      <c r="BA99" s="207" t="s">
        <v>5442</v>
      </c>
      <c r="BB99" s="208"/>
      <c r="BC99" s="445"/>
      <c r="BD99" s="445"/>
      <c r="BE99" s="207" t="s">
        <v>5442</v>
      </c>
      <c r="BF99" s="208"/>
      <c r="BG99" s="445"/>
      <c r="BH99" s="445"/>
      <c r="BI99" s="207" t="s">
        <v>5442</v>
      </c>
      <c r="BJ99" s="208"/>
      <c r="BK99" s="450"/>
      <c r="BL99" s="451"/>
      <c r="BM99" s="452"/>
      <c r="BN99" s="213" t="s">
        <v>5442</v>
      </c>
    </row>
    <row r="100" spans="16:66" thickBot="1">
      <c r="P100" s="95" t="s">
        <v>386</v>
      </c>
      <c r="Q100" s="203"/>
      <c r="R100" s="204">
        <v>-1.0553442140139894E-2</v>
      </c>
      <c r="S100" s="205">
        <f t="shared" si="65"/>
        <v>1.0105534421401399</v>
      </c>
      <c r="T100" s="199"/>
      <c r="U100" s="203"/>
      <c r="V100" s="204">
        <v>0.70266290342373294</v>
      </c>
      <c r="W100" s="205">
        <f t="shared" si="66"/>
        <v>0.29733709657626706</v>
      </c>
      <c r="X100" s="199"/>
      <c r="Y100" s="203"/>
      <c r="Z100" s="204">
        <v>1.0550987851270095</v>
      </c>
      <c r="AA100" s="205">
        <f t="shared" si="67"/>
        <v>-5.5098785127009497E-2</v>
      </c>
      <c r="AB100" s="199"/>
      <c r="AC100" s="203"/>
      <c r="AD100" s="204">
        <v>0.99865014112160988</v>
      </c>
      <c r="AE100" s="205">
        <f t="shared" si="68"/>
        <v>1.34985887839012E-3</v>
      </c>
      <c r="AF100" s="199"/>
      <c r="AG100" s="203"/>
      <c r="AH100" s="204">
        <v>0.62461651736409374</v>
      </c>
      <c r="AI100" s="204">
        <f t="shared" si="69"/>
        <v>0.37538348263590626</v>
      </c>
      <c r="AJ100" s="199"/>
      <c r="AK100" s="203"/>
      <c r="AL100" s="204">
        <v>1.0495766351699594</v>
      </c>
      <c r="AM100" s="203">
        <v>40</v>
      </c>
      <c r="AN100" s="203"/>
      <c r="AP100" s="206" t="s">
        <v>386</v>
      </c>
      <c r="AQ100" s="445"/>
      <c r="AR100" s="445"/>
      <c r="AS100" s="207" t="s">
        <v>5444</v>
      </c>
      <c r="AT100" s="208"/>
      <c r="AU100" s="445"/>
      <c r="AV100" s="445"/>
      <c r="AW100" s="207" t="s">
        <v>5444</v>
      </c>
      <c r="AX100" s="208"/>
      <c r="AY100" s="445"/>
      <c r="AZ100" s="445"/>
      <c r="BA100" s="207" t="s">
        <v>5444</v>
      </c>
      <c r="BB100" s="208"/>
      <c r="BC100" s="445"/>
      <c r="BD100" s="445"/>
      <c r="BE100" s="207" t="s">
        <v>5444</v>
      </c>
      <c r="BF100" s="208"/>
      <c r="BG100" s="445"/>
      <c r="BH100" s="445"/>
      <c r="BI100" s="207" t="s">
        <v>5444</v>
      </c>
      <c r="BJ100" s="208"/>
      <c r="BK100" s="453"/>
      <c r="BL100" s="454"/>
      <c r="BM100" s="455"/>
      <c r="BN100" s="213" t="s">
        <v>5444</v>
      </c>
    </row>
    <row r="101" spans="16:66" thickBot="1">
      <c r="P101" s="199" t="s">
        <v>5453</v>
      </c>
      <c r="Q101" s="210"/>
      <c r="R101" s="211"/>
      <c r="S101" s="210"/>
      <c r="T101" s="199"/>
      <c r="U101" s="210"/>
      <c r="V101" s="211"/>
      <c r="W101" s="210"/>
      <c r="X101" s="199"/>
      <c r="Y101" s="210"/>
      <c r="Z101" s="211"/>
      <c r="AA101" s="210"/>
      <c r="AB101" s="199"/>
      <c r="AC101" s="210"/>
      <c r="AD101" s="211"/>
      <c r="AE101" s="210"/>
      <c r="AF101" s="199"/>
      <c r="AG101" s="210"/>
      <c r="AH101" s="211"/>
      <c r="AI101" s="210"/>
      <c r="AJ101" s="199"/>
      <c r="AK101" s="210"/>
      <c r="AL101" s="211"/>
      <c r="AM101" s="210"/>
      <c r="AN101" s="210"/>
      <c r="AP101" s="206" t="s">
        <v>5453</v>
      </c>
      <c r="AQ101" s="208"/>
      <c r="AR101" s="208"/>
      <c r="AS101" s="208"/>
      <c r="AT101" s="208"/>
      <c r="AU101" s="208"/>
      <c r="AV101" s="208"/>
      <c r="AW101" s="208"/>
      <c r="AX101" s="208"/>
      <c r="AY101" s="208"/>
      <c r="AZ101" s="208"/>
      <c r="BA101" s="208"/>
      <c r="BB101" s="208"/>
      <c r="BC101" s="208"/>
      <c r="BD101" s="208"/>
      <c r="BE101" s="208"/>
      <c r="BF101" s="208"/>
      <c r="BG101" s="208"/>
      <c r="BH101" s="208"/>
      <c r="BI101" s="208"/>
      <c r="BJ101" s="208"/>
      <c r="BK101" s="208"/>
      <c r="BL101" s="208"/>
      <c r="BM101" s="208"/>
      <c r="BN101" s="212"/>
    </row>
    <row r="102" spans="16:66" thickBot="1">
      <c r="P102" s="95" t="s">
        <v>5455</v>
      </c>
      <c r="Q102" s="203"/>
      <c r="R102" s="204"/>
      <c r="S102" s="203"/>
      <c r="T102" s="199"/>
      <c r="U102" s="203"/>
      <c r="V102" s="204"/>
      <c r="W102" s="203"/>
      <c r="X102" s="199"/>
      <c r="Y102" s="203"/>
      <c r="Z102" s="204"/>
      <c r="AA102" s="203"/>
      <c r="AB102" s="199"/>
      <c r="AC102" s="203"/>
      <c r="AD102" s="204"/>
      <c r="AE102" s="203"/>
      <c r="AF102" s="199"/>
      <c r="AG102" s="203"/>
      <c r="AH102" s="204"/>
      <c r="AI102" s="203"/>
      <c r="AJ102" s="199"/>
      <c r="AK102" s="203"/>
      <c r="AL102" s="204">
        <v>9.0195115965149092E-2</v>
      </c>
      <c r="AM102" s="203" t="s">
        <v>5456</v>
      </c>
      <c r="AN102" s="203"/>
      <c r="AP102" s="206" t="s">
        <v>5455</v>
      </c>
      <c r="AQ102" s="445"/>
      <c r="AR102" s="446"/>
      <c r="AS102" s="207" t="s">
        <v>5437</v>
      </c>
      <c r="AT102" s="208"/>
      <c r="AU102" s="445"/>
      <c r="AV102" s="446"/>
      <c r="AW102" s="207" t="s">
        <v>5437</v>
      </c>
      <c r="AX102" s="208"/>
      <c r="AY102" s="445"/>
      <c r="AZ102" s="446"/>
      <c r="BA102" s="207" t="s">
        <v>5437</v>
      </c>
      <c r="BB102" s="208"/>
      <c r="BC102" s="445"/>
      <c r="BD102" s="446"/>
      <c r="BE102" s="207" t="s">
        <v>5437</v>
      </c>
      <c r="BF102" s="208"/>
      <c r="BG102" s="445"/>
      <c r="BH102" s="446"/>
      <c r="BI102" s="207" t="s">
        <v>5437</v>
      </c>
      <c r="BJ102" s="208"/>
      <c r="BK102" s="447" t="s">
        <v>5497</v>
      </c>
      <c r="BL102" s="448"/>
      <c r="BM102" s="449"/>
      <c r="BN102" s="214" t="s">
        <v>5458</v>
      </c>
    </row>
    <row r="103" spans="16:66" thickBot="1">
      <c r="P103" s="95" t="s">
        <v>5460</v>
      </c>
      <c r="Q103" s="203"/>
      <c r="R103" s="204"/>
      <c r="S103" s="203"/>
      <c r="T103" s="199"/>
      <c r="U103" s="203"/>
      <c r="V103" s="204"/>
      <c r="W103" s="203"/>
      <c r="X103" s="199"/>
      <c r="Y103" s="203"/>
      <c r="Z103" s="204"/>
      <c r="AA103" s="203"/>
      <c r="AB103" s="199"/>
      <c r="AC103" s="203"/>
      <c r="AD103" s="204"/>
      <c r="AE103" s="203"/>
      <c r="AF103" s="199"/>
      <c r="AG103" s="203"/>
      <c r="AH103" s="204"/>
      <c r="AI103" s="203"/>
      <c r="AJ103" s="199"/>
      <c r="AK103" s="203" t="s">
        <v>5466</v>
      </c>
      <c r="AL103" s="204">
        <v>0.24444717143207753</v>
      </c>
      <c r="AM103" s="203" t="s">
        <v>5462</v>
      </c>
      <c r="AN103" s="203"/>
      <c r="AP103" s="206" t="s">
        <v>5460</v>
      </c>
      <c r="AQ103" s="446"/>
      <c r="AR103" s="446"/>
      <c r="AS103" s="207" t="s">
        <v>5440</v>
      </c>
      <c r="AT103" s="208"/>
      <c r="AU103" s="446"/>
      <c r="AV103" s="446"/>
      <c r="AW103" s="207" t="s">
        <v>5440</v>
      </c>
      <c r="AX103" s="208"/>
      <c r="AY103" s="446"/>
      <c r="AZ103" s="446"/>
      <c r="BA103" s="207" t="s">
        <v>5440</v>
      </c>
      <c r="BB103" s="208"/>
      <c r="BC103" s="446"/>
      <c r="BD103" s="446"/>
      <c r="BE103" s="207" t="s">
        <v>5440</v>
      </c>
      <c r="BF103" s="208"/>
      <c r="BG103" s="446"/>
      <c r="BH103" s="446"/>
      <c r="BI103" s="207" t="s">
        <v>5440</v>
      </c>
      <c r="BJ103" s="208"/>
      <c r="BK103" s="450"/>
      <c r="BL103" s="451"/>
      <c r="BM103" s="452"/>
      <c r="BN103" s="214" t="s">
        <v>5463</v>
      </c>
    </row>
    <row r="104" spans="16:66" thickBot="1">
      <c r="P104" s="95" t="s">
        <v>5465</v>
      </c>
      <c r="Q104" s="203"/>
      <c r="R104" s="204"/>
      <c r="S104" s="203"/>
      <c r="T104" s="199"/>
      <c r="U104" s="203"/>
      <c r="V104" s="204"/>
      <c r="W104" s="203"/>
      <c r="X104" s="199"/>
      <c r="Y104" s="203"/>
      <c r="Z104" s="204"/>
      <c r="AA104" s="203"/>
      <c r="AB104" s="199"/>
      <c r="AC104" s="203"/>
      <c r="AD104" s="204"/>
      <c r="AE104" s="203"/>
      <c r="AF104" s="199"/>
      <c r="AG104" s="203"/>
      <c r="AH104" s="204"/>
      <c r="AI104" s="203"/>
      <c r="AJ104" s="199"/>
      <c r="AK104" s="203"/>
      <c r="AL104" s="204">
        <v>0.48116333292428515</v>
      </c>
      <c r="AM104" s="203" t="s">
        <v>5466</v>
      </c>
      <c r="AN104" s="203"/>
      <c r="AP104" s="206" t="s">
        <v>5465</v>
      </c>
      <c r="AQ104" s="446"/>
      <c r="AR104" s="446"/>
      <c r="AS104" s="207" t="s">
        <v>5442</v>
      </c>
      <c r="AT104" s="208"/>
      <c r="AU104" s="446"/>
      <c r="AV104" s="446"/>
      <c r="AW104" s="207" t="s">
        <v>5442</v>
      </c>
      <c r="AX104" s="208"/>
      <c r="AY104" s="446"/>
      <c r="AZ104" s="446"/>
      <c r="BA104" s="207" t="s">
        <v>5442</v>
      </c>
      <c r="BB104" s="208"/>
      <c r="BC104" s="446"/>
      <c r="BD104" s="446"/>
      <c r="BE104" s="207" t="s">
        <v>5442</v>
      </c>
      <c r="BF104" s="208"/>
      <c r="BG104" s="446"/>
      <c r="BH104" s="446"/>
      <c r="BI104" s="207" t="s">
        <v>5442</v>
      </c>
      <c r="BJ104" s="208"/>
      <c r="BK104" s="450"/>
      <c r="BL104" s="451"/>
      <c r="BM104" s="452"/>
      <c r="BN104" s="214" t="s">
        <v>5467</v>
      </c>
    </row>
    <row r="105" spans="16:66" thickBot="1">
      <c r="P105" s="95" t="s">
        <v>5469</v>
      </c>
      <c r="Q105" s="203"/>
      <c r="R105" s="204"/>
      <c r="S105" s="203"/>
      <c r="T105" s="199"/>
      <c r="U105" s="203"/>
      <c r="V105" s="204"/>
      <c r="W105" s="203"/>
      <c r="X105" s="199"/>
      <c r="Y105" s="203"/>
      <c r="Z105" s="204"/>
      <c r="AA105" s="203"/>
      <c r="AB105" s="199"/>
      <c r="AC105" s="203"/>
      <c r="AD105" s="204"/>
      <c r="AE105" s="203"/>
      <c r="AF105" s="199"/>
      <c r="AG105" s="203"/>
      <c r="AH105" s="204"/>
      <c r="AI105" s="203"/>
      <c r="AJ105" s="199"/>
      <c r="AK105" s="203"/>
      <c r="AL105" s="204">
        <v>0.7771505706221622</v>
      </c>
      <c r="AM105" s="203" t="s">
        <v>5470</v>
      </c>
      <c r="AN105" s="203"/>
      <c r="AP105" s="206" t="s">
        <v>5469</v>
      </c>
      <c r="AQ105" s="446"/>
      <c r="AR105" s="446"/>
      <c r="AS105" s="207" t="s">
        <v>5444</v>
      </c>
      <c r="AT105" s="208"/>
      <c r="AU105" s="446"/>
      <c r="AV105" s="446"/>
      <c r="AW105" s="207" t="s">
        <v>5444</v>
      </c>
      <c r="AX105" s="208"/>
      <c r="AY105" s="446"/>
      <c r="AZ105" s="446"/>
      <c r="BA105" s="207" t="s">
        <v>5444</v>
      </c>
      <c r="BB105" s="208"/>
      <c r="BC105" s="446"/>
      <c r="BD105" s="446"/>
      <c r="BE105" s="207" t="s">
        <v>5444</v>
      </c>
      <c r="BF105" s="208"/>
      <c r="BG105" s="446"/>
      <c r="BH105" s="446"/>
      <c r="BI105" s="207" t="s">
        <v>5444</v>
      </c>
      <c r="BJ105" s="208"/>
      <c r="BK105" s="453"/>
      <c r="BL105" s="454"/>
      <c r="BM105" s="455"/>
      <c r="BN105" s="214" t="s">
        <v>5471</v>
      </c>
    </row>
    <row r="106" spans="16:66" thickBot="1">
      <c r="P106" s="199" t="s">
        <v>5473</v>
      </c>
      <c r="Q106" s="199"/>
      <c r="R106" s="218"/>
      <c r="S106" s="199"/>
      <c r="T106" s="199"/>
      <c r="U106" s="199"/>
      <c r="V106" s="218"/>
      <c r="W106" s="199"/>
      <c r="X106" s="199"/>
      <c r="Y106" s="199"/>
      <c r="Z106" s="218"/>
      <c r="AA106" s="199"/>
      <c r="AB106" s="199"/>
      <c r="AC106" s="199"/>
      <c r="AD106" s="218"/>
      <c r="AE106" s="199"/>
      <c r="AF106" s="199"/>
      <c r="AG106" s="199"/>
      <c r="AH106" s="218"/>
      <c r="AI106" s="199"/>
      <c r="AJ106" s="199"/>
      <c r="AK106" s="199"/>
      <c r="AL106" s="218"/>
      <c r="AM106" s="199"/>
      <c r="AN106" s="199"/>
      <c r="AP106" s="206" t="s">
        <v>5473</v>
      </c>
      <c r="AQ106" s="208"/>
      <c r="AR106" s="208"/>
      <c r="AS106" s="208"/>
      <c r="AT106" s="208"/>
      <c r="AU106" s="208"/>
      <c r="AV106" s="208"/>
      <c r="AW106" s="208"/>
      <c r="AX106" s="208"/>
      <c r="AY106" s="208"/>
      <c r="AZ106" s="208"/>
      <c r="BA106" s="208"/>
      <c r="BB106" s="208"/>
      <c r="BC106" s="208"/>
      <c r="BD106" s="208"/>
      <c r="BE106" s="208"/>
      <c r="BF106" s="208"/>
      <c r="BG106" s="208"/>
      <c r="BH106" s="208"/>
      <c r="BI106" s="208"/>
      <c r="BJ106" s="208"/>
      <c r="BK106" s="208"/>
      <c r="BL106" s="208"/>
      <c r="BM106" s="208"/>
      <c r="BN106" s="212"/>
    </row>
    <row r="107" spans="16:66" thickBot="1">
      <c r="P107" s="95" t="s">
        <v>5475</v>
      </c>
      <c r="Q107" s="95"/>
      <c r="R107" s="219"/>
      <c r="S107" s="95"/>
      <c r="T107" s="199"/>
      <c r="U107" s="95"/>
      <c r="V107" s="219"/>
      <c r="W107" s="95"/>
      <c r="X107" s="199"/>
      <c r="Y107" s="95"/>
      <c r="Z107" s="219"/>
      <c r="AA107" s="95"/>
      <c r="AB107" s="199"/>
      <c r="AC107" s="95"/>
      <c r="AD107" s="219"/>
      <c r="AE107" s="95"/>
      <c r="AF107" s="199"/>
      <c r="AG107" s="95"/>
      <c r="AH107" s="219"/>
      <c r="AI107" s="95"/>
      <c r="AJ107" s="199"/>
      <c r="AK107" s="95"/>
      <c r="AL107" s="219"/>
      <c r="AM107" s="95"/>
      <c r="AN107" s="95"/>
      <c r="AP107" s="220" t="s">
        <v>5475</v>
      </c>
      <c r="AQ107" s="442" t="s">
        <v>5476</v>
      </c>
      <c r="AR107" s="443"/>
      <c r="AS107" s="443"/>
      <c r="AT107" s="443"/>
      <c r="AU107" s="443"/>
      <c r="AV107" s="443"/>
      <c r="AW107" s="443"/>
      <c r="AX107" s="443"/>
      <c r="AY107" s="443"/>
      <c r="AZ107" s="443"/>
      <c r="BA107" s="443"/>
      <c r="BB107" s="443"/>
      <c r="BC107" s="443"/>
      <c r="BD107" s="443"/>
      <c r="BE107" s="443"/>
      <c r="BF107" s="443"/>
      <c r="BG107" s="443"/>
      <c r="BH107" s="443"/>
      <c r="BI107" s="443"/>
      <c r="BJ107" s="443"/>
      <c r="BK107" s="443"/>
      <c r="BL107" s="443"/>
      <c r="BM107" s="443"/>
      <c r="BN107" s="444"/>
    </row>
    <row r="108" spans="16:66" thickBot="1">
      <c r="AX108" t="s">
        <v>5478</v>
      </c>
      <c r="BE108" t="s">
        <v>5479</v>
      </c>
    </row>
    <row r="109" spans="16:66" thickBot="1">
      <c r="AX109" t="s">
        <v>5481</v>
      </c>
    </row>
    <row r="110" spans="16:66" thickBot="1">
      <c r="V110" t="s">
        <v>5565</v>
      </c>
    </row>
    <row r="111" spans="16:66" thickBot="1">
      <c r="V111" s="95" t="s">
        <v>5446</v>
      </c>
      <c r="W111" s="95" t="s">
        <v>5566</v>
      </c>
    </row>
    <row r="112" spans="16:66" thickBot="1">
      <c r="P112" t="s">
        <v>5567</v>
      </c>
      <c r="T112" t="s">
        <v>5568</v>
      </c>
      <c r="V112" s="95">
        <v>100</v>
      </c>
      <c r="W112" s="95">
        <f>20*1000/100</f>
        <v>200</v>
      </c>
    </row>
    <row r="113" spans="22:23" thickBot="1">
      <c r="V113" s="95">
        <v>200</v>
      </c>
      <c r="W113" s="95">
        <f>W112/2</f>
        <v>100</v>
      </c>
    </row>
    <row r="114" spans="22:23" thickBot="1">
      <c r="V114" s="95">
        <v>400</v>
      </c>
      <c r="W114" s="95">
        <f>W113/2</f>
        <v>50</v>
      </c>
    </row>
    <row r="115" spans="22:23" thickBot="1">
      <c r="V115" s="95">
        <v>800</v>
      </c>
      <c r="W115" s="95">
        <f>W114/2</f>
        <v>25</v>
      </c>
    </row>
  </sheetData>
  <mergeCells count="95">
    <mergeCell ref="BK8:BN11"/>
    <mergeCell ref="AQ8:AR11"/>
    <mergeCell ref="AU8:AV11"/>
    <mergeCell ref="AY8:AZ11"/>
    <mergeCell ref="BC8:BD11"/>
    <mergeCell ref="BG8:BH11"/>
    <mergeCell ref="BK18:BM21"/>
    <mergeCell ref="AQ13:AR16"/>
    <mergeCell ref="AU13:AV16"/>
    <mergeCell ref="AY13:AZ16"/>
    <mergeCell ref="BC13:BD16"/>
    <mergeCell ref="BG13:BH16"/>
    <mergeCell ref="BK13:BM16"/>
    <mergeCell ref="AQ18:AR21"/>
    <mergeCell ref="AU18:AV21"/>
    <mergeCell ref="AY18:AZ21"/>
    <mergeCell ref="BC18:BD21"/>
    <mergeCell ref="BG18:BH21"/>
    <mergeCell ref="AQ23:BN23"/>
    <mergeCell ref="AQ29:AR32"/>
    <mergeCell ref="AU29:AV32"/>
    <mergeCell ref="AY29:AZ32"/>
    <mergeCell ref="BC29:BD32"/>
    <mergeCell ref="BG29:BH32"/>
    <mergeCell ref="BK29:BN32"/>
    <mergeCell ref="BK39:BM42"/>
    <mergeCell ref="AQ34:AR37"/>
    <mergeCell ref="AU34:AV37"/>
    <mergeCell ref="AY34:AZ37"/>
    <mergeCell ref="BC34:BD37"/>
    <mergeCell ref="BG34:BH37"/>
    <mergeCell ref="BK34:BM37"/>
    <mergeCell ref="AQ39:AR42"/>
    <mergeCell ref="AU39:AV42"/>
    <mergeCell ref="AY39:AZ42"/>
    <mergeCell ref="BC39:BD42"/>
    <mergeCell ref="BG39:BH42"/>
    <mergeCell ref="AQ44:BN44"/>
    <mergeCell ref="AQ50:AR53"/>
    <mergeCell ref="AU50:AV53"/>
    <mergeCell ref="AY50:AZ53"/>
    <mergeCell ref="BC50:BD53"/>
    <mergeCell ref="BG50:BH53"/>
    <mergeCell ref="BK50:BN53"/>
    <mergeCell ref="BK60:BM63"/>
    <mergeCell ref="AQ55:AR58"/>
    <mergeCell ref="AU55:AV58"/>
    <mergeCell ref="AY55:AZ58"/>
    <mergeCell ref="BC55:BD58"/>
    <mergeCell ref="BG55:BH58"/>
    <mergeCell ref="BK55:BM58"/>
    <mergeCell ref="AQ60:AR63"/>
    <mergeCell ref="AU60:AV63"/>
    <mergeCell ref="AY60:AZ63"/>
    <mergeCell ref="BC60:BD63"/>
    <mergeCell ref="BG60:BH63"/>
    <mergeCell ref="AQ65:BN65"/>
    <mergeCell ref="AQ71:AR74"/>
    <mergeCell ref="AU71:AV74"/>
    <mergeCell ref="AY71:AZ74"/>
    <mergeCell ref="BC71:BD74"/>
    <mergeCell ref="BG71:BH74"/>
    <mergeCell ref="BK71:BN74"/>
    <mergeCell ref="BK81:BM84"/>
    <mergeCell ref="AQ76:AR79"/>
    <mergeCell ref="AU76:AV79"/>
    <mergeCell ref="AY76:AZ79"/>
    <mergeCell ref="BC76:BD79"/>
    <mergeCell ref="BG76:BH79"/>
    <mergeCell ref="BK76:BM79"/>
    <mergeCell ref="AQ81:AR84"/>
    <mergeCell ref="AU81:AV84"/>
    <mergeCell ref="AY81:AZ84"/>
    <mergeCell ref="BC81:BD84"/>
    <mergeCell ref="BG81:BH84"/>
    <mergeCell ref="BK97:BM100"/>
    <mergeCell ref="AQ86:BN86"/>
    <mergeCell ref="AQ92:AR95"/>
    <mergeCell ref="AU92:AV95"/>
    <mergeCell ref="AY92:AZ95"/>
    <mergeCell ref="BC92:BD95"/>
    <mergeCell ref="BG92:BH95"/>
    <mergeCell ref="BK92:BN95"/>
    <mergeCell ref="AQ97:AR100"/>
    <mergeCell ref="AU97:AV100"/>
    <mergeCell ref="AY97:AZ100"/>
    <mergeCell ref="BC97:BD100"/>
    <mergeCell ref="BG97:BH100"/>
    <mergeCell ref="AQ107:BN107"/>
    <mergeCell ref="AQ102:AR105"/>
    <mergeCell ref="AU102:AV105"/>
    <mergeCell ref="AY102:AZ105"/>
    <mergeCell ref="BC102:BD105"/>
    <mergeCell ref="BG102:BH105"/>
    <mergeCell ref="BK102:BM105"/>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D18C-B7F6-4186-9BBC-E66A3785E7C6}">
  <dimension ref="A1:BN33"/>
  <sheetViews>
    <sheetView workbookViewId="0">
      <selection activeCell="A12" sqref="A12"/>
    </sheetView>
  </sheetViews>
  <sheetFormatPr defaultRowHeight="12.75"/>
  <cols>
    <col min="1" max="1" width="95.5703125" bestFit="1" customWidth="1"/>
    <col min="8" max="8" width="11" customWidth="1"/>
    <col min="9" max="10" width="10.140625" customWidth="1"/>
    <col min="11" max="15" width="9.85546875" customWidth="1"/>
    <col min="42" max="43" width="8" customWidth="1"/>
    <col min="66" max="66" width="43.42578125" customWidth="1"/>
  </cols>
  <sheetData>
    <row r="1" spans="1:66" ht="33">
      <c r="A1" s="315" t="s">
        <v>5775</v>
      </c>
      <c r="B1" s="136"/>
      <c r="D1" s="137"/>
      <c r="E1" s="136"/>
      <c r="G1" s="137"/>
      <c r="H1" s="136"/>
      <c r="I1" s="137"/>
      <c r="J1" s="137"/>
      <c r="K1" s="136"/>
      <c r="O1" s="138"/>
      <c r="P1" s="137"/>
      <c r="U1" s="136"/>
      <c r="W1" s="137"/>
      <c r="X1" s="136"/>
      <c r="Z1" s="137"/>
      <c r="AA1" s="136"/>
      <c r="AB1" s="138"/>
      <c r="AC1" s="136"/>
      <c r="AE1" s="137"/>
      <c r="AF1" s="136"/>
      <c r="AG1" s="137"/>
      <c r="AH1" s="138"/>
      <c r="AI1" s="136"/>
      <c r="AJ1" s="138"/>
      <c r="AK1" s="136"/>
      <c r="AM1" s="137"/>
      <c r="AN1" s="136"/>
      <c r="AO1" s="138"/>
      <c r="AP1" s="136"/>
      <c r="AQ1" s="138"/>
      <c r="AR1" s="136"/>
      <c r="AS1" s="138"/>
      <c r="AT1" s="136"/>
      <c r="AU1" s="138"/>
      <c r="AV1" s="136"/>
      <c r="AW1" s="138"/>
      <c r="AX1" s="136"/>
      <c r="AY1" s="138"/>
      <c r="AZ1" s="136"/>
      <c r="BB1" s="139"/>
      <c r="BD1" s="136"/>
      <c r="BF1" s="138"/>
      <c r="BG1" s="137"/>
      <c r="BI1" s="138"/>
      <c r="BJ1" s="137"/>
      <c r="BL1" s="139"/>
    </row>
    <row r="2" spans="1:66" ht="15">
      <c r="A2" t="s">
        <v>5365</v>
      </c>
      <c r="B2" s="140">
        <v>16</v>
      </c>
      <c r="E2" s="140">
        <v>22</v>
      </c>
      <c r="H2" s="140">
        <v>23</v>
      </c>
      <c r="K2" s="140">
        <v>24</v>
      </c>
      <c r="O2" s="139"/>
      <c r="P2">
        <v>30</v>
      </c>
      <c r="U2" s="140">
        <v>31</v>
      </c>
      <c r="X2" s="140">
        <v>32</v>
      </c>
      <c r="AA2" s="140">
        <v>33</v>
      </c>
      <c r="AB2" s="139"/>
      <c r="AC2" s="140">
        <v>35</v>
      </c>
      <c r="AF2" s="140">
        <v>38</v>
      </c>
      <c r="AH2" s="139"/>
      <c r="AI2" s="140">
        <v>39</v>
      </c>
      <c r="AJ2" s="139"/>
      <c r="AK2" s="140">
        <v>40</v>
      </c>
      <c r="AN2" s="140">
        <v>41</v>
      </c>
      <c r="AO2" s="139"/>
      <c r="AP2" s="140">
        <v>42</v>
      </c>
      <c r="AQ2" s="139"/>
      <c r="AR2" s="140">
        <v>43</v>
      </c>
      <c r="AS2" s="139"/>
      <c r="AT2" s="140">
        <v>46</v>
      </c>
      <c r="AU2" s="139"/>
      <c r="AV2" s="140">
        <v>47</v>
      </c>
      <c r="AW2" s="139"/>
      <c r="AX2" s="140">
        <v>49</v>
      </c>
      <c r="AY2" s="139"/>
      <c r="AZ2" s="140">
        <v>52</v>
      </c>
      <c r="BB2" s="139"/>
      <c r="BD2" s="476" t="s">
        <v>5366</v>
      </c>
      <c r="BE2" s="477"/>
      <c r="BF2" s="478"/>
      <c r="BG2" s="476" t="s">
        <v>5367</v>
      </c>
      <c r="BH2" s="477"/>
      <c r="BI2" s="478"/>
      <c r="BJ2" s="476" t="s">
        <v>5368</v>
      </c>
      <c r="BK2" s="477"/>
      <c r="BL2" s="478"/>
    </row>
    <row r="3" spans="1:66">
      <c r="A3" t="s">
        <v>5369</v>
      </c>
      <c r="B3" s="140" t="s">
        <v>5370</v>
      </c>
      <c r="E3" s="140" t="s">
        <v>5371</v>
      </c>
      <c r="H3" s="141" t="s">
        <v>5372</v>
      </c>
      <c r="I3" s="142"/>
      <c r="J3" s="142"/>
      <c r="K3" s="140" t="s">
        <v>5373</v>
      </c>
      <c r="O3" s="139"/>
      <c r="P3" t="s">
        <v>5374</v>
      </c>
      <c r="U3" s="140" t="s">
        <v>5375</v>
      </c>
      <c r="X3" s="140">
        <v>14</v>
      </c>
      <c r="AA3" s="140">
        <v>15</v>
      </c>
      <c r="AB3" s="139"/>
      <c r="AC3" s="140" t="s">
        <v>5376</v>
      </c>
      <c r="AF3" s="140" t="s">
        <v>5377</v>
      </c>
      <c r="AH3" s="139"/>
      <c r="AI3" s="140" t="s">
        <v>5378</v>
      </c>
      <c r="AJ3" s="139"/>
      <c r="AK3" s="140">
        <v>20</v>
      </c>
      <c r="AN3" s="140" t="s">
        <v>5378</v>
      </c>
      <c r="AO3" s="139"/>
      <c r="AP3" s="140">
        <v>21</v>
      </c>
      <c r="AQ3" s="139"/>
      <c r="AR3" s="140" t="s">
        <v>5378</v>
      </c>
      <c r="AS3" s="139"/>
      <c r="AT3" s="140" t="s">
        <v>5378</v>
      </c>
      <c r="AU3" s="139"/>
      <c r="AV3" s="140" t="s">
        <v>5378</v>
      </c>
      <c r="AW3" s="139"/>
      <c r="AX3" s="140" t="s">
        <v>5378</v>
      </c>
      <c r="AY3" s="139"/>
      <c r="AZ3" s="143" t="s">
        <v>5379</v>
      </c>
      <c r="BA3" s="144"/>
      <c r="BB3" s="145"/>
      <c r="BD3" s="140"/>
      <c r="BF3" s="139"/>
      <c r="BI3" s="139"/>
      <c r="BL3" s="139"/>
    </row>
    <row r="4" spans="1:66" s="150" customFormat="1" ht="33.75">
      <c r="A4" s="146" t="s">
        <v>5380</v>
      </c>
      <c r="B4" s="479" t="s">
        <v>5381</v>
      </c>
      <c r="C4" s="480"/>
      <c r="D4" s="481"/>
      <c r="E4" s="473" t="s">
        <v>3184</v>
      </c>
      <c r="F4" s="475"/>
      <c r="G4" s="474"/>
      <c r="H4" s="482" t="s">
        <v>5382</v>
      </c>
      <c r="I4" s="483"/>
      <c r="J4" s="484"/>
      <c r="K4" s="147" t="s">
        <v>5383</v>
      </c>
      <c r="L4" s="148" t="s">
        <v>65</v>
      </c>
      <c r="M4" s="149" t="s">
        <v>5384</v>
      </c>
      <c r="N4" s="148" t="s">
        <v>65</v>
      </c>
      <c r="O4" s="149" t="s">
        <v>5384</v>
      </c>
      <c r="P4" s="473" t="s">
        <v>5385</v>
      </c>
      <c r="Q4" s="475"/>
      <c r="R4" s="475"/>
      <c r="S4" s="475"/>
      <c r="T4" s="474"/>
      <c r="U4" s="473" t="s">
        <v>3195</v>
      </c>
      <c r="V4" s="475"/>
      <c r="W4" s="475"/>
      <c r="X4" s="473" t="s">
        <v>3191</v>
      </c>
      <c r="Y4" s="475"/>
      <c r="Z4" s="474"/>
      <c r="AA4" s="475" t="s">
        <v>3191</v>
      </c>
      <c r="AB4" s="474"/>
      <c r="AC4" s="473" t="s">
        <v>3198</v>
      </c>
      <c r="AD4" s="475"/>
      <c r="AE4" s="149"/>
      <c r="AF4" s="475" t="s">
        <v>3198</v>
      </c>
      <c r="AG4" s="475"/>
      <c r="AH4" s="474"/>
      <c r="AI4" s="468" t="s">
        <v>5386</v>
      </c>
      <c r="AJ4" s="469"/>
      <c r="AK4" s="473" t="s">
        <v>5387</v>
      </c>
      <c r="AL4" s="475"/>
      <c r="AM4" s="474"/>
      <c r="AN4" s="485" t="s">
        <v>5388</v>
      </c>
      <c r="AO4" s="469"/>
      <c r="AP4" s="473" t="s">
        <v>5389</v>
      </c>
      <c r="AQ4" s="474"/>
      <c r="AR4" s="468" t="s">
        <v>5390</v>
      </c>
      <c r="AS4" s="469"/>
      <c r="AT4" s="468" t="s">
        <v>5391</v>
      </c>
      <c r="AU4" s="469"/>
      <c r="AV4" s="486" t="s">
        <v>5392</v>
      </c>
      <c r="AW4" s="487"/>
      <c r="AX4" s="468" t="s">
        <v>5393</v>
      </c>
      <c r="AY4" s="469"/>
      <c r="AZ4" s="470" t="s">
        <v>597</v>
      </c>
      <c r="BA4" s="471"/>
      <c r="BB4" s="472"/>
      <c r="BD4" s="151"/>
      <c r="BE4" s="150" t="s">
        <v>5394</v>
      </c>
      <c r="BF4" s="152"/>
      <c r="BI4" s="152"/>
      <c r="BK4" s="150" t="s">
        <v>5395</v>
      </c>
      <c r="BL4" s="152"/>
      <c r="BN4" s="153" t="s">
        <v>5396</v>
      </c>
    </row>
    <row r="5" spans="1:66" s="150" customFormat="1" ht="45">
      <c r="A5" s="154" t="s">
        <v>5397</v>
      </c>
      <c r="B5" s="155" t="s">
        <v>5398</v>
      </c>
      <c r="C5" s="156" t="s">
        <v>5399</v>
      </c>
      <c r="D5" s="156" t="s">
        <v>5400</v>
      </c>
      <c r="E5" s="157" t="s">
        <v>5398</v>
      </c>
      <c r="F5" s="156" t="s">
        <v>5399</v>
      </c>
      <c r="G5" s="156" t="s">
        <v>5400</v>
      </c>
      <c r="H5" s="155" t="s">
        <v>5398</v>
      </c>
      <c r="I5" s="156" t="s">
        <v>5401</v>
      </c>
      <c r="J5" s="156" t="s">
        <v>5400</v>
      </c>
      <c r="K5" s="158" t="s">
        <v>5398</v>
      </c>
      <c r="L5" s="473" t="s">
        <v>5401</v>
      </c>
      <c r="M5" s="474"/>
      <c r="N5" s="475" t="s">
        <v>5400</v>
      </c>
      <c r="O5" s="474"/>
      <c r="P5" s="156" t="s">
        <v>5398</v>
      </c>
      <c r="Q5" s="156" t="s">
        <v>5401</v>
      </c>
      <c r="R5" s="156" t="s">
        <v>5400</v>
      </c>
      <c r="S5" s="156" t="s">
        <v>5401</v>
      </c>
      <c r="T5" s="156" t="s">
        <v>5400</v>
      </c>
      <c r="U5" s="157" t="s">
        <v>5398</v>
      </c>
      <c r="V5" s="156" t="s">
        <v>5401</v>
      </c>
      <c r="W5" s="149" t="s">
        <v>5400</v>
      </c>
      <c r="X5" s="157" t="s">
        <v>5398</v>
      </c>
      <c r="Y5" s="156" t="s">
        <v>5401</v>
      </c>
      <c r="Z5" s="149" t="s">
        <v>5400</v>
      </c>
      <c r="AA5" s="157" t="s">
        <v>5398</v>
      </c>
      <c r="AB5" s="149" t="s">
        <v>5401</v>
      </c>
      <c r="AC5" s="157" t="s">
        <v>5398</v>
      </c>
      <c r="AD5" s="156" t="s">
        <v>5401</v>
      </c>
      <c r="AE5" s="149" t="s">
        <v>5400</v>
      </c>
      <c r="AF5" s="157" t="s">
        <v>5398</v>
      </c>
      <c r="AG5" s="156" t="s">
        <v>5401</v>
      </c>
      <c r="AH5" s="149" t="s">
        <v>5400</v>
      </c>
      <c r="AI5" s="157" t="s">
        <v>5398</v>
      </c>
      <c r="AJ5" s="149" t="s">
        <v>5401</v>
      </c>
      <c r="AK5" s="157" t="s">
        <v>5398</v>
      </c>
      <c r="AL5" s="156" t="s">
        <v>5401</v>
      </c>
      <c r="AM5" s="149" t="s">
        <v>5400</v>
      </c>
      <c r="AN5" s="157" t="s">
        <v>5398</v>
      </c>
      <c r="AO5" s="149" t="s">
        <v>5401</v>
      </c>
      <c r="AP5" s="157" t="s">
        <v>5398</v>
      </c>
      <c r="AQ5" s="149" t="s">
        <v>5401</v>
      </c>
      <c r="AR5" s="157" t="s">
        <v>5398</v>
      </c>
      <c r="AS5" s="149" t="s">
        <v>5401</v>
      </c>
      <c r="AT5" s="157" t="s">
        <v>5398</v>
      </c>
      <c r="AU5" s="149" t="s">
        <v>5401</v>
      </c>
      <c r="AV5" s="157" t="s">
        <v>5398</v>
      </c>
      <c r="AW5" s="149" t="s">
        <v>5401</v>
      </c>
      <c r="AX5" s="157" t="s">
        <v>5398</v>
      </c>
      <c r="AY5" s="149" t="s">
        <v>5401</v>
      </c>
      <c r="AZ5" s="157" t="s">
        <v>5398</v>
      </c>
      <c r="BA5" s="156" t="s">
        <v>5401</v>
      </c>
      <c r="BB5" s="149" t="s">
        <v>5400</v>
      </c>
      <c r="BD5" s="157" t="s">
        <v>5398</v>
      </c>
      <c r="BE5" s="156" t="s">
        <v>5401</v>
      </c>
      <c r="BF5" s="149" t="s">
        <v>5400</v>
      </c>
      <c r="BG5" s="156" t="s">
        <v>5398</v>
      </c>
      <c r="BH5" s="156" t="s">
        <v>5401</v>
      </c>
      <c r="BI5" s="149" t="s">
        <v>5400</v>
      </c>
      <c r="BJ5" s="156" t="s">
        <v>5398</v>
      </c>
      <c r="BK5" s="156" t="s">
        <v>5401</v>
      </c>
      <c r="BL5" s="149" t="s">
        <v>5400</v>
      </c>
    </row>
    <row r="6" spans="1:66" s="150" customFormat="1" ht="18.75">
      <c r="A6" s="154"/>
      <c r="B6" s="155"/>
      <c r="C6" s="156"/>
      <c r="D6" s="156"/>
      <c r="E6" s="157"/>
      <c r="F6" s="156"/>
      <c r="G6" s="156"/>
      <c r="H6" s="155"/>
      <c r="I6" s="156"/>
      <c r="J6" s="156"/>
      <c r="K6" s="155"/>
      <c r="L6" s="156"/>
      <c r="M6" s="156"/>
      <c r="N6" s="156"/>
      <c r="O6" s="149"/>
      <c r="P6" s="156"/>
      <c r="Q6" s="159" t="s">
        <v>5402</v>
      </c>
      <c r="R6" s="159" t="s">
        <v>5402</v>
      </c>
      <c r="S6" s="159" t="s">
        <v>5403</v>
      </c>
      <c r="T6" s="159" t="s">
        <v>5403</v>
      </c>
      <c r="U6" s="157"/>
      <c r="V6" s="156"/>
      <c r="W6" s="149"/>
      <c r="X6" s="157"/>
      <c r="Y6" s="156"/>
      <c r="Z6" s="149"/>
      <c r="AA6" s="157"/>
      <c r="AB6" s="149"/>
      <c r="AC6" s="157"/>
      <c r="AD6" s="156"/>
      <c r="AE6" s="149"/>
      <c r="AF6" s="157"/>
      <c r="AG6" s="156"/>
      <c r="AH6" s="149"/>
      <c r="AI6" s="157"/>
      <c r="AJ6" s="149"/>
      <c r="AK6" s="157"/>
      <c r="AL6" s="156"/>
      <c r="AM6" s="149"/>
      <c r="AN6" s="157"/>
      <c r="AO6" s="149"/>
      <c r="AP6" s="157"/>
      <c r="AQ6" s="149"/>
      <c r="AR6" s="157"/>
      <c r="AS6" s="149"/>
      <c r="AT6" s="157"/>
      <c r="AU6" s="149"/>
      <c r="AV6" s="157"/>
      <c r="AW6" s="149"/>
      <c r="AX6" s="157"/>
      <c r="AY6" s="149"/>
      <c r="AZ6" s="157"/>
      <c r="BA6" s="156"/>
      <c r="BB6" s="149"/>
      <c r="BD6" s="157"/>
      <c r="BE6" s="156"/>
      <c r="BF6" s="149"/>
      <c r="BG6" s="156"/>
      <c r="BH6" s="156"/>
      <c r="BI6" s="149"/>
      <c r="BJ6" s="156"/>
      <c r="BK6" s="156"/>
      <c r="BL6" s="149"/>
    </row>
    <row r="7" spans="1:66" ht="15">
      <c r="A7">
        <v>3003</v>
      </c>
      <c r="B7" s="140"/>
      <c r="C7" s="160">
        <v>13.731999999999999</v>
      </c>
      <c r="D7" s="161">
        <v>23.183</v>
      </c>
      <c r="E7" s="140">
        <v>1</v>
      </c>
      <c r="F7" s="160">
        <v>86.501000000000005</v>
      </c>
      <c r="G7" s="161">
        <v>64.195999999999998</v>
      </c>
      <c r="H7" s="140"/>
      <c r="I7" s="162">
        <v>7.2949999999999999</v>
      </c>
      <c r="J7" s="163" t="s">
        <v>1877</v>
      </c>
      <c r="K7" s="140"/>
      <c r="L7" s="160">
        <v>5.4669999999999996</v>
      </c>
      <c r="M7" s="160">
        <v>7.9969999999999999</v>
      </c>
      <c r="N7" s="161">
        <v>5.7759999999999998</v>
      </c>
      <c r="O7" s="161">
        <v>6.484</v>
      </c>
      <c r="P7">
        <v>1</v>
      </c>
      <c r="Q7" s="160">
        <v>132.76</v>
      </c>
      <c r="R7" s="163" t="s">
        <v>1877</v>
      </c>
      <c r="S7" s="160">
        <v>51.045999999999999</v>
      </c>
      <c r="T7" s="161">
        <v>67.227999999999994</v>
      </c>
      <c r="U7" s="140">
        <v>1</v>
      </c>
      <c r="V7" s="160">
        <v>11.95</v>
      </c>
      <c r="W7" s="163" t="s">
        <v>1877</v>
      </c>
      <c r="X7" s="140"/>
      <c r="Y7" s="160">
        <v>6.5430000000000001</v>
      </c>
      <c r="Z7" s="161">
        <v>7.6050000000000004</v>
      </c>
      <c r="AA7" s="140"/>
      <c r="AB7" s="59"/>
      <c r="AC7" s="140"/>
      <c r="AD7" s="160">
        <v>2.4830000000000001</v>
      </c>
      <c r="AE7" s="164" t="s">
        <v>1877</v>
      </c>
      <c r="AF7" s="140">
        <v>1</v>
      </c>
      <c r="AG7" s="160">
        <v>2.4830000000000001</v>
      </c>
      <c r="AH7" s="164" t="s">
        <v>1877</v>
      </c>
      <c r="AI7" s="140"/>
      <c r="AJ7" s="139"/>
      <c r="AK7" s="140"/>
      <c r="AL7" s="160">
        <v>11.773999999999999</v>
      </c>
      <c r="AM7" s="161">
        <v>14.57</v>
      </c>
      <c r="AN7" s="140"/>
      <c r="AO7" s="139"/>
      <c r="AP7" s="140"/>
      <c r="AQ7" s="59"/>
      <c r="AR7" s="140">
        <v>1</v>
      </c>
      <c r="AS7" s="139"/>
      <c r="AT7" s="140">
        <v>1</v>
      </c>
      <c r="AU7" s="139"/>
      <c r="AV7" s="140"/>
      <c r="AW7" s="139"/>
      <c r="AX7" s="140"/>
      <c r="AY7" s="139"/>
      <c r="AZ7" s="140"/>
      <c r="BA7" s="160">
        <v>7.9980000000000002</v>
      </c>
      <c r="BB7" s="161">
        <v>8.33</v>
      </c>
      <c r="BD7" s="140">
        <v>1</v>
      </c>
      <c r="BE7" s="165">
        <v>53.491</v>
      </c>
      <c r="BF7" s="161">
        <v>108.91800000000001</v>
      </c>
      <c r="BG7">
        <v>0</v>
      </c>
      <c r="BH7" s="165">
        <v>67.364000000000004</v>
      </c>
      <c r="BI7" s="161">
        <v>228.26300000000001</v>
      </c>
      <c r="BJ7">
        <v>1</v>
      </c>
      <c r="BK7" s="165">
        <v>168.042</v>
      </c>
      <c r="BL7" s="161">
        <v>89.218000000000004</v>
      </c>
    </row>
    <row r="8" spans="1:66" ht="15">
      <c r="A8">
        <v>3004</v>
      </c>
      <c r="B8" s="140"/>
      <c r="C8" s="160">
        <v>70.412000000000006</v>
      </c>
      <c r="D8" s="161">
        <v>14.148</v>
      </c>
      <c r="E8" s="140">
        <v>1</v>
      </c>
      <c r="F8" s="160">
        <v>85.882000000000005</v>
      </c>
      <c r="G8" s="161">
        <v>75.048000000000002</v>
      </c>
      <c r="H8" s="140"/>
      <c r="I8" s="59">
        <v>2.4060000000000001</v>
      </c>
      <c r="J8" s="163" t="s">
        <v>1877</v>
      </c>
      <c r="K8" s="140"/>
      <c r="L8" s="160">
        <v>4.0960000000000001</v>
      </c>
      <c r="M8" s="160">
        <v>4.0179999999999998</v>
      </c>
      <c r="N8" s="161">
        <v>4.2960000000000003</v>
      </c>
      <c r="O8" s="161">
        <v>4.8899999999999997</v>
      </c>
      <c r="P8">
        <v>1</v>
      </c>
      <c r="Q8" s="160">
        <v>20.864000000000001</v>
      </c>
      <c r="R8" s="161">
        <v>4.8819999999999997</v>
      </c>
      <c r="S8" s="160">
        <v>16.841000000000001</v>
      </c>
      <c r="T8" s="161">
        <v>22.716000000000001</v>
      </c>
      <c r="U8" s="140"/>
      <c r="V8" s="160">
        <v>26.184000000000001</v>
      </c>
      <c r="W8" s="161">
        <v>7.452</v>
      </c>
      <c r="X8" s="140"/>
      <c r="Y8" s="160">
        <v>17.356000000000002</v>
      </c>
      <c r="Z8" s="161">
        <v>13.824</v>
      </c>
      <c r="AA8" s="140"/>
      <c r="AB8" s="59"/>
      <c r="AC8" s="140">
        <v>1</v>
      </c>
      <c r="AD8" s="160">
        <v>30.167999999999999</v>
      </c>
      <c r="AE8" s="161">
        <v>21.222999999999999</v>
      </c>
      <c r="AF8" s="140">
        <v>1</v>
      </c>
      <c r="AG8" s="160">
        <v>30.167999999999999</v>
      </c>
      <c r="AH8" s="161">
        <v>21.222999999999999</v>
      </c>
      <c r="AI8" s="140"/>
      <c r="AJ8" s="139"/>
      <c r="AK8" s="140"/>
      <c r="AL8" s="160">
        <v>12.888999999999999</v>
      </c>
      <c r="AM8" s="161">
        <v>8.7370000000000001</v>
      </c>
      <c r="AN8" s="140"/>
      <c r="AO8" s="139"/>
      <c r="AP8" s="140"/>
      <c r="AQ8" s="59"/>
      <c r="AR8" s="140"/>
      <c r="AS8" s="139"/>
      <c r="AT8" s="140">
        <v>1</v>
      </c>
      <c r="AU8" s="139"/>
      <c r="AV8" s="140"/>
      <c r="AW8" s="139"/>
      <c r="AX8" s="140">
        <v>1</v>
      </c>
      <c r="AY8" s="139"/>
      <c r="AZ8" s="140"/>
      <c r="BA8" s="160">
        <v>5.4480000000000004</v>
      </c>
      <c r="BB8" s="161">
        <v>39.850999999999999</v>
      </c>
      <c r="BC8" s="166"/>
      <c r="BD8" s="140">
        <v>1</v>
      </c>
      <c r="BE8" s="165">
        <v>80.841999999999999</v>
      </c>
      <c r="BF8" s="161">
        <v>98.846000000000004</v>
      </c>
      <c r="BG8">
        <v>1</v>
      </c>
      <c r="BH8" s="165">
        <v>55.46</v>
      </c>
      <c r="BI8" s="161">
        <v>70.418999999999997</v>
      </c>
      <c r="BJ8">
        <v>1</v>
      </c>
      <c r="BK8" s="165">
        <v>97.344999999999999</v>
      </c>
      <c r="BL8" s="161">
        <v>93.531999999999996</v>
      </c>
    </row>
    <row r="9" spans="1:66" ht="15">
      <c r="A9">
        <v>3503</v>
      </c>
      <c r="B9" s="140"/>
      <c r="C9" s="160">
        <v>26.797999999999998</v>
      </c>
      <c r="D9" s="161">
        <v>184.21299999999999</v>
      </c>
      <c r="E9" s="140">
        <v>1</v>
      </c>
      <c r="F9" s="160">
        <v>244.13200000000001</v>
      </c>
      <c r="G9" s="161">
        <v>171.14599999999999</v>
      </c>
      <c r="H9" s="140"/>
      <c r="I9" s="59">
        <v>60.601999999999997</v>
      </c>
      <c r="J9" s="161">
        <v>12.494</v>
      </c>
      <c r="K9" s="140"/>
      <c r="L9" s="160">
        <v>17.734000000000002</v>
      </c>
      <c r="M9" s="160">
        <v>22.161000000000001</v>
      </c>
      <c r="N9" s="161">
        <v>12.119</v>
      </c>
      <c r="O9" s="161">
        <v>12.622</v>
      </c>
      <c r="P9">
        <v>1</v>
      </c>
      <c r="Q9" s="160">
        <v>121.869</v>
      </c>
      <c r="R9" s="167" t="s">
        <v>3165</v>
      </c>
      <c r="S9" s="160">
        <v>36.215000000000003</v>
      </c>
      <c r="T9" s="161">
        <v>48.631999999999998</v>
      </c>
      <c r="U9" s="140">
        <v>1</v>
      </c>
      <c r="V9" s="160">
        <v>16.510999999999999</v>
      </c>
      <c r="W9" s="161">
        <v>19.899000000000001</v>
      </c>
      <c r="X9" s="140"/>
      <c r="Y9" s="160">
        <v>29.728999999999999</v>
      </c>
      <c r="Z9" s="161">
        <v>21.324999999999999</v>
      </c>
      <c r="AA9" s="140"/>
      <c r="AB9" s="139"/>
      <c r="AC9" s="140">
        <v>1</v>
      </c>
      <c r="AD9" s="160">
        <v>197.608</v>
      </c>
      <c r="AE9" s="161">
        <v>11.1</v>
      </c>
      <c r="AF9" s="140">
        <v>1</v>
      </c>
      <c r="AG9" s="160">
        <v>197.608</v>
      </c>
      <c r="AH9" s="161">
        <v>11.1</v>
      </c>
      <c r="AI9" s="140"/>
      <c r="AJ9" s="139"/>
      <c r="AK9" s="140"/>
      <c r="AL9" s="160">
        <v>28.608000000000001</v>
      </c>
      <c r="AM9" s="161">
        <v>18.388999999999999</v>
      </c>
      <c r="AN9" s="140"/>
      <c r="AO9" s="139"/>
      <c r="AP9" s="140"/>
      <c r="AQ9" s="139"/>
      <c r="AR9" s="140">
        <v>1</v>
      </c>
      <c r="AS9" s="139"/>
      <c r="AT9" s="140">
        <v>1</v>
      </c>
      <c r="AU9" s="139"/>
      <c r="AV9" s="140"/>
      <c r="AW9" s="139"/>
      <c r="AX9" s="140"/>
      <c r="AY9" s="139"/>
      <c r="AZ9" s="140"/>
      <c r="BA9" s="160">
        <v>7.2930000000000001</v>
      </c>
      <c r="BB9" s="161">
        <v>5.3079999999999998</v>
      </c>
      <c r="BD9" s="140">
        <v>2</v>
      </c>
      <c r="BE9" s="168">
        <v>196.12</v>
      </c>
      <c r="BF9" s="161">
        <v>197.023</v>
      </c>
      <c r="BG9">
        <v>1</v>
      </c>
      <c r="BH9" s="165">
        <v>183.602</v>
      </c>
      <c r="BI9" s="161">
        <v>220.45500000000001</v>
      </c>
      <c r="BJ9">
        <v>2</v>
      </c>
      <c r="BK9" s="169" t="s">
        <v>1877</v>
      </c>
      <c r="BL9" s="163" t="s">
        <v>1877</v>
      </c>
    </row>
    <row r="10" spans="1:66" ht="15">
      <c r="A10">
        <v>3504</v>
      </c>
      <c r="B10" s="140"/>
      <c r="C10" s="59">
        <v>4.3959999999999999</v>
      </c>
      <c r="D10" s="161">
        <v>11.803000000000001</v>
      </c>
      <c r="E10" s="140">
        <v>2</v>
      </c>
      <c r="F10" s="59">
        <v>28.446000000000002</v>
      </c>
      <c r="G10" s="161">
        <v>14.951000000000001</v>
      </c>
      <c r="H10" s="140"/>
      <c r="I10" s="59">
        <v>5.9660000000000002</v>
      </c>
      <c r="J10" s="161">
        <v>10.545999999999999</v>
      </c>
      <c r="K10" s="140"/>
      <c r="L10" s="59">
        <v>10.538</v>
      </c>
      <c r="M10" s="59">
        <v>10.43</v>
      </c>
      <c r="N10" s="161">
        <v>7.53</v>
      </c>
      <c r="O10" s="161">
        <v>7.3250000000000002</v>
      </c>
      <c r="P10">
        <v>2</v>
      </c>
      <c r="Q10" s="170">
        <v>26.001000000000001</v>
      </c>
      <c r="R10" s="161">
        <v>34.122</v>
      </c>
      <c r="S10" s="160">
        <v>50.362000000000002</v>
      </c>
      <c r="T10" s="161">
        <v>46.348999999999997</v>
      </c>
      <c r="U10" s="140"/>
      <c r="V10" s="59">
        <v>12.319000000000001</v>
      </c>
      <c r="W10" s="161">
        <v>22.259</v>
      </c>
      <c r="X10" s="140"/>
      <c r="Y10" s="59">
        <v>8.9949999999999992</v>
      </c>
      <c r="Z10" s="161">
        <v>4.7939999999999996</v>
      </c>
      <c r="AA10" s="140"/>
      <c r="AB10" s="139"/>
      <c r="AC10" s="140">
        <v>2</v>
      </c>
      <c r="AD10" s="170">
        <v>63.220999999999997</v>
      </c>
      <c r="AE10" s="171">
        <v>25.687999999999999</v>
      </c>
      <c r="AF10" s="140">
        <v>2</v>
      </c>
      <c r="AG10" s="170">
        <v>63.220999999999997</v>
      </c>
      <c r="AH10" s="171">
        <v>25.687999999999999</v>
      </c>
      <c r="AI10" s="140"/>
      <c r="AJ10" s="139"/>
      <c r="AK10" s="140"/>
      <c r="AL10" s="59">
        <v>12.234999999999999</v>
      </c>
      <c r="AM10" s="161">
        <v>8.4469999999999992</v>
      </c>
      <c r="AN10" s="140"/>
      <c r="AO10" s="139"/>
      <c r="AP10" s="140"/>
      <c r="AQ10" s="139"/>
      <c r="AR10" s="140">
        <v>2</v>
      </c>
      <c r="AS10" s="139"/>
      <c r="AT10" s="140">
        <v>2</v>
      </c>
      <c r="AU10" s="139"/>
      <c r="AV10" s="140"/>
      <c r="AW10" s="139"/>
      <c r="AX10" s="140">
        <v>2</v>
      </c>
      <c r="AY10" s="139"/>
      <c r="AZ10" s="140">
        <v>2</v>
      </c>
      <c r="BA10" s="170">
        <v>29.611999999999998</v>
      </c>
      <c r="BB10" s="161">
        <v>31.960999999999999</v>
      </c>
      <c r="BD10" s="140">
        <v>1</v>
      </c>
      <c r="BE10" s="165">
        <v>93.085999999999999</v>
      </c>
      <c r="BF10" s="161">
        <v>2.145</v>
      </c>
      <c r="BG10">
        <v>1</v>
      </c>
      <c r="BH10" s="165">
        <v>78.802000000000007</v>
      </c>
      <c r="BI10" s="163" t="s">
        <v>1877</v>
      </c>
      <c r="BJ10">
        <v>2</v>
      </c>
      <c r="BK10" s="168">
        <v>65.527000000000001</v>
      </c>
      <c r="BL10" s="161">
        <v>7.8639999999999999</v>
      </c>
      <c r="BN10" t="s">
        <v>5404</v>
      </c>
    </row>
    <row r="11" spans="1:66" ht="15">
      <c r="A11">
        <v>4003</v>
      </c>
      <c r="B11" s="140"/>
      <c r="C11" s="160">
        <v>15.481999999999999</v>
      </c>
      <c r="D11" s="161">
        <v>9.407</v>
      </c>
      <c r="E11" s="140"/>
      <c r="F11" s="160">
        <v>204.96199999999999</v>
      </c>
      <c r="G11" s="161">
        <v>93.248000000000005</v>
      </c>
      <c r="H11" s="140"/>
      <c r="I11" s="59">
        <v>10.897</v>
      </c>
      <c r="J11" s="161">
        <v>3.4950000000000001</v>
      </c>
      <c r="K11" s="140"/>
      <c r="L11" s="160">
        <v>3.7509999999999999</v>
      </c>
      <c r="M11" s="160">
        <v>3.7629999999999999</v>
      </c>
      <c r="N11" s="161">
        <v>2.0920000000000001</v>
      </c>
      <c r="O11" s="164" t="s">
        <v>1877</v>
      </c>
      <c r="P11">
        <v>1</v>
      </c>
      <c r="Q11" s="160">
        <v>92.879000000000005</v>
      </c>
      <c r="R11" s="167" t="s">
        <v>3165</v>
      </c>
      <c r="S11" s="160">
        <v>121.684</v>
      </c>
      <c r="T11" s="161">
        <v>95.653999999999996</v>
      </c>
      <c r="U11" s="140"/>
      <c r="V11" s="160">
        <v>3.9159999999999999</v>
      </c>
      <c r="W11" s="164" t="s">
        <v>1877</v>
      </c>
      <c r="X11" s="140"/>
      <c r="Y11" s="160">
        <v>6.1740000000000004</v>
      </c>
      <c r="Z11" s="161">
        <v>4.6509999999999998</v>
      </c>
      <c r="AA11" s="140"/>
      <c r="AB11" s="139"/>
      <c r="AC11" s="140">
        <v>1</v>
      </c>
      <c r="AD11" s="160">
        <v>53.454999999999998</v>
      </c>
      <c r="AE11" s="161">
        <v>15.028</v>
      </c>
      <c r="AF11" s="140">
        <v>1</v>
      </c>
      <c r="AG11" s="160">
        <v>53.454999999999998</v>
      </c>
      <c r="AH11" s="161">
        <v>15.028</v>
      </c>
      <c r="AI11" s="140"/>
      <c r="AJ11" s="139"/>
      <c r="AK11" s="140"/>
      <c r="AL11" s="160">
        <v>20.004999999999999</v>
      </c>
      <c r="AM11" s="161">
        <v>9.0489999999999995</v>
      </c>
      <c r="AN11" s="140"/>
      <c r="AO11" s="139"/>
      <c r="AP11" s="140"/>
      <c r="AQ11" s="139"/>
      <c r="AR11" s="140">
        <v>1</v>
      </c>
      <c r="AS11" s="139"/>
      <c r="AT11" s="140">
        <v>1</v>
      </c>
      <c r="AU11" s="139"/>
      <c r="AV11" s="140"/>
      <c r="AW11" s="139"/>
      <c r="AX11" s="140">
        <v>1</v>
      </c>
      <c r="AY11" s="139"/>
      <c r="AZ11" s="140"/>
      <c r="BA11" s="172" t="s">
        <v>1877</v>
      </c>
      <c r="BB11" s="163" t="s">
        <v>1877</v>
      </c>
      <c r="BD11" s="140">
        <v>1</v>
      </c>
      <c r="BE11" s="165">
        <v>58.792999999999999</v>
      </c>
      <c r="BF11" s="161">
        <v>72.620999999999995</v>
      </c>
      <c r="BG11">
        <v>1</v>
      </c>
      <c r="BH11" s="165">
        <v>42.161999999999999</v>
      </c>
      <c r="BI11" s="161">
        <v>99.888999999999996</v>
      </c>
      <c r="BJ11">
        <v>1</v>
      </c>
      <c r="BK11" s="165">
        <v>83.935000000000002</v>
      </c>
      <c r="BL11" s="161">
        <v>72.204999999999998</v>
      </c>
    </row>
    <row r="12" spans="1:66" ht="15">
      <c r="A12">
        <v>4004</v>
      </c>
      <c r="B12" s="140"/>
      <c r="C12" s="160">
        <v>104.854</v>
      </c>
      <c r="D12" s="167" t="s">
        <v>3165</v>
      </c>
      <c r="E12" s="140">
        <v>2</v>
      </c>
      <c r="F12" s="160">
        <v>259.31299999999999</v>
      </c>
      <c r="G12" s="167" t="s">
        <v>3165</v>
      </c>
      <c r="H12" s="140"/>
      <c r="I12" s="59">
        <v>151.58199999999999</v>
      </c>
      <c r="J12" s="161">
        <v>270</v>
      </c>
      <c r="K12" s="140"/>
      <c r="L12" s="160">
        <v>187.691</v>
      </c>
      <c r="M12" s="160">
        <v>99.894999999999996</v>
      </c>
      <c r="N12" s="161">
        <v>131.95699999999999</v>
      </c>
      <c r="O12" s="161">
        <v>99.600999999999999</v>
      </c>
      <c r="P12">
        <v>2</v>
      </c>
      <c r="Q12" s="173">
        <v>195.15100000000001</v>
      </c>
      <c r="R12" s="164" t="s">
        <v>1877</v>
      </c>
      <c r="S12" s="160">
        <v>273.10300000000001</v>
      </c>
      <c r="T12" s="167" t="s">
        <v>3165</v>
      </c>
      <c r="U12" s="140"/>
      <c r="V12" s="160">
        <v>45.634</v>
      </c>
      <c r="W12" s="163" t="s">
        <v>1877</v>
      </c>
      <c r="X12" s="140"/>
      <c r="Y12" s="160">
        <v>102.33199999999999</v>
      </c>
      <c r="Z12" s="161">
        <v>89.866</v>
      </c>
      <c r="AA12" s="140"/>
      <c r="AB12" s="139"/>
      <c r="AC12" s="140"/>
      <c r="AD12" s="173">
        <v>551.45100000000002</v>
      </c>
      <c r="AE12" s="167" t="s">
        <v>3165</v>
      </c>
      <c r="AF12" s="140">
        <v>2</v>
      </c>
      <c r="AG12" s="173">
        <v>551.45100000000002</v>
      </c>
      <c r="AH12" s="167" t="s">
        <v>3165</v>
      </c>
      <c r="AI12" s="140"/>
      <c r="AJ12" s="139"/>
      <c r="AK12" s="140"/>
      <c r="AL12" s="160">
        <v>225.43</v>
      </c>
      <c r="AM12" s="161">
        <v>172.84299999999999</v>
      </c>
      <c r="AN12" s="140"/>
      <c r="AO12" s="139"/>
      <c r="AP12" s="140"/>
      <c r="AQ12" s="139"/>
      <c r="AR12" s="140">
        <v>2</v>
      </c>
      <c r="AS12" s="139"/>
      <c r="AT12" s="140">
        <v>2</v>
      </c>
      <c r="AU12" s="139"/>
      <c r="AV12" s="140"/>
      <c r="AW12" s="139"/>
      <c r="AX12" s="140">
        <v>2</v>
      </c>
      <c r="AY12" s="139"/>
      <c r="AZ12" s="140"/>
      <c r="BA12" s="173">
        <v>63.542999999999999</v>
      </c>
      <c r="BB12" s="161">
        <v>6.891</v>
      </c>
      <c r="BD12" s="140">
        <v>2</v>
      </c>
      <c r="BE12" s="168">
        <v>107.977</v>
      </c>
      <c r="BF12" s="167" t="s">
        <v>3165</v>
      </c>
      <c r="BG12">
        <v>2</v>
      </c>
      <c r="BH12" s="168">
        <v>190.375</v>
      </c>
      <c r="BI12" s="167" t="s">
        <v>3165</v>
      </c>
      <c r="BJ12">
        <v>2</v>
      </c>
      <c r="BK12" s="168">
        <v>248.553</v>
      </c>
      <c r="BL12" s="167" t="s">
        <v>3165</v>
      </c>
      <c r="BN12" t="s">
        <v>5405</v>
      </c>
    </row>
    <row r="13" spans="1:66" ht="15">
      <c r="A13">
        <v>4503</v>
      </c>
      <c r="B13" s="140"/>
      <c r="C13" s="160">
        <v>36.445</v>
      </c>
      <c r="D13" s="161">
        <v>22.864000000000001</v>
      </c>
      <c r="E13" s="140">
        <v>2</v>
      </c>
      <c r="F13" s="173">
        <v>205.38399999999999</v>
      </c>
      <c r="G13" s="161">
        <v>230.40199999999999</v>
      </c>
      <c r="H13" s="140"/>
      <c r="I13" s="59">
        <v>46.222000000000001</v>
      </c>
      <c r="J13" s="161">
        <v>10.516</v>
      </c>
      <c r="K13" s="140"/>
      <c r="L13" s="160">
        <v>49.917000000000002</v>
      </c>
      <c r="M13" s="160">
        <v>16.113</v>
      </c>
      <c r="N13" s="161">
        <v>20.335999999999999</v>
      </c>
      <c r="O13" s="161">
        <v>9.5050000000000008</v>
      </c>
      <c r="P13">
        <v>2</v>
      </c>
      <c r="Q13" s="160">
        <v>165.56800000000001</v>
      </c>
      <c r="R13" s="161">
        <v>53.378</v>
      </c>
      <c r="S13" s="160">
        <v>134.64400000000001</v>
      </c>
      <c r="T13" s="161">
        <v>131.36199999999999</v>
      </c>
      <c r="U13" s="140">
        <v>2</v>
      </c>
      <c r="V13" s="173">
        <v>23.623000000000001</v>
      </c>
      <c r="W13" s="161">
        <v>15.884</v>
      </c>
      <c r="X13" s="140"/>
      <c r="Y13" s="160">
        <v>18.404</v>
      </c>
      <c r="Z13" s="161">
        <v>10.055</v>
      </c>
      <c r="AA13" s="140"/>
      <c r="AB13" s="139"/>
      <c r="AC13" s="140"/>
      <c r="AD13" s="160">
        <v>148.85</v>
      </c>
      <c r="AE13" s="161">
        <v>224.417</v>
      </c>
      <c r="AF13" s="140">
        <v>2</v>
      </c>
      <c r="AG13" s="160">
        <v>148.85</v>
      </c>
      <c r="AH13" s="161">
        <v>224.417</v>
      </c>
      <c r="AI13" s="140">
        <v>2</v>
      </c>
      <c r="AJ13" s="139"/>
      <c r="AK13" s="140"/>
      <c r="AL13" s="160">
        <v>102.21299999999999</v>
      </c>
      <c r="AM13" s="161">
        <v>84.010999999999996</v>
      </c>
      <c r="AN13" s="140">
        <v>2</v>
      </c>
      <c r="AO13" s="139"/>
      <c r="AP13" s="140"/>
      <c r="AQ13" s="139"/>
      <c r="AR13" s="140">
        <v>2</v>
      </c>
      <c r="AS13" s="139"/>
      <c r="AT13" s="140">
        <v>2</v>
      </c>
      <c r="AU13" s="139"/>
      <c r="AV13" s="140">
        <v>2</v>
      </c>
      <c r="AW13" s="139"/>
      <c r="AX13" s="140">
        <v>2</v>
      </c>
      <c r="AY13" s="139"/>
      <c r="AZ13" s="140">
        <v>2</v>
      </c>
      <c r="BA13" s="160">
        <v>40.959000000000003</v>
      </c>
      <c r="BB13" s="161">
        <v>10.057</v>
      </c>
      <c r="BD13" s="140">
        <v>2</v>
      </c>
      <c r="BE13" s="168">
        <v>121.748</v>
      </c>
      <c r="BF13" s="161">
        <v>54.03</v>
      </c>
      <c r="BG13">
        <v>1</v>
      </c>
      <c r="BH13" s="165">
        <v>84.233000000000004</v>
      </c>
      <c r="BI13" s="161">
        <v>167.84</v>
      </c>
      <c r="BJ13">
        <v>2</v>
      </c>
      <c r="BK13" s="168">
        <v>279.08800000000002</v>
      </c>
      <c r="BL13" s="161">
        <v>27.94</v>
      </c>
      <c r="BN13" t="s">
        <v>5406</v>
      </c>
    </row>
    <row r="14" spans="1:66" ht="15">
      <c r="A14">
        <v>4504</v>
      </c>
      <c r="B14" s="140"/>
      <c r="C14" s="160">
        <v>330.702</v>
      </c>
      <c r="D14" s="167" t="s">
        <v>3165</v>
      </c>
      <c r="E14" s="140">
        <v>2</v>
      </c>
      <c r="F14" s="173">
        <v>383.34800000000001</v>
      </c>
      <c r="G14" s="161">
        <v>430.988</v>
      </c>
      <c r="H14" s="140"/>
      <c r="I14" s="59">
        <v>26.553999999999998</v>
      </c>
      <c r="J14" s="161">
        <v>23.523</v>
      </c>
      <c r="K14" s="140"/>
      <c r="L14" s="160">
        <v>27.905000000000001</v>
      </c>
      <c r="M14" s="160">
        <v>64.882000000000005</v>
      </c>
      <c r="N14" s="161">
        <v>13.18</v>
      </c>
      <c r="O14" s="161">
        <v>48.680999999999997</v>
      </c>
      <c r="P14">
        <v>2</v>
      </c>
      <c r="Q14" s="160">
        <v>83.814999999999998</v>
      </c>
      <c r="R14" s="161">
        <v>45.975999999999999</v>
      </c>
      <c r="S14" s="160">
        <v>167.70099999999999</v>
      </c>
      <c r="T14" s="161">
        <v>201.721</v>
      </c>
      <c r="U14" s="140">
        <v>2</v>
      </c>
      <c r="V14" s="160">
        <v>184.57</v>
      </c>
      <c r="W14" s="161">
        <v>219.113</v>
      </c>
      <c r="X14" s="140">
        <v>2</v>
      </c>
      <c r="Y14" s="160">
        <v>90.512</v>
      </c>
      <c r="Z14" s="161">
        <v>51.030999999999999</v>
      </c>
      <c r="AA14" s="140"/>
      <c r="AB14" s="139"/>
      <c r="AC14" s="140"/>
      <c r="AD14" s="160">
        <v>122.43899999999999</v>
      </c>
      <c r="AE14" s="161">
        <v>156.58500000000001</v>
      </c>
      <c r="AF14" s="140">
        <v>2</v>
      </c>
      <c r="AG14" s="160">
        <v>122.43899999999999</v>
      </c>
      <c r="AH14" s="161">
        <v>156.58500000000001</v>
      </c>
      <c r="AI14" s="140">
        <v>2</v>
      </c>
      <c r="AJ14" s="139"/>
      <c r="AK14" s="140"/>
      <c r="AL14" s="160">
        <v>146.93799999999999</v>
      </c>
      <c r="AM14" s="161">
        <v>114.733</v>
      </c>
      <c r="AN14" s="140"/>
      <c r="AO14" s="139"/>
      <c r="AP14" s="140"/>
      <c r="AQ14" s="139"/>
      <c r="AR14" s="140">
        <v>2</v>
      </c>
      <c r="AS14" s="139"/>
      <c r="AT14" s="140">
        <v>2</v>
      </c>
      <c r="AU14" s="139"/>
      <c r="AV14" s="140"/>
      <c r="AW14" s="139"/>
      <c r="AX14" s="140">
        <v>2</v>
      </c>
      <c r="AY14" s="139"/>
      <c r="AZ14" s="140">
        <v>2</v>
      </c>
      <c r="BA14" s="173">
        <v>30.628</v>
      </c>
      <c r="BB14" s="161">
        <v>20.884</v>
      </c>
      <c r="BD14" s="140">
        <v>2</v>
      </c>
      <c r="BE14" s="168">
        <v>65.599999999999994</v>
      </c>
      <c r="BF14" s="167" t="s">
        <v>3165</v>
      </c>
      <c r="BG14">
        <v>1</v>
      </c>
      <c r="BH14" s="165">
        <v>103.28400000000001</v>
      </c>
      <c r="BI14" s="161">
        <v>77.150000000000006</v>
      </c>
      <c r="BJ14">
        <v>2</v>
      </c>
      <c r="BK14" s="168">
        <v>30.106000000000002</v>
      </c>
      <c r="BL14" s="161">
        <v>38.072000000000003</v>
      </c>
      <c r="BN14" t="s">
        <v>5407</v>
      </c>
    </row>
    <row r="15" spans="1:66" ht="15">
      <c r="A15">
        <v>5003</v>
      </c>
      <c r="B15" s="140"/>
      <c r="C15" s="160">
        <v>89.299000000000007</v>
      </c>
      <c r="D15" s="161">
        <v>13.930999999999999</v>
      </c>
      <c r="E15" s="140"/>
      <c r="F15" s="160">
        <v>202.02</v>
      </c>
      <c r="G15" s="161">
        <v>239.196</v>
      </c>
      <c r="H15" s="140"/>
      <c r="I15" s="59">
        <v>2.843</v>
      </c>
      <c r="J15" s="163" t="s">
        <v>1877</v>
      </c>
      <c r="K15" s="140"/>
      <c r="L15" s="160">
        <v>5.3979999999999997</v>
      </c>
      <c r="M15" s="160">
        <v>12.048999999999999</v>
      </c>
      <c r="N15" s="161">
        <v>4.8879999999999999</v>
      </c>
      <c r="O15" s="161">
        <v>10.452</v>
      </c>
      <c r="Q15" s="160">
        <v>105.68899999999999</v>
      </c>
      <c r="R15" s="161">
        <v>72.552000000000007</v>
      </c>
      <c r="S15" s="160">
        <v>43.619</v>
      </c>
      <c r="T15" s="161">
        <v>32.249000000000002</v>
      </c>
      <c r="U15" s="140">
        <v>2</v>
      </c>
      <c r="V15" s="173">
        <v>75.126999999999995</v>
      </c>
      <c r="W15" s="161">
        <v>10.750999999999999</v>
      </c>
      <c r="X15" s="140"/>
      <c r="Y15" s="160">
        <v>21.053999999999998</v>
      </c>
      <c r="Z15" s="161">
        <v>7.0620000000000003</v>
      </c>
      <c r="AA15" s="140"/>
      <c r="AB15" s="139"/>
      <c r="AC15" s="140"/>
      <c r="AD15" s="160">
        <v>55.637</v>
      </c>
      <c r="AE15" s="161">
        <v>26.916</v>
      </c>
      <c r="AF15" s="140">
        <v>2</v>
      </c>
      <c r="AG15" s="160">
        <v>55.637</v>
      </c>
      <c r="AH15" s="161">
        <v>26.916</v>
      </c>
      <c r="AI15" s="140"/>
      <c r="AJ15" s="139"/>
      <c r="AK15" s="140"/>
      <c r="AL15" s="160">
        <v>26.696999999999999</v>
      </c>
      <c r="AM15" s="161">
        <v>24.018000000000001</v>
      </c>
      <c r="AN15" s="140"/>
      <c r="AO15" s="139"/>
      <c r="AP15" s="140"/>
      <c r="AQ15" s="139"/>
      <c r="AR15" s="140">
        <v>2</v>
      </c>
      <c r="AS15" s="139"/>
      <c r="AT15" s="140">
        <v>2</v>
      </c>
      <c r="AU15" s="139"/>
      <c r="AV15" s="140"/>
      <c r="AW15" s="139"/>
      <c r="AX15" s="140"/>
      <c r="AY15" s="139"/>
      <c r="AZ15" s="140"/>
      <c r="BA15" s="173">
        <v>10.978</v>
      </c>
      <c r="BB15" s="164" t="s">
        <v>1877</v>
      </c>
      <c r="BD15" s="140">
        <v>2</v>
      </c>
      <c r="BE15" s="168">
        <v>235.267</v>
      </c>
      <c r="BF15" s="163" t="s">
        <v>1877</v>
      </c>
      <c r="BG15">
        <v>1</v>
      </c>
      <c r="BH15" s="165">
        <v>118.581</v>
      </c>
      <c r="BI15" s="163" t="s">
        <v>1877</v>
      </c>
      <c r="BJ15">
        <v>1</v>
      </c>
      <c r="BK15" s="165">
        <v>83.454999999999998</v>
      </c>
      <c r="BL15" s="161">
        <v>9.798</v>
      </c>
      <c r="BN15" s="174" t="s">
        <v>5408</v>
      </c>
    </row>
    <row r="16" spans="1:66" ht="15">
      <c r="A16">
        <v>5004</v>
      </c>
      <c r="B16" s="140"/>
      <c r="C16" s="160">
        <v>27.318999999999999</v>
      </c>
      <c r="D16" s="161">
        <v>54.081000000000003</v>
      </c>
      <c r="E16" s="140"/>
      <c r="F16" s="160">
        <v>138.285</v>
      </c>
      <c r="G16" s="161">
        <v>182.23099999999999</v>
      </c>
      <c r="H16" s="140"/>
      <c r="I16" s="59">
        <v>19.172000000000001</v>
      </c>
      <c r="J16" s="163" t="s">
        <v>1877</v>
      </c>
      <c r="K16" s="140"/>
      <c r="L16" s="160">
        <v>24.593</v>
      </c>
      <c r="M16" s="160">
        <v>42.723999999999997</v>
      </c>
      <c r="N16" s="161">
        <v>13.343</v>
      </c>
      <c r="O16" s="161">
        <v>36.475000000000001</v>
      </c>
      <c r="P16">
        <v>2</v>
      </c>
      <c r="Q16" s="173">
        <v>203.03700000000001</v>
      </c>
      <c r="R16" s="163" t="s">
        <v>1877</v>
      </c>
      <c r="S16" s="160">
        <v>187.03200000000001</v>
      </c>
      <c r="T16" s="161">
        <v>139.977</v>
      </c>
      <c r="U16" s="140">
        <v>2</v>
      </c>
      <c r="V16" s="160">
        <v>43.631999999999998</v>
      </c>
      <c r="W16" s="161">
        <v>24.588999999999999</v>
      </c>
      <c r="X16" s="140">
        <v>2</v>
      </c>
      <c r="Y16" s="160">
        <v>67.427999999999997</v>
      </c>
      <c r="Z16" s="161">
        <v>42.414000000000001</v>
      </c>
      <c r="AA16" s="140"/>
      <c r="AB16" s="139"/>
      <c r="AC16" s="140"/>
      <c r="AD16" s="160">
        <v>145.459</v>
      </c>
      <c r="AE16" s="161">
        <v>56.759</v>
      </c>
      <c r="AF16" s="140">
        <v>2</v>
      </c>
      <c r="AG16" s="160">
        <v>145.459</v>
      </c>
      <c r="AH16" s="161">
        <v>56.759</v>
      </c>
      <c r="AI16" s="140"/>
      <c r="AJ16" s="139"/>
      <c r="AK16" s="140"/>
      <c r="AL16" s="160">
        <v>87.936000000000007</v>
      </c>
      <c r="AM16" s="161">
        <v>82.811000000000007</v>
      </c>
      <c r="AN16" s="140"/>
      <c r="AO16" s="139"/>
      <c r="AP16" s="140"/>
      <c r="AQ16" s="139"/>
      <c r="AR16" s="140">
        <v>2</v>
      </c>
      <c r="AS16" s="139"/>
      <c r="AT16" s="140">
        <v>2</v>
      </c>
      <c r="AU16" s="139"/>
      <c r="AV16" s="140"/>
      <c r="AW16" s="139"/>
      <c r="AX16" s="140"/>
      <c r="AY16" s="139"/>
      <c r="AZ16" s="140"/>
      <c r="BA16" s="173">
        <v>26.672999999999998</v>
      </c>
      <c r="BB16" s="163" t="s">
        <v>1877</v>
      </c>
      <c r="BD16" s="140">
        <v>2</v>
      </c>
      <c r="BE16" s="168">
        <v>524.99400000000003</v>
      </c>
      <c r="BF16" s="161">
        <v>78.692999999999998</v>
      </c>
      <c r="BG16">
        <v>1</v>
      </c>
      <c r="BH16" s="165">
        <v>225.518</v>
      </c>
      <c r="BI16" s="161">
        <v>67.742999999999995</v>
      </c>
      <c r="BJ16">
        <v>2</v>
      </c>
      <c r="BK16" s="168">
        <v>382.08800000000002</v>
      </c>
      <c r="BL16" s="161">
        <v>24.821999999999999</v>
      </c>
      <c r="BN16" t="s">
        <v>5409</v>
      </c>
    </row>
    <row r="17" spans="1:66" ht="15">
      <c r="A17">
        <v>5503</v>
      </c>
      <c r="B17" s="140"/>
      <c r="C17" s="160">
        <v>156.12100000000001</v>
      </c>
      <c r="D17" s="161">
        <v>62.223999999999997</v>
      </c>
      <c r="E17" s="140">
        <v>2</v>
      </c>
      <c r="F17" s="173">
        <v>324.56</v>
      </c>
      <c r="G17" s="161">
        <v>219.286</v>
      </c>
      <c r="H17" s="140"/>
      <c r="I17" s="59">
        <v>15.893000000000001</v>
      </c>
      <c r="J17" s="161">
        <v>48.567999999999998</v>
      </c>
      <c r="K17" s="140"/>
      <c r="L17" s="160">
        <v>30.850999999999999</v>
      </c>
      <c r="M17" s="160">
        <v>45.484000000000002</v>
      </c>
      <c r="N17" s="161">
        <v>14.917</v>
      </c>
      <c r="O17" s="161">
        <v>29.484999999999999</v>
      </c>
      <c r="P17">
        <v>2</v>
      </c>
      <c r="Q17" s="160">
        <v>59.332999999999998</v>
      </c>
      <c r="R17" s="167" t="s">
        <v>3165</v>
      </c>
      <c r="S17" s="160">
        <v>172.94200000000001</v>
      </c>
      <c r="T17" s="167" t="s">
        <v>3165</v>
      </c>
      <c r="U17" s="140">
        <v>2</v>
      </c>
      <c r="V17" s="160">
        <v>197.017</v>
      </c>
      <c r="W17" s="161">
        <v>59.442999999999998</v>
      </c>
      <c r="X17" s="140"/>
      <c r="Y17" s="160">
        <v>34.009</v>
      </c>
      <c r="Z17" s="161">
        <v>34.838999999999999</v>
      </c>
      <c r="AA17" s="140"/>
      <c r="AB17" s="139"/>
      <c r="AC17" s="140">
        <v>2</v>
      </c>
      <c r="AD17" s="160">
        <v>148.16999999999999</v>
      </c>
      <c r="AE17" s="161">
        <v>73.194999999999993</v>
      </c>
      <c r="AF17" s="140">
        <v>2</v>
      </c>
      <c r="AG17" s="160">
        <v>148.16999999999999</v>
      </c>
      <c r="AH17" s="161">
        <v>73.194999999999993</v>
      </c>
      <c r="AI17" s="140"/>
      <c r="AJ17" s="139"/>
      <c r="AK17" s="140"/>
      <c r="AL17" s="160">
        <v>11.263</v>
      </c>
      <c r="AM17" s="161">
        <v>8.2050000000000001</v>
      </c>
      <c r="AN17" s="140">
        <v>2</v>
      </c>
      <c r="AO17" s="139"/>
      <c r="AP17" s="140"/>
      <c r="AQ17" s="139"/>
      <c r="AR17" s="140">
        <v>2</v>
      </c>
      <c r="AS17" s="139"/>
      <c r="AT17" s="140">
        <v>2</v>
      </c>
      <c r="AU17" s="139"/>
      <c r="AV17" s="140"/>
      <c r="AW17" s="139"/>
      <c r="AX17" s="140">
        <v>2</v>
      </c>
      <c r="AY17" s="139"/>
      <c r="AZ17" s="140"/>
      <c r="BA17" s="173">
        <v>20.526</v>
      </c>
      <c r="BB17" s="163" t="s">
        <v>1877</v>
      </c>
      <c r="BD17" s="140">
        <v>2</v>
      </c>
      <c r="BE17" s="165">
        <v>68.433999999999997</v>
      </c>
      <c r="BF17" s="161">
        <v>25.521999999999998</v>
      </c>
      <c r="BG17">
        <v>1</v>
      </c>
      <c r="BH17" s="165">
        <v>55.277000000000001</v>
      </c>
      <c r="BI17" s="161">
        <v>37.073999999999998</v>
      </c>
      <c r="BJ17">
        <v>2</v>
      </c>
      <c r="BK17" s="165">
        <v>133.31299999999999</v>
      </c>
      <c r="BL17" s="163" t="s">
        <v>1877</v>
      </c>
      <c r="BN17" t="s">
        <v>5410</v>
      </c>
    </row>
    <row r="18" spans="1:66" ht="15">
      <c r="A18">
        <v>5504</v>
      </c>
      <c r="B18" s="140"/>
      <c r="C18" s="160">
        <v>12.936</v>
      </c>
      <c r="D18" s="161">
        <v>24.678999999999998</v>
      </c>
      <c r="E18" s="140"/>
      <c r="F18" s="160">
        <v>90.683999999999997</v>
      </c>
      <c r="G18" s="161">
        <v>37.686</v>
      </c>
      <c r="H18" s="140"/>
      <c r="I18" s="59">
        <v>8.6199999999999992</v>
      </c>
      <c r="J18" s="161">
        <v>7.6660000000000004</v>
      </c>
      <c r="K18" s="140"/>
      <c r="L18" s="160">
        <v>2.758</v>
      </c>
      <c r="M18" s="160">
        <v>7.3529999999999998</v>
      </c>
      <c r="N18" s="161">
        <v>2.67</v>
      </c>
      <c r="O18" s="161">
        <v>5.9480000000000004</v>
      </c>
      <c r="P18">
        <v>2</v>
      </c>
      <c r="Q18" s="160">
        <v>6.258</v>
      </c>
      <c r="R18" s="161">
        <v>81.186999999999998</v>
      </c>
      <c r="S18" s="173">
        <v>33.037999999999997</v>
      </c>
      <c r="T18" s="161">
        <v>19.558</v>
      </c>
      <c r="U18" s="140">
        <v>2</v>
      </c>
      <c r="V18" s="160">
        <v>9.7629999999999999</v>
      </c>
      <c r="W18" s="161">
        <v>4.1870000000000003</v>
      </c>
      <c r="X18" s="140"/>
      <c r="Y18" s="160">
        <v>8.4290000000000003</v>
      </c>
      <c r="Z18" s="161">
        <v>6.1870000000000003</v>
      </c>
      <c r="AA18" s="140"/>
      <c r="AB18" s="139"/>
      <c r="AC18" s="140">
        <v>2</v>
      </c>
      <c r="AD18" s="160">
        <v>3.6890000000000001</v>
      </c>
      <c r="AE18" s="161">
        <v>2.1760000000000002</v>
      </c>
      <c r="AF18" s="140">
        <v>2</v>
      </c>
      <c r="AG18" s="160">
        <v>3.6890000000000001</v>
      </c>
      <c r="AH18" s="161">
        <v>2.1760000000000002</v>
      </c>
      <c r="AI18" s="140"/>
      <c r="AJ18" s="139"/>
      <c r="AK18" s="140"/>
      <c r="AL18" s="160">
        <v>21.866</v>
      </c>
      <c r="AM18" s="161">
        <v>13.012</v>
      </c>
      <c r="AN18" s="140"/>
      <c r="AO18" s="139"/>
      <c r="AP18" s="140"/>
      <c r="AQ18" s="139"/>
      <c r="AR18" s="140">
        <v>2</v>
      </c>
      <c r="AS18" s="139"/>
      <c r="AT18" s="140">
        <v>2</v>
      </c>
      <c r="AU18" s="139"/>
      <c r="AV18" s="140"/>
      <c r="AW18" s="139"/>
      <c r="AX18" s="140">
        <v>2</v>
      </c>
      <c r="AY18" s="139"/>
      <c r="AZ18" s="140"/>
      <c r="BA18" s="173">
        <v>2.7109999999999999</v>
      </c>
      <c r="BB18" s="161">
        <v>49.158000000000001</v>
      </c>
      <c r="BD18" s="140">
        <v>1</v>
      </c>
      <c r="BE18" s="165">
        <v>80.528000000000006</v>
      </c>
      <c r="BF18" s="161">
        <v>100.009</v>
      </c>
      <c r="BG18">
        <v>0</v>
      </c>
      <c r="BH18" s="165">
        <v>68.305000000000007</v>
      </c>
      <c r="BI18" s="161">
        <v>171.876</v>
      </c>
      <c r="BJ18">
        <v>1</v>
      </c>
      <c r="BK18" s="165">
        <v>173.31</v>
      </c>
      <c r="BL18" s="161">
        <v>42.162999999999997</v>
      </c>
      <c r="BN18" s="142" t="s">
        <v>5411</v>
      </c>
    </row>
    <row r="19" spans="1:66" ht="15">
      <c r="A19">
        <v>6003</v>
      </c>
      <c r="B19" s="140"/>
      <c r="C19" s="160">
        <v>73.706999999999994</v>
      </c>
      <c r="D19" s="161">
        <v>24.27</v>
      </c>
      <c r="E19" s="140">
        <v>2</v>
      </c>
      <c r="F19" s="173">
        <v>550.10699999999997</v>
      </c>
      <c r="G19" s="167" t="s">
        <v>3165</v>
      </c>
      <c r="H19" s="140"/>
      <c r="I19" s="59">
        <v>115.217</v>
      </c>
      <c r="J19" s="161">
        <v>34.374000000000002</v>
      </c>
      <c r="K19" s="140"/>
      <c r="L19" s="160">
        <v>69.108000000000004</v>
      </c>
      <c r="M19" s="160">
        <v>75.14</v>
      </c>
      <c r="N19" s="161">
        <v>52.789000000000001</v>
      </c>
      <c r="O19" s="161">
        <v>80.331999999999994</v>
      </c>
      <c r="P19">
        <v>2</v>
      </c>
      <c r="Q19" s="160">
        <v>218.57900000000001</v>
      </c>
      <c r="R19" s="163" t="s">
        <v>1877</v>
      </c>
      <c r="S19" s="160">
        <v>289.20800000000003</v>
      </c>
      <c r="T19" s="167" t="s">
        <v>3165</v>
      </c>
      <c r="U19" s="140"/>
      <c r="V19" s="160">
        <v>40.500999999999998</v>
      </c>
      <c r="W19" s="161">
        <v>13.611000000000001</v>
      </c>
      <c r="X19" s="140"/>
      <c r="Y19" s="160">
        <v>108.46</v>
      </c>
      <c r="Z19" s="161">
        <v>91.183999999999997</v>
      </c>
      <c r="AA19" s="140"/>
      <c r="AB19" s="139"/>
      <c r="AC19" s="140">
        <v>2</v>
      </c>
      <c r="AD19" s="160">
        <v>281.47500000000002</v>
      </c>
      <c r="AE19" s="167" t="s">
        <v>3165</v>
      </c>
      <c r="AF19" s="140">
        <v>2</v>
      </c>
      <c r="AG19" s="160">
        <v>281.47500000000002</v>
      </c>
      <c r="AH19" s="167" t="s">
        <v>3165</v>
      </c>
      <c r="AI19" s="140"/>
      <c r="AJ19" s="139"/>
      <c r="AK19" s="140"/>
      <c r="AL19" s="160">
        <v>169.607</v>
      </c>
      <c r="AM19" s="161">
        <v>139.529</v>
      </c>
      <c r="AN19" s="140"/>
      <c r="AO19" s="139"/>
      <c r="AP19" s="140"/>
      <c r="AQ19" s="139"/>
      <c r="AR19" s="140">
        <v>2</v>
      </c>
      <c r="AS19" s="139"/>
      <c r="AT19" s="140">
        <v>2</v>
      </c>
      <c r="AU19" s="139"/>
      <c r="AV19" s="140"/>
      <c r="AW19" s="139"/>
      <c r="AX19" s="140">
        <v>2</v>
      </c>
      <c r="AY19" s="139"/>
      <c r="AZ19" s="140">
        <v>2</v>
      </c>
      <c r="BA19" s="173">
        <v>63.651000000000003</v>
      </c>
      <c r="BB19" s="161">
        <v>14.808999999999999</v>
      </c>
      <c r="BD19" s="140">
        <v>2</v>
      </c>
      <c r="BE19" s="168">
        <v>158.08000000000001</v>
      </c>
      <c r="BF19" s="167" t="s">
        <v>3165</v>
      </c>
      <c r="BG19">
        <v>1</v>
      </c>
      <c r="BH19" s="165">
        <v>9.3930000000000007</v>
      </c>
      <c r="BI19" s="167" t="s">
        <v>3165</v>
      </c>
      <c r="BJ19">
        <v>2</v>
      </c>
      <c r="BK19" s="168">
        <v>293.88299999999998</v>
      </c>
      <c r="BL19" s="167" t="s">
        <v>3165</v>
      </c>
      <c r="BN19" t="s">
        <v>5412</v>
      </c>
    </row>
    <row r="20" spans="1:66" ht="15">
      <c r="A20">
        <v>6104</v>
      </c>
      <c r="B20" s="140"/>
      <c r="C20" s="160">
        <v>128.62700000000001</v>
      </c>
      <c r="D20" s="161">
        <v>197.14699999999999</v>
      </c>
      <c r="E20" s="140"/>
      <c r="F20" s="160">
        <v>360.39100000000002</v>
      </c>
      <c r="G20" s="167" t="s">
        <v>3165</v>
      </c>
      <c r="H20" s="140"/>
      <c r="I20" s="59">
        <v>188.72800000000001</v>
      </c>
      <c r="J20" s="161">
        <v>235.477</v>
      </c>
      <c r="K20" s="140"/>
      <c r="L20" s="160">
        <v>116.709</v>
      </c>
      <c r="M20" s="160">
        <v>100.92100000000001</v>
      </c>
      <c r="N20" s="161">
        <v>92.78</v>
      </c>
      <c r="O20" s="161">
        <v>215.21</v>
      </c>
      <c r="P20">
        <v>2</v>
      </c>
      <c r="Q20" s="160">
        <v>112.413</v>
      </c>
      <c r="R20" s="163" t="s">
        <v>1877</v>
      </c>
      <c r="S20" s="173">
        <v>457.952</v>
      </c>
      <c r="T20" s="175" t="s">
        <v>3165</v>
      </c>
      <c r="U20" s="140">
        <v>2</v>
      </c>
      <c r="V20" s="173">
        <v>94.323999999999998</v>
      </c>
      <c r="W20" s="161">
        <v>22.065000000000001</v>
      </c>
      <c r="X20" s="140"/>
      <c r="Y20" s="160">
        <v>186.239</v>
      </c>
      <c r="Z20" s="161">
        <v>139.125</v>
      </c>
      <c r="AA20" s="140"/>
      <c r="AB20" s="139"/>
      <c r="AC20" s="140"/>
      <c r="AD20" s="160">
        <v>310.02199999999999</v>
      </c>
      <c r="AE20" s="167" t="s">
        <v>3165</v>
      </c>
      <c r="AF20" s="140">
        <v>2</v>
      </c>
      <c r="AG20" s="160">
        <v>310.02199999999999</v>
      </c>
      <c r="AH20" s="167" t="s">
        <v>3165</v>
      </c>
      <c r="AI20" s="140">
        <v>2</v>
      </c>
      <c r="AJ20" s="139"/>
      <c r="AK20" s="140"/>
      <c r="AL20" s="160">
        <v>171.08199999999999</v>
      </c>
      <c r="AM20" s="167" t="s">
        <v>3165</v>
      </c>
      <c r="AN20" s="140">
        <v>2</v>
      </c>
      <c r="AO20" s="139"/>
      <c r="AP20" s="140"/>
      <c r="AQ20" s="139"/>
      <c r="AR20" s="140">
        <v>2</v>
      </c>
      <c r="AS20" s="139"/>
      <c r="AT20" s="140">
        <v>2</v>
      </c>
      <c r="AU20" s="139"/>
      <c r="AV20" s="140"/>
      <c r="AW20" s="139"/>
      <c r="AX20" s="140">
        <v>2</v>
      </c>
      <c r="AY20" s="139"/>
      <c r="AZ20" s="140"/>
      <c r="BA20" s="160">
        <v>123.25</v>
      </c>
      <c r="BB20" s="161">
        <v>18.442</v>
      </c>
      <c r="BD20" s="140">
        <v>2</v>
      </c>
      <c r="BE20" s="168">
        <v>352.73599999999999</v>
      </c>
      <c r="BF20" s="167" t="s">
        <v>3165</v>
      </c>
      <c r="BG20">
        <v>1</v>
      </c>
      <c r="BH20" s="168">
        <v>178.32</v>
      </c>
      <c r="BI20" s="167" t="s">
        <v>3165</v>
      </c>
      <c r="BJ20">
        <v>2</v>
      </c>
      <c r="BK20" s="168">
        <v>258.29599999999999</v>
      </c>
      <c r="BL20" s="167" t="s">
        <v>3165</v>
      </c>
      <c r="BN20" t="s">
        <v>5413</v>
      </c>
    </row>
    <row r="21" spans="1:66" ht="15">
      <c r="A21">
        <v>6503</v>
      </c>
      <c r="B21" s="140"/>
      <c r="C21" s="59">
        <v>158.09700000000001</v>
      </c>
      <c r="D21" s="161">
        <v>30.623000000000001</v>
      </c>
      <c r="E21" s="140">
        <v>2</v>
      </c>
      <c r="F21" s="170">
        <v>928.822</v>
      </c>
      <c r="G21" s="167" t="s">
        <v>3165</v>
      </c>
      <c r="H21" s="140"/>
      <c r="I21" s="59">
        <v>55.524000000000001</v>
      </c>
      <c r="J21" s="161">
        <v>42.746000000000002</v>
      </c>
      <c r="K21" s="140"/>
      <c r="L21" s="59">
        <v>23.771000000000001</v>
      </c>
      <c r="M21" s="59">
        <v>177.59800000000001</v>
      </c>
      <c r="N21" s="161">
        <v>15.871</v>
      </c>
      <c r="O21" s="161">
        <v>146.40600000000001</v>
      </c>
      <c r="P21">
        <v>2</v>
      </c>
      <c r="Q21" s="160">
        <v>153.22</v>
      </c>
      <c r="R21" s="161">
        <v>39.997999999999998</v>
      </c>
      <c r="S21" s="160">
        <v>385.423</v>
      </c>
      <c r="T21" s="167" t="s">
        <v>3165</v>
      </c>
      <c r="U21" s="140">
        <v>2</v>
      </c>
      <c r="V21" s="59">
        <v>185.64400000000001</v>
      </c>
      <c r="W21" s="161">
        <v>54.363999999999997</v>
      </c>
      <c r="X21" s="140">
        <v>2</v>
      </c>
      <c r="Y21" s="59">
        <v>76.361000000000004</v>
      </c>
      <c r="Z21" s="161">
        <v>71.268000000000001</v>
      </c>
      <c r="AA21" s="140"/>
      <c r="AB21" s="139"/>
      <c r="AC21" s="140"/>
      <c r="AD21" s="59">
        <v>312.63400000000001</v>
      </c>
      <c r="AE21" s="161">
        <v>240.41399999999999</v>
      </c>
      <c r="AF21" s="140">
        <v>2</v>
      </c>
      <c r="AG21" s="59">
        <v>312.63400000000001</v>
      </c>
      <c r="AH21" s="161">
        <v>240.41399999999999</v>
      </c>
      <c r="AI21" s="140">
        <v>2</v>
      </c>
      <c r="AJ21" s="139"/>
      <c r="AK21" s="140">
        <v>2</v>
      </c>
      <c r="AL21" s="59">
        <v>222.35400000000001</v>
      </c>
      <c r="AM21" s="161">
        <v>194.72900000000001</v>
      </c>
      <c r="AN21" s="140">
        <v>2</v>
      </c>
      <c r="AO21" s="139"/>
      <c r="AP21" s="140"/>
      <c r="AQ21" s="139"/>
      <c r="AR21" s="140">
        <v>2</v>
      </c>
      <c r="AS21" s="139"/>
      <c r="AT21" s="140">
        <v>2</v>
      </c>
      <c r="AU21" s="139"/>
      <c r="AV21" s="140"/>
      <c r="AW21" s="139"/>
      <c r="AX21" s="140"/>
      <c r="AY21" s="139"/>
      <c r="AZ21" s="140"/>
      <c r="BA21" s="170">
        <v>59.72</v>
      </c>
      <c r="BB21" s="161">
        <v>60.075000000000003</v>
      </c>
      <c r="BD21" s="140">
        <v>3</v>
      </c>
      <c r="BE21" s="168">
        <v>236.29</v>
      </c>
      <c r="BF21" s="167" t="s">
        <v>3165</v>
      </c>
      <c r="BG21">
        <v>2</v>
      </c>
      <c r="BH21" s="168">
        <v>214.333</v>
      </c>
      <c r="BI21" s="167" t="s">
        <v>3165</v>
      </c>
      <c r="BJ21">
        <v>2</v>
      </c>
      <c r="BK21" s="168">
        <v>391.54700000000003</v>
      </c>
      <c r="BL21" s="167" t="s">
        <v>3165</v>
      </c>
      <c r="BN21" t="s">
        <v>5414</v>
      </c>
    </row>
    <row r="22" spans="1:66" ht="15">
      <c r="A22">
        <v>6504</v>
      </c>
      <c r="B22" s="140"/>
      <c r="C22" s="56" t="s">
        <v>1877</v>
      </c>
      <c r="D22" s="163" t="s">
        <v>1877</v>
      </c>
      <c r="E22" s="140"/>
      <c r="F22" s="56" t="s">
        <v>1877</v>
      </c>
      <c r="G22" s="163" t="s">
        <v>1877</v>
      </c>
      <c r="H22" s="140"/>
      <c r="I22" s="59">
        <v>40.180999999999997</v>
      </c>
      <c r="J22" s="161">
        <v>7.7629999999999999</v>
      </c>
      <c r="K22" s="140"/>
      <c r="L22" s="59">
        <v>6.391</v>
      </c>
      <c r="M22" s="59">
        <v>2.5659999999999998</v>
      </c>
      <c r="N22" s="161">
        <v>6.3440000000000003</v>
      </c>
      <c r="O22" s="164" t="s">
        <v>1877</v>
      </c>
      <c r="Q22" s="172" t="s">
        <v>1877</v>
      </c>
      <c r="R22" s="167" t="s">
        <v>3165</v>
      </c>
      <c r="S22" s="160">
        <v>6.3339999999999996</v>
      </c>
      <c r="T22" s="161">
        <v>12.398999999999999</v>
      </c>
      <c r="U22" s="140"/>
      <c r="V22" s="59">
        <v>75.826999999999998</v>
      </c>
      <c r="W22" s="161">
        <v>20.521000000000001</v>
      </c>
      <c r="X22" s="140"/>
      <c r="Y22" s="59">
        <v>3.9449999999999998</v>
      </c>
      <c r="Z22" s="164" t="s">
        <v>1877</v>
      </c>
      <c r="AA22" s="140"/>
      <c r="AB22" s="139"/>
      <c r="AC22" s="140"/>
      <c r="AD22" s="59">
        <v>6.9349999999999996</v>
      </c>
      <c r="AE22" s="163" t="s">
        <v>1877</v>
      </c>
      <c r="AF22" s="140"/>
      <c r="AG22" s="59">
        <v>6.9349999999999996</v>
      </c>
      <c r="AH22" s="163" t="s">
        <v>1877</v>
      </c>
      <c r="AI22" s="140"/>
      <c r="AJ22" s="139"/>
      <c r="AK22" s="140"/>
      <c r="AL22" s="59">
        <v>9.74</v>
      </c>
      <c r="AM22" s="161">
        <v>8.6850000000000005</v>
      </c>
      <c r="AN22" s="140"/>
      <c r="AO22" s="139"/>
      <c r="AP22" s="140"/>
      <c r="AQ22" s="139"/>
      <c r="AR22" s="140"/>
      <c r="AS22" s="139"/>
      <c r="AT22" s="140"/>
      <c r="AU22" s="139"/>
      <c r="AV22" s="140"/>
      <c r="AW22" s="139"/>
      <c r="AX22" s="140"/>
      <c r="AY22" s="139"/>
      <c r="AZ22" s="140"/>
      <c r="BA22" s="56" t="s">
        <v>1877</v>
      </c>
      <c r="BB22" s="163" t="s">
        <v>1877</v>
      </c>
      <c r="BD22" s="140">
        <v>0</v>
      </c>
      <c r="BE22" s="165">
        <v>2.56</v>
      </c>
      <c r="BF22" s="161">
        <v>59.96</v>
      </c>
      <c r="BG22">
        <v>0</v>
      </c>
      <c r="BH22" s="176" t="s">
        <v>1877</v>
      </c>
      <c r="BI22" s="161">
        <v>2.56</v>
      </c>
      <c r="BJ22">
        <v>1</v>
      </c>
      <c r="BK22" s="165">
        <v>3.399</v>
      </c>
      <c r="BL22" s="163" t="s">
        <v>1877</v>
      </c>
    </row>
    <row r="23" spans="1:66">
      <c r="B23" s="177"/>
      <c r="C23" s="178"/>
      <c r="D23" s="178"/>
      <c r="E23" s="177"/>
      <c r="F23" s="178"/>
      <c r="G23" s="178"/>
      <c r="H23" s="177"/>
      <c r="I23" s="178"/>
      <c r="J23" s="178"/>
      <c r="K23" s="177"/>
      <c r="L23" s="178"/>
      <c r="M23" s="178"/>
      <c r="N23" s="178"/>
      <c r="O23" s="179"/>
      <c r="P23" s="177"/>
      <c r="Q23" s="178"/>
      <c r="R23" s="178"/>
      <c r="S23" s="178"/>
      <c r="T23" s="179"/>
      <c r="U23" s="177"/>
      <c r="V23" s="178"/>
      <c r="W23" s="178"/>
      <c r="X23" s="177"/>
      <c r="Y23" s="178"/>
      <c r="Z23" s="178"/>
      <c r="AA23" s="177"/>
      <c r="AB23" s="179"/>
      <c r="AC23" s="177"/>
      <c r="AD23" s="178"/>
      <c r="AE23" s="178"/>
      <c r="AF23" s="177"/>
      <c r="AG23" s="178"/>
      <c r="AH23" s="179"/>
      <c r="AI23" s="177"/>
      <c r="AJ23" s="179"/>
      <c r="AK23" s="177"/>
      <c r="AL23" s="178"/>
      <c r="AM23" s="178"/>
      <c r="AN23" s="177"/>
      <c r="AO23" s="179"/>
      <c r="AP23" s="177"/>
      <c r="AQ23" s="179"/>
      <c r="AR23" s="177"/>
      <c r="AS23" s="179"/>
      <c r="AT23" s="177"/>
      <c r="AU23" s="179"/>
      <c r="AV23" s="177"/>
      <c r="AW23" s="179"/>
      <c r="AX23" s="177"/>
      <c r="AY23" s="179"/>
      <c r="AZ23" s="177"/>
      <c r="BA23" s="178"/>
      <c r="BB23" s="179"/>
      <c r="BD23" s="177"/>
      <c r="BE23" s="178"/>
      <c r="BF23" s="179"/>
      <c r="BG23" s="178"/>
      <c r="BH23" s="178"/>
      <c r="BI23" s="179"/>
      <c r="BJ23" s="178"/>
      <c r="BK23" s="178"/>
      <c r="BL23" s="179"/>
    </row>
    <row r="24" spans="1:66" ht="15">
      <c r="BN24" s="180" t="s">
        <v>5415</v>
      </c>
    </row>
    <row r="25" spans="1:66" s="182" customFormat="1" ht="15">
      <c r="A25" s="181" t="s">
        <v>5416</v>
      </c>
      <c r="C25" s="183">
        <f>C14</f>
        <v>330.702</v>
      </c>
      <c r="D25" s="184" t="str">
        <f>D12</f>
        <v>AQL</v>
      </c>
      <c r="F25" s="183">
        <f>F20</f>
        <v>360.39100000000002</v>
      </c>
      <c r="G25" s="184" t="str">
        <f>G20</f>
        <v>AQL</v>
      </c>
      <c r="I25" s="183">
        <f>I20</f>
        <v>188.72800000000001</v>
      </c>
      <c r="J25" s="184">
        <f>J12</f>
        <v>270</v>
      </c>
      <c r="L25" s="183">
        <f>L12</f>
        <v>187.691</v>
      </c>
      <c r="M25" s="183">
        <f>M21</f>
        <v>177.59800000000001</v>
      </c>
      <c r="N25" s="184">
        <f>N12</f>
        <v>131.95699999999999</v>
      </c>
      <c r="O25" s="184">
        <f>O20</f>
        <v>215.21</v>
      </c>
      <c r="Q25" s="183">
        <f>Q7</f>
        <v>132.76</v>
      </c>
      <c r="R25" s="182" t="s">
        <v>3165</v>
      </c>
      <c r="S25" s="183">
        <f>S11</f>
        <v>121.684</v>
      </c>
      <c r="T25" s="184">
        <f>T11</f>
        <v>95.653999999999996</v>
      </c>
      <c r="V25" s="183">
        <f>V22</f>
        <v>75.826999999999998</v>
      </c>
      <c r="W25" s="184">
        <f>W10</f>
        <v>22.259</v>
      </c>
      <c r="Y25" s="183">
        <f>Y20</f>
        <v>186.239</v>
      </c>
      <c r="Z25" s="184">
        <f>Z20</f>
        <v>139.125</v>
      </c>
      <c r="AD25" s="183"/>
      <c r="AG25" s="182">
        <v>197.61</v>
      </c>
      <c r="AH25" s="182" t="s">
        <v>3165</v>
      </c>
      <c r="AL25" s="183">
        <f>AL12</f>
        <v>225.43</v>
      </c>
      <c r="AM25" s="182" t="s">
        <v>3165</v>
      </c>
      <c r="BA25" s="183">
        <f>BA20</f>
        <v>123.25</v>
      </c>
      <c r="BB25" s="184">
        <f>BB21</f>
        <v>60.075000000000003</v>
      </c>
      <c r="BE25" s="184">
        <f>BE10</f>
        <v>93.085999999999999</v>
      </c>
      <c r="BF25" s="182" t="s">
        <v>3165</v>
      </c>
      <c r="BH25" s="184">
        <f>BH16</f>
        <v>225.518</v>
      </c>
      <c r="BI25" s="182" t="s">
        <v>3165</v>
      </c>
      <c r="BK25" s="184">
        <f>BK18</f>
        <v>173.31</v>
      </c>
      <c r="BL25" s="182" t="s">
        <v>3165</v>
      </c>
      <c r="BN25" s="185">
        <f>SUM(C25,F25,I25,L25,N25,Q25,V25,Y25,AD25,AL25,BA25,BE25,BH25,BK25,AG25)</f>
        <v>2632.4990000000003</v>
      </c>
    </row>
    <row r="26" spans="1:66" ht="15">
      <c r="A26" s="181" t="s">
        <v>5417</v>
      </c>
      <c r="C26" t="s">
        <v>5418</v>
      </c>
      <c r="D26" t="s">
        <v>5418</v>
      </c>
      <c r="F26" s="186">
        <f>F10</f>
        <v>28.446000000000002</v>
      </c>
      <c r="G26" s="187">
        <f>G10</f>
        <v>14.951000000000001</v>
      </c>
      <c r="I26" t="s">
        <v>5418</v>
      </c>
      <c r="J26" t="s">
        <v>5418</v>
      </c>
      <c r="L26" t="s">
        <v>5418</v>
      </c>
      <c r="M26" t="s">
        <v>5418</v>
      </c>
      <c r="N26" t="s">
        <v>5418</v>
      </c>
      <c r="O26" t="s">
        <v>5418</v>
      </c>
      <c r="Q26" s="186">
        <f>Q18</f>
        <v>6.258</v>
      </c>
      <c r="R26" s="186" t="str">
        <f>R12</f>
        <v>BQL</v>
      </c>
      <c r="S26" s="186">
        <f>S18</f>
        <v>33.037999999999997</v>
      </c>
      <c r="T26" s="187">
        <f>T18</f>
        <v>19.558</v>
      </c>
      <c r="V26" s="186">
        <f>V18</f>
        <v>9.7629999999999999</v>
      </c>
      <c r="W26" s="187">
        <f>W18</f>
        <v>4.1870000000000003</v>
      </c>
      <c r="Y26" s="186">
        <f>Y16</f>
        <v>67.427999999999997</v>
      </c>
      <c r="Z26" s="187">
        <f>Z16</f>
        <v>42.414000000000001</v>
      </c>
      <c r="AD26" s="186"/>
      <c r="AE26" s="187"/>
      <c r="AG26">
        <v>3.69</v>
      </c>
      <c r="AH26">
        <v>2.2000000000000002</v>
      </c>
      <c r="AL26" s="186">
        <f>AL21</f>
        <v>222.35400000000001</v>
      </c>
      <c r="AM26" s="187" t="str">
        <f>AM20</f>
        <v>AQL</v>
      </c>
      <c r="BA26" s="186">
        <f>BA14</f>
        <v>30.628</v>
      </c>
      <c r="BB26" s="187">
        <f>BB13</f>
        <v>10.057</v>
      </c>
      <c r="BE26" s="187">
        <f>BE14</f>
        <v>65.599999999999994</v>
      </c>
      <c r="BF26" s="187" t="str">
        <f>BF14</f>
        <v>AQL</v>
      </c>
      <c r="BH26" s="187">
        <f>BH12</f>
        <v>190.375</v>
      </c>
      <c r="BI26" s="187" t="str">
        <f>BI12</f>
        <v>AQL</v>
      </c>
      <c r="BK26" s="187" t="str">
        <f>BK9</f>
        <v>BQL</v>
      </c>
      <c r="BL26" s="187" t="str">
        <f>BL9</f>
        <v>BQL</v>
      </c>
    </row>
    <row r="27" spans="1:66" ht="15">
      <c r="A27" s="181"/>
      <c r="F27" s="186"/>
      <c r="G27" s="187"/>
    </row>
    <row r="28" spans="1:66" ht="15">
      <c r="A28" s="188" t="s">
        <v>5419</v>
      </c>
      <c r="F28" s="186"/>
      <c r="G28" s="187"/>
    </row>
    <row r="29" spans="1:66" ht="38.25">
      <c r="A29" s="189" t="s">
        <v>5420</v>
      </c>
    </row>
    <row r="31" spans="1:66">
      <c r="A31" s="190" t="s">
        <v>5421</v>
      </c>
    </row>
    <row r="32" spans="1:66">
      <c r="A32" s="191" t="s">
        <v>5422</v>
      </c>
    </row>
    <row r="33" spans="1:1">
      <c r="A33" s="192" t="s">
        <v>5423</v>
      </c>
    </row>
  </sheetData>
  <mergeCells count="23">
    <mergeCell ref="BJ2:BL2"/>
    <mergeCell ref="B4:D4"/>
    <mergeCell ref="E4:G4"/>
    <mergeCell ref="H4:J4"/>
    <mergeCell ref="P4:T4"/>
    <mergeCell ref="U4:W4"/>
    <mergeCell ref="X4:Z4"/>
    <mergeCell ref="AA4:AB4"/>
    <mergeCell ref="AK4:AM4"/>
    <mergeCell ref="AN4:AO4"/>
    <mergeCell ref="AP4:AQ4"/>
    <mergeCell ref="BD2:BF2"/>
    <mergeCell ref="BG2:BI2"/>
    <mergeCell ref="AR4:AS4"/>
    <mergeCell ref="AT4:AU4"/>
    <mergeCell ref="AV4:AW4"/>
    <mergeCell ref="AX4:AY4"/>
    <mergeCell ref="AZ4:BB4"/>
    <mergeCell ref="L5:M5"/>
    <mergeCell ref="N5:O5"/>
    <mergeCell ref="AC4:AD4"/>
    <mergeCell ref="AF4:AH4"/>
    <mergeCell ref="AI4:AJ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EA3E-A249-4D90-B8B9-2D113876A861}">
  <dimension ref="A1:H188"/>
  <sheetViews>
    <sheetView tabSelected="1" topLeftCell="A15" zoomScale="190" zoomScaleNormal="190" workbookViewId="0">
      <selection activeCell="A27" sqref="A27"/>
    </sheetView>
  </sheetViews>
  <sheetFormatPr defaultRowHeight="15"/>
  <cols>
    <col min="1" max="1" width="51.7109375" bestFit="1" customWidth="1"/>
    <col min="2" max="2" width="26.42578125" bestFit="1" customWidth="1"/>
    <col min="3" max="3" width="35.140625" style="20" customWidth="1"/>
    <col min="4" max="4" width="14.140625" bestFit="1" customWidth="1"/>
    <col min="8" max="8" width="20.28515625" bestFit="1" customWidth="1"/>
  </cols>
  <sheetData>
    <row r="1" spans="1:8">
      <c r="A1" s="492" t="s">
        <v>1</v>
      </c>
      <c r="B1" s="492" t="s">
        <v>5660</v>
      </c>
      <c r="C1" s="493" t="s">
        <v>1863</v>
      </c>
      <c r="D1" s="492" t="s">
        <v>5651</v>
      </c>
      <c r="E1" s="517" t="s">
        <v>6102</v>
      </c>
    </row>
    <row r="2" spans="1:8" ht="12.75">
      <c r="A2" s="488" t="s">
        <v>5728</v>
      </c>
      <c r="B2" t="s">
        <v>5922</v>
      </c>
      <c r="C2" s="488" t="s">
        <v>5765</v>
      </c>
      <c r="D2" t="s">
        <v>5909</v>
      </c>
      <c r="H2" s="488"/>
    </row>
    <row r="3" spans="1:8" ht="12.75">
      <c r="A3" s="488" t="s">
        <v>5729</v>
      </c>
      <c r="B3" t="s">
        <v>5923</v>
      </c>
      <c r="C3" s="488" t="s">
        <v>5765</v>
      </c>
      <c r="D3" t="s">
        <v>5909</v>
      </c>
      <c r="H3" s="488"/>
    </row>
    <row r="4" spans="1:8" ht="12.75">
      <c r="A4" s="488" t="s">
        <v>5812</v>
      </c>
      <c r="B4" t="s">
        <v>5924</v>
      </c>
      <c r="C4" s="488" t="s">
        <v>5765</v>
      </c>
      <c r="D4" t="s">
        <v>5909</v>
      </c>
      <c r="H4" s="488"/>
    </row>
    <row r="5" spans="1:8" ht="12.75">
      <c r="A5" s="488" t="s">
        <v>5813</v>
      </c>
      <c r="B5" t="s">
        <v>5925</v>
      </c>
      <c r="C5" s="488" t="s">
        <v>5765</v>
      </c>
      <c r="D5" t="s">
        <v>5909</v>
      </c>
      <c r="H5" s="488"/>
    </row>
    <row r="6" spans="1:8" ht="12.75">
      <c r="A6" s="488" t="s">
        <v>5625</v>
      </c>
      <c r="B6" t="s">
        <v>5626</v>
      </c>
      <c r="C6" s="488" t="s">
        <v>5625</v>
      </c>
      <c r="D6" t="s">
        <v>5860</v>
      </c>
      <c r="H6" s="488"/>
    </row>
    <row r="7" spans="1:8" ht="12.75">
      <c r="A7" s="488" t="s">
        <v>5726</v>
      </c>
      <c r="B7" t="s">
        <v>5926</v>
      </c>
      <c r="C7" s="488" t="s">
        <v>5766</v>
      </c>
      <c r="D7" t="s">
        <v>5910</v>
      </c>
      <c r="H7" s="488"/>
    </row>
    <row r="8" spans="1:8" ht="12.75">
      <c r="A8" s="488" t="s">
        <v>5814</v>
      </c>
      <c r="B8" t="s">
        <v>5927</v>
      </c>
      <c r="C8" s="488" t="s">
        <v>5766</v>
      </c>
      <c r="D8" t="s">
        <v>5910</v>
      </c>
      <c r="H8" s="488"/>
    </row>
    <row r="9" spans="1:8" ht="12.75">
      <c r="A9" s="488" t="s">
        <v>5815</v>
      </c>
      <c r="B9" t="s">
        <v>5928</v>
      </c>
      <c r="C9" s="488" t="s">
        <v>5766</v>
      </c>
      <c r="D9" t="s">
        <v>5910</v>
      </c>
      <c r="H9" s="488"/>
    </row>
    <row r="10" spans="1:8" ht="12.75">
      <c r="A10" s="488" t="s">
        <v>5816</v>
      </c>
      <c r="B10" t="s">
        <v>5929</v>
      </c>
      <c r="C10" s="488" t="s">
        <v>5766</v>
      </c>
      <c r="D10" t="s">
        <v>5910</v>
      </c>
      <c r="H10" s="488"/>
    </row>
    <row r="11" spans="1:8" ht="12.75">
      <c r="A11" s="488" t="s">
        <v>5817</v>
      </c>
      <c r="B11" t="s">
        <v>5869</v>
      </c>
      <c r="C11" s="488" t="s">
        <v>5817</v>
      </c>
      <c r="D11" t="s">
        <v>5861</v>
      </c>
      <c r="H11" s="488"/>
    </row>
    <row r="12" spans="1:8" ht="12.75">
      <c r="A12" s="488" t="s">
        <v>5818</v>
      </c>
      <c r="B12" t="s">
        <v>5633</v>
      </c>
      <c r="C12" s="488" t="s">
        <v>5875</v>
      </c>
      <c r="D12" t="s">
        <v>5911</v>
      </c>
      <c r="H12" s="488"/>
    </row>
    <row r="13" spans="1:8" ht="12.75">
      <c r="A13" s="488" t="s">
        <v>5819</v>
      </c>
      <c r="B13" t="s">
        <v>5930</v>
      </c>
      <c r="C13" s="488" t="s">
        <v>5875</v>
      </c>
      <c r="D13" t="s">
        <v>5911</v>
      </c>
      <c r="H13" s="488"/>
    </row>
    <row r="14" spans="1:8" ht="12.75">
      <c r="A14" s="488" t="s">
        <v>5820</v>
      </c>
      <c r="B14" t="s">
        <v>5931</v>
      </c>
      <c r="C14" s="488" t="s">
        <v>5875</v>
      </c>
      <c r="D14" t="s">
        <v>5911</v>
      </c>
      <c r="H14" s="488"/>
    </row>
    <row r="15" spans="1:8" ht="12.75">
      <c r="A15" s="488" t="s">
        <v>5821</v>
      </c>
      <c r="B15" t="s">
        <v>5932</v>
      </c>
      <c r="C15" s="488" t="s">
        <v>5875</v>
      </c>
      <c r="D15" t="s">
        <v>5911</v>
      </c>
      <c r="H15" s="488"/>
    </row>
    <row r="16" spans="1:8" ht="12.75">
      <c r="A16" s="488" t="s">
        <v>3361</v>
      </c>
      <c r="B16" t="s">
        <v>5933</v>
      </c>
      <c r="C16" s="488" t="s">
        <v>5767</v>
      </c>
      <c r="D16" t="s">
        <v>5912</v>
      </c>
      <c r="H16" s="488"/>
    </row>
    <row r="17" spans="1:8" ht="12.75">
      <c r="A17" s="488" t="s">
        <v>5822</v>
      </c>
      <c r="B17" t="s">
        <v>5934</v>
      </c>
      <c r="C17" s="488" t="s">
        <v>5767</v>
      </c>
      <c r="D17" t="s">
        <v>5912</v>
      </c>
      <c r="H17" s="488"/>
    </row>
    <row r="18" spans="1:8" ht="12.75">
      <c r="A18" s="488" t="s">
        <v>5727</v>
      </c>
      <c r="B18" t="s">
        <v>5935</v>
      </c>
      <c r="C18" s="488" t="s">
        <v>5767</v>
      </c>
      <c r="D18" t="s">
        <v>5912</v>
      </c>
      <c r="H18" s="488"/>
    </row>
    <row r="19" spans="1:8" ht="12.75">
      <c r="A19" s="488" t="s">
        <v>1875</v>
      </c>
      <c r="B19" t="s">
        <v>5648</v>
      </c>
      <c r="C19" s="488" t="s">
        <v>1875</v>
      </c>
      <c r="D19" t="s">
        <v>5862</v>
      </c>
      <c r="H19" s="488"/>
    </row>
    <row r="20" spans="1:8" ht="12.75">
      <c r="A20" s="488" t="s">
        <v>5678</v>
      </c>
      <c r="B20" t="s">
        <v>3180</v>
      </c>
      <c r="C20" s="488" t="s">
        <v>1875</v>
      </c>
      <c r="D20" t="s">
        <v>5862</v>
      </c>
      <c r="E20" t="s">
        <v>3179</v>
      </c>
      <c r="H20" s="488"/>
    </row>
    <row r="21" spans="1:8" ht="12.75">
      <c r="A21" s="488" t="s">
        <v>5823</v>
      </c>
      <c r="B21" t="s">
        <v>5936</v>
      </c>
      <c r="C21" s="488" t="s">
        <v>1875</v>
      </c>
      <c r="D21" t="s">
        <v>5862</v>
      </c>
      <c r="H21" s="488"/>
    </row>
    <row r="22" spans="1:8" ht="12.75">
      <c r="A22" s="496" t="s">
        <v>5676</v>
      </c>
      <c r="B22" s="498" t="s">
        <v>3176</v>
      </c>
      <c r="C22" s="496" t="s">
        <v>1875</v>
      </c>
      <c r="D22" s="498" t="s">
        <v>5862</v>
      </c>
      <c r="E22" s="498" t="s">
        <v>3175</v>
      </c>
      <c r="F22" s="498"/>
      <c r="G22" s="498"/>
      <c r="H22" s="488"/>
    </row>
    <row r="23" spans="1:8" s="190" customFormat="1" ht="12.75">
      <c r="A23" s="496" t="s">
        <v>5691</v>
      </c>
      <c r="B23" s="498" t="s">
        <v>3203</v>
      </c>
      <c r="C23" s="496" t="s">
        <v>1875</v>
      </c>
      <c r="D23" s="498" t="s">
        <v>5862</v>
      </c>
      <c r="E23" s="498" t="s">
        <v>3202</v>
      </c>
      <c r="F23" s="498"/>
      <c r="G23" s="498"/>
      <c r="H23" s="496"/>
    </row>
    <row r="24" spans="1:8" s="190" customFormat="1" ht="12.75">
      <c r="A24" s="496" t="s">
        <v>5797</v>
      </c>
      <c r="B24" s="498" t="s">
        <v>6034</v>
      </c>
      <c r="C24" s="496" t="s">
        <v>1875</v>
      </c>
      <c r="D24" s="498" t="s">
        <v>5862</v>
      </c>
      <c r="E24" s="498"/>
      <c r="F24" s="498"/>
      <c r="G24" s="498"/>
      <c r="H24" s="496"/>
    </row>
    <row r="25" spans="1:8" s="190" customFormat="1" ht="12.75">
      <c r="A25" s="497" t="s">
        <v>5918</v>
      </c>
      <c r="B25" s="498" t="s">
        <v>5920</v>
      </c>
      <c r="C25" s="496" t="s">
        <v>1875</v>
      </c>
      <c r="D25" s="498" t="s">
        <v>5862</v>
      </c>
      <c r="E25" s="498" t="s">
        <v>3183</v>
      </c>
      <c r="F25" s="498"/>
      <c r="G25" s="498"/>
      <c r="H25" s="496"/>
    </row>
    <row r="26" spans="1:8" s="190" customFormat="1" ht="12.75">
      <c r="A26" s="497" t="s">
        <v>6103</v>
      </c>
      <c r="B26" s="498" t="s">
        <v>5939</v>
      </c>
      <c r="C26" s="496" t="s">
        <v>1875</v>
      </c>
      <c r="D26" s="498" t="s">
        <v>5862</v>
      </c>
      <c r="E26" s="498" t="s">
        <v>3190</v>
      </c>
      <c r="F26" s="498"/>
      <c r="G26" s="498"/>
      <c r="H26" s="496"/>
    </row>
    <row r="27" spans="1:8" s="190" customFormat="1" ht="12.75">
      <c r="A27" s="496" t="s">
        <v>6104</v>
      </c>
      <c r="B27" s="498" t="s">
        <v>5937</v>
      </c>
      <c r="C27" s="496" t="s">
        <v>1875</v>
      </c>
      <c r="D27" s="498" t="s">
        <v>5862</v>
      </c>
      <c r="E27" s="498"/>
      <c r="F27" s="498"/>
      <c r="G27" s="498"/>
      <c r="H27" s="496"/>
    </row>
    <row r="28" spans="1:8" s="190" customFormat="1" ht="12.75">
      <c r="A28" s="496" t="s">
        <v>6105</v>
      </c>
      <c r="B28" s="498" t="s">
        <v>5938</v>
      </c>
      <c r="C28" s="496" t="s">
        <v>1875</v>
      </c>
      <c r="D28" s="498" t="s">
        <v>5862</v>
      </c>
      <c r="E28" s="498"/>
      <c r="F28" s="498"/>
      <c r="G28" s="498"/>
      <c r="H28" s="496"/>
    </row>
    <row r="29" spans="1:8" s="190" customFormat="1" ht="12.75">
      <c r="A29" s="497" t="s">
        <v>5919</v>
      </c>
      <c r="B29" s="498" t="s">
        <v>5921</v>
      </c>
      <c r="C29" s="496" t="s">
        <v>1875</v>
      </c>
      <c r="D29" s="498" t="s">
        <v>5862</v>
      </c>
      <c r="E29" s="498" t="s">
        <v>3173</v>
      </c>
      <c r="F29" s="498"/>
      <c r="G29" s="498"/>
      <c r="H29" s="496"/>
    </row>
    <row r="30" spans="1:8" s="190" customFormat="1" ht="12.75">
      <c r="A30" s="496" t="s">
        <v>5800</v>
      </c>
      <c r="B30" s="498" t="s">
        <v>6035</v>
      </c>
      <c r="C30" s="496" t="s">
        <v>1875</v>
      </c>
      <c r="D30" s="498" t="s">
        <v>5862</v>
      </c>
      <c r="E30" s="498"/>
      <c r="F30" s="498"/>
      <c r="G30" s="498"/>
      <c r="H30" s="496"/>
    </row>
    <row r="31" spans="1:8" s="190" customFormat="1" ht="12.75">
      <c r="A31" s="496" t="s">
        <v>5917</v>
      </c>
      <c r="B31" s="498" t="s">
        <v>6036</v>
      </c>
      <c r="C31" s="496" t="s">
        <v>1875</v>
      </c>
      <c r="D31" s="498" t="s">
        <v>5862</v>
      </c>
      <c r="E31" s="498"/>
      <c r="F31" s="498"/>
      <c r="G31" s="498"/>
      <c r="H31" s="496"/>
    </row>
    <row r="32" spans="1:8" s="190" customFormat="1" ht="12.75">
      <c r="A32" s="496" t="s">
        <v>5801</v>
      </c>
      <c r="B32" s="498" t="s">
        <v>6041</v>
      </c>
      <c r="C32" s="496" t="s">
        <v>1875</v>
      </c>
      <c r="D32" s="498" t="s">
        <v>5862</v>
      </c>
      <c r="E32" s="498"/>
      <c r="F32" s="498"/>
      <c r="G32" s="498"/>
      <c r="H32" s="496"/>
    </row>
    <row r="33" spans="1:8" s="190" customFormat="1" ht="12.75">
      <c r="A33" s="496" t="s">
        <v>5802</v>
      </c>
      <c r="B33" s="498" t="s">
        <v>6037</v>
      </c>
      <c r="C33" s="496" t="s">
        <v>1875</v>
      </c>
      <c r="D33" s="498" t="s">
        <v>5862</v>
      </c>
      <c r="E33" s="498"/>
      <c r="F33" s="498"/>
      <c r="G33" s="498"/>
      <c r="H33" s="496"/>
    </row>
    <row r="34" spans="1:8" s="190" customFormat="1" ht="12.75">
      <c r="A34" s="496" t="s">
        <v>5803</v>
      </c>
      <c r="B34" s="498" t="s">
        <v>6038</v>
      </c>
      <c r="C34" s="496" t="s">
        <v>1875</v>
      </c>
      <c r="D34" s="498" t="s">
        <v>5862</v>
      </c>
      <c r="E34" s="498"/>
      <c r="F34" s="498"/>
      <c r="G34" s="498"/>
      <c r="H34" s="496"/>
    </row>
    <row r="35" spans="1:8" s="190" customFormat="1" ht="12.75">
      <c r="A35" s="496" t="s">
        <v>5799</v>
      </c>
      <c r="B35" s="498" t="s">
        <v>6039</v>
      </c>
      <c r="C35" s="496" t="s">
        <v>1875</v>
      </c>
      <c r="D35" s="498" t="s">
        <v>5862</v>
      </c>
      <c r="E35" s="498"/>
      <c r="F35" s="498"/>
      <c r="G35" s="498"/>
      <c r="H35" s="496"/>
    </row>
    <row r="36" spans="1:8" s="190" customFormat="1" ht="12.75">
      <c r="A36" s="496" t="s">
        <v>5798</v>
      </c>
      <c r="B36" s="498" t="s">
        <v>6040</v>
      </c>
      <c r="C36" s="496" t="s">
        <v>1875</v>
      </c>
      <c r="D36" s="498" t="s">
        <v>5862</v>
      </c>
      <c r="E36" s="498"/>
      <c r="F36" s="498"/>
      <c r="G36" s="498"/>
      <c r="H36" s="496"/>
    </row>
    <row r="37" spans="1:8" s="190" customFormat="1" ht="12.75">
      <c r="A37" s="496" t="s">
        <v>5789</v>
      </c>
      <c r="B37" s="498" t="s">
        <v>5940</v>
      </c>
      <c r="C37" s="496" t="s">
        <v>1875</v>
      </c>
      <c r="D37" s="498" t="s">
        <v>5862</v>
      </c>
      <c r="E37" s="498" t="s">
        <v>3188</v>
      </c>
      <c r="F37" s="498"/>
      <c r="G37" s="498"/>
      <c r="H37" s="496"/>
    </row>
    <row r="38" spans="1:8" s="190" customFormat="1" ht="12.75">
      <c r="A38" s="496" t="s">
        <v>5790</v>
      </c>
      <c r="B38" s="498" t="s">
        <v>5941</v>
      </c>
      <c r="C38" s="496" t="s">
        <v>1875</v>
      </c>
      <c r="D38" s="498" t="s">
        <v>5862</v>
      </c>
      <c r="E38" s="498" t="s">
        <v>3186</v>
      </c>
      <c r="F38" s="498"/>
      <c r="G38" s="498"/>
      <c r="H38" s="496"/>
    </row>
    <row r="39" spans="1:8" ht="12.75">
      <c r="A39" s="496" t="s">
        <v>5677</v>
      </c>
      <c r="B39" s="498" t="s">
        <v>3178</v>
      </c>
      <c r="C39" s="496" t="s">
        <v>1875</v>
      </c>
      <c r="D39" s="498" t="s">
        <v>5862</v>
      </c>
      <c r="E39" s="498" t="s">
        <v>3177</v>
      </c>
      <c r="F39" s="498"/>
      <c r="G39" s="498"/>
      <c r="H39" s="488"/>
    </row>
    <row r="40" spans="1:8" ht="12.75">
      <c r="A40" s="488" t="s">
        <v>5730</v>
      </c>
      <c r="B40" t="s">
        <v>5942</v>
      </c>
      <c r="C40" s="488" t="s">
        <v>1875</v>
      </c>
      <c r="D40" t="s">
        <v>5862</v>
      </c>
      <c r="H40" s="488"/>
    </row>
    <row r="41" spans="1:8" ht="12.75">
      <c r="A41" s="488" t="s">
        <v>5679</v>
      </c>
      <c r="B41" t="s">
        <v>3182</v>
      </c>
      <c r="C41" s="488" t="s">
        <v>1875</v>
      </c>
      <c r="D41" t="s">
        <v>5862</v>
      </c>
      <c r="E41" t="s">
        <v>3181</v>
      </c>
      <c r="H41" s="488"/>
    </row>
    <row r="42" spans="1:8" ht="12.75">
      <c r="A42" s="488" t="s">
        <v>5687</v>
      </c>
      <c r="B42" t="s">
        <v>3194</v>
      </c>
      <c r="C42" s="488" t="s">
        <v>1875</v>
      </c>
      <c r="D42" t="s">
        <v>5862</v>
      </c>
      <c r="H42" s="488"/>
    </row>
    <row r="43" spans="1:8" ht="12.75">
      <c r="A43" s="488" t="s">
        <v>5690</v>
      </c>
      <c r="B43" t="s">
        <v>5916</v>
      </c>
      <c r="C43" s="488" t="s">
        <v>1875</v>
      </c>
      <c r="D43" t="s">
        <v>5862</v>
      </c>
      <c r="E43" s="38" t="s">
        <v>3200</v>
      </c>
      <c r="H43" s="488"/>
    </row>
    <row r="44" spans="1:8" ht="12.75">
      <c r="A44" s="488" t="s">
        <v>5688</v>
      </c>
      <c r="B44" t="s">
        <v>5883</v>
      </c>
      <c r="C44" s="488" t="s">
        <v>1875</v>
      </c>
      <c r="D44" t="s">
        <v>5862</v>
      </c>
      <c r="E44" t="s">
        <v>3193</v>
      </c>
      <c r="H44" s="488"/>
    </row>
    <row r="45" spans="1:8" ht="12.75">
      <c r="A45" s="488" t="s">
        <v>5692</v>
      </c>
      <c r="B45" t="s">
        <v>5943</v>
      </c>
      <c r="C45" s="488" t="s">
        <v>1875</v>
      </c>
      <c r="D45" t="s">
        <v>5862</v>
      </c>
      <c r="H45" s="488"/>
    </row>
    <row r="46" spans="1:8" ht="12.75">
      <c r="A46" s="488" t="s">
        <v>5720</v>
      </c>
      <c r="B46" t="s">
        <v>5944</v>
      </c>
      <c r="C46" s="488" t="s">
        <v>1875</v>
      </c>
      <c r="D46" t="s">
        <v>5862</v>
      </c>
      <c r="H46" s="488"/>
    </row>
    <row r="47" spans="1:8" ht="12.75">
      <c r="A47" s="488" t="s">
        <v>5778</v>
      </c>
      <c r="B47" t="s">
        <v>5945</v>
      </c>
      <c r="C47" s="488" t="s">
        <v>1875</v>
      </c>
      <c r="D47" t="s">
        <v>5862</v>
      </c>
      <c r="H47" s="488"/>
    </row>
    <row r="48" spans="1:8" ht="12.75">
      <c r="A48" s="488" t="s">
        <v>5718</v>
      </c>
      <c r="B48" t="s">
        <v>5619</v>
      </c>
      <c r="C48" s="488" t="s">
        <v>1875</v>
      </c>
      <c r="D48" t="s">
        <v>5862</v>
      </c>
      <c r="H48" s="488"/>
    </row>
    <row r="49" spans="1:8" ht="12.75">
      <c r="A49" s="488" t="s">
        <v>5824</v>
      </c>
      <c r="B49" t="s">
        <v>5946</v>
      </c>
      <c r="C49" s="488" t="s">
        <v>1875</v>
      </c>
      <c r="D49" t="s">
        <v>5862</v>
      </c>
      <c r="H49" s="488"/>
    </row>
    <row r="50" spans="1:8" ht="12.75">
      <c r="A50" s="488" t="s">
        <v>5825</v>
      </c>
      <c r="B50" t="s">
        <v>5947</v>
      </c>
      <c r="C50" s="488" t="s">
        <v>1875</v>
      </c>
      <c r="D50" t="s">
        <v>5862</v>
      </c>
      <c r="H50" s="488"/>
    </row>
    <row r="51" spans="1:8" ht="12.75">
      <c r="A51" s="488" t="s">
        <v>5719</v>
      </c>
      <c r="B51" t="s">
        <v>5948</v>
      </c>
      <c r="C51" s="488" t="s">
        <v>1875</v>
      </c>
      <c r="D51" t="s">
        <v>5862</v>
      </c>
      <c r="H51" s="488"/>
    </row>
    <row r="52" spans="1:8" ht="12.75">
      <c r="A52" s="488" t="s">
        <v>5734</v>
      </c>
      <c r="B52" t="s">
        <v>5949</v>
      </c>
      <c r="C52" s="488" t="s">
        <v>1875</v>
      </c>
      <c r="D52" t="s">
        <v>5862</v>
      </c>
      <c r="H52" s="488"/>
    </row>
    <row r="53" spans="1:8" ht="12.75">
      <c r="A53" s="488" t="s">
        <v>5716</v>
      </c>
      <c r="B53" t="s">
        <v>5950</v>
      </c>
      <c r="C53" s="488" t="s">
        <v>1875</v>
      </c>
      <c r="D53" t="s">
        <v>5862</v>
      </c>
      <c r="H53" s="488"/>
    </row>
    <row r="54" spans="1:8" ht="12.75">
      <c r="A54" s="488" t="s">
        <v>5735</v>
      </c>
      <c r="B54" t="s">
        <v>5951</v>
      </c>
      <c r="C54" s="488" t="s">
        <v>1875</v>
      </c>
      <c r="D54" t="s">
        <v>5862</v>
      </c>
      <c r="H54" s="488"/>
    </row>
    <row r="55" spans="1:8" ht="12.75">
      <c r="A55" s="488" t="s">
        <v>5689</v>
      </c>
      <c r="B55" t="s">
        <v>3199</v>
      </c>
      <c r="C55" s="488" t="s">
        <v>1875</v>
      </c>
      <c r="D55" t="s">
        <v>5862</v>
      </c>
      <c r="E55" t="s">
        <v>3197</v>
      </c>
      <c r="H55" s="488"/>
    </row>
    <row r="56" spans="1:8" ht="12.75">
      <c r="A56" s="488" t="s">
        <v>5736</v>
      </c>
      <c r="B56" t="s">
        <v>5952</v>
      </c>
      <c r="C56" s="488" t="s">
        <v>1875</v>
      </c>
      <c r="D56" t="s">
        <v>5862</v>
      </c>
      <c r="H56" s="488"/>
    </row>
    <row r="57" spans="1:8" ht="12.75">
      <c r="A57" s="488" t="s">
        <v>5684</v>
      </c>
      <c r="B57" t="s">
        <v>5596</v>
      </c>
      <c r="C57" s="488" t="s">
        <v>1875</v>
      </c>
      <c r="D57" t="s">
        <v>5862</v>
      </c>
      <c r="H57" s="488"/>
    </row>
    <row r="58" spans="1:8" ht="12.75">
      <c r="A58" s="488" t="s">
        <v>5683</v>
      </c>
      <c r="B58" t="s">
        <v>5953</v>
      </c>
      <c r="C58" s="488" t="s">
        <v>1875</v>
      </c>
      <c r="D58" t="s">
        <v>5862</v>
      </c>
      <c r="H58" s="488"/>
    </row>
    <row r="59" spans="1:8" ht="12.75">
      <c r="A59" s="488" t="s">
        <v>5682</v>
      </c>
      <c r="B59" t="s">
        <v>5954</v>
      </c>
      <c r="C59" s="488" t="s">
        <v>1875</v>
      </c>
      <c r="D59" t="s">
        <v>5862</v>
      </c>
      <c r="H59" s="488"/>
    </row>
    <row r="60" spans="1:8" ht="12.75">
      <c r="A60" s="488" t="s">
        <v>5826</v>
      </c>
      <c r="B60" t="s">
        <v>5870</v>
      </c>
      <c r="C60" s="488" t="s">
        <v>1875</v>
      </c>
      <c r="D60" t="s">
        <v>5862</v>
      </c>
      <c r="H60" s="488"/>
    </row>
    <row r="61" spans="1:8" ht="12.75">
      <c r="A61" s="488" t="s">
        <v>5827</v>
      </c>
      <c r="B61" t="s">
        <v>5955</v>
      </c>
      <c r="C61" s="488" t="s">
        <v>5876</v>
      </c>
      <c r="D61" t="s">
        <v>5863</v>
      </c>
      <c r="H61" s="488"/>
    </row>
    <row r="62" spans="1:8" ht="12.75">
      <c r="A62" s="488" t="s">
        <v>5707</v>
      </c>
      <c r="B62" t="s">
        <v>5871</v>
      </c>
      <c r="C62" s="488" t="s">
        <v>5707</v>
      </c>
      <c r="D62" t="s">
        <v>5864</v>
      </c>
      <c r="H62" s="488"/>
    </row>
    <row r="63" spans="1:8" ht="12.75">
      <c r="A63" s="488" t="s">
        <v>3152</v>
      </c>
      <c r="B63" t="s">
        <v>3152</v>
      </c>
      <c r="C63" s="488" t="s">
        <v>3152</v>
      </c>
      <c r="D63" t="s">
        <v>5865</v>
      </c>
      <c r="H63" s="488"/>
    </row>
    <row r="64" spans="1:8" ht="12.75">
      <c r="A64" s="488" t="s">
        <v>5698</v>
      </c>
      <c r="B64" t="s">
        <v>5956</v>
      </c>
      <c r="C64" s="488" t="s">
        <v>5629</v>
      </c>
      <c r="D64" t="s">
        <v>5913</v>
      </c>
      <c r="H64" s="488"/>
    </row>
    <row r="65" spans="1:8" ht="12.75">
      <c r="A65" s="488" t="s">
        <v>5697</v>
      </c>
      <c r="B65" t="s">
        <v>5957</v>
      </c>
      <c r="C65" s="488" t="s">
        <v>5629</v>
      </c>
      <c r="D65" t="s">
        <v>5913</v>
      </c>
      <c r="H65" s="488"/>
    </row>
    <row r="66" spans="1:8" ht="12.75">
      <c r="A66" s="488" t="s">
        <v>5699</v>
      </c>
      <c r="B66" t="s">
        <v>5958</v>
      </c>
      <c r="C66" s="488" t="s">
        <v>5629</v>
      </c>
      <c r="D66" t="s">
        <v>5913</v>
      </c>
      <c r="H66" s="488"/>
    </row>
    <row r="67" spans="1:8" ht="12.75">
      <c r="A67" s="488" t="s">
        <v>5696</v>
      </c>
      <c r="B67" t="s">
        <v>5959</v>
      </c>
      <c r="C67" s="488" t="s">
        <v>5629</v>
      </c>
      <c r="D67" t="s">
        <v>5913</v>
      </c>
      <c r="H67" s="488"/>
    </row>
    <row r="68" spans="1:8" ht="12.75">
      <c r="A68" s="488" t="s">
        <v>5828</v>
      </c>
      <c r="B68" t="s">
        <v>5960</v>
      </c>
      <c r="C68" s="488" t="s">
        <v>5877</v>
      </c>
      <c r="D68" t="s">
        <v>5914</v>
      </c>
      <c r="H68" s="488"/>
    </row>
    <row r="69" spans="1:8" ht="12.75">
      <c r="A69" s="488" t="s">
        <v>5829</v>
      </c>
      <c r="B69" t="s">
        <v>5961</v>
      </c>
      <c r="C69" s="488" t="s">
        <v>5877</v>
      </c>
      <c r="D69" t="s">
        <v>5914</v>
      </c>
      <c r="H69" s="488"/>
    </row>
    <row r="70" spans="1:8" ht="12.75">
      <c r="A70" s="488" t="s">
        <v>5830</v>
      </c>
      <c r="B70" t="s">
        <v>5962</v>
      </c>
      <c r="C70" s="488" t="s">
        <v>5877</v>
      </c>
      <c r="D70" t="s">
        <v>5914</v>
      </c>
      <c r="H70" s="488"/>
    </row>
    <row r="71" spans="1:8" ht="12.75">
      <c r="A71" s="488" t="s">
        <v>5725</v>
      </c>
      <c r="B71" t="s">
        <v>5963</v>
      </c>
      <c r="C71" s="488" t="s">
        <v>5725</v>
      </c>
      <c r="D71" t="s">
        <v>5915</v>
      </c>
      <c r="H71" s="488"/>
    </row>
    <row r="72" spans="1:8" ht="12.75">
      <c r="A72" s="488" t="s">
        <v>5708</v>
      </c>
      <c r="B72" t="s">
        <v>5872</v>
      </c>
      <c r="C72" s="488" t="s">
        <v>5708</v>
      </c>
      <c r="D72" t="s">
        <v>5866</v>
      </c>
      <c r="H72" s="488"/>
    </row>
    <row r="73" spans="1:8" ht="12.75">
      <c r="A73" s="488" t="s">
        <v>5724</v>
      </c>
      <c r="B73" t="s">
        <v>5873</v>
      </c>
      <c r="C73" s="488" t="s">
        <v>5724</v>
      </c>
      <c r="D73" t="s">
        <v>5867</v>
      </c>
      <c r="H73" s="488"/>
    </row>
    <row r="74" spans="1:8" ht="12.75">
      <c r="A74" s="488" t="s">
        <v>5831</v>
      </c>
      <c r="B74" t="s">
        <v>5964</v>
      </c>
      <c r="C74" s="488" t="s">
        <v>5724</v>
      </c>
      <c r="D74" t="s">
        <v>5867</v>
      </c>
      <c r="H74" s="488"/>
    </row>
    <row r="75" spans="1:8" ht="12.75">
      <c r="A75" s="488" t="s">
        <v>5832</v>
      </c>
      <c r="B75" t="s">
        <v>5965</v>
      </c>
      <c r="C75" s="488" t="s">
        <v>5724</v>
      </c>
      <c r="D75" t="s">
        <v>5867</v>
      </c>
      <c r="H75" s="488"/>
    </row>
    <row r="76" spans="1:8" ht="12.75">
      <c r="A76" s="488" t="s">
        <v>5833</v>
      </c>
      <c r="B76" t="s">
        <v>5966</v>
      </c>
      <c r="C76" s="488" t="s">
        <v>5724</v>
      </c>
      <c r="D76" t="s">
        <v>5867</v>
      </c>
      <c r="H76" s="488"/>
    </row>
    <row r="77" spans="1:8" ht="12.75">
      <c r="A77" s="488" t="s">
        <v>1279</v>
      </c>
      <c r="B77" t="s">
        <v>5874</v>
      </c>
      <c r="C77" s="489" t="s">
        <v>1279</v>
      </c>
      <c r="D77" t="s">
        <v>5868</v>
      </c>
      <c r="H77" s="489"/>
    </row>
    <row r="78" spans="1:8" ht="12.75">
      <c r="A78" s="488" t="s">
        <v>5709</v>
      </c>
      <c r="B78" t="s">
        <v>5879</v>
      </c>
      <c r="C78" s="488" t="s">
        <v>5709</v>
      </c>
      <c r="D78" s="488" t="s">
        <v>5879</v>
      </c>
    </row>
    <row r="79" spans="1:8" ht="12.75">
      <c r="A79" s="488" t="s">
        <v>5804</v>
      </c>
      <c r="B79" t="s">
        <v>5967</v>
      </c>
      <c r="C79" s="488" t="s">
        <v>5722</v>
      </c>
      <c r="D79" s="488" t="s">
        <v>5880</v>
      </c>
    </row>
    <row r="80" spans="1:8" ht="12.75">
      <c r="A80" s="488" t="s">
        <v>5723</v>
      </c>
      <c r="B80" t="s">
        <v>5968</v>
      </c>
      <c r="C80" s="488" t="s">
        <v>5722</v>
      </c>
      <c r="D80" s="488" t="s">
        <v>5880</v>
      </c>
    </row>
    <row r="81" spans="1:4" ht="12.75">
      <c r="A81" s="488" t="s">
        <v>5737</v>
      </c>
      <c r="B81" t="s">
        <v>5969</v>
      </c>
      <c r="C81" s="488" t="s">
        <v>5768</v>
      </c>
      <c r="D81" s="488" t="s">
        <v>5881</v>
      </c>
    </row>
    <row r="82" spans="1:4" ht="12.75">
      <c r="A82" s="488" t="s">
        <v>5738</v>
      </c>
      <c r="B82" t="s">
        <v>5970</v>
      </c>
      <c r="C82" s="488" t="s">
        <v>5768</v>
      </c>
      <c r="D82" s="488" t="s">
        <v>5881</v>
      </c>
    </row>
    <row r="83" spans="1:4" ht="12.75">
      <c r="A83" s="488" t="s">
        <v>5739</v>
      </c>
      <c r="B83" t="s">
        <v>5971</v>
      </c>
      <c r="C83" s="488" t="s">
        <v>5768</v>
      </c>
      <c r="D83" s="488" t="s">
        <v>5881</v>
      </c>
    </row>
    <row r="84" spans="1:4" ht="12.75">
      <c r="A84" s="488" t="s">
        <v>5740</v>
      </c>
      <c r="B84" t="s">
        <v>5972</v>
      </c>
      <c r="C84" s="488" t="s">
        <v>5768</v>
      </c>
      <c r="D84" s="488" t="s">
        <v>5881</v>
      </c>
    </row>
    <row r="85" spans="1:4" ht="12.75">
      <c r="A85" s="488" t="s">
        <v>5741</v>
      </c>
      <c r="B85" t="s">
        <v>5973</v>
      </c>
      <c r="C85" s="488" t="s">
        <v>5768</v>
      </c>
      <c r="D85" s="488" t="s">
        <v>5881</v>
      </c>
    </row>
    <row r="86" spans="1:4" ht="12.75">
      <c r="A86" s="488" t="s">
        <v>5742</v>
      </c>
      <c r="B86" t="s">
        <v>5974</v>
      </c>
      <c r="C86" s="488" t="s">
        <v>5768</v>
      </c>
      <c r="D86" s="488" t="s">
        <v>5881</v>
      </c>
    </row>
    <row r="87" spans="1:4" ht="12.75">
      <c r="A87" s="488" t="s">
        <v>5743</v>
      </c>
      <c r="B87" t="s">
        <v>5975</v>
      </c>
      <c r="C87" s="488" t="s">
        <v>5768</v>
      </c>
      <c r="D87" s="488" t="s">
        <v>5881</v>
      </c>
    </row>
    <row r="88" spans="1:4" ht="12.75">
      <c r="A88" s="488" t="s">
        <v>5805</v>
      </c>
      <c r="B88" t="s">
        <v>5976</v>
      </c>
      <c r="C88" s="488" t="s">
        <v>5768</v>
      </c>
      <c r="D88" s="488" t="s">
        <v>5881</v>
      </c>
    </row>
    <row r="89" spans="1:4" ht="12.75">
      <c r="A89" s="488" t="s">
        <v>5710</v>
      </c>
      <c r="B89" t="s">
        <v>5882</v>
      </c>
      <c r="C89" s="488" t="s">
        <v>5710</v>
      </c>
      <c r="D89" s="488" t="s">
        <v>5882</v>
      </c>
    </row>
    <row r="90" spans="1:4" ht="12.75">
      <c r="A90" s="488" t="s">
        <v>3208</v>
      </c>
      <c r="B90" s="38" t="s">
        <v>6042</v>
      </c>
      <c r="C90" s="488" t="s">
        <v>3208</v>
      </c>
      <c r="D90" s="488" t="s">
        <v>5883</v>
      </c>
    </row>
    <row r="91" spans="1:4" ht="12.75">
      <c r="A91" s="488" t="s">
        <v>5834</v>
      </c>
      <c r="B91" s="38" t="s">
        <v>6043</v>
      </c>
      <c r="C91" s="488" t="s">
        <v>3208</v>
      </c>
      <c r="D91" s="488" t="s">
        <v>5883</v>
      </c>
    </row>
    <row r="92" spans="1:4" ht="12.75">
      <c r="A92" s="488" t="s">
        <v>5642</v>
      </c>
      <c r="B92" s="38" t="s">
        <v>6044</v>
      </c>
      <c r="C92" s="488" t="s">
        <v>3208</v>
      </c>
      <c r="D92" s="488" t="s">
        <v>5883</v>
      </c>
    </row>
    <row r="93" spans="1:4" ht="12.75">
      <c r="A93" s="488" t="s">
        <v>5643</v>
      </c>
      <c r="B93" s="38" t="s">
        <v>6045</v>
      </c>
      <c r="C93" s="488" t="s">
        <v>3208</v>
      </c>
      <c r="D93" s="488" t="s">
        <v>5883</v>
      </c>
    </row>
    <row r="94" spans="1:4" ht="12.75">
      <c r="A94" s="488" t="s">
        <v>5693</v>
      </c>
      <c r="B94" s="38" t="s">
        <v>6046</v>
      </c>
      <c r="C94" s="488" t="s">
        <v>3208</v>
      </c>
      <c r="D94" s="488" t="s">
        <v>5883</v>
      </c>
    </row>
    <row r="95" spans="1:4" ht="12.75">
      <c r="A95" s="488" t="s">
        <v>5694</v>
      </c>
      <c r="B95" s="38" t="s">
        <v>6047</v>
      </c>
      <c r="C95" s="488" t="s">
        <v>3208</v>
      </c>
      <c r="D95" s="488" t="s">
        <v>5883</v>
      </c>
    </row>
    <row r="96" spans="1:4" ht="12.75">
      <c r="A96" s="488" t="s">
        <v>5695</v>
      </c>
      <c r="B96" s="38" t="s">
        <v>6048</v>
      </c>
      <c r="C96" s="488" t="s">
        <v>3208</v>
      </c>
      <c r="D96" s="488" t="s">
        <v>5883</v>
      </c>
    </row>
    <row r="97" spans="1:4" ht="12.75">
      <c r="A97" s="488" t="s">
        <v>5644</v>
      </c>
      <c r="B97" t="s">
        <v>5884</v>
      </c>
      <c r="C97" s="488" t="s">
        <v>5644</v>
      </c>
      <c r="D97" s="488" t="s">
        <v>5884</v>
      </c>
    </row>
    <row r="98" spans="1:4" ht="12.75">
      <c r="A98" s="488" t="s">
        <v>917</v>
      </c>
      <c r="B98" t="s">
        <v>5885</v>
      </c>
      <c r="C98" s="488" t="s">
        <v>917</v>
      </c>
      <c r="D98" s="488" t="s">
        <v>5885</v>
      </c>
    </row>
    <row r="99" spans="1:4" ht="12.75">
      <c r="A99" s="488" t="s">
        <v>5835</v>
      </c>
      <c r="B99" t="s">
        <v>5977</v>
      </c>
      <c r="C99" s="488" t="s">
        <v>917</v>
      </c>
      <c r="D99" s="488" t="s">
        <v>5885</v>
      </c>
    </row>
    <row r="100" spans="1:4" ht="12.75">
      <c r="A100" s="488" t="s">
        <v>5836</v>
      </c>
      <c r="B100" t="s">
        <v>5978</v>
      </c>
      <c r="C100" s="488" t="s">
        <v>917</v>
      </c>
      <c r="D100" s="488" t="s">
        <v>5885</v>
      </c>
    </row>
    <row r="101" spans="1:4" ht="12.75">
      <c r="A101" s="488" t="s">
        <v>5705</v>
      </c>
      <c r="B101" t="s">
        <v>5979</v>
      </c>
      <c r="C101" s="488" t="s">
        <v>917</v>
      </c>
      <c r="D101" s="488" t="s">
        <v>5885</v>
      </c>
    </row>
    <row r="102" spans="1:4" ht="12.75">
      <c r="A102" s="488" t="s">
        <v>5793</v>
      </c>
      <c r="B102" t="s">
        <v>5980</v>
      </c>
      <c r="C102" s="488" t="s">
        <v>5878</v>
      </c>
      <c r="D102" s="488" t="s">
        <v>5886</v>
      </c>
    </row>
    <row r="103" spans="1:4" ht="12.75">
      <c r="A103" s="488" t="s">
        <v>5794</v>
      </c>
      <c r="B103" t="s">
        <v>5981</v>
      </c>
      <c r="C103" s="488" t="s">
        <v>5878</v>
      </c>
      <c r="D103" s="488" t="s">
        <v>5886</v>
      </c>
    </row>
    <row r="104" spans="1:4" ht="12.75">
      <c r="A104" s="488" t="s">
        <v>5645</v>
      </c>
      <c r="B104" t="s">
        <v>5887</v>
      </c>
      <c r="C104" s="488" t="s">
        <v>5645</v>
      </c>
      <c r="D104" s="488" t="s">
        <v>5887</v>
      </c>
    </row>
    <row r="105" spans="1:4" ht="12.75">
      <c r="A105" s="488" t="s">
        <v>3205</v>
      </c>
      <c r="B105" t="s">
        <v>5888</v>
      </c>
      <c r="C105" s="488" t="s">
        <v>3205</v>
      </c>
      <c r="D105" s="488" t="s">
        <v>5888</v>
      </c>
    </row>
    <row r="106" spans="1:4" ht="12.75">
      <c r="A106" s="488" t="s">
        <v>5837</v>
      </c>
      <c r="B106" t="s">
        <v>5982</v>
      </c>
      <c r="C106" s="488" t="s">
        <v>3205</v>
      </c>
      <c r="D106" s="488" t="s">
        <v>5888</v>
      </c>
    </row>
    <row r="107" spans="1:4" ht="12.75">
      <c r="A107" s="488" t="s">
        <v>5701</v>
      </c>
      <c r="B107" t="s">
        <v>5983</v>
      </c>
      <c r="C107" s="488" t="s">
        <v>3205</v>
      </c>
      <c r="D107" s="488" t="s">
        <v>5888</v>
      </c>
    </row>
    <row r="108" spans="1:4" ht="12.75">
      <c r="A108" s="488" t="s">
        <v>5700</v>
      </c>
      <c r="B108" t="s">
        <v>5984</v>
      </c>
      <c r="C108" s="488" t="s">
        <v>3205</v>
      </c>
      <c r="D108" s="488" t="s">
        <v>5888</v>
      </c>
    </row>
    <row r="109" spans="1:4" ht="12.75">
      <c r="A109" s="488" t="s">
        <v>5703</v>
      </c>
      <c r="B109" t="s">
        <v>5985</v>
      </c>
      <c r="C109" s="488" t="s">
        <v>3205</v>
      </c>
      <c r="D109" s="488" t="s">
        <v>5888</v>
      </c>
    </row>
    <row r="110" spans="1:4" ht="12.75">
      <c r="A110" s="488" t="s">
        <v>5702</v>
      </c>
      <c r="B110" t="s">
        <v>5986</v>
      </c>
      <c r="C110" s="488" t="s">
        <v>3205</v>
      </c>
      <c r="D110" s="488" t="s">
        <v>5888</v>
      </c>
    </row>
    <row r="111" spans="1:4" ht="12.75">
      <c r="A111" s="488" t="s">
        <v>936</v>
      </c>
      <c r="B111" t="s">
        <v>5889</v>
      </c>
      <c r="C111" s="488" t="s">
        <v>936</v>
      </c>
      <c r="D111" s="488" t="s">
        <v>5889</v>
      </c>
    </row>
    <row r="112" spans="1:4" ht="12.75">
      <c r="A112" s="488" t="s">
        <v>5838</v>
      </c>
      <c r="B112" t="s">
        <v>5987</v>
      </c>
      <c r="C112" s="488" t="s">
        <v>936</v>
      </c>
      <c r="D112" s="488" t="s">
        <v>5889</v>
      </c>
    </row>
    <row r="113" spans="1:4" ht="12.75">
      <c r="A113" s="488" t="s">
        <v>5839</v>
      </c>
      <c r="B113" t="s">
        <v>5988</v>
      </c>
      <c r="C113" s="488" t="s">
        <v>936</v>
      </c>
      <c r="D113" s="488" t="s">
        <v>5889</v>
      </c>
    </row>
    <row r="114" spans="1:4" ht="12.75">
      <c r="A114" s="488" t="s">
        <v>5706</v>
      </c>
      <c r="B114" t="s">
        <v>5989</v>
      </c>
      <c r="C114" s="488" t="s">
        <v>936</v>
      </c>
      <c r="D114" s="488" t="s">
        <v>5889</v>
      </c>
    </row>
    <row r="115" spans="1:4" ht="12.75">
      <c r="A115" s="488" t="s">
        <v>5753</v>
      </c>
      <c r="B115" t="s">
        <v>5990</v>
      </c>
      <c r="C115" s="488" t="s">
        <v>5770</v>
      </c>
      <c r="D115" s="488" t="s">
        <v>5890</v>
      </c>
    </row>
    <row r="116" spans="1:4" ht="12.75">
      <c r="A116" s="488" t="s">
        <v>5840</v>
      </c>
      <c r="B116" t="s">
        <v>5991</v>
      </c>
      <c r="C116" s="488" t="s">
        <v>5770</v>
      </c>
      <c r="D116" s="488" t="s">
        <v>5890</v>
      </c>
    </row>
    <row r="117" spans="1:4" ht="12.75">
      <c r="A117" s="488" t="s">
        <v>5841</v>
      </c>
      <c r="B117" t="s">
        <v>5992</v>
      </c>
      <c r="C117" s="488" t="s">
        <v>5770</v>
      </c>
      <c r="D117" s="488" t="s">
        <v>5890</v>
      </c>
    </row>
    <row r="118" spans="1:4" ht="12.75">
      <c r="A118" s="488" t="s">
        <v>5754</v>
      </c>
      <c r="B118" t="s">
        <v>5993</v>
      </c>
      <c r="C118" s="488" t="s">
        <v>5770</v>
      </c>
      <c r="D118" s="488" t="s">
        <v>5890</v>
      </c>
    </row>
    <row r="119" spans="1:4" ht="12.75">
      <c r="A119" s="488" t="s">
        <v>5632</v>
      </c>
      <c r="B119" t="s">
        <v>5891</v>
      </c>
      <c r="C119" s="488" t="s">
        <v>5632</v>
      </c>
      <c r="D119" s="488" t="s">
        <v>5891</v>
      </c>
    </row>
    <row r="120" spans="1:4" ht="12.75">
      <c r="A120" s="488" t="s">
        <v>5646</v>
      </c>
      <c r="B120" t="s">
        <v>5994</v>
      </c>
      <c r="C120" s="488" t="s">
        <v>5632</v>
      </c>
      <c r="D120" s="488" t="s">
        <v>5891</v>
      </c>
    </row>
    <row r="121" spans="1:4" ht="12.75">
      <c r="A121" s="488" t="s">
        <v>5806</v>
      </c>
      <c r="B121" t="s">
        <v>5995</v>
      </c>
      <c r="C121" s="488" t="s">
        <v>5632</v>
      </c>
      <c r="D121" s="488" t="s">
        <v>5891</v>
      </c>
    </row>
    <row r="122" spans="1:4" ht="12.75">
      <c r="A122" s="488" t="s">
        <v>5807</v>
      </c>
      <c r="B122" t="s">
        <v>5996</v>
      </c>
      <c r="C122" s="488" t="s">
        <v>5632</v>
      </c>
      <c r="D122" s="488" t="s">
        <v>5891</v>
      </c>
    </row>
    <row r="123" spans="1:4" ht="12.75">
      <c r="A123" s="488" t="s">
        <v>5756</v>
      </c>
      <c r="B123" t="s">
        <v>5997</v>
      </c>
      <c r="C123" s="488" t="s">
        <v>5632</v>
      </c>
      <c r="D123" s="488" t="s">
        <v>5891</v>
      </c>
    </row>
    <row r="124" spans="1:4" ht="12.75">
      <c r="A124" s="488" t="s">
        <v>5808</v>
      </c>
      <c r="B124" t="s">
        <v>5998</v>
      </c>
      <c r="C124" s="488" t="s">
        <v>5632</v>
      </c>
      <c r="D124" s="488" t="s">
        <v>5891</v>
      </c>
    </row>
    <row r="125" spans="1:4" ht="12.75">
      <c r="A125" s="488" t="s">
        <v>5809</v>
      </c>
      <c r="B125" t="s">
        <v>5999</v>
      </c>
      <c r="C125" s="488" t="s">
        <v>5632</v>
      </c>
      <c r="D125" s="488" t="s">
        <v>5891</v>
      </c>
    </row>
    <row r="126" spans="1:4" ht="12.75">
      <c r="A126" s="488" t="s">
        <v>5811</v>
      </c>
      <c r="B126" t="s">
        <v>6000</v>
      </c>
      <c r="C126" s="488" t="s">
        <v>5632</v>
      </c>
      <c r="D126" s="488" t="s">
        <v>5891</v>
      </c>
    </row>
    <row r="127" spans="1:4" ht="12.75">
      <c r="A127" s="488" t="s">
        <v>5810</v>
      </c>
      <c r="B127" t="s">
        <v>6001</v>
      </c>
      <c r="C127" s="488" t="s">
        <v>5632</v>
      </c>
      <c r="D127" s="488" t="s">
        <v>5891</v>
      </c>
    </row>
    <row r="128" spans="1:4" ht="12.75">
      <c r="A128" s="488" t="s">
        <v>5842</v>
      </c>
      <c r="B128" t="s">
        <v>6002</v>
      </c>
      <c r="C128" s="488" t="s">
        <v>5632</v>
      </c>
      <c r="D128" s="488" t="s">
        <v>5891</v>
      </c>
    </row>
    <row r="129" spans="1:4" ht="12.75">
      <c r="A129" s="488" t="s">
        <v>5843</v>
      </c>
      <c r="B129" t="s">
        <v>6003</v>
      </c>
      <c r="C129" s="488" t="s">
        <v>5632</v>
      </c>
      <c r="D129" s="488" t="s">
        <v>5891</v>
      </c>
    </row>
    <row r="130" spans="1:4" ht="12.75">
      <c r="A130" s="488" t="s">
        <v>5762</v>
      </c>
      <c r="B130" t="s">
        <v>6004</v>
      </c>
      <c r="C130" s="489" t="s">
        <v>5632</v>
      </c>
      <c r="D130" s="489" t="s">
        <v>5891</v>
      </c>
    </row>
    <row r="131" spans="1:4" ht="12.75">
      <c r="A131" s="488" t="s">
        <v>5763</v>
      </c>
      <c r="B131" t="s">
        <v>6005</v>
      </c>
      <c r="C131" s="488" t="s">
        <v>5632</v>
      </c>
      <c r="D131" s="488" t="s">
        <v>5891</v>
      </c>
    </row>
    <row r="132" spans="1:4" ht="12.75">
      <c r="A132" s="488" t="s">
        <v>1833</v>
      </c>
      <c r="B132" t="s">
        <v>5893</v>
      </c>
      <c r="C132" s="488" t="s">
        <v>1833</v>
      </c>
      <c r="D132" s="488" t="s">
        <v>5893</v>
      </c>
    </row>
    <row r="133" spans="1:4" ht="12.75">
      <c r="A133" s="488" t="s">
        <v>5772</v>
      </c>
      <c r="B133" t="s">
        <v>6006</v>
      </c>
      <c r="C133" s="488" t="s">
        <v>1833</v>
      </c>
      <c r="D133" s="488" t="s">
        <v>5893</v>
      </c>
    </row>
    <row r="134" spans="1:4" ht="12.75">
      <c r="A134" s="488" t="s">
        <v>5773</v>
      </c>
      <c r="B134" t="s">
        <v>6007</v>
      </c>
      <c r="C134" s="488" t="s">
        <v>1833</v>
      </c>
      <c r="D134" s="488" t="s">
        <v>5893</v>
      </c>
    </row>
    <row r="135" spans="1:4" ht="12.75">
      <c r="A135" s="488" t="s">
        <v>5774</v>
      </c>
      <c r="B135" t="s">
        <v>6008</v>
      </c>
      <c r="C135" s="488" t="s">
        <v>1833</v>
      </c>
      <c r="D135" s="488" t="s">
        <v>5893</v>
      </c>
    </row>
    <row r="136" spans="1:4" ht="12.75">
      <c r="A136" s="488" t="s">
        <v>5844</v>
      </c>
      <c r="B136" t="s">
        <v>6009</v>
      </c>
      <c r="C136" s="488" t="s">
        <v>1833</v>
      </c>
      <c r="D136" s="488" t="s">
        <v>5893</v>
      </c>
    </row>
    <row r="137" spans="1:4" ht="12.75">
      <c r="A137" s="488" t="s">
        <v>5745</v>
      </c>
      <c r="B137" t="s">
        <v>6010</v>
      </c>
      <c r="C137" s="488" t="s">
        <v>1833</v>
      </c>
      <c r="D137" s="488" t="s">
        <v>5893</v>
      </c>
    </row>
    <row r="138" spans="1:4" ht="12.75">
      <c r="A138" s="488" t="s">
        <v>5746</v>
      </c>
      <c r="B138" t="s">
        <v>6011</v>
      </c>
      <c r="C138" s="488" t="s">
        <v>1833</v>
      </c>
      <c r="D138" s="488" t="s">
        <v>5893</v>
      </c>
    </row>
    <row r="139" spans="1:4" ht="12.75">
      <c r="A139" s="488" t="s">
        <v>5747</v>
      </c>
      <c r="B139" t="s">
        <v>6012</v>
      </c>
      <c r="C139" s="488" t="s">
        <v>1833</v>
      </c>
      <c r="D139" s="488" t="s">
        <v>5893</v>
      </c>
    </row>
    <row r="140" spans="1:4" ht="12.75">
      <c r="A140" s="488" t="s">
        <v>5748</v>
      </c>
      <c r="B140" t="s">
        <v>6013</v>
      </c>
      <c r="C140" s="488" t="s">
        <v>1833</v>
      </c>
      <c r="D140" s="488" t="s">
        <v>5893</v>
      </c>
    </row>
    <row r="141" spans="1:4" ht="12.75">
      <c r="A141" s="488" t="s">
        <v>5749</v>
      </c>
      <c r="B141" t="s">
        <v>6014</v>
      </c>
      <c r="C141" s="488" t="s">
        <v>1833</v>
      </c>
      <c r="D141" s="488" t="s">
        <v>5893</v>
      </c>
    </row>
    <row r="142" spans="1:4" ht="12.75">
      <c r="A142" s="488" t="s">
        <v>963</v>
      </c>
      <c r="B142" t="s">
        <v>5894</v>
      </c>
      <c r="C142" s="488" t="s">
        <v>963</v>
      </c>
      <c r="D142" s="488" t="s">
        <v>5894</v>
      </c>
    </row>
    <row r="143" spans="1:4" ht="12.75">
      <c r="A143" s="488" t="s">
        <v>5712</v>
      </c>
      <c r="B143" t="s">
        <v>5895</v>
      </c>
      <c r="C143" s="488" t="s">
        <v>5712</v>
      </c>
      <c r="D143" s="488" t="s">
        <v>5895</v>
      </c>
    </row>
    <row r="144" spans="1:4" ht="12.75">
      <c r="A144" s="488" t="s">
        <v>964</v>
      </c>
      <c r="B144" t="s">
        <v>5896</v>
      </c>
      <c r="C144" s="488" t="s">
        <v>964</v>
      </c>
      <c r="D144" s="488" t="s">
        <v>5896</v>
      </c>
    </row>
    <row r="145" spans="1:4" ht="12.75">
      <c r="A145" s="488" t="s">
        <v>5845</v>
      </c>
      <c r="B145" t="s">
        <v>6015</v>
      </c>
      <c r="C145" s="488" t="s">
        <v>964</v>
      </c>
      <c r="D145" s="488" t="s">
        <v>5896</v>
      </c>
    </row>
    <row r="146" spans="1:4" ht="12.75">
      <c r="A146" s="488" t="s">
        <v>1566</v>
      </c>
      <c r="B146" t="s">
        <v>1566</v>
      </c>
      <c r="C146" s="488" t="s">
        <v>1566</v>
      </c>
      <c r="D146" s="488" t="s">
        <v>1566</v>
      </c>
    </row>
    <row r="147" spans="1:4" ht="12.75">
      <c r="A147" s="488" t="s">
        <v>1375</v>
      </c>
      <c r="B147" t="s">
        <v>5897</v>
      </c>
      <c r="C147" s="488" t="s">
        <v>1375</v>
      </c>
      <c r="D147" s="488" t="s">
        <v>5897</v>
      </c>
    </row>
    <row r="148" spans="1:4" ht="12.75">
      <c r="A148" s="488" t="s">
        <v>1859</v>
      </c>
      <c r="B148" s="38" t="s">
        <v>5898</v>
      </c>
      <c r="C148" s="488" t="s">
        <v>1859</v>
      </c>
      <c r="D148" s="488" t="s">
        <v>5898</v>
      </c>
    </row>
    <row r="149" spans="1:4" ht="12.75">
      <c r="A149" s="488" t="s">
        <v>5713</v>
      </c>
      <c r="B149" t="s">
        <v>5899</v>
      </c>
      <c r="C149" s="488" t="s">
        <v>5713</v>
      </c>
      <c r="D149" s="488" t="s">
        <v>5899</v>
      </c>
    </row>
    <row r="150" spans="1:4" ht="12.75">
      <c r="A150" s="488" t="s">
        <v>5846</v>
      </c>
      <c r="B150" t="s">
        <v>6016</v>
      </c>
      <c r="C150" s="488" t="s">
        <v>5713</v>
      </c>
      <c r="D150" s="488" t="s">
        <v>5899</v>
      </c>
    </row>
    <row r="151" spans="1:4" ht="12.75">
      <c r="A151" s="488" t="s">
        <v>5847</v>
      </c>
      <c r="B151" t="s">
        <v>6017</v>
      </c>
      <c r="C151" s="488" t="s">
        <v>5713</v>
      </c>
      <c r="D151" s="488" t="s">
        <v>5899</v>
      </c>
    </row>
    <row r="152" spans="1:4" ht="12.75">
      <c r="A152" s="488" t="s">
        <v>5848</v>
      </c>
      <c r="B152" t="s">
        <v>6018</v>
      </c>
      <c r="C152" s="488" t="s">
        <v>5713</v>
      </c>
      <c r="D152" s="488" t="s">
        <v>5899</v>
      </c>
    </row>
    <row r="153" spans="1:4" ht="12.75">
      <c r="A153" s="488" t="s">
        <v>5849</v>
      </c>
      <c r="B153" t="s">
        <v>6019</v>
      </c>
      <c r="C153" s="488" t="s">
        <v>5771</v>
      </c>
      <c r="D153" s="488" t="s">
        <v>5900</v>
      </c>
    </row>
    <row r="154" spans="1:4" ht="12.75">
      <c r="A154" s="488" t="s">
        <v>5750</v>
      </c>
      <c r="B154" t="s">
        <v>6020</v>
      </c>
      <c r="C154" s="488" t="s">
        <v>5771</v>
      </c>
      <c r="D154" s="488" t="s">
        <v>5900</v>
      </c>
    </row>
    <row r="155" spans="1:4" ht="12.75">
      <c r="A155" s="488" t="s">
        <v>5751</v>
      </c>
      <c r="B155" t="s">
        <v>6021</v>
      </c>
      <c r="C155" s="488" t="s">
        <v>5771</v>
      </c>
      <c r="D155" s="488" t="s">
        <v>5900</v>
      </c>
    </row>
    <row r="156" spans="1:4" ht="12.75">
      <c r="A156" s="488" t="s">
        <v>5752</v>
      </c>
      <c r="B156" t="s">
        <v>6022</v>
      </c>
      <c r="C156" s="488" t="s">
        <v>5771</v>
      </c>
      <c r="D156" s="488" t="s">
        <v>5900</v>
      </c>
    </row>
    <row r="157" spans="1:4" ht="12.75">
      <c r="A157" s="488" t="s">
        <v>5637</v>
      </c>
      <c r="B157" t="s">
        <v>3209</v>
      </c>
      <c r="C157" s="488" t="s">
        <v>5637</v>
      </c>
      <c r="D157" s="488" t="s">
        <v>3209</v>
      </c>
    </row>
    <row r="158" spans="1:4" ht="12.75">
      <c r="A158" s="488" t="s">
        <v>5636</v>
      </c>
      <c r="B158" t="s">
        <v>6023</v>
      </c>
      <c r="C158" s="488" t="s">
        <v>5637</v>
      </c>
      <c r="D158" s="488" t="s">
        <v>3209</v>
      </c>
    </row>
    <row r="159" spans="1:4" ht="12.75">
      <c r="A159" s="488" t="s">
        <v>5850</v>
      </c>
      <c r="B159" t="s">
        <v>6024</v>
      </c>
      <c r="C159" s="488" t="s">
        <v>5637</v>
      </c>
      <c r="D159" s="488" t="s">
        <v>3209</v>
      </c>
    </row>
    <row r="160" spans="1:4" ht="12.75">
      <c r="A160" s="488" t="s">
        <v>5638</v>
      </c>
      <c r="B160" t="s">
        <v>5368</v>
      </c>
      <c r="C160" s="488" t="s">
        <v>5637</v>
      </c>
      <c r="D160" s="488" t="s">
        <v>3209</v>
      </c>
    </row>
    <row r="161" spans="1:4" ht="12.75">
      <c r="A161" s="488" t="s">
        <v>5639</v>
      </c>
      <c r="B161" t="s">
        <v>6025</v>
      </c>
      <c r="C161" s="488" t="s">
        <v>5637</v>
      </c>
      <c r="D161" s="488" t="s">
        <v>3209</v>
      </c>
    </row>
    <row r="162" spans="1:4" ht="12.75">
      <c r="A162" s="488" t="s">
        <v>5640</v>
      </c>
      <c r="B162" t="s">
        <v>5367</v>
      </c>
      <c r="C162" s="488" t="s">
        <v>5637</v>
      </c>
      <c r="D162" s="488" t="s">
        <v>3209</v>
      </c>
    </row>
    <row r="163" spans="1:4" ht="12.75">
      <c r="A163" s="488" t="s">
        <v>5851</v>
      </c>
      <c r="B163" t="s">
        <v>6026</v>
      </c>
      <c r="C163" s="488" t="s">
        <v>5637</v>
      </c>
      <c r="D163" s="488" t="s">
        <v>3209</v>
      </c>
    </row>
    <row r="164" spans="1:4" ht="12.75">
      <c r="A164" s="488" t="s">
        <v>5641</v>
      </c>
      <c r="B164" t="s">
        <v>5901</v>
      </c>
      <c r="C164" s="488" t="s">
        <v>5641</v>
      </c>
      <c r="D164" s="488" t="s">
        <v>5901</v>
      </c>
    </row>
    <row r="165" spans="1:4" ht="12.75">
      <c r="A165" s="488" t="s">
        <v>5714</v>
      </c>
      <c r="B165" t="s">
        <v>5902</v>
      </c>
      <c r="C165" s="488" t="s">
        <v>5714</v>
      </c>
      <c r="D165" s="488" t="s">
        <v>5902</v>
      </c>
    </row>
    <row r="166" spans="1:4" ht="12.75">
      <c r="A166" s="488" t="s">
        <v>5852</v>
      </c>
      <c r="B166" t="s">
        <v>6027</v>
      </c>
      <c r="C166" s="488" t="s">
        <v>5714</v>
      </c>
      <c r="D166" s="488" t="s">
        <v>5902</v>
      </c>
    </row>
    <row r="167" spans="1:4" ht="12.75">
      <c r="A167" s="488" t="s">
        <v>5853</v>
      </c>
      <c r="B167" t="s">
        <v>6028</v>
      </c>
      <c r="C167" s="488" t="s">
        <v>5714</v>
      </c>
      <c r="D167" s="488" t="s">
        <v>5902</v>
      </c>
    </row>
    <row r="168" spans="1:4" ht="12.75">
      <c r="A168" s="488" t="s">
        <v>1857</v>
      </c>
      <c r="B168" t="s">
        <v>5903</v>
      </c>
      <c r="C168" s="488" t="s">
        <v>1857</v>
      </c>
      <c r="D168" s="488" t="s">
        <v>5903</v>
      </c>
    </row>
    <row r="169" spans="1:4" ht="12.75">
      <c r="A169" s="488" t="s">
        <v>5854</v>
      </c>
      <c r="B169" t="s">
        <v>6029</v>
      </c>
      <c r="C169" s="488" t="s">
        <v>1857</v>
      </c>
      <c r="D169" s="488" t="s">
        <v>5903</v>
      </c>
    </row>
    <row r="170" spans="1:4" ht="12.75">
      <c r="A170" s="488" t="s">
        <v>5647</v>
      </c>
      <c r="B170" t="s">
        <v>5904</v>
      </c>
      <c r="C170" s="488" t="s">
        <v>5647</v>
      </c>
      <c r="D170" s="488" t="s">
        <v>5904</v>
      </c>
    </row>
    <row r="171" spans="1:4" ht="12.75">
      <c r="A171" s="488" t="s">
        <v>5855</v>
      </c>
      <c r="B171" t="s">
        <v>6030</v>
      </c>
      <c r="C171" s="488" t="s">
        <v>5647</v>
      </c>
      <c r="D171" s="488" t="s">
        <v>5904</v>
      </c>
    </row>
    <row r="172" spans="1:4" ht="12.75">
      <c r="A172" s="488" t="s">
        <v>5856</v>
      </c>
      <c r="B172" t="s">
        <v>6031</v>
      </c>
      <c r="C172" s="488" t="s">
        <v>5647</v>
      </c>
      <c r="D172" s="488" t="s">
        <v>5904</v>
      </c>
    </row>
    <row r="173" spans="1:4" ht="12.75">
      <c r="A173" s="488" t="s">
        <v>5715</v>
      </c>
      <c r="B173" t="s">
        <v>5905</v>
      </c>
      <c r="C173" s="488" t="s">
        <v>5715</v>
      </c>
      <c r="D173" s="488" t="s">
        <v>5905</v>
      </c>
    </row>
    <row r="174" spans="1:4" ht="12.75">
      <c r="A174" s="488" t="s">
        <v>1470</v>
      </c>
      <c r="B174" t="s">
        <v>5906</v>
      </c>
      <c r="C174" s="488" t="s">
        <v>1470</v>
      </c>
      <c r="D174" s="488" t="s">
        <v>5906</v>
      </c>
    </row>
    <row r="175" spans="1:4" ht="12.75">
      <c r="A175" s="488" t="s">
        <v>5857</v>
      </c>
      <c r="B175" t="s">
        <v>5907</v>
      </c>
      <c r="C175" s="488" t="s">
        <v>5857</v>
      </c>
      <c r="D175" s="488" t="s">
        <v>5907</v>
      </c>
    </row>
    <row r="176" spans="1:4" ht="12.75">
      <c r="A176" s="488" t="s">
        <v>5858</v>
      </c>
      <c r="B176" t="s">
        <v>6032</v>
      </c>
      <c r="C176" s="488" t="s">
        <v>5892</v>
      </c>
      <c r="D176" s="488" t="s">
        <v>5908</v>
      </c>
    </row>
    <row r="177" spans="1:4" ht="12.75">
      <c r="A177" s="489" t="s">
        <v>5859</v>
      </c>
      <c r="B177" t="s">
        <v>6033</v>
      </c>
      <c r="C177" s="489" t="s">
        <v>5892</v>
      </c>
      <c r="D177" s="489" t="s">
        <v>5908</v>
      </c>
    </row>
    <row r="178" spans="1:4" ht="12.75">
      <c r="C178" s="491"/>
    </row>
    <row r="179" spans="1:4" ht="12.75">
      <c r="C179" s="491"/>
    </row>
    <row r="180" spans="1:4" ht="12.75">
      <c r="C180" s="491"/>
    </row>
    <row r="181" spans="1:4" ht="12.75">
      <c r="C181" s="491"/>
    </row>
    <row r="182" spans="1:4" ht="12.75">
      <c r="C182" s="491"/>
    </row>
    <row r="183" spans="1:4" ht="12.75">
      <c r="C183" s="491"/>
    </row>
    <row r="184" spans="1:4" ht="12.75">
      <c r="C184" s="491"/>
    </row>
    <row r="185" spans="1:4" ht="12.75">
      <c r="C185" s="491"/>
    </row>
    <row r="186" spans="1:4" ht="12.75">
      <c r="C186" s="491"/>
    </row>
    <row r="187" spans="1:4" ht="12.75">
      <c r="C187" s="491"/>
    </row>
    <row r="188" spans="1:4" ht="12.75">
      <c r="C188" s="49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03662-ACBA-43F7-9DBC-0995AE36173F}">
  <dimension ref="A1:O76"/>
  <sheetViews>
    <sheetView workbookViewId="0">
      <selection activeCell="I44" sqref="I44"/>
    </sheetView>
  </sheetViews>
  <sheetFormatPr defaultRowHeight="12.75"/>
  <cols>
    <col min="1" max="1" width="17" bestFit="1" customWidth="1"/>
    <col min="2" max="2" width="37" bestFit="1" customWidth="1"/>
    <col min="6" max="6" width="27.42578125" bestFit="1" customWidth="1"/>
    <col min="10" max="11" width="27.42578125" bestFit="1" customWidth="1"/>
  </cols>
  <sheetData>
    <row r="1" spans="1:10" ht="15">
      <c r="A1" s="254" t="s">
        <v>3218</v>
      </c>
      <c r="B1" s="254" t="s">
        <v>5591</v>
      </c>
      <c r="J1" s="190" t="s">
        <v>5784</v>
      </c>
    </row>
    <row r="2" spans="1:10" ht="14.25">
      <c r="A2" s="255" t="s">
        <v>3152</v>
      </c>
      <c r="B2" s="255" t="s">
        <v>5668</v>
      </c>
    </row>
    <row r="3" spans="1:10" ht="14.25">
      <c r="A3" s="255" t="s">
        <v>5583</v>
      </c>
      <c r="B3" s="255"/>
    </row>
    <row r="4" spans="1:10" ht="14.25">
      <c r="A4" s="255" t="s">
        <v>5584</v>
      </c>
      <c r="B4" s="255" t="s">
        <v>5657</v>
      </c>
      <c r="F4" s="38"/>
    </row>
    <row r="5" spans="1:10" ht="14.25">
      <c r="A5" s="255" t="s">
        <v>5588</v>
      </c>
      <c r="B5" s="255"/>
    </row>
    <row r="6" spans="1:10" ht="14.25">
      <c r="A6" s="255" t="s">
        <v>5589</v>
      </c>
      <c r="B6" s="255"/>
    </row>
    <row r="7" spans="1:10" ht="14.25">
      <c r="A7" s="255" t="s">
        <v>5590</v>
      </c>
      <c r="B7" s="255"/>
    </row>
    <row r="8" spans="1:10" ht="15">
      <c r="A8" s="307" t="s">
        <v>3217</v>
      </c>
      <c r="B8" s="307" t="s">
        <v>5673</v>
      </c>
    </row>
    <row r="9" spans="1:10" ht="14.25">
      <c r="A9" s="255"/>
      <c r="B9" s="255"/>
    </row>
    <row r="10" spans="1:10" ht="14.25">
      <c r="A10" s="255"/>
    </row>
    <row r="11" spans="1:10" ht="14.25">
      <c r="A11" s="255"/>
      <c r="B11" s="255"/>
      <c r="C11" s="255"/>
    </row>
    <row r="19" spans="6:12">
      <c r="F19" s="38"/>
    </row>
    <row r="20" spans="6:12" ht="14.25">
      <c r="F20" s="256"/>
      <c r="G20" s="256"/>
      <c r="H20" s="256"/>
    </row>
    <row r="24" spans="6:12" ht="13.5" thickBot="1"/>
    <row r="25" spans="6:12" ht="13.5" thickBot="1">
      <c r="J25" s="234"/>
      <c r="K25" s="234"/>
    </row>
    <row r="31" spans="6:12">
      <c r="J31" s="38"/>
    </row>
    <row r="32" spans="6:12" ht="14.25">
      <c r="J32" s="256"/>
      <c r="K32" s="256"/>
      <c r="L32" s="256"/>
    </row>
    <row r="33" spans="10:12" ht="14.25">
      <c r="J33" s="256"/>
      <c r="K33" s="256"/>
      <c r="L33" s="256"/>
    </row>
    <row r="39" spans="10:12" ht="14.25">
      <c r="L39" s="256"/>
    </row>
    <row r="40" spans="10:12" ht="14.25">
      <c r="J40" s="304"/>
      <c r="K40" s="305"/>
    </row>
    <row r="41" spans="10:12" ht="14.25">
      <c r="J41" s="256"/>
      <c r="L41" s="256"/>
    </row>
    <row r="46" spans="10:12" ht="14.25">
      <c r="J46" s="256"/>
      <c r="K46" s="256"/>
    </row>
    <row r="48" spans="10:12" ht="14.25">
      <c r="J48" s="256"/>
      <c r="K48" s="256"/>
    </row>
    <row r="49" spans="10:15" ht="14.25">
      <c r="J49" s="256"/>
      <c r="K49" s="256"/>
      <c r="L49" s="256"/>
    </row>
    <row r="50" spans="10:15" ht="14.25">
      <c r="J50" s="256"/>
      <c r="K50" s="256"/>
      <c r="L50" s="256"/>
    </row>
    <row r="59" spans="10:15">
      <c r="O59" s="38"/>
    </row>
    <row r="73" spans="15:15" ht="14.25">
      <c r="O73" s="255"/>
    </row>
    <row r="74" spans="15:15" ht="14.25">
      <c r="O74" s="255"/>
    </row>
    <row r="75" spans="15:15" ht="14.25">
      <c r="O75" s="255"/>
    </row>
    <row r="76" spans="15:15" ht="14.25">
      <c r="O76" s="255"/>
    </row>
  </sheetData>
  <sortState xmlns:xlrd2="http://schemas.microsoft.com/office/spreadsheetml/2017/richdata2" ref="O3:O79">
    <sortCondition ref="O3:O79"/>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E6-752E-4621-A460-B70C16177992}">
  <dimension ref="A1:AT155"/>
  <sheetViews>
    <sheetView zoomScale="145" zoomScaleNormal="145" workbookViewId="0">
      <selection activeCell="J12" sqref="J12"/>
    </sheetView>
  </sheetViews>
  <sheetFormatPr defaultRowHeight="15"/>
  <cols>
    <col min="1" max="1" width="10.7109375" style="20" bestFit="1" customWidth="1"/>
    <col min="2" max="2" width="66" style="20" bestFit="1" customWidth="1"/>
    <col min="3" max="3" width="39.28515625" style="20" customWidth="1"/>
    <col min="4" max="4" width="26.42578125" style="20" bestFit="1" customWidth="1"/>
    <col min="5" max="5" width="23.42578125" style="20" bestFit="1" customWidth="1"/>
    <col min="6" max="6" width="11.7109375" style="255" customWidth="1"/>
    <col min="7" max="7" width="24" style="255" bestFit="1" customWidth="1"/>
    <col min="8" max="9" width="9.140625" style="255"/>
    <col min="11" max="16384" width="9.140625" style="255"/>
  </cols>
  <sheetData>
    <row r="1" spans="1:8" ht="15.75">
      <c r="A1" s="309" t="s">
        <v>3172</v>
      </c>
      <c r="B1" s="309" t="s">
        <v>1</v>
      </c>
      <c r="C1" s="309" t="s">
        <v>1863</v>
      </c>
      <c r="D1" s="309" t="s">
        <v>5660</v>
      </c>
      <c r="E1" s="309" t="s">
        <v>5651</v>
      </c>
      <c r="F1" s="310"/>
    </row>
    <row r="2" spans="1:8" ht="15.75">
      <c r="A2" s="309"/>
      <c r="B2" s="310" t="s">
        <v>5728</v>
      </c>
      <c r="C2" s="310" t="s">
        <v>5765</v>
      </c>
      <c r="D2" s="309"/>
      <c r="E2" s="309"/>
      <c r="F2" s="376" t="s">
        <v>5779</v>
      </c>
    </row>
    <row r="3" spans="1:8" ht="15.75">
      <c r="A3" s="309"/>
      <c r="B3" s="310" t="s">
        <v>5729</v>
      </c>
      <c r="C3" s="310" t="s">
        <v>5765</v>
      </c>
      <c r="D3" s="309"/>
      <c r="E3" s="309"/>
      <c r="F3" s="376" t="s">
        <v>5780</v>
      </c>
    </row>
    <row r="4" spans="1:8">
      <c r="A4" s="310"/>
      <c r="B4" s="310" t="s">
        <v>5625</v>
      </c>
      <c r="C4" s="310" t="s">
        <v>5625</v>
      </c>
      <c r="D4" s="310" t="s">
        <v>5626</v>
      </c>
      <c r="E4" s="310" t="s">
        <v>5626</v>
      </c>
      <c r="F4" s="376" t="s">
        <v>5781</v>
      </c>
    </row>
    <row r="5" spans="1:8" ht="15.75">
      <c r="A5" s="309"/>
      <c r="B5" s="310" t="s">
        <v>5726</v>
      </c>
      <c r="C5" s="310" t="s">
        <v>5766</v>
      </c>
      <c r="D5" s="309"/>
      <c r="E5" s="309"/>
      <c r="F5" s="310"/>
    </row>
    <row r="6" spans="1:8">
      <c r="A6" s="310"/>
      <c r="B6" s="310" t="s">
        <v>3361</v>
      </c>
      <c r="C6" s="310" t="s">
        <v>5767</v>
      </c>
      <c r="D6" s="310" t="s">
        <v>5627</v>
      </c>
      <c r="E6" s="310" t="s">
        <v>5627</v>
      </c>
      <c r="F6" s="310"/>
    </row>
    <row r="7" spans="1:8" ht="15.75">
      <c r="A7" s="309"/>
      <c r="B7" s="310" t="s">
        <v>5727</v>
      </c>
      <c r="C7" s="310" t="s">
        <v>5767</v>
      </c>
      <c r="D7" s="309"/>
      <c r="E7" s="309"/>
      <c r="F7" s="310"/>
    </row>
    <row r="8" spans="1:8" ht="15.75">
      <c r="A8" s="309"/>
      <c r="B8" s="310" t="s">
        <v>1875</v>
      </c>
      <c r="C8" s="310" t="s">
        <v>1875</v>
      </c>
      <c r="D8" s="309"/>
      <c r="E8" s="311" t="s">
        <v>5648</v>
      </c>
      <c r="F8" t="s">
        <v>3217</v>
      </c>
      <c r="G8" t="s">
        <v>6106</v>
      </c>
      <c r="H8" t="s">
        <v>6107</v>
      </c>
    </row>
    <row r="9" spans="1:8">
      <c r="A9" s="252" t="s">
        <v>3179</v>
      </c>
      <c r="B9" s="252" t="s">
        <v>5678</v>
      </c>
      <c r="C9" s="252" t="s">
        <v>1875</v>
      </c>
      <c r="D9" s="311" t="s">
        <v>3180</v>
      </c>
      <c r="E9" s="311" t="s">
        <v>5648</v>
      </c>
      <c r="F9" t="s">
        <v>3173</v>
      </c>
      <c r="G9" t="s">
        <v>5685</v>
      </c>
      <c r="H9">
        <v>1</v>
      </c>
    </row>
    <row r="10" spans="1:8">
      <c r="A10" s="252"/>
      <c r="B10" s="313" t="s">
        <v>5717</v>
      </c>
      <c r="C10" s="313" t="s">
        <v>1875</v>
      </c>
      <c r="D10" s="311"/>
      <c r="E10" s="311" t="s">
        <v>5648</v>
      </c>
      <c r="F10" t="s">
        <v>3175</v>
      </c>
      <c r="G10" t="s">
        <v>5676</v>
      </c>
      <c r="H10">
        <v>3</v>
      </c>
    </row>
    <row r="11" spans="1:8">
      <c r="A11" s="252" t="s">
        <v>3175</v>
      </c>
      <c r="B11" s="252" t="s">
        <v>5676</v>
      </c>
      <c r="C11" s="252" t="s">
        <v>1875</v>
      </c>
      <c r="D11" s="311" t="s">
        <v>3176</v>
      </c>
      <c r="E11" s="311" t="s">
        <v>5648</v>
      </c>
      <c r="F11" t="s">
        <v>3177</v>
      </c>
      <c r="G11" t="s">
        <v>5677</v>
      </c>
      <c r="H11">
        <v>5</v>
      </c>
    </row>
    <row r="12" spans="1:8">
      <c r="A12" s="252" t="s">
        <v>3202</v>
      </c>
      <c r="B12" s="252" t="s">
        <v>5691</v>
      </c>
      <c r="C12" s="252" t="s">
        <v>1875</v>
      </c>
      <c r="D12" s="311" t="s">
        <v>3203</v>
      </c>
      <c r="E12" s="311" t="s">
        <v>5648</v>
      </c>
      <c r="F12" t="s">
        <v>3179</v>
      </c>
      <c r="G12" t="s">
        <v>5678</v>
      </c>
      <c r="H12">
        <v>6</v>
      </c>
    </row>
    <row r="13" spans="1:8">
      <c r="A13" s="252"/>
      <c r="B13" s="252" t="s">
        <v>5731</v>
      </c>
      <c r="C13" s="252" t="s">
        <v>1875</v>
      </c>
      <c r="D13" s="311"/>
      <c r="E13" s="311" t="s">
        <v>5648</v>
      </c>
      <c r="F13" t="s">
        <v>3181</v>
      </c>
      <c r="G13" t="s">
        <v>5679</v>
      </c>
      <c r="H13">
        <v>7</v>
      </c>
    </row>
    <row r="14" spans="1:8">
      <c r="A14" s="252"/>
      <c r="B14" s="310" t="s">
        <v>5787</v>
      </c>
      <c r="C14" s="252" t="s">
        <v>1875</v>
      </c>
      <c r="D14" s="311"/>
      <c r="E14" s="311"/>
      <c r="F14" t="s">
        <v>3183</v>
      </c>
      <c r="G14" t="s">
        <v>5777</v>
      </c>
      <c r="H14">
        <v>8</v>
      </c>
    </row>
    <row r="15" spans="1:8">
      <c r="A15" s="252"/>
      <c r="B15" s="310" t="s">
        <v>5788</v>
      </c>
      <c r="C15" s="252" t="s">
        <v>1875</v>
      </c>
      <c r="D15" s="311"/>
      <c r="E15" s="311"/>
      <c r="F15" t="s">
        <v>3183</v>
      </c>
      <c r="G15" t="s">
        <v>5680</v>
      </c>
      <c r="H15">
        <v>8</v>
      </c>
    </row>
    <row r="16" spans="1:8">
      <c r="A16" s="252"/>
      <c r="B16" s="310" t="s">
        <v>5789</v>
      </c>
      <c r="C16" s="252" t="s">
        <v>1875</v>
      </c>
      <c r="D16" s="311"/>
      <c r="E16" s="311"/>
      <c r="F16" t="s">
        <v>3186</v>
      </c>
      <c r="G16" t="s">
        <v>5684</v>
      </c>
      <c r="H16">
        <v>10</v>
      </c>
    </row>
    <row r="17" spans="1:46">
      <c r="A17" s="252"/>
      <c r="B17" s="310" t="s">
        <v>5790</v>
      </c>
      <c r="C17" s="252" t="s">
        <v>1875</v>
      </c>
      <c r="D17" s="311"/>
      <c r="E17" s="311"/>
      <c r="F17" t="s">
        <v>3188</v>
      </c>
      <c r="G17" t="s">
        <v>5684</v>
      </c>
      <c r="H17">
        <v>12</v>
      </c>
    </row>
    <row r="18" spans="1:46">
      <c r="A18" s="252" t="s">
        <v>3177</v>
      </c>
      <c r="B18" s="252" t="s">
        <v>5677</v>
      </c>
      <c r="C18" s="252" t="s">
        <v>1875</v>
      </c>
      <c r="D18" s="311" t="s">
        <v>3178</v>
      </c>
      <c r="E18" s="311" t="s">
        <v>5648</v>
      </c>
      <c r="F18" s="190" t="s">
        <v>3190</v>
      </c>
      <c r="G18" s="190" t="s">
        <v>5686</v>
      </c>
      <c r="H18" s="190">
        <v>14</v>
      </c>
    </row>
    <row r="19" spans="1:46">
      <c r="A19" s="252"/>
      <c r="B19" s="313" t="s">
        <v>5730</v>
      </c>
      <c r="C19" s="252" t="s">
        <v>1875</v>
      </c>
      <c r="D19" s="311"/>
      <c r="E19" s="311" t="s">
        <v>5648</v>
      </c>
      <c r="F19" t="s">
        <v>3193</v>
      </c>
      <c r="G19" t="s">
        <v>5688</v>
      </c>
      <c r="H19">
        <v>16</v>
      </c>
    </row>
    <row r="20" spans="1:46">
      <c r="A20" s="252" t="s">
        <v>3181</v>
      </c>
      <c r="B20" s="252" t="s">
        <v>5679</v>
      </c>
      <c r="C20" s="252" t="s">
        <v>1875</v>
      </c>
      <c r="D20" s="311" t="s">
        <v>3182</v>
      </c>
      <c r="E20" s="311" t="s">
        <v>5648</v>
      </c>
      <c r="F20" t="s">
        <v>3197</v>
      </c>
      <c r="G20" t="s">
        <v>5689</v>
      </c>
      <c r="H20">
        <v>18</v>
      </c>
    </row>
    <row r="21" spans="1:46">
      <c r="A21" s="252"/>
      <c r="B21" s="252" t="s">
        <v>5792</v>
      </c>
      <c r="C21" s="252" t="s">
        <v>1875</v>
      </c>
      <c r="D21" s="311"/>
      <c r="E21" s="311" t="s">
        <v>5648</v>
      </c>
      <c r="F21" t="s">
        <v>3200</v>
      </c>
      <c r="G21" t="s">
        <v>5776</v>
      </c>
      <c r="H21">
        <v>20</v>
      </c>
    </row>
    <row r="22" spans="1:46">
      <c r="A22" s="252"/>
      <c r="B22" s="252" t="s">
        <v>5791</v>
      </c>
      <c r="C22" s="252" t="s">
        <v>1875</v>
      </c>
      <c r="D22" s="311"/>
      <c r="E22" s="311"/>
      <c r="F22" t="s">
        <v>3200</v>
      </c>
      <c r="G22" t="s">
        <v>5690</v>
      </c>
      <c r="H22">
        <v>20</v>
      </c>
    </row>
    <row r="23" spans="1:46">
      <c r="A23" s="252" t="s">
        <v>3183</v>
      </c>
      <c r="B23" s="252" t="s">
        <v>5680</v>
      </c>
      <c r="C23" s="252" t="s">
        <v>1875</v>
      </c>
      <c r="D23" s="311" t="s">
        <v>3185</v>
      </c>
      <c r="E23" s="311" t="s">
        <v>5648</v>
      </c>
      <c r="F23" t="s">
        <v>3202</v>
      </c>
      <c r="G23" t="s">
        <v>5691</v>
      </c>
      <c r="H23">
        <v>22</v>
      </c>
    </row>
    <row r="24" spans="1:46">
      <c r="A24" s="252"/>
      <c r="B24" s="310" t="s">
        <v>5681</v>
      </c>
      <c r="C24" s="252" t="s">
        <v>1875</v>
      </c>
      <c r="D24" s="311"/>
      <c r="E24" s="311" t="s">
        <v>5648</v>
      </c>
      <c r="F24" s="310"/>
    </row>
    <row r="25" spans="1:46">
      <c r="A25" s="252" t="s">
        <v>3193</v>
      </c>
      <c r="B25" s="252" t="s">
        <v>5687</v>
      </c>
      <c r="C25" s="252" t="s">
        <v>1875</v>
      </c>
      <c r="D25" s="311" t="s">
        <v>3194</v>
      </c>
      <c r="E25" s="311" t="s">
        <v>5648</v>
      </c>
      <c r="F25" s="310"/>
    </row>
    <row r="26" spans="1:46">
      <c r="A26" s="317"/>
      <c r="B26" s="317" t="s">
        <v>5685</v>
      </c>
      <c r="C26" s="317" t="s">
        <v>1875</v>
      </c>
      <c r="D26" s="318" t="s">
        <v>5597</v>
      </c>
      <c r="E26" s="311" t="s">
        <v>5648</v>
      </c>
      <c r="F26" s="310"/>
    </row>
    <row r="27" spans="1:46">
      <c r="A27" s="310"/>
      <c r="B27" s="310" t="s">
        <v>5796</v>
      </c>
      <c r="C27" s="310" t="s">
        <v>5364</v>
      </c>
      <c r="D27" s="310" t="s">
        <v>5631</v>
      </c>
      <c r="E27" s="310" t="s">
        <v>5631</v>
      </c>
      <c r="F27" s="310"/>
    </row>
    <row r="28" spans="1:46">
      <c r="A28" s="252" t="s">
        <v>3200</v>
      </c>
      <c r="B28" s="252" t="s">
        <v>5690</v>
      </c>
      <c r="C28" s="252" t="s">
        <v>1875</v>
      </c>
      <c r="D28" s="311" t="s">
        <v>3201</v>
      </c>
      <c r="E28" s="311" t="s">
        <v>5648</v>
      </c>
      <c r="F28" s="310"/>
    </row>
    <row r="29" spans="1:46">
      <c r="A29" s="252" t="s">
        <v>3215</v>
      </c>
      <c r="B29" s="252" t="s">
        <v>5688</v>
      </c>
      <c r="C29" s="252" t="s">
        <v>1875</v>
      </c>
      <c r="D29" s="311" t="s">
        <v>3196</v>
      </c>
      <c r="E29" s="311" t="s">
        <v>5648</v>
      </c>
      <c r="F29" s="310"/>
    </row>
    <row r="30" spans="1:46" s="306" customFormat="1">
      <c r="A30" s="252"/>
      <c r="B30" s="310" t="s">
        <v>5692</v>
      </c>
      <c r="C30" s="310" t="s">
        <v>1875</v>
      </c>
      <c r="D30" s="311"/>
      <c r="E30" s="311" t="s">
        <v>5648</v>
      </c>
      <c r="F30" s="377"/>
      <c r="G30" s="316"/>
      <c r="H30" s="316"/>
      <c r="I30" s="316"/>
      <c r="J30" s="316"/>
      <c r="K30" s="316"/>
      <c r="L30" s="316"/>
      <c r="M30" s="316"/>
      <c r="N30" s="316"/>
      <c r="O30" s="316"/>
      <c r="P30" s="316"/>
      <c r="Q30" s="316"/>
      <c r="R30" s="316"/>
      <c r="S30" s="316"/>
      <c r="T30" s="316"/>
      <c r="U30" s="316"/>
      <c r="V30" s="316"/>
      <c r="W30" s="316"/>
      <c r="X30" s="316"/>
      <c r="Y30" s="316"/>
      <c r="Z30" s="316"/>
      <c r="AA30" s="316"/>
      <c r="AB30" s="316"/>
      <c r="AC30" s="316"/>
      <c r="AD30" s="316"/>
      <c r="AE30" s="316"/>
      <c r="AF30" s="316"/>
      <c r="AG30" s="316"/>
      <c r="AH30" s="316"/>
      <c r="AI30" s="316"/>
      <c r="AJ30" s="316"/>
      <c r="AK30" s="316"/>
      <c r="AL30" s="316"/>
      <c r="AM30" s="316"/>
      <c r="AN30" s="316"/>
      <c r="AO30" s="316"/>
      <c r="AP30" s="316"/>
      <c r="AQ30" s="316"/>
      <c r="AR30" s="316"/>
      <c r="AS30" s="316"/>
      <c r="AT30" s="316"/>
    </row>
    <row r="31" spans="1:46">
      <c r="A31" s="252"/>
      <c r="B31" s="313" t="s">
        <v>5720</v>
      </c>
      <c r="C31" s="313" t="s">
        <v>1875</v>
      </c>
      <c r="D31" s="311"/>
      <c r="E31" s="311" t="s">
        <v>5648</v>
      </c>
      <c r="F31" s="310"/>
    </row>
    <row r="32" spans="1:46">
      <c r="A32" s="252"/>
      <c r="B32" s="313" t="s">
        <v>5778</v>
      </c>
      <c r="C32" s="313" t="s">
        <v>1875</v>
      </c>
      <c r="D32" s="311"/>
      <c r="E32" s="311" t="s">
        <v>5648</v>
      </c>
      <c r="F32" s="310"/>
    </row>
    <row r="33" spans="1:6">
      <c r="A33" s="252"/>
      <c r="B33" s="313" t="s">
        <v>5718</v>
      </c>
      <c r="C33" s="313" t="s">
        <v>1875</v>
      </c>
      <c r="D33" s="311"/>
      <c r="E33" s="311" t="s">
        <v>5648</v>
      </c>
      <c r="F33" s="310"/>
    </row>
    <row r="34" spans="1:6">
      <c r="A34" s="252"/>
      <c r="B34" s="313" t="s">
        <v>5732</v>
      </c>
      <c r="C34" s="313" t="s">
        <v>1875</v>
      </c>
      <c r="D34" s="311"/>
      <c r="E34" s="311" t="s">
        <v>5648</v>
      </c>
      <c r="F34" s="310"/>
    </row>
    <row r="35" spans="1:6">
      <c r="A35" s="252"/>
      <c r="B35" s="313" t="s">
        <v>5733</v>
      </c>
      <c r="C35" s="313" t="s">
        <v>1875</v>
      </c>
      <c r="D35" s="311"/>
      <c r="E35" s="311" t="s">
        <v>5648</v>
      </c>
      <c r="F35" s="310"/>
    </row>
    <row r="36" spans="1:6">
      <c r="A36" s="252"/>
      <c r="B36" s="313" t="s">
        <v>5719</v>
      </c>
      <c r="C36" s="313" t="s">
        <v>1875</v>
      </c>
      <c r="D36" s="311"/>
      <c r="E36" s="311" t="s">
        <v>5648</v>
      </c>
      <c r="F36" s="310"/>
    </row>
    <row r="37" spans="1:6">
      <c r="A37" s="252"/>
      <c r="B37" s="313" t="s">
        <v>5734</v>
      </c>
      <c r="C37" s="313" t="s">
        <v>1875</v>
      </c>
      <c r="D37" s="311"/>
      <c r="E37" s="311" t="s">
        <v>5648</v>
      </c>
      <c r="F37" s="310"/>
    </row>
    <row r="38" spans="1:6">
      <c r="A38" s="252"/>
      <c r="B38" s="313" t="s">
        <v>5716</v>
      </c>
      <c r="C38" s="313" t="s">
        <v>1875</v>
      </c>
      <c r="D38" s="311"/>
      <c r="E38" s="311" t="s">
        <v>5648</v>
      </c>
      <c r="F38" s="310"/>
    </row>
    <row r="39" spans="1:6">
      <c r="A39" s="252"/>
      <c r="B39" s="313" t="s">
        <v>5735</v>
      </c>
      <c r="C39" s="313" t="s">
        <v>1875</v>
      </c>
      <c r="D39" s="311"/>
      <c r="E39" s="311" t="s">
        <v>5648</v>
      </c>
      <c r="F39" s="310"/>
    </row>
    <row r="40" spans="1:6">
      <c r="A40" s="252" t="s">
        <v>3173</v>
      </c>
      <c r="B40" s="252" t="s">
        <v>5675</v>
      </c>
      <c r="C40" s="252" t="s">
        <v>1875</v>
      </c>
      <c r="D40" s="311" t="s">
        <v>3174</v>
      </c>
      <c r="E40" s="311" t="s">
        <v>5648</v>
      </c>
      <c r="F40" s="310"/>
    </row>
    <row r="41" spans="1:6">
      <c r="A41" s="252" t="s">
        <v>3190</v>
      </c>
      <c r="B41" s="252" t="s">
        <v>5686</v>
      </c>
      <c r="C41" s="252" t="s">
        <v>1875</v>
      </c>
      <c r="D41" s="311" t="s">
        <v>3192</v>
      </c>
      <c r="E41" s="311" t="s">
        <v>5648</v>
      </c>
      <c r="F41" s="310"/>
    </row>
    <row r="42" spans="1:6">
      <c r="A42" s="252" t="s">
        <v>3197</v>
      </c>
      <c r="B42" s="252" t="s">
        <v>5689</v>
      </c>
      <c r="C42" s="252" t="s">
        <v>1875</v>
      </c>
      <c r="D42" s="311" t="s">
        <v>3199</v>
      </c>
      <c r="E42" s="311" t="s">
        <v>5648</v>
      </c>
      <c r="F42" s="310"/>
    </row>
    <row r="43" spans="1:6">
      <c r="A43" s="252"/>
      <c r="B43" s="313" t="s">
        <v>5736</v>
      </c>
      <c r="C43" s="313" t="s">
        <v>1875</v>
      </c>
      <c r="D43" s="311"/>
      <c r="E43" s="311" t="s">
        <v>5648</v>
      </c>
      <c r="F43" s="310"/>
    </row>
    <row r="44" spans="1:6">
      <c r="A44" s="252"/>
      <c r="B44" s="252" t="s">
        <v>5684</v>
      </c>
      <c r="C44" s="252" t="s">
        <v>1875</v>
      </c>
      <c r="D44" s="311" t="s">
        <v>5596</v>
      </c>
      <c r="E44" s="311" t="s">
        <v>5648</v>
      </c>
      <c r="F44" s="310"/>
    </row>
    <row r="45" spans="1:6">
      <c r="A45" s="252" t="s">
        <v>3188</v>
      </c>
      <c r="B45" s="252" t="s">
        <v>5683</v>
      </c>
      <c r="C45" s="252" t="s">
        <v>1875</v>
      </c>
      <c r="D45" s="311" t="s">
        <v>3189</v>
      </c>
      <c r="E45" s="311" t="s">
        <v>5648</v>
      </c>
      <c r="F45" s="310"/>
    </row>
    <row r="46" spans="1:6">
      <c r="A46" s="252" t="s">
        <v>3186</v>
      </c>
      <c r="B46" s="252" t="s">
        <v>5682</v>
      </c>
      <c r="C46" s="252" t="s">
        <v>1875</v>
      </c>
      <c r="D46" s="311" t="s">
        <v>3187</v>
      </c>
      <c r="E46" s="311" t="s">
        <v>5648</v>
      </c>
      <c r="F46" s="310"/>
    </row>
    <row r="47" spans="1:6">
      <c r="A47" s="252"/>
      <c r="B47" s="310" t="s">
        <v>5707</v>
      </c>
      <c r="C47" s="310" t="s">
        <v>5707</v>
      </c>
      <c r="D47" s="311"/>
      <c r="E47" s="311"/>
      <c r="F47" s="310"/>
    </row>
    <row r="48" spans="1:6">
      <c r="A48" s="310"/>
      <c r="B48" s="310" t="s">
        <v>3152</v>
      </c>
      <c r="C48" s="310" t="s">
        <v>3152</v>
      </c>
      <c r="D48" s="310" t="s">
        <v>3152</v>
      </c>
      <c r="E48" s="310" t="s">
        <v>3152</v>
      </c>
      <c r="F48" s="310"/>
    </row>
    <row r="49" spans="1:6">
      <c r="A49" s="252" t="s">
        <v>5661</v>
      </c>
      <c r="B49" s="310" t="s">
        <v>5698</v>
      </c>
      <c r="C49" s="310" t="s">
        <v>5629</v>
      </c>
      <c r="D49" s="310" t="s">
        <v>5628</v>
      </c>
      <c r="E49" s="311" t="s">
        <v>3210</v>
      </c>
      <c r="F49" s="310"/>
    </row>
    <row r="50" spans="1:6">
      <c r="A50" s="252" t="s">
        <v>5664</v>
      </c>
      <c r="B50" s="252" t="s">
        <v>5697</v>
      </c>
      <c r="C50" s="252" t="s">
        <v>5629</v>
      </c>
      <c r="D50" s="311" t="s">
        <v>3212</v>
      </c>
      <c r="E50" s="311" t="s">
        <v>3210</v>
      </c>
      <c r="F50" s="310"/>
    </row>
    <row r="51" spans="1:6">
      <c r="A51" s="252" t="s">
        <v>5662</v>
      </c>
      <c r="B51" s="310" t="s">
        <v>5699</v>
      </c>
      <c r="C51" s="310" t="s">
        <v>5629</v>
      </c>
      <c r="D51" s="310" t="s">
        <v>5630</v>
      </c>
      <c r="E51" s="311" t="s">
        <v>3210</v>
      </c>
      <c r="F51" s="310"/>
    </row>
    <row r="52" spans="1:6">
      <c r="A52" s="252" t="s">
        <v>5663</v>
      </c>
      <c r="B52" s="252" t="s">
        <v>5696</v>
      </c>
      <c r="C52" s="252" t="s">
        <v>5629</v>
      </c>
      <c r="D52" s="311" t="s">
        <v>3211</v>
      </c>
      <c r="E52" s="311" t="s">
        <v>3210</v>
      </c>
      <c r="F52" s="310"/>
    </row>
    <row r="53" spans="1:6">
      <c r="A53" s="252"/>
      <c r="B53" s="310" t="s">
        <v>5725</v>
      </c>
      <c r="C53" s="310" t="s">
        <v>5725</v>
      </c>
      <c r="D53" s="311"/>
      <c r="E53" s="311"/>
      <c r="F53" s="310"/>
    </row>
    <row r="54" spans="1:6">
      <c r="A54" s="252"/>
      <c r="B54" s="310" t="s">
        <v>5708</v>
      </c>
      <c r="C54" s="310" t="s">
        <v>5708</v>
      </c>
      <c r="D54" s="311"/>
      <c r="E54" s="311"/>
      <c r="F54" s="310"/>
    </row>
    <row r="55" spans="1:6">
      <c r="A55" s="252"/>
      <c r="B55" s="310" t="s">
        <v>5724</v>
      </c>
      <c r="C55" s="310" t="s">
        <v>5724</v>
      </c>
      <c r="D55" s="311"/>
      <c r="E55" s="311"/>
      <c r="F55" s="310"/>
    </row>
    <row r="56" spans="1:6">
      <c r="A56" s="310"/>
      <c r="B56" s="310" t="s">
        <v>1279</v>
      </c>
      <c r="C56" s="310" t="s">
        <v>1279</v>
      </c>
      <c r="D56" s="310" t="s">
        <v>1279</v>
      </c>
      <c r="E56" s="310" t="s">
        <v>1279</v>
      </c>
      <c r="F56" s="310"/>
    </row>
    <row r="57" spans="1:6">
      <c r="A57" s="252"/>
      <c r="B57" s="310" t="s">
        <v>5709</v>
      </c>
      <c r="C57" s="310" t="s">
        <v>5709</v>
      </c>
      <c r="D57" s="311"/>
      <c r="E57" s="311"/>
      <c r="F57" s="310"/>
    </row>
    <row r="58" spans="1:6">
      <c r="A58" s="252"/>
      <c r="B58" s="310" t="s">
        <v>5764</v>
      </c>
      <c r="C58" s="310" t="s">
        <v>5722</v>
      </c>
      <c r="D58" s="311"/>
      <c r="E58" s="311"/>
      <c r="F58" s="310"/>
    </row>
    <row r="59" spans="1:6">
      <c r="A59" s="252" t="s">
        <v>3213</v>
      </c>
      <c r="B59" s="252" t="s">
        <v>5723</v>
      </c>
      <c r="C59" s="252" t="s">
        <v>5722</v>
      </c>
      <c r="D59" s="311" t="s">
        <v>3214</v>
      </c>
      <c r="E59" s="311"/>
      <c r="F59" s="310"/>
    </row>
    <row r="60" spans="1:6">
      <c r="A60" s="252"/>
      <c r="B60" s="310" t="s">
        <v>5737</v>
      </c>
      <c r="C60" s="310" t="s">
        <v>5768</v>
      </c>
      <c r="D60" s="311"/>
      <c r="E60" s="311"/>
      <c r="F60" s="310"/>
    </row>
    <row r="61" spans="1:6">
      <c r="A61" s="252"/>
      <c r="B61" s="310" t="s">
        <v>5738</v>
      </c>
      <c r="C61" s="310" t="s">
        <v>5768</v>
      </c>
      <c r="D61" s="311"/>
      <c r="E61" s="311"/>
      <c r="F61" s="310"/>
    </row>
    <row r="62" spans="1:6">
      <c r="A62" s="252"/>
      <c r="B62" s="310" t="s">
        <v>5739</v>
      </c>
      <c r="C62" s="310" t="s">
        <v>5768</v>
      </c>
      <c r="D62" s="311"/>
      <c r="E62" s="311"/>
      <c r="F62" s="310"/>
    </row>
    <row r="63" spans="1:6">
      <c r="A63" s="252"/>
      <c r="B63" s="310" t="s">
        <v>5740</v>
      </c>
      <c r="C63" s="310" t="s">
        <v>5768</v>
      </c>
      <c r="D63" s="311"/>
      <c r="E63" s="311"/>
      <c r="F63" s="310"/>
    </row>
    <row r="64" spans="1:6">
      <c r="A64" s="252"/>
      <c r="B64" s="310" t="s">
        <v>5741</v>
      </c>
      <c r="C64" s="310" t="s">
        <v>5768</v>
      </c>
      <c r="D64" s="311"/>
      <c r="E64" s="311"/>
      <c r="F64" s="310"/>
    </row>
    <row r="65" spans="1:6">
      <c r="A65" s="252"/>
      <c r="B65" s="310" t="s">
        <v>5742</v>
      </c>
      <c r="C65" s="310" t="s">
        <v>5768</v>
      </c>
      <c r="D65" s="311"/>
      <c r="E65" s="311"/>
      <c r="F65" s="310"/>
    </row>
    <row r="66" spans="1:6">
      <c r="A66" s="252"/>
      <c r="B66" s="310" t="s">
        <v>5743</v>
      </c>
      <c r="C66" s="310" t="s">
        <v>5768</v>
      </c>
      <c r="D66" s="311"/>
      <c r="E66" s="311"/>
      <c r="F66" s="310"/>
    </row>
    <row r="67" spans="1:6">
      <c r="A67" s="252"/>
      <c r="B67" s="310" t="s">
        <v>5744</v>
      </c>
      <c r="C67" s="310" t="s">
        <v>5768</v>
      </c>
      <c r="D67" s="311"/>
      <c r="E67" s="311"/>
      <c r="F67" s="310"/>
    </row>
    <row r="68" spans="1:6">
      <c r="A68" s="252"/>
      <c r="B68" s="310" t="s">
        <v>5710</v>
      </c>
      <c r="C68" s="310" t="s">
        <v>5721</v>
      </c>
      <c r="D68" s="311"/>
      <c r="E68" s="311"/>
      <c r="F68" s="310"/>
    </row>
    <row r="69" spans="1:6">
      <c r="A69" s="252"/>
      <c r="B69" s="310" t="s">
        <v>3208</v>
      </c>
      <c r="C69" s="310" t="s">
        <v>3208</v>
      </c>
      <c r="D69" s="311"/>
      <c r="E69" s="311"/>
      <c r="F69" s="310"/>
    </row>
    <row r="70" spans="1:6">
      <c r="A70" s="310" t="s">
        <v>5658</v>
      </c>
      <c r="B70" s="310" t="s">
        <v>5642</v>
      </c>
      <c r="C70" s="310" t="s">
        <v>3208</v>
      </c>
      <c r="D70" s="310" t="s">
        <v>5658</v>
      </c>
      <c r="E70" s="311" t="s">
        <v>5650</v>
      </c>
      <c r="F70" s="310"/>
    </row>
    <row r="71" spans="1:6">
      <c r="A71" s="310" t="s">
        <v>5654</v>
      </c>
      <c r="B71" s="310" t="s">
        <v>5643</v>
      </c>
      <c r="C71" s="310" t="s">
        <v>3208</v>
      </c>
      <c r="D71" s="310" t="s">
        <v>5654</v>
      </c>
      <c r="E71" s="311" t="s">
        <v>5650</v>
      </c>
      <c r="F71" s="310"/>
    </row>
    <row r="72" spans="1:6">
      <c r="A72" s="252" t="s">
        <v>3207</v>
      </c>
      <c r="B72" s="252" t="s">
        <v>5693</v>
      </c>
      <c r="C72" s="252" t="s">
        <v>3208</v>
      </c>
      <c r="D72" s="252" t="s">
        <v>3207</v>
      </c>
      <c r="E72" s="311" t="s">
        <v>5650</v>
      </c>
      <c r="F72" s="310"/>
    </row>
    <row r="73" spans="1:6">
      <c r="A73" s="252" t="s">
        <v>5653</v>
      </c>
      <c r="B73" s="252" t="s">
        <v>5694</v>
      </c>
      <c r="C73" s="252" t="s">
        <v>3208</v>
      </c>
      <c r="D73" s="252" t="s">
        <v>5653</v>
      </c>
      <c r="E73" s="311" t="s">
        <v>5650</v>
      </c>
      <c r="F73" s="310"/>
    </row>
    <row r="74" spans="1:6">
      <c r="A74" s="252" t="s">
        <v>5652</v>
      </c>
      <c r="B74" s="310" t="s">
        <v>5695</v>
      </c>
      <c r="C74" s="310" t="s">
        <v>3208</v>
      </c>
      <c r="D74" s="252" t="s">
        <v>5652</v>
      </c>
      <c r="E74" s="311" t="s">
        <v>5650</v>
      </c>
      <c r="F74" s="310"/>
    </row>
    <row r="75" spans="1:6">
      <c r="A75" s="310"/>
      <c r="B75" s="310" t="s">
        <v>5644</v>
      </c>
      <c r="C75" s="310" t="s">
        <v>5644</v>
      </c>
      <c r="D75" s="310" t="s">
        <v>5644</v>
      </c>
      <c r="E75" s="310" t="s">
        <v>5644</v>
      </c>
      <c r="F75" s="310"/>
    </row>
    <row r="76" spans="1:6">
      <c r="A76" s="310"/>
      <c r="B76" s="310" t="s">
        <v>917</v>
      </c>
      <c r="C76" s="310" t="s">
        <v>917</v>
      </c>
      <c r="D76" s="310"/>
      <c r="E76" s="310"/>
      <c r="F76" s="310"/>
    </row>
    <row r="77" spans="1:6">
      <c r="A77" s="310"/>
      <c r="B77" s="310" t="s">
        <v>5705</v>
      </c>
      <c r="C77" s="310" t="s">
        <v>917</v>
      </c>
      <c r="D77" s="310" t="s">
        <v>917</v>
      </c>
      <c r="E77" s="310" t="s">
        <v>917</v>
      </c>
      <c r="F77" s="310"/>
    </row>
    <row r="78" spans="1:6">
      <c r="A78" s="252"/>
      <c r="B78" s="310" t="s">
        <v>5793</v>
      </c>
      <c r="C78" s="310" t="s">
        <v>5769</v>
      </c>
      <c r="D78" s="311"/>
      <c r="E78" s="311"/>
      <c r="F78" s="310"/>
    </row>
    <row r="79" spans="1:6">
      <c r="A79" s="252"/>
      <c r="B79" s="310" t="s">
        <v>5794</v>
      </c>
      <c r="C79" s="310" t="s">
        <v>5769</v>
      </c>
      <c r="D79" s="311"/>
      <c r="E79" s="311"/>
      <c r="F79" s="310"/>
    </row>
    <row r="80" spans="1:6">
      <c r="A80" s="310"/>
      <c r="B80" s="310" t="s">
        <v>5645</v>
      </c>
      <c r="C80" s="310" t="s">
        <v>5645</v>
      </c>
      <c r="D80" s="310" t="s">
        <v>5645</v>
      </c>
      <c r="E80" s="310" t="s">
        <v>5645</v>
      </c>
      <c r="F80" s="310"/>
    </row>
    <row r="81" spans="1:6">
      <c r="A81" s="252"/>
      <c r="B81" s="310" t="s">
        <v>3205</v>
      </c>
      <c r="C81" s="310" t="s">
        <v>3205</v>
      </c>
      <c r="D81" s="311"/>
      <c r="E81" s="311"/>
      <c r="F81" s="310"/>
    </row>
    <row r="82" spans="1:6">
      <c r="A82" s="252" t="s">
        <v>3206</v>
      </c>
      <c r="B82" s="252" t="s">
        <v>5701</v>
      </c>
      <c r="C82" s="252" t="s">
        <v>3205</v>
      </c>
      <c r="D82" s="311" t="s">
        <v>3206</v>
      </c>
      <c r="E82" s="311" t="s">
        <v>5649</v>
      </c>
      <c r="F82" s="310"/>
    </row>
    <row r="83" spans="1:6">
      <c r="A83" s="252" t="s">
        <v>3204</v>
      </c>
      <c r="B83" s="252" t="s">
        <v>5700</v>
      </c>
      <c r="C83" s="252" t="s">
        <v>3205</v>
      </c>
      <c r="D83" s="311" t="s">
        <v>3204</v>
      </c>
      <c r="E83" s="311" t="s">
        <v>5649</v>
      </c>
      <c r="F83" s="310"/>
    </row>
    <row r="84" spans="1:6">
      <c r="A84" s="252" t="s">
        <v>5656</v>
      </c>
      <c r="B84" s="252" t="s">
        <v>5703</v>
      </c>
      <c r="C84" s="252" t="s">
        <v>3205</v>
      </c>
      <c r="D84" s="252" t="s">
        <v>5656</v>
      </c>
      <c r="E84" s="311" t="s">
        <v>5649</v>
      </c>
      <c r="F84" s="310"/>
    </row>
    <row r="85" spans="1:6">
      <c r="A85" s="252" t="s">
        <v>5655</v>
      </c>
      <c r="B85" s="252" t="s">
        <v>5702</v>
      </c>
      <c r="C85" s="252" t="s">
        <v>3205</v>
      </c>
      <c r="D85" s="252" t="s">
        <v>5655</v>
      </c>
      <c r="E85" s="311" t="s">
        <v>5649</v>
      </c>
      <c r="F85" s="310"/>
    </row>
    <row r="86" spans="1:6">
      <c r="A86" s="252"/>
      <c r="B86" s="310" t="s">
        <v>5711</v>
      </c>
      <c r="C86" s="310" t="s">
        <v>5711</v>
      </c>
      <c r="D86" s="311"/>
      <c r="E86" s="311"/>
      <c r="F86" s="310"/>
    </row>
    <row r="87" spans="1:6">
      <c r="A87" s="252"/>
      <c r="B87" s="310" t="s">
        <v>936</v>
      </c>
      <c r="C87" s="310" t="s">
        <v>936</v>
      </c>
      <c r="D87" s="252"/>
      <c r="E87" s="311"/>
      <c r="F87" s="310"/>
    </row>
    <row r="88" spans="1:6">
      <c r="A88" s="310"/>
      <c r="B88" s="310" t="s">
        <v>5706</v>
      </c>
      <c r="C88" s="310" t="s">
        <v>936</v>
      </c>
      <c r="D88" s="310" t="s">
        <v>936</v>
      </c>
      <c r="E88" s="310" t="s">
        <v>936</v>
      </c>
      <c r="F88" s="310"/>
    </row>
    <row r="89" spans="1:6">
      <c r="A89" s="252"/>
      <c r="B89" s="310" t="s">
        <v>5753</v>
      </c>
      <c r="C89" s="310" t="s">
        <v>5770</v>
      </c>
      <c r="D89" s="252"/>
      <c r="E89" s="311"/>
      <c r="F89" s="310"/>
    </row>
    <row r="90" spans="1:6">
      <c r="A90" s="252"/>
      <c r="B90" s="310" t="s">
        <v>5754</v>
      </c>
      <c r="C90" s="310" t="s">
        <v>5770</v>
      </c>
      <c r="D90" s="252"/>
      <c r="E90" s="311"/>
      <c r="F90" s="310"/>
    </row>
    <row r="91" spans="1:6">
      <c r="A91" s="310"/>
      <c r="B91" s="310" t="s">
        <v>5632</v>
      </c>
      <c r="C91" s="310" t="s">
        <v>5632</v>
      </c>
      <c r="D91" s="310" t="s">
        <v>5632</v>
      </c>
      <c r="E91" s="310" t="s">
        <v>5632</v>
      </c>
      <c r="F91" s="310"/>
    </row>
    <row r="92" spans="1:6">
      <c r="A92" s="310"/>
      <c r="B92" s="310" t="s">
        <v>5646</v>
      </c>
      <c r="C92" s="310" t="s">
        <v>5632</v>
      </c>
      <c r="D92" s="310" t="s">
        <v>5646</v>
      </c>
      <c r="E92" s="310" t="s">
        <v>5646</v>
      </c>
      <c r="F92" s="310"/>
    </row>
    <row r="93" spans="1:6">
      <c r="A93" s="310"/>
      <c r="B93" s="310" t="s">
        <v>5704</v>
      </c>
      <c r="C93" s="310" t="s">
        <v>5632</v>
      </c>
      <c r="D93" s="310" t="s">
        <v>5633</v>
      </c>
      <c r="E93" s="310" t="s">
        <v>5633</v>
      </c>
      <c r="F93" s="310"/>
    </row>
    <row r="94" spans="1:6">
      <c r="A94" s="252"/>
      <c r="B94" s="310" t="s">
        <v>5755</v>
      </c>
      <c r="C94" s="310" t="s">
        <v>5632</v>
      </c>
      <c r="D94" s="310"/>
      <c r="E94" s="311"/>
      <c r="F94" s="310"/>
    </row>
    <row r="95" spans="1:6">
      <c r="A95" s="252"/>
      <c r="B95" s="310" t="s">
        <v>5756</v>
      </c>
      <c r="C95" s="310" t="s">
        <v>5632</v>
      </c>
      <c r="D95" s="310"/>
      <c r="E95" s="311"/>
      <c r="F95" s="310"/>
    </row>
    <row r="96" spans="1:6">
      <c r="A96" s="252"/>
      <c r="B96" s="310" t="s">
        <v>5757</v>
      </c>
      <c r="C96" s="310" t="s">
        <v>5632</v>
      </c>
      <c r="D96" s="310"/>
      <c r="E96" s="311"/>
      <c r="F96" s="310"/>
    </row>
    <row r="97" spans="1:6">
      <c r="A97" s="252"/>
      <c r="B97" s="310" t="s">
        <v>5758</v>
      </c>
      <c r="C97" s="310" t="s">
        <v>5632</v>
      </c>
      <c r="D97" s="310"/>
      <c r="E97" s="311"/>
      <c r="F97" s="310"/>
    </row>
    <row r="98" spans="1:6">
      <c r="A98" s="252"/>
      <c r="B98" s="310" t="s">
        <v>5759</v>
      </c>
      <c r="C98" s="310" t="s">
        <v>5632</v>
      </c>
      <c r="D98" s="310"/>
      <c r="E98" s="311"/>
      <c r="F98" s="310"/>
    </row>
    <row r="99" spans="1:6">
      <c r="A99" s="252"/>
      <c r="B99" s="310" t="s">
        <v>5760</v>
      </c>
      <c r="C99" s="310" t="s">
        <v>5632</v>
      </c>
      <c r="D99" s="310"/>
      <c r="E99" s="311"/>
      <c r="F99" s="310"/>
    </row>
    <row r="100" spans="1:6">
      <c r="A100" s="252"/>
      <c r="B100" s="310" t="s">
        <v>5761</v>
      </c>
      <c r="C100" s="310" t="s">
        <v>5632</v>
      </c>
      <c r="D100" s="310"/>
      <c r="E100" s="311"/>
      <c r="F100" s="310"/>
    </row>
    <row r="101" spans="1:6">
      <c r="A101" s="252"/>
      <c r="B101" s="310" t="s">
        <v>5762</v>
      </c>
      <c r="C101" s="310" t="s">
        <v>5632</v>
      </c>
      <c r="D101" s="310"/>
      <c r="E101" s="311"/>
      <c r="F101" s="310"/>
    </row>
    <row r="102" spans="1:6">
      <c r="A102" s="252"/>
      <c r="B102" s="310" t="s">
        <v>5763</v>
      </c>
      <c r="C102" s="310" t="s">
        <v>5632</v>
      </c>
      <c r="D102" s="310"/>
      <c r="E102" s="311"/>
      <c r="F102" s="310"/>
    </row>
    <row r="103" spans="1:6">
      <c r="A103" s="310"/>
      <c r="B103" s="310" t="s">
        <v>1833</v>
      </c>
      <c r="C103" s="310" t="s">
        <v>1833</v>
      </c>
      <c r="D103" s="310" t="s">
        <v>1833</v>
      </c>
      <c r="E103" s="310" t="s">
        <v>1833</v>
      </c>
      <c r="F103" s="310"/>
    </row>
    <row r="104" spans="1:6">
      <c r="A104" s="310"/>
      <c r="B104" s="310" t="s">
        <v>5748</v>
      </c>
      <c r="C104" s="310" t="s">
        <v>4788</v>
      </c>
      <c r="D104" s="310" t="s">
        <v>5634</v>
      </c>
      <c r="E104" s="310" t="s">
        <v>5634</v>
      </c>
      <c r="F104" s="310"/>
    </row>
    <row r="105" spans="1:6">
      <c r="A105" s="252"/>
      <c r="B105" s="310" t="s">
        <v>5772</v>
      </c>
      <c r="C105" s="310" t="s">
        <v>1833</v>
      </c>
      <c r="D105" s="310"/>
      <c r="E105" s="311"/>
      <c r="F105" s="310"/>
    </row>
    <row r="106" spans="1:6">
      <c r="A106" s="252"/>
      <c r="B106" s="310" t="s">
        <v>5773</v>
      </c>
      <c r="C106" s="310" t="s">
        <v>1833</v>
      </c>
      <c r="D106" s="310"/>
      <c r="E106" s="311"/>
      <c r="F106" s="310"/>
    </row>
    <row r="107" spans="1:6">
      <c r="A107" s="252"/>
      <c r="B107" s="310" t="s">
        <v>5774</v>
      </c>
      <c r="C107" s="310" t="s">
        <v>1833</v>
      </c>
      <c r="D107" s="310"/>
      <c r="E107" s="311"/>
      <c r="F107" s="310"/>
    </row>
    <row r="108" spans="1:6">
      <c r="A108" s="252"/>
      <c r="B108" s="310" t="s">
        <v>5745</v>
      </c>
      <c r="C108" s="310" t="s">
        <v>1833</v>
      </c>
      <c r="D108" s="310"/>
      <c r="E108" s="311"/>
      <c r="F108" s="310"/>
    </row>
    <row r="109" spans="1:6">
      <c r="A109" s="252"/>
      <c r="B109" s="310" t="s">
        <v>5746</v>
      </c>
      <c r="C109" s="310" t="s">
        <v>1833</v>
      </c>
      <c r="D109" s="310"/>
      <c r="E109" s="311"/>
      <c r="F109" s="310"/>
    </row>
    <row r="110" spans="1:6">
      <c r="A110" s="252"/>
      <c r="B110" s="310" t="s">
        <v>5747</v>
      </c>
      <c r="C110" s="310" t="s">
        <v>1833</v>
      </c>
      <c r="D110" s="310"/>
      <c r="E110" s="311"/>
      <c r="F110" s="310"/>
    </row>
    <row r="111" spans="1:6">
      <c r="A111" s="252"/>
      <c r="B111" s="310" t="s">
        <v>5748</v>
      </c>
      <c r="C111" s="310" t="s">
        <v>1833</v>
      </c>
      <c r="D111" s="310"/>
      <c r="E111" s="311"/>
      <c r="F111" s="310"/>
    </row>
    <row r="112" spans="1:6">
      <c r="A112" s="252"/>
      <c r="B112" s="310" t="s">
        <v>5749</v>
      </c>
      <c r="C112" s="310" t="s">
        <v>1833</v>
      </c>
      <c r="D112" s="310"/>
      <c r="E112" s="311"/>
      <c r="F112" s="310"/>
    </row>
    <row r="113" spans="1:6">
      <c r="A113" s="310"/>
      <c r="B113" s="310" t="s">
        <v>963</v>
      </c>
      <c r="C113" s="310" t="s">
        <v>963</v>
      </c>
      <c r="D113" s="310" t="s">
        <v>963</v>
      </c>
      <c r="E113" s="310" t="s">
        <v>963</v>
      </c>
      <c r="F113" s="310"/>
    </row>
    <row r="114" spans="1:6">
      <c r="A114" s="310"/>
      <c r="B114" s="310" t="s">
        <v>5712</v>
      </c>
      <c r="C114" s="310" t="s">
        <v>5712</v>
      </c>
      <c r="D114" s="310"/>
      <c r="E114" s="310"/>
      <c r="F114" s="310"/>
    </row>
    <row r="115" spans="1:6">
      <c r="A115" s="310"/>
      <c r="B115" s="310" t="s">
        <v>964</v>
      </c>
      <c r="C115" s="310" t="s">
        <v>964</v>
      </c>
      <c r="D115" s="310" t="s">
        <v>964</v>
      </c>
      <c r="E115" s="310" t="s">
        <v>964</v>
      </c>
      <c r="F115" s="310"/>
    </row>
    <row r="116" spans="1:6">
      <c r="A116" s="310"/>
      <c r="B116" s="310" t="s">
        <v>1566</v>
      </c>
      <c r="C116" s="310" t="s">
        <v>1566</v>
      </c>
      <c r="D116" s="310" t="s">
        <v>1566</v>
      </c>
      <c r="E116" s="310" t="s">
        <v>1566</v>
      </c>
      <c r="F116" s="310"/>
    </row>
    <row r="117" spans="1:6">
      <c r="A117" s="310"/>
      <c r="B117" s="310" t="s">
        <v>1375</v>
      </c>
      <c r="C117" s="310" t="s">
        <v>1375</v>
      </c>
      <c r="D117" s="310" t="s">
        <v>1375</v>
      </c>
      <c r="E117" s="310" t="s">
        <v>1375</v>
      </c>
      <c r="F117" s="310"/>
    </row>
    <row r="118" spans="1:6">
      <c r="A118" s="310"/>
      <c r="B118" s="310" t="s">
        <v>5795</v>
      </c>
      <c r="C118" s="310" t="s">
        <v>1859</v>
      </c>
      <c r="D118" s="310" t="s">
        <v>5635</v>
      </c>
      <c r="E118" s="310" t="s">
        <v>5635</v>
      </c>
      <c r="F118" s="310"/>
    </row>
    <row r="119" spans="1:6">
      <c r="A119" s="252"/>
      <c r="B119" s="310" t="s">
        <v>5713</v>
      </c>
      <c r="C119" s="310" t="s">
        <v>5713</v>
      </c>
      <c r="D119" s="310"/>
      <c r="E119" s="311"/>
      <c r="F119" s="310"/>
    </row>
    <row r="120" spans="1:6">
      <c r="A120" s="252"/>
      <c r="B120" s="310" t="s">
        <v>5750</v>
      </c>
      <c r="C120" s="310" t="s">
        <v>5771</v>
      </c>
      <c r="D120" s="310"/>
      <c r="E120" s="311"/>
      <c r="F120" s="310"/>
    </row>
    <row r="121" spans="1:6">
      <c r="A121" s="252"/>
      <c r="B121" s="310" t="s">
        <v>5751</v>
      </c>
      <c r="C121" s="310" t="s">
        <v>5771</v>
      </c>
      <c r="D121" s="310"/>
      <c r="E121" s="311"/>
      <c r="F121" s="310"/>
    </row>
    <row r="122" spans="1:6">
      <c r="A122" s="252"/>
      <c r="B122" s="310" t="s">
        <v>5752</v>
      </c>
      <c r="C122" s="310" t="s">
        <v>5771</v>
      </c>
      <c r="D122" s="310"/>
      <c r="E122" s="311"/>
      <c r="F122" s="310"/>
    </row>
    <row r="123" spans="1:6">
      <c r="A123" s="252"/>
      <c r="B123" s="310" t="s">
        <v>5637</v>
      </c>
      <c r="C123" s="310" t="s">
        <v>5637</v>
      </c>
      <c r="D123" s="310" t="s">
        <v>3209</v>
      </c>
      <c r="E123" s="311" t="s">
        <v>3209</v>
      </c>
      <c r="F123" s="310"/>
    </row>
    <row r="124" spans="1:6">
      <c r="A124" s="252" t="s">
        <v>5665</v>
      </c>
      <c r="B124" s="252" t="s">
        <v>5636</v>
      </c>
      <c r="C124" s="252" t="s">
        <v>5637</v>
      </c>
      <c r="D124" s="311" t="s">
        <v>5669</v>
      </c>
      <c r="E124" s="311" t="s">
        <v>3209</v>
      </c>
      <c r="F124" s="310"/>
    </row>
    <row r="125" spans="1:6">
      <c r="A125" s="252" t="s">
        <v>5667</v>
      </c>
      <c r="B125" s="252" t="s">
        <v>5638</v>
      </c>
      <c r="C125" s="252" t="s">
        <v>5637</v>
      </c>
      <c r="D125" s="311" t="s">
        <v>5671</v>
      </c>
      <c r="E125" s="311" t="s">
        <v>3209</v>
      </c>
      <c r="F125" s="310"/>
    </row>
    <row r="126" spans="1:6">
      <c r="A126" s="252" t="s">
        <v>5659</v>
      </c>
      <c r="B126" s="310" t="s">
        <v>5639</v>
      </c>
      <c r="C126" s="310" t="s">
        <v>5637</v>
      </c>
      <c r="D126" s="310" t="s">
        <v>5672</v>
      </c>
      <c r="E126" s="310" t="s">
        <v>3209</v>
      </c>
      <c r="F126" s="310"/>
    </row>
    <row r="127" spans="1:6">
      <c r="A127" s="252" t="s">
        <v>5666</v>
      </c>
      <c r="B127" s="252" t="s">
        <v>5640</v>
      </c>
      <c r="C127" s="252" t="s">
        <v>5637</v>
      </c>
      <c r="D127" s="311" t="s">
        <v>5670</v>
      </c>
      <c r="E127" s="311" t="s">
        <v>3209</v>
      </c>
      <c r="F127" s="310"/>
    </row>
    <row r="128" spans="1:6">
      <c r="A128" s="310"/>
      <c r="B128" s="310" t="s">
        <v>5641</v>
      </c>
      <c r="C128" s="310" t="s">
        <v>5641</v>
      </c>
      <c r="D128" s="310" t="s">
        <v>5641</v>
      </c>
      <c r="E128" s="310" t="s">
        <v>5641</v>
      </c>
      <c r="F128" s="310"/>
    </row>
    <row r="129" spans="1:6">
      <c r="A129" s="310"/>
      <c r="B129" s="310" t="s">
        <v>5714</v>
      </c>
      <c r="C129" s="310" t="s">
        <v>5714</v>
      </c>
      <c r="D129" s="310"/>
      <c r="E129" s="314"/>
      <c r="F129" s="310"/>
    </row>
    <row r="130" spans="1:6" ht="16.5" customHeight="1">
      <c r="A130" s="310"/>
      <c r="B130" s="310" t="s">
        <v>1857</v>
      </c>
      <c r="C130" s="310" t="s">
        <v>1857</v>
      </c>
      <c r="D130" s="310" t="s">
        <v>1857</v>
      </c>
      <c r="E130" s="310" t="s">
        <v>1857</v>
      </c>
      <c r="F130" s="310"/>
    </row>
    <row r="131" spans="1:6" ht="16.5" customHeight="1">
      <c r="A131" s="310"/>
      <c r="B131" s="310" t="s">
        <v>5647</v>
      </c>
      <c r="C131" s="310" t="s">
        <v>5647</v>
      </c>
      <c r="D131" s="310" t="s">
        <v>5647</v>
      </c>
      <c r="E131" s="310" t="s">
        <v>5647</v>
      </c>
      <c r="F131" s="310"/>
    </row>
    <row r="132" spans="1:6">
      <c r="A132" s="310"/>
      <c r="B132" s="310" t="s">
        <v>5715</v>
      </c>
      <c r="C132" s="310" t="s">
        <v>5715</v>
      </c>
      <c r="D132" s="310"/>
      <c r="E132" s="314"/>
      <c r="F132" s="310"/>
    </row>
    <row r="133" spans="1:6">
      <c r="A133" s="310"/>
      <c r="B133" s="310" t="s">
        <v>1470</v>
      </c>
      <c r="C133" s="310" t="s">
        <v>1470</v>
      </c>
      <c r="D133" s="310" t="s">
        <v>1470</v>
      </c>
      <c r="E133" s="310" t="s">
        <v>1470</v>
      </c>
      <c r="F133" s="310"/>
    </row>
    <row r="134" spans="1:6" ht="15.75">
      <c r="A134" s="309"/>
      <c r="B134" s="309"/>
      <c r="C134" s="309"/>
      <c r="D134" s="309"/>
      <c r="E134" s="309"/>
    </row>
    <row r="135" spans="1:6" ht="15.75">
      <c r="A135" s="309"/>
      <c r="B135" s="309"/>
      <c r="C135" s="309"/>
      <c r="D135" s="309"/>
      <c r="E135" s="309"/>
    </row>
    <row r="136" spans="1:6" ht="15.75">
      <c r="A136" s="309"/>
      <c r="B136" s="309"/>
      <c r="C136" s="309"/>
      <c r="D136" s="309"/>
      <c r="E136" s="309"/>
    </row>
    <row r="137" spans="1:6">
      <c r="A137" s="252"/>
      <c r="B137" s="252"/>
      <c r="C137" s="252"/>
      <c r="D137" s="311"/>
      <c r="E137" s="311"/>
    </row>
    <row r="138" spans="1:6">
      <c r="A138" s="252"/>
      <c r="B138" s="310"/>
      <c r="C138" s="310"/>
      <c r="D138" s="311"/>
      <c r="E138" s="311"/>
    </row>
    <row r="139" spans="1:6">
      <c r="A139" s="252"/>
      <c r="B139" s="252"/>
      <c r="C139" s="252"/>
      <c r="D139" s="311"/>
      <c r="E139" s="311"/>
    </row>
    <row r="140" spans="1:6">
      <c r="A140" s="252"/>
      <c r="D140" s="311"/>
      <c r="E140" s="311"/>
    </row>
    <row r="141" spans="1:6">
      <c r="A141" s="252"/>
      <c r="D141" s="311"/>
      <c r="E141" s="311"/>
    </row>
    <row r="142" spans="1:6">
      <c r="A142" s="252"/>
      <c r="D142" s="311"/>
      <c r="E142" s="311"/>
    </row>
    <row r="143" spans="1:6">
      <c r="A143" s="252"/>
      <c r="D143" s="311"/>
      <c r="E143" s="311"/>
    </row>
    <row r="144" spans="1:6">
      <c r="A144" s="252"/>
      <c r="B144" s="252"/>
      <c r="C144" s="252"/>
      <c r="D144" s="252"/>
      <c r="E144" s="311"/>
    </row>
    <row r="145" spans="1:5">
      <c r="A145" s="252"/>
      <c r="B145" s="252"/>
      <c r="C145" s="252"/>
      <c r="D145" s="252"/>
      <c r="E145" s="311"/>
    </row>
    <row r="146" spans="1:5">
      <c r="A146" s="252"/>
      <c r="B146" s="310"/>
      <c r="C146" s="310"/>
      <c r="D146" s="310"/>
      <c r="E146" s="311"/>
    </row>
    <row r="147" spans="1:5">
      <c r="A147" s="252"/>
      <c r="D147" s="310"/>
      <c r="E147" s="311"/>
    </row>
    <row r="148" spans="1:5">
      <c r="A148" s="252"/>
      <c r="D148" s="310"/>
      <c r="E148" s="311"/>
    </row>
    <row r="149" spans="1:5">
      <c r="A149" s="252"/>
      <c r="B149" s="310"/>
      <c r="C149" s="310"/>
      <c r="D149" s="310"/>
      <c r="E149" s="311"/>
    </row>
    <row r="150" spans="1:5">
      <c r="A150" s="252"/>
      <c r="B150" s="252"/>
      <c r="C150" s="252"/>
      <c r="D150" s="311"/>
      <c r="E150" s="311"/>
    </row>
    <row r="151" spans="1:5">
      <c r="A151" s="252"/>
      <c r="B151" s="310"/>
      <c r="C151" s="310"/>
      <c r="D151" s="310"/>
      <c r="E151" s="311"/>
    </row>
    <row r="152" spans="1:5">
      <c r="A152" s="252"/>
      <c r="D152" s="310"/>
      <c r="E152" s="311"/>
    </row>
    <row r="153" spans="1:5" ht="15.75" thickBot="1">
      <c r="A153" s="310"/>
      <c r="B153" s="310"/>
      <c r="C153" s="310"/>
      <c r="D153" s="310"/>
      <c r="E153" s="312"/>
    </row>
    <row r="154" spans="1:5" ht="15.75" thickBot="1">
      <c r="A154" s="310"/>
      <c r="D154" s="310"/>
      <c r="E154" s="312"/>
    </row>
    <row r="155" spans="1:5" ht="15.75" thickBot="1">
      <c r="A155" s="310"/>
      <c r="B155" s="310"/>
      <c r="C155" s="310"/>
      <c r="D155" s="310"/>
      <c r="E155" s="3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8abe085-a0eb-4fc4-879a-dc5f646f7382" xsi:nil="true"/>
    <Folders xmlns="4f8f96c0-042c-44c5-83f3-4dc9bcf13ce3" xsi:nil="true"/>
    <lcf76f155ced4ddcb4097134ff3c332f xmlns="4f8f96c0-042c-44c5-83f3-4dc9bcf13ce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69B6A93018A9A4AA070F5E7139BFA35" ma:contentTypeVersion="20" ma:contentTypeDescription="Create a new document." ma:contentTypeScope="" ma:versionID="dee7223864400fbab0761f168cd7658f">
  <xsd:schema xmlns:xsd="http://www.w3.org/2001/XMLSchema" xmlns:xs="http://www.w3.org/2001/XMLSchema" xmlns:p="http://schemas.microsoft.com/office/2006/metadata/properties" xmlns:ns2="4f8f96c0-042c-44c5-83f3-4dc9bcf13ce3" xmlns:ns3="3e3ce258-24b4-46a3-9131-f646b275070f" xmlns:ns4="88abe085-a0eb-4fc4-879a-dc5f646f7382" targetNamespace="http://schemas.microsoft.com/office/2006/metadata/properties" ma:root="true" ma:fieldsID="50115c739bbb8167388a84f54e6e5d1a" ns2:_="" ns3:_="" ns4:_="">
    <xsd:import namespace="4f8f96c0-042c-44c5-83f3-4dc9bcf13ce3"/>
    <xsd:import namespace="3e3ce258-24b4-46a3-9131-f646b275070f"/>
    <xsd:import namespace="88abe085-a0eb-4fc4-879a-dc5f646f738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AutoKeyPoints" minOccurs="0"/>
                <xsd:element ref="ns2:MediaServiceKeyPoints" minOccurs="0"/>
                <xsd:element ref="ns2:MediaServiceOCR" minOccurs="0"/>
                <xsd:element ref="ns2:MediaServiceDateTaken" minOccurs="0"/>
                <xsd:element ref="ns3:SharedWithUsers" minOccurs="0"/>
                <xsd:element ref="ns3:SharedWithDetails" minOccurs="0"/>
                <xsd:element ref="ns2:Folders" minOccurs="0"/>
                <xsd:element ref="ns2:lcf76f155ced4ddcb4097134ff3c332f" minOccurs="0"/>
                <xsd:element ref="ns4:TaxCatchAll" minOccurs="0"/>
                <xsd:element ref="ns2:MediaServiceGenerationTime" minOccurs="0"/>
                <xsd:element ref="ns2:MediaServiceEventHashCode"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8f96c0-042c-44c5-83f3-4dc9bcf13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Folders" ma:index="17" nillable="true" ma:displayName="Folders" ma:internalName="Folders">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bd84f0-a8ab-4dc0-9a4c-95e9fb8203f3" ma:termSetId="09814cd3-568e-fe90-9814-8d621ff8fb84" ma:anchorId="fba54fb3-c3e1-fe81-a776-ca4b69148c4d" ma:open="true" ma:isKeyword="false">
      <xsd:complexType>
        <xsd:sequence>
          <xsd:element ref="pc:Terms" minOccurs="0" maxOccurs="1"/>
        </xsd:sequence>
      </xsd:complex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3ce258-24b4-46a3-9131-f646b275070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abe085-a0eb-4fc4-879a-dc5f646f738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b1508be-8c90-4d54-905f-28fbcc70b7d5}" ma:internalName="TaxCatchAll" ma:showField="CatchAllData" ma:web="3e3ce258-24b4-46a3-9131-f646b27507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534FEC-5760-485E-8357-6F7D81486282}">
  <ds:schemaRefs>
    <ds:schemaRef ds:uri="http://schemas.openxmlformats.org/package/2006/metadata/core-properties"/>
    <ds:schemaRef ds:uri="http://schemas.microsoft.com/office/2006/documentManagement/types"/>
    <ds:schemaRef ds:uri="http://purl.org/dc/elements/1.1/"/>
    <ds:schemaRef ds:uri="http://purl.org/dc/dcmitype/"/>
    <ds:schemaRef ds:uri="3e3ce258-24b4-46a3-9131-f646b275070f"/>
    <ds:schemaRef ds:uri="http://www.w3.org/XML/1998/namespace"/>
    <ds:schemaRef ds:uri="http://schemas.microsoft.com/office/infopath/2007/PartnerControls"/>
    <ds:schemaRef ds:uri="http://schemas.microsoft.com/office/2006/metadata/properties"/>
    <ds:schemaRef ds:uri="88abe085-a0eb-4fc4-879a-dc5f646f7382"/>
    <ds:schemaRef ds:uri="4f8f96c0-042c-44c5-83f3-4dc9bcf13ce3"/>
    <ds:schemaRef ds:uri="http://purl.org/dc/terms/"/>
  </ds:schemaRefs>
</ds:datastoreItem>
</file>

<file path=customXml/itemProps2.xml><?xml version="1.0" encoding="utf-8"?>
<ds:datastoreItem xmlns:ds="http://schemas.openxmlformats.org/officeDocument/2006/customXml" ds:itemID="{0E85DF51-A212-41A6-A0BB-31BED6EF3119}">
  <ds:schemaRefs>
    <ds:schemaRef ds:uri="http://schemas.microsoft.com/sharepoint/v3/contenttype/forms"/>
  </ds:schemaRefs>
</ds:datastoreItem>
</file>

<file path=customXml/itemProps3.xml><?xml version="1.0" encoding="utf-8"?>
<ds:datastoreItem xmlns:ds="http://schemas.openxmlformats.org/officeDocument/2006/customXml" ds:itemID="{3DD26C4B-B64C-4638-A61E-0B00C8FF4764}">
  <ds:schemaRefs>
    <ds:schemaRef ds:uri="http://schemas.microsoft.com/office/2006/metadata/longProperties"/>
  </ds:schemaRefs>
</ds:datastoreItem>
</file>

<file path=customXml/itemProps4.xml><?xml version="1.0" encoding="utf-8"?>
<ds:datastoreItem xmlns:ds="http://schemas.openxmlformats.org/officeDocument/2006/customXml" ds:itemID="{C782EE11-7428-4EF5-AAF4-5538C0D81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8f96c0-042c-44c5-83f3-4dc9bcf13ce3"/>
    <ds:schemaRef ds:uri="3e3ce258-24b4-46a3-9131-f646b275070f"/>
    <ds:schemaRef ds:uri="88abe085-a0eb-4fc4-879a-dc5f646f73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Readme</vt:lpstr>
      <vt:lpstr>Study Design</vt:lpstr>
      <vt:lpstr>Shedding</vt:lpstr>
      <vt:lpstr>Biodistribution (DNA)</vt:lpstr>
      <vt:lpstr>Biodistribution (RNA)</vt:lpstr>
      <vt:lpstr>PGRN Brain</vt:lpstr>
      <vt:lpstr>PGRN CSF</vt:lpstr>
      <vt:lpstr>Titer</vt:lpstr>
      <vt:lpstr>Histopath</vt:lpstr>
      <vt:lpstr>Matrix</vt:lpstr>
      <vt:lpstr>Abbreviation</vt:lpstr>
      <vt:lpstr>Matrix_old</vt:lpstr>
      <vt:lpstr>Shedding!_FilterDatabase</vt:lpstr>
      <vt:lpstr>'Biodistribution (DNA)'!Print_Area</vt:lpstr>
      <vt:lpstr>Shedding!Print_Area</vt:lpstr>
    </vt:vector>
  </TitlesOfParts>
  <Company>Charles River Laboratories,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 Table Template</dc:title>
  <dc:creator>Aaron McDowell</dc:creator>
  <cp:lastModifiedBy>Yang, Feng</cp:lastModifiedBy>
  <cp:lastPrinted>2020-09-02T17:52:38Z</cp:lastPrinted>
  <dcterms:created xsi:type="dcterms:W3CDTF">2005-05-09T21:14:29Z</dcterms:created>
  <dcterms:modified xsi:type="dcterms:W3CDTF">2025-01-20T21:28:12Z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U2ZPY3DSCHVN-13-475099</vt:lpwstr>
  </property>
  <property fmtid="{D5CDD505-2E9C-101B-9397-08002B2CF9AE}" pid="3" name="_dlc_DocIdItemGuid">
    <vt:lpwstr>d603c1d0-214f-46a7-bb44-46313aaaf267</vt:lpwstr>
  </property>
  <property fmtid="{D5CDD505-2E9C-101B-9397-08002B2CF9AE}" pid="4" name="_dlc_DocIdUrl">
    <vt:lpwstr>http://share.criver.com/PCSNV/_layouts/DocIdRedir.aspx?ID=U2ZPY3DSCHVN-13-475099, U2ZPY3DSCHVN-13-475099</vt:lpwstr>
  </property>
  <property fmtid="{D5CDD505-2E9C-101B-9397-08002B2CF9AE}" pid="5" name="_dlc_DocIdPersistId">
    <vt:lpwstr>True</vt:lpwstr>
  </property>
  <property fmtid="{D5CDD505-2E9C-101B-9397-08002B2CF9AE}" pid="6" name="SPPCopyMoveEvent">
    <vt:lpwstr>1</vt:lpwstr>
  </property>
  <property fmtid="{D5CDD505-2E9C-101B-9397-08002B2CF9AE}" pid="7" name="ContentTypeId">
    <vt:lpwstr>0x010100669B6A93018A9A4AA070F5E7139BFA35</vt:lpwstr>
  </property>
</Properties>
</file>