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ml224_cam_ac_uk/Documents/Courses Material/MLMI 4 Advanced Machine Learning/Project/code/latent-bottlenecked-anp-main/latent-bottlenecked-anp-main/regression/"/>
    </mc:Choice>
  </mc:AlternateContent>
  <xr:revisionPtr revIDLastSave="1025" documentId="8_{8B01965F-6AB4-4679-AE0B-C2D1A05D943F}" xr6:coauthVersionLast="47" xr6:coauthVersionMax="47" xr10:uidLastSave="{F351F39E-FCF4-46DC-A36B-E0113F9FDC41}"/>
  <bookViews>
    <workbookView xWindow="-98" yWindow="-98" windowWidth="21795" windowHeight="14595" xr2:uid="{D4296EF4-2914-481B-9942-5C86EAF8F1B9}"/>
  </bookViews>
  <sheets>
    <sheet name="Results" sheetId="3" r:id="rId1"/>
    <sheet name="Train" sheetId="1" r:id="rId2"/>
    <sheet name="In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51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20" i="2"/>
  <c r="H27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0" i="2"/>
  <c r="H21" i="2"/>
  <c r="H22" i="2"/>
  <c r="H23" i="2"/>
  <c r="H24" i="2"/>
  <c r="H2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AC41" i="1"/>
  <c r="AB41" i="1"/>
  <c r="AA41" i="1"/>
  <c r="Z41" i="1"/>
  <c r="Y41" i="1"/>
  <c r="X41" i="1"/>
  <c r="Q41" i="1"/>
  <c r="R41" i="1"/>
  <c r="S41" i="1"/>
  <c r="T41" i="1"/>
  <c r="U41" i="1"/>
  <c r="V41" i="1"/>
  <c r="W41" i="1"/>
  <c r="K41" i="1"/>
  <c r="L41" i="1"/>
  <c r="M41" i="1"/>
  <c r="N41" i="1"/>
  <c r="O41" i="1"/>
  <c r="P41" i="1"/>
  <c r="C41" i="1"/>
  <c r="D41" i="1"/>
  <c r="E41" i="1"/>
  <c r="F41" i="1"/>
  <c r="G41" i="1"/>
  <c r="H41" i="1"/>
  <c r="I41" i="1"/>
  <c r="J41" i="1"/>
  <c r="B41" i="1"/>
  <c r="J40" i="1"/>
  <c r="N12" i="1"/>
  <c r="N10" i="1"/>
  <c r="N11" i="1"/>
</calcChain>
</file>

<file path=xl/sharedStrings.xml><?xml version="1.0" encoding="utf-8"?>
<sst xmlns="http://schemas.openxmlformats.org/spreadsheetml/2006/main" count="422" uniqueCount="149">
  <si>
    <t>Model</t>
  </si>
  <si>
    <t>Kernel</t>
  </si>
  <si>
    <t>Seed</t>
  </si>
  <si>
    <t>ctx_ll</t>
  </si>
  <si>
    <t>Params</t>
  </si>
  <si>
    <t>tar_ll</t>
  </si>
  <si>
    <t>Time (milis)</t>
  </si>
  <si>
    <t>Time (sec)</t>
  </si>
  <si>
    <t>Memory (MB)</t>
  </si>
  <si>
    <t>loss</t>
  </si>
  <si>
    <t>CNP</t>
  </si>
  <si>
    <t>rbf</t>
  </si>
  <si>
    <t>CANP</t>
  </si>
  <si>
    <t>ANP</t>
  </si>
  <si>
    <t>BNP</t>
  </si>
  <si>
    <t>BANP</t>
  </si>
  <si>
    <t>TNP-D</t>
  </si>
  <si>
    <t>EQTNP</t>
  </si>
  <si>
    <t>LBANP 8</t>
  </si>
  <si>
    <t>LBANP 128</t>
  </si>
  <si>
    <t>TNP-ND</t>
  </si>
  <si>
    <t>TNP-A</t>
  </si>
  <si>
    <t>LBANP 16</t>
  </si>
  <si>
    <t>LBANP 32</t>
  </si>
  <si>
    <t>LBANP 64</t>
  </si>
  <si>
    <t>LBANP 256</t>
  </si>
  <si>
    <t>ISANP 8</t>
  </si>
  <si>
    <t>ISANP 16</t>
  </si>
  <si>
    <t>ISANP 32</t>
  </si>
  <si>
    <t>ISANP 64</t>
  </si>
  <si>
    <t>ISANP 128</t>
  </si>
  <si>
    <t>ISANP 256</t>
  </si>
  <si>
    <t>NP</t>
  </si>
  <si>
    <t>Name</t>
  </si>
  <si>
    <t>Title</t>
  </si>
  <si>
    <t>cnp'</t>
  </si>
  <si>
    <t>cnp_rbf'</t>
  </si>
  <si>
    <t>canp'</t>
  </si>
  <si>
    <t>canp_rbf'</t>
  </si>
  <si>
    <t>np'</t>
  </si>
  <si>
    <t>np_rbf'</t>
  </si>
  <si>
    <t>anp'</t>
  </si>
  <si>
    <t>anp_rbf'</t>
  </si>
  <si>
    <t>bnp'</t>
  </si>
  <si>
    <t>bnp_rbf'</t>
  </si>
  <si>
    <t>banp'</t>
  </si>
  <si>
    <t>banp_rbf'</t>
  </si>
  <si>
    <t>tnpd'</t>
  </si>
  <si>
    <t>'tnpd_rbf'</t>
  </si>
  <si>
    <t>eqtnp'</t>
  </si>
  <si>
    <t>eqtnp_rbf'</t>
  </si>
  <si>
    <t>lbanp'</t>
  </si>
  <si>
    <t>lbanp-num_latents-8_rbf'</t>
  </si>
  <si>
    <t>lbanp-num_latents-128_rbf'</t>
  </si>
  <si>
    <t>tnpnd'</t>
  </si>
  <si>
    <t>tnpnd_rbf'</t>
  </si>
  <si>
    <t>tnpa'</t>
  </si>
  <si>
    <t>tnpa_rbf'</t>
  </si>
  <si>
    <t>lbanp-num_latents-16_rbf'</t>
  </si>
  <si>
    <t>lbanp-num_latents-32_rbf'</t>
  </si>
  <si>
    <t>lbanp-num_latents-64_rbf'</t>
  </si>
  <si>
    <t>lbanp-num_latents-256_rbf'</t>
  </si>
  <si>
    <t>isanp'</t>
  </si>
  <si>
    <t>isanp-num_latents-8_rbf'</t>
  </si>
  <si>
    <t>isanp-num_latents-16_rbf'</t>
  </si>
  <si>
    <t>isanp-num_latents-32_rbf'</t>
  </si>
  <si>
    <t>isanp-num_latents-64_rbf'</t>
  </si>
  <si>
    <t>isanp-num_latents-128_rbf'</t>
  </si>
  <si>
    <t>isanp-num_latents-256_rbf'</t>
  </si>
  <si>
    <t>cnp_mattern'</t>
  </si>
  <si>
    <t>mattern</t>
  </si>
  <si>
    <t>seed 0</t>
  </si>
  <si>
    <t>seed 100</t>
  </si>
  <si>
    <t>RBF</t>
  </si>
  <si>
    <t>LBANP</t>
  </si>
  <si>
    <t>ISANP</t>
  </si>
  <si>
    <t>tar_ll_s100</t>
  </si>
  <si>
    <t>tar_ll_s0</t>
  </si>
  <si>
    <t>AVG</t>
  </si>
  <si>
    <t>L</t>
  </si>
  <si>
    <t>Just 1 run</t>
  </si>
  <si>
    <t>Iters</t>
  </si>
  <si>
    <t>ISANP2 8</t>
  </si>
  <si>
    <t>ISANP2 128</t>
  </si>
  <si>
    <t>1 run</t>
  </si>
  <si>
    <t>ISANPv2</t>
  </si>
  <si>
    <t>ISANPv2 8</t>
  </si>
  <si>
    <t>ISANPv2 16</t>
  </si>
  <si>
    <t>ISANPv2 32</t>
  </si>
  <si>
    <t>ISANPv2 64</t>
  </si>
  <si>
    <t>ISANPv2 128</t>
  </si>
  <si>
    <t>ISANPv2 256</t>
  </si>
  <si>
    <t>avg 2 runs, except ISANP2, TNPA</t>
  </si>
  <si>
    <t>2 run</t>
  </si>
  <si>
    <t>DURING TRAINING</t>
  </si>
  <si>
    <t>Model RBF</t>
  </si>
  <si>
    <t>Eval Seeds</t>
  </si>
  <si>
    <t>STD</t>
  </si>
  <si>
    <t>Model Matern</t>
  </si>
  <si>
    <t>RBF_STD</t>
  </si>
  <si>
    <t>MODEL</t>
  </si>
  <si>
    <t>RBF_MEAN</t>
  </si>
  <si>
    <t>LBANP_MEAN</t>
  </si>
  <si>
    <t>LBANP_STD</t>
  </si>
  <si>
    <t>ISANP_STD</t>
  </si>
  <si>
    <t>ISANPv2_STD</t>
  </si>
  <si>
    <t>MATERN_MEAN</t>
  </si>
  <si>
    <t>MATERN_STD</t>
  </si>
  <si>
    <t>MATERN</t>
  </si>
  <si>
    <t>Method</t>
  </si>
  <si>
    <t>Matern</t>
  </si>
  <si>
    <t>LBANP (8)</t>
  </si>
  <si>
    <t>LBANP (128)</t>
  </si>
  <si>
    <t>ISANP (8)</t>
  </si>
  <si>
    <t>ISANP (128)</t>
  </si>
  <si>
    <t>ISANPv2 (8)</t>
  </si>
  <si>
    <t>ISANPv2 (128)</t>
  </si>
  <si>
    <t>0.25+0.01</t>
  </si>
  <si>
    <t>0.78+0.01</t>
  </si>
  <si>
    <t>0.24+0.01</t>
  </si>
  <si>
    <t>0.79+0.01</t>
  </si>
  <si>
    <t>0.39+0.01</t>
  </si>
  <si>
    <t>1.38+0.01</t>
  </si>
  <si>
    <t>1.61+0.02</t>
  </si>
  <si>
    <t>1.19+0.02</t>
  </si>
  <si>
    <t>1.24+0.02</t>
  </si>
  <si>
    <t>1.26+0.02</t>
  </si>
  <si>
    <t>1.34+0.02</t>
  </si>
  <si>
    <t>1.19+0.01</t>
  </si>
  <si>
    <t>1.20+0.01</t>
  </si>
  <si>
    <t>0.02+0.01</t>
  </si>
  <si>
    <t>0.04+0.01</t>
  </si>
  <si>
    <t>0.62+0.01</t>
  </si>
  <si>
    <t>0.18+0.01</t>
  </si>
  <si>
    <t>0.95+0.01</t>
  </si>
  <si>
    <t>1.21+0.02</t>
  </si>
  <si>
    <t>0.76+0.02</t>
  </si>
  <si>
    <t>0.88+0.02</t>
  </si>
  <si>
    <t>0.81+0.02</t>
  </si>
  <si>
    <t>0.75+0.01</t>
  </si>
  <si>
    <t>0.82+0.01</t>
  </si>
  <si>
    <t>0.60+0.01</t>
  </si>
  <si>
    <t>0.90+0.02</t>
  </si>
  <si>
    <t>1.23+0.02</t>
  </si>
  <si>
    <t>1.26+0.01</t>
  </si>
  <si>
    <t>0.81+0.01</t>
  </si>
  <si>
    <t>1.37+0.02</t>
  </si>
  <si>
    <t>1.32+0.02</t>
  </si>
  <si>
    <t>LATENTS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</si>
</sst>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0D3-83C6-49C7-88F5-FCD482F8166D}">
  <dimension ref="A1:I66"/>
  <sheetViews>
    <sheetView tabSelected="1" zoomScale="109" zoomScaleNormal="160" workbookViewId="0">
      <selection activeCell="D4" sqref="D4"/>
    </sheetView>
  </sheetViews>
  <sheetFormatPr defaultRowHeight="14.25" x14ac:dyDescent="0.45"/>
  <cols>
    <col min="1" max="1" width="10.19921875" bestFit="1" customWidth="1"/>
  </cols>
  <sheetData>
    <row r="1" spans="1:9" x14ac:dyDescent="0.45">
      <c r="A1" t="s">
        <v>94</v>
      </c>
    </row>
    <row r="2" spans="1:9" x14ac:dyDescent="0.45">
      <c r="A2" t="s">
        <v>0</v>
      </c>
      <c r="B2" t="s">
        <v>73</v>
      </c>
      <c r="C2" t="s">
        <v>108</v>
      </c>
      <c r="F2" t="s">
        <v>79</v>
      </c>
      <c r="G2" t="s">
        <v>74</v>
      </c>
      <c r="H2" t="s">
        <v>75</v>
      </c>
      <c r="I2" t="s">
        <v>85</v>
      </c>
    </row>
    <row r="3" spans="1:9" x14ac:dyDescent="0.45">
      <c r="A3" t="s">
        <v>10</v>
      </c>
      <c r="B3">
        <v>0.25</v>
      </c>
      <c r="C3">
        <v>0.03</v>
      </c>
      <c r="F3">
        <v>8</v>
      </c>
      <c r="G3">
        <v>1.21</v>
      </c>
      <c r="H3">
        <v>1.29</v>
      </c>
      <c r="I3">
        <v>1.22</v>
      </c>
    </row>
    <row r="4" spans="1:9" x14ac:dyDescent="0.45">
      <c r="A4" t="s">
        <v>12</v>
      </c>
      <c r="B4">
        <v>0.79</v>
      </c>
      <c r="C4">
        <v>0.62</v>
      </c>
      <c r="F4">
        <v>16</v>
      </c>
      <c r="G4">
        <v>1.26</v>
      </c>
      <c r="H4">
        <v>1.35</v>
      </c>
      <c r="I4">
        <v>1.19</v>
      </c>
    </row>
    <row r="5" spans="1:9" x14ac:dyDescent="0.45">
      <c r="A5" t="s">
        <v>32</v>
      </c>
      <c r="B5">
        <v>0.26</v>
      </c>
      <c r="C5" s="1">
        <v>0.05</v>
      </c>
      <c r="F5">
        <v>32</v>
      </c>
      <c r="G5">
        <v>1.25</v>
      </c>
      <c r="H5">
        <v>1.38</v>
      </c>
      <c r="I5">
        <v>1.19</v>
      </c>
    </row>
    <row r="6" spans="1:9" x14ac:dyDescent="0.45">
      <c r="A6" t="s">
        <v>13</v>
      </c>
      <c r="B6">
        <v>0.81</v>
      </c>
      <c r="C6" s="1">
        <v>0.63</v>
      </c>
      <c r="F6">
        <v>64</v>
      </c>
      <c r="G6">
        <v>1.27</v>
      </c>
      <c r="H6">
        <v>1.33</v>
      </c>
      <c r="I6">
        <v>1.1399999999999999</v>
      </c>
    </row>
    <row r="7" spans="1:9" x14ac:dyDescent="0.45">
      <c r="A7" t="s">
        <v>14</v>
      </c>
      <c r="B7">
        <v>0.39</v>
      </c>
      <c r="C7" s="1">
        <v>0.19</v>
      </c>
      <c r="F7">
        <v>128</v>
      </c>
      <c r="G7">
        <v>1.19</v>
      </c>
      <c r="H7">
        <v>1.36</v>
      </c>
      <c r="I7">
        <v>1.21</v>
      </c>
    </row>
    <row r="8" spans="1:9" x14ac:dyDescent="0.45">
      <c r="A8" t="s">
        <v>16</v>
      </c>
      <c r="B8">
        <v>1.39</v>
      </c>
      <c r="C8">
        <v>0.96</v>
      </c>
      <c r="F8">
        <v>256</v>
      </c>
      <c r="G8">
        <v>0.82</v>
      </c>
      <c r="H8">
        <v>1.33</v>
      </c>
      <c r="I8">
        <v>1.1599999999999999</v>
      </c>
    </row>
    <row r="9" spans="1:9" x14ac:dyDescent="0.45">
      <c r="A9" t="s">
        <v>18</v>
      </c>
      <c r="B9">
        <v>1.21</v>
      </c>
      <c r="C9">
        <v>0.78</v>
      </c>
    </row>
    <row r="10" spans="1:9" x14ac:dyDescent="0.45">
      <c r="A10" t="s">
        <v>19</v>
      </c>
      <c r="B10">
        <v>1.19</v>
      </c>
      <c r="C10">
        <v>0.9</v>
      </c>
      <c r="G10" t="s">
        <v>93</v>
      </c>
      <c r="H10" t="s">
        <v>93</v>
      </c>
      <c r="I10" t="s">
        <v>84</v>
      </c>
    </row>
    <row r="11" spans="1:9" x14ac:dyDescent="0.45">
      <c r="A11" t="s">
        <v>21</v>
      </c>
      <c r="B11">
        <v>1.65</v>
      </c>
      <c r="C11">
        <v>1.22</v>
      </c>
    </row>
    <row r="12" spans="1:9" x14ac:dyDescent="0.45">
      <c r="A12" t="s">
        <v>26</v>
      </c>
      <c r="B12">
        <v>1.29</v>
      </c>
      <c r="C12">
        <v>0.82</v>
      </c>
    </row>
    <row r="13" spans="1:9" x14ac:dyDescent="0.45">
      <c r="A13" t="s">
        <v>30</v>
      </c>
      <c r="B13">
        <v>1.38</v>
      </c>
      <c r="C13">
        <v>0.91</v>
      </c>
    </row>
    <row r="14" spans="1:9" x14ac:dyDescent="0.45">
      <c r="A14" t="s">
        <v>82</v>
      </c>
      <c r="B14">
        <v>1.23</v>
      </c>
      <c r="C14">
        <v>0.76</v>
      </c>
    </row>
    <row r="15" spans="1:9" x14ac:dyDescent="0.45">
      <c r="A15" t="s">
        <v>83</v>
      </c>
      <c r="B15">
        <v>1.17</v>
      </c>
      <c r="C15">
        <v>0.83</v>
      </c>
    </row>
    <row r="17" spans="1:8" ht="71.25" x14ac:dyDescent="0.45">
      <c r="B17" s="2" t="s">
        <v>92</v>
      </c>
      <c r="C17" s="1" t="s">
        <v>80</v>
      </c>
    </row>
    <row r="19" spans="1:8" x14ac:dyDescent="0.45">
      <c r="A19" t="s">
        <v>81</v>
      </c>
      <c r="B19" s="3">
        <v>100000</v>
      </c>
    </row>
    <row r="23" spans="1:8" x14ac:dyDescent="0.45">
      <c r="B23" s="6"/>
      <c r="C23" s="6"/>
      <c r="D23" s="6"/>
      <c r="E23" s="6"/>
      <c r="F23" s="6"/>
    </row>
    <row r="24" spans="1:8" x14ac:dyDescent="0.45">
      <c r="A24" s="4"/>
    </row>
    <row r="25" spans="1:8" x14ac:dyDescent="0.45">
      <c r="A25" s="4"/>
      <c r="G25" s="5"/>
      <c r="H25" s="5"/>
    </row>
    <row r="26" spans="1:8" x14ac:dyDescent="0.45">
      <c r="A26" s="4"/>
      <c r="G26" s="5"/>
      <c r="H26" s="5"/>
    </row>
    <row r="27" spans="1:8" x14ac:dyDescent="0.45">
      <c r="A27" s="4"/>
      <c r="G27" s="5"/>
      <c r="H27" s="5"/>
    </row>
    <row r="28" spans="1:8" x14ac:dyDescent="0.45">
      <c r="A28" s="4"/>
      <c r="G28" s="5"/>
      <c r="H28" s="5"/>
    </row>
    <row r="29" spans="1:8" x14ac:dyDescent="0.45">
      <c r="A29" s="4"/>
      <c r="G29" s="5"/>
      <c r="H29" s="5"/>
    </row>
    <row r="30" spans="1:8" x14ac:dyDescent="0.45">
      <c r="A30" s="4"/>
      <c r="G30" s="5"/>
      <c r="H30" s="5"/>
    </row>
    <row r="31" spans="1:8" x14ac:dyDescent="0.45">
      <c r="A31" s="4"/>
      <c r="G31" s="5"/>
      <c r="H31" s="5"/>
    </row>
    <row r="32" spans="1:8" x14ac:dyDescent="0.45">
      <c r="A32" s="4"/>
      <c r="G32" s="5"/>
      <c r="H32" s="5"/>
    </row>
    <row r="33" spans="1:8" x14ac:dyDescent="0.45">
      <c r="A33" s="4"/>
      <c r="G33" s="5"/>
      <c r="H33" s="5"/>
    </row>
    <row r="34" spans="1:8" x14ac:dyDescent="0.45">
      <c r="A34" s="4"/>
      <c r="G34" s="5"/>
      <c r="H34" s="5"/>
    </row>
    <row r="35" spans="1:8" x14ac:dyDescent="0.45">
      <c r="A35" s="4"/>
      <c r="G35" s="5"/>
      <c r="H35" s="5"/>
    </row>
    <row r="36" spans="1:8" x14ac:dyDescent="0.45">
      <c r="A36" s="4"/>
      <c r="G36" s="5"/>
      <c r="H36" s="5"/>
    </row>
    <row r="37" spans="1:8" x14ac:dyDescent="0.45">
      <c r="A37" s="4"/>
      <c r="G37" s="5"/>
      <c r="H37" s="5"/>
    </row>
    <row r="38" spans="1:8" x14ac:dyDescent="0.45">
      <c r="A38" s="4"/>
      <c r="G38" s="5"/>
      <c r="H38" s="5"/>
    </row>
    <row r="39" spans="1:8" x14ac:dyDescent="0.45">
      <c r="A39" s="4"/>
      <c r="G39" s="5"/>
      <c r="H39" s="5"/>
    </row>
    <row r="40" spans="1:8" x14ac:dyDescent="0.45">
      <c r="A40" s="4"/>
      <c r="G40" s="5"/>
      <c r="H40" s="5"/>
    </row>
    <row r="41" spans="1:8" x14ac:dyDescent="0.45">
      <c r="A41" s="4"/>
      <c r="G41" s="5"/>
      <c r="H41" s="5"/>
    </row>
    <row r="42" spans="1:8" x14ac:dyDescent="0.45">
      <c r="A42" s="4"/>
      <c r="G42" s="5"/>
      <c r="H42" s="5"/>
    </row>
    <row r="43" spans="1:8" x14ac:dyDescent="0.45">
      <c r="A43" s="4"/>
      <c r="G43" s="5"/>
      <c r="H43" s="5"/>
    </row>
    <row r="44" spans="1:8" x14ac:dyDescent="0.45">
      <c r="A44" s="4"/>
      <c r="G44" s="5"/>
      <c r="H44" s="5"/>
    </row>
    <row r="45" spans="1:8" x14ac:dyDescent="0.45">
      <c r="A45" s="4"/>
      <c r="G45" s="5"/>
      <c r="H45" s="5"/>
    </row>
    <row r="46" spans="1:8" x14ac:dyDescent="0.45">
      <c r="A46" s="4"/>
      <c r="G46" s="5"/>
      <c r="H46" s="5"/>
    </row>
    <row r="47" spans="1:8" x14ac:dyDescent="0.45">
      <c r="A47" s="4"/>
      <c r="G47" s="5"/>
      <c r="H47" s="5"/>
    </row>
    <row r="48" spans="1:8" x14ac:dyDescent="0.45">
      <c r="A48" s="4"/>
      <c r="G48" s="5"/>
      <c r="H48" s="5"/>
    </row>
    <row r="49" spans="1:8" x14ac:dyDescent="0.45">
      <c r="A49" s="4"/>
      <c r="G49" s="5"/>
      <c r="H49" s="5"/>
    </row>
    <row r="52" spans="1:8" x14ac:dyDescent="0.45">
      <c r="B52" s="6"/>
      <c r="C52" s="6"/>
      <c r="D52" s="6"/>
      <c r="E52" s="6"/>
      <c r="F52" s="6"/>
    </row>
    <row r="53" spans="1:8" x14ac:dyDescent="0.45">
      <c r="A53" s="4"/>
    </row>
    <row r="54" spans="1:8" x14ac:dyDescent="0.45">
      <c r="A54" s="4"/>
      <c r="G54" s="5"/>
      <c r="H54" s="5"/>
    </row>
    <row r="55" spans="1:8" x14ac:dyDescent="0.45">
      <c r="A55" s="4"/>
      <c r="G55" s="5"/>
      <c r="H55" s="5"/>
    </row>
    <row r="56" spans="1:8" x14ac:dyDescent="0.45">
      <c r="A56" s="4"/>
      <c r="G56" s="5"/>
      <c r="H56" s="5"/>
    </row>
    <row r="57" spans="1:8" x14ac:dyDescent="0.45">
      <c r="A57" s="4"/>
      <c r="G57" s="5"/>
      <c r="H57" s="5"/>
    </row>
    <row r="58" spans="1:8" x14ac:dyDescent="0.45">
      <c r="A58" s="4"/>
      <c r="G58" s="5"/>
      <c r="H58" s="5"/>
    </row>
    <row r="59" spans="1:8" x14ac:dyDescent="0.45">
      <c r="A59" s="4"/>
      <c r="G59" s="5"/>
      <c r="H59" s="5"/>
    </row>
    <row r="60" spans="1:8" x14ac:dyDescent="0.45">
      <c r="A60" s="4"/>
      <c r="G60" s="5"/>
      <c r="H60" s="5"/>
    </row>
    <row r="61" spans="1:8" x14ac:dyDescent="0.45">
      <c r="A61" s="4"/>
      <c r="G61" s="5"/>
      <c r="H61" s="5"/>
    </row>
    <row r="62" spans="1:8" x14ac:dyDescent="0.45">
      <c r="A62" s="4"/>
      <c r="G62" s="5"/>
      <c r="H62" s="5"/>
    </row>
    <row r="63" spans="1:8" x14ac:dyDescent="0.45">
      <c r="A63" s="4"/>
      <c r="G63" s="5"/>
      <c r="H63" s="5"/>
    </row>
    <row r="64" spans="1:8" x14ac:dyDescent="0.45">
      <c r="A64" s="4"/>
      <c r="G64" s="5"/>
      <c r="H64" s="5"/>
    </row>
    <row r="65" spans="1:8" x14ac:dyDescent="0.45">
      <c r="A65" s="4"/>
      <c r="G65" s="5"/>
      <c r="H65" s="5"/>
    </row>
    <row r="66" spans="1:8" x14ac:dyDescent="0.45">
      <c r="A66" s="4"/>
      <c r="G66" s="5"/>
      <c r="H66" s="5"/>
    </row>
  </sheetData>
  <mergeCells count="2">
    <mergeCell ref="B23:F23"/>
    <mergeCell ref="B52:F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370F-39CF-41D3-8E0D-765C719578BF}">
  <dimension ref="A1:AC41"/>
  <sheetViews>
    <sheetView workbookViewId="0">
      <selection activeCell="M40" sqref="M40"/>
    </sheetView>
  </sheetViews>
  <sheetFormatPr defaultRowHeight="14.25" x14ac:dyDescent="0.45"/>
  <cols>
    <col min="5" max="5" width="11.33203125" customWidth="1"/>
  </cols>
  <sheetData>
    <row r="1" spans="1:23" x14ac:dyDescent="0.45">
      <c r="A1" t="s">
        <v>34</v>
      </c>
      <c r="B1" t="s">
        <v>10</v>
      </c>
      <c r="C1" t="s">
        <v>12</v>
      </c>
      <c r="D1" t="s">
        <v>32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45">
      <c r="A2" t="s">
        <v>0</v>
      </c>
      <c r="B2" s="1" t="s">
        <v>35</v>
      </c>
      <c r="C2" s="1" t="s">
        <v>37</v>
      </c>
      <c r="D2" s="1" t="s">
        <v>39</v>
      </c>
      <c r="E2" s="1" t="s">
        <v>41</v>
      </c>
      <c r="F2" s="1" t="s">
        <v>43</v>
      </c>
      <c r="G2" s="1" t="s">
        <v>45</v>
      </c>
      <c r="H2" s="1" t="s">
        <v>47</v>
      </c>
      <c r="I2" s="1" t="s">
        <v>49</v>
      </c>
      <c r="J2" s="1" t="s">
        <v>51</v>
      </c>
      <c r="K2" s="1" t="s">
        <v>51</v>
      </c>
      <c r="L2" s="1" t="s">
        <v>54</v>
      </c>
      <c r="M2" s="1" t="s">
        <v>56</v>
      </c>
      <c r="N2" s="1" t="s">
        <v>51</v>
      </c>
      <c r="O2" s="1" t="s">
        <v>51</v>
      </c>
      <c r="P2" s="1" t="s">
        <v>51</v>
      </c>
      <c r="Q2" s="1" t="s">
        <v>51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</row>
    <row r="3" spans="1:23" x14ac:dyDescent="0.45">
      <c r="A3" t="s">
        <v>33</v>
      </c>
      <c r="B3" s="1" t="s">
        <v>36</v>
      </c>
      <c r="C3" s="1" t="s">
        <v>38</v>
      </c>
      <c r="D3" s="1" t="s">
        <v>40</v>
      </c>
      <c r="E3" s="1" t="s">
        <v>42</v>
      </c>
      <c r="F3" s="1" t="s">
        <v>44</v>
      </c>
      <c r="G3" s="1" t="s">
        <v>46</v>
      </c>
      <c r="H3" t="s">
        <v>48</v>
      </c>
      <c r="I3" s="1" t="s">
        <v>50</v>
      </c>
      <c r="J3" s="1" t="s">
        <v>52</v>
      </c>
      <c r="K3" s="1" t="s">
        <v>53</v>
      </c>
      <c r="L3" s="1" t="s">
        <v>55</v>
      </c>
      <c r="M3" s="1" t="s">
        <v>57</v>
      </c>
      <c r="N3" s="1" t="s">
        <v>58</v>
      </c>
      <c r="O3" s="1" t="s">
        <v>59</v>
      </c>
      <c r="P3" s="1" t="s">
        <v>60</v>
      </c>
      <c r="Q3" s="1" t="s">
        <v>61</v>
      </c>
      <c r="R3" s="1" t="s">
        <v>63</v>
      </c>
      <c r="S3" s="1" t="s">
        <v>64</v>
      </c>
      <c r="T3" s="1" t="s">
        <v>65</v>
      </c>
      <c r="U3" s="1" t="s">
        <v>66</v>
      </c>
      <c r="V3" s="1" t="s">
        <v>67</v>
      </c>
      <c r="W3" s="1" t="s">
        <v>68</v>
      </c>
    </row>
    <row r="4" spans="1:23" x14ac:dyDescent="0.45">
      <c r="A4" t="s">
        <v>1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</row>
    <row r="5" spans="1:23" x14ac:dyDescent="0.45">
      <c r="A5" t="s">
        <v>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3" x14ac:dyDescent="0.45">
      <c r="A6" t="s">
        <v>4</v>
      </c>
      <c r="B6">
        <v>215682</v>
      </c>
      <c r="C6">
        <v>331906</v>
      </c>
      <c r="D6">
        <v>232194</v>
      </c>
      <c r="E6">
        <v>348418</v>
      </c>
      <c r="F6">
        <v>248450</v>
      </c>
      <c r="H6">
        <v>222082</v>
      </c>
      <c r="J6">
        <v>784834</v>
      </c>
      <c r="K6">
        <v>792514</v>
      </c>
      <c r="N6">
        <v>785346</v>
      </c>
      <c r="O6">
        <v>786370</v>
      </c>
      <c r="Q6">
        <v>800706</v>
      </c>
      <c r="R6">
        <v>785602</v>
      </c>
    </row>
    <row r="7" spans="1:23" x14ac:dyDescent="0.45">
      <c r="A7" t="s">
        <v>9</v>
      </c>
    </row>
    <row r="8" spans="1:23" x14ac:dyDescent="0.45">
      <c r="A8" t="s">
        <v>3</v>
      </c>
      <c r="B8">
        <v>0.68610000000000004</v>
      </c>
      <c r="C8">
        <v>1.3764000000000001</v>
      </c>
      <c r="D8">
        <v>0.68330000000000002</v>
      </c>
      <c r="E8">
        <v>1.3756999999999999</v>
      </c>
      <c r="F8">
        <v>0.82269999999999999</v>
      </c>
      <c r="H8">
        <v>-1.4035</v>
      </c>
      <c r="J8">
        <v>-1.2094</v>
      </c>
      <c r="K8">
        <v>-0.97340000000000004</v>
      </c>
      <c r="N8">
        <v>-1.2629999999999999</v>
      </c>
      <c r="O8">
        <v>-1.2464</v>
      </c>
      <c r="Q8">
        <v>-0.79120000000000001</v>
      </c>
      <c r="R8">
        <v>-1.2871999999999999</v>
      </c>
      <c r="V8">
        <v>-1.379</v>
      </c>
    </row>
    <row r="9" spans="1:23" x14ac:dyDescent="0.45">
      <c r="A9" t="s">
        <v>5</v>
      </c>
      <c r="B9">
        <v>0.24229999999999999</v>
      </c>
      <c r="C9">
        <v>0.79410000000000003</v>
      </c>
      <c r="D9">
        <v>0.25380000000000003</v>
      </c>
      <c r="E9">
        <v>0.8135</v>
      </c>
      <c r="F9">
        <v>0.40050000000000002</v>
      </c>
      <c r="H9">
        <v>1.4035</v>
      </c>
      <c r="J9">
        <v>1.2094</v>
      </c>
      <c r="K9">
        <v>0.97340000000000004</v>
      </c>
      <c r="N9">
        <v>1.2629999999999999</v>
      </c>
      <c r="O9">
        <v>1.2464</v>
      </c>
      <c r="Q9">
        <v>0.79120000000000001</v>
      </c>
      <c r="R9">
        <v>1.2871999999999999</v>
      </c>
      <c r="V9">
        <v>1.379</v>
      </c>
    </row>
    <row r="10" spans="1:23" x14ac:dyDescent="0.45">
      <c r="A10" t="s">
        <v>6</v>
      </c>
      <c r="B10">
        <v>795437.5</v>
      </c>
      <c r="C10">
        <v>1219414</v>
      </c>
      <c r="D10">
        <v>1034071.5</v>
      </c>
      <c r="E10">
        <v>1532712.75</v>
      </c>
      <c r="F10">
        <v>1381550</v>
      </c>
      <c r="H10">
        <v>1636709.625</v>
      </c>
      <c r="N10">
        <f>1552289.125+3453017.5+150905.46875</f>
        <v>5156212.09375</v>
      </c>
    </row>
    <row r="11" spans="1:23" x14ac:dyDescent="0.45">
      <c r="A11" t="s">
        <v>7</v>
      </c>
      <c r="B11">
        <v>795.4375</v>
      </c>
      <c r="C11">
        <v>1219.414</v>
      </c>
      <c r="D11">
        <v>1034.0715</v>
      </c>
      <c r="E11">
        <v>1532.7127499999999</v>
      </c>
      <c r="F11">
        <v>1381.55</v>
      </c>
      <c r="H11">
        <v>1636.709625</v>
      </c>
      <c r="N11">
        <f>1552.289125+3453.0175+150.90546875</f>
        <v>5156.2120937500003</v>
      </c>
    </row>
    <row r="12" spans="1:23" x14ac:dyDescent="0.45">
      <c r="A12" t="s">
        <v>8</v>
      </c>
      <c r="B12">
        <v>24.28662109375</v>
      </c>
      <c r="C12">
        <v>30.36328125</v>
      </c>
      <c r="D12">
        <v>138.52880859375</v>
      </c>
      <c r="E12">
        <v>183.55322265625</v>
      </c>
      <c r="F12">
        <v>233.82958984375</v>
      </c>
      <c r="H12">
        <v>37.96630859375</v>
      </c>
      <c r="J12">
        <v>44.6953125</v>
      </c>
      <c r="K12">
        <v>171.4814453125</v>
      </c>
      <c r="N12">
        <f>(43.79052734375+51.74609375+51.74609375)/3</f>
        <v>49.09423828125</v>
      </c>
      <c r="O12">
        <v>66.41015625</v>
      </c>
    </row>
    <row r="16" spans="1:23" x14ac:dyDescent="0.45">
      <c r="A16" t="s">
        <v>34</v>
      </c>
      <c r="B16" t="s">
        <v>10</v>
      </c>
      <c r="C16" t="s">
        <v>12</v>
      </c>
      <c r="D16" t="s">
        <v>32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  <c r="O16" t="s">
        <v>23</v>
      </c>
      <c r="P16" t="s">
        <v>24</v>
      </c>
      <c r="Q16" t="s">
        <v>25</v>
      </c>
      <c r="R16" t="s">
        <v>26</v>
      </c>
      <c r="S16" t="s">
        <v>27</v>
      </c>
      <c r="T16" t="s">
        <v>28</v>
      </c>
      <c r="U16" t="s">
        <v>29</v>
      </c>
      <c r="V16" t="s">
        <v>30</v>
      </c>
      <c r="W16" t="s">
        <v>31</v>
      </c>
    </row>
    <row r="17" spans="1:23" x14ac:dyDescent="0.45">
      <c r="A17" t="s">
        <v>0</v>
      </c>
      <c r="B17" s="1" t="s">
        <v>35</v>
      </c>
      <c r="C17" s="1" t="s">
        <v>37</v>
      </c>
      <c r="D17" s="1" t="s">
        <v>39</v>
      </c>
      <c r="E17" s="1" t="s">
        <v>41</v>
      </c>
      <c r="F17" s="1" t="s">
        <v>43</v>
      </c>
      <c r="G17" s="1" t="s">
        <v>45</v>
      </c>
      <c r="H17" s="1" t="s">
        <v>47</v>
      </c>
      <c r="I17" s="1" t="s">
        <v>49</v>
      </c>
      <c r="J17" s="1" t="s">
        <v>51</v>
      </c>
      <c r="K17" s="1" t="s">
        <v>51</v>
      </c>
      <c r="L17" s="1" t="s">
        <v>54</v>
      </c>
      <c r="M17" s="1" t="s">
        <v>56</v>
      </c>
      <c r="N17" s="1" t="s">
        <v>51</v>
      </c>
      <c r="O17" s="1" t="s">
        <v>51</v>
      </c>
      <c r="P17" s="1" t="s">
        <v>51</v>
      </c>
      <c r="Q17" s="1" t="s">
        <v>51</v>
      </c>
      <c r="R17" s="1" t="s">
        <v>62</v>
      </c>
      <c r="S17" s="1" t="s">
        <v>62</v>
      </c>
      <c r="T17" s="1" t="s">
        <v>62</v>
      </c>
      <c r="U17" s="1" t="s">
        <v>62</v>
      </c>
      <c r="V17" s="1" t="s">
        <v>62</v>
      </c>
      <c r="W17" s="1" t="s">
        <v>62</v>
      </c>
    </row>
    <row r="18" spans="1:23" x14ac:dyDescent="0.45">
      <c r="A18" t="s">
        <v>33</v>
      </c>
      <c r="B18" s="1" t="s">
        <v>69</v>
      </c>
      <c r="C18" s="1" t="s">
        <v>38</v>
      </c>
      <c r="D18" s="1" t="s">
        <v>40</v>
      </c>
      <c r="E18" s="1" t="s">
        <v>42</v>
      </c>
      <c r="F18" s="1" t="s">
        <v>44</v>
      </c>
      <c r="G18" s="1" t="s">
        <v>46</v>
      </c>
      <c r="H18" t="s">
        <v>48</v>
      </c>
      <c r="I18" s="1" t="s">
        <v>50</v>
      </c>
      <c r="J18" s="1" t="s">
        <v>52</v>
      </c>
      <c r="K18" s="1" t="s">
        <v>53</v>
      </c>
      <c r="L18" s="1" t="s">
        <v>55</v>
      </c>
      <c r="M18" s="1" t="s">
        <v>57</v>
      </c>
      <c r="N18" s="1" t="s">
        <v>58</v>
      </c>
      <c r="O18" s="1" t="s">
        <v>59</v>
      </c>
      <c r="P18" s="1" t="s">
        <v>60</v>
      </c>
      <c r="Q18" s="1" t="s">
        <v>61</v>
      </c>
      <c r="R18" s="1" t="s">
        <v>63</v>
      </c>
      <c r="S18" s="1" t="s">
        <v>64</v>
      </c>
      <c r="T18" s="1" t="s">
        <v>65</v>
      </c>
      <c r="U18" s="1" t="s">
        <v>66</v>
      </c>
      <c r="V18" s="1" t="s">
        <v>67</v>
      </c>
      <c r="W18" s="1" t="s">
        <v>68</v>
      </c>
    </row>
    <row r="19" spans="1:23" x14ac:dyDescent="0.45">
      <c r="A19" t="s">
        <v>1</v>
      </c>
      <c r="B19" t="s">
        <v>70</v>
      </c>
      <c r="C19" t="s">
        <v>70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t="s">
        <v>70</v>
      </c>
      <c r="W19" t="s">
        <v>70</v>
      </c>
    </row>
    <row r="20" spans="1:23" x14ac:dyDescent="0.45">
      <c r="A20" t="s">
        <v>2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</row>
    <row r="21" spans="1:23" x14ac:dyDescent="0.45">
      <c r="A21" t="s">
        <v>4</v>
      </c>
      <c r="B21">
        <v>215682</v>
      </c>
      <c r="C21">
        <v>331906</v>
      </c>
      <c r="D21">
        <v>232194</v>
      </c>
      <c r="E21">
        <v>348418</v>
      </c>
      <c r="F21">
        <v>248450</v>
      </c>
      <c r="H21">
        <v>222082</v>
      </c>
      <c r="J21">
        <v>784834</v>
      </c>
      <c r="K21">
        <v>792514</v>
      </c>
      <c r="N21">
        <v>785346</v>
      </c>
      <c r="O21">
        <v>786370</v>
      </c>
      <c r="Q21">
        <v>800706</v>
      </c>
      <c r="R21">
        <v>785602</v>
      </c>
    </row>
    <row r="22" spans="1:23" x14ac:dyDescent="0.45">
      <c r="A22" t="s">
        <v>9</v>
      </c>
    </row>
    <row r="23" spans="1:23" x14ac:dyDescent="0.45">
      <c r="A23" t="s">
        <v>3</v>
      </c>
      <c r="B23">
        <v>0.55800000000000005</v>
      </c>
      <c r="C23">
        <v>1.3716999999999999</v>
      </c>
      <c r="J23">
        <v>-0.78320000000000001</v>
      </c>
      <c r="K23">
        <v>-0.89839999999999998</v>
      </c>
      <c r="R23">
        <v>-0.81810000000000005</v>
      </c>
      <c r="V23">
        <v>-0.91459999999999997</v>
      </c>
    </row>
    <row r="24" spans="1:23" x14ac:dyDescent="0.45">
      <c r="A24" t="s">
        <v>5</v>
      </c>
      <c r="B24">
        <v>2.69E-2</v>
      </c>
      <c r="C24">
        <v>0.61580000000000001</v>
      </c>
      <c r="J24">
        <v>0.78320000000000001</v>
      </c>
      <c r="K24">
        <v>0.89839999999999998</v>
      </c>
      <c r="R24">
        <v>0.81810000000000005</v>
      </c>
      <c r="V24">
        <v>0.91459999999999997</v>
      </c>
    </row>
    <row r="25" spans="1:23" x14ac:dyDescent="0.45">
      <c r="A25" t="s">
        <v>6</v>
      </c>
    </row>
    <row r="26" spans="1:23" x14ac:dyDescent="0.45">
      <c r="A26" t="s">
        <v>7</v>
      </c>
      <c r="K26">
        <v>161.34</v>
      </c>
      <c r="R26">
        <v>29.38916</v>
      </c>
      <c r="V26">
        <v>103.59375</v>
      </c>
    </row>
    <row r="27" spans="1:23" x14ac:dyDescent="0.45">
      <c r="A27" t="s">
        <v>8</v>
      </c>
    </row>
    <row r="29" spans="1:23" x14ac:dyDescent="0.45">
      <c r="A29">
        <v>11</v>
      </c>
    </row>
    <row r="30" spans="1:23" x14ac:dyDescent="0.45">
      <c r="J30" t="s">
        <v>72</v>
      </c>
      <c r="K30" t="s">
        <v>72</v>
      </c>
      <c r="R30" t="s">
        <v>71</v>
      </c>
      <c r="V30" t="s">
        <v>71</v>
      </c>
    </row>
    <row r="37" spans="1:29" x14ac:dyDescent="0.45">
      <c r="A37" t="s">
        <v>34</v>
      </c>
      <c r="B37" t="s">
        <v>10</v>
      </c>
      <c r="C37" t="s">
        <v>12</v>
      </c>
      <c r="D37" t="s">
        <v>32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  <c r="L37" t="s">
        <v>20</v>
      </c>
      <c r="M37" t="s">
        <v>21</v>
      </c>
      <c r="N37" t="s">
        <v>22</v>
      </c>
      <c r="O37" t="s">
        <v>23</v>
      </c>
      <c r="P37" t="s">
        <v>24</v>
      </c>
      <c r="Q37" t="s">
        <v>25</v>
      </c>
      <c r="R37" t="s">
        <v>26</v>
      </c>
      <c r="S37" t="s">
        <v>27</v>
      </c>
      <c r="T37" t="s">
        <v>28</v>
      </c>
      <c r="U37" t="s">
        <v>29</v>
      </c>
      <c r="V37" t="s">
        <v>30</v>
      </c>
      <c r="W37" t="s">
        <v>31</v>
      </c>
      <c r="X37" t="s">
        <v>86</v>
      </c>
      <c r="Y37" t="s">
        <v>87</v>
      </c>
      <c r="Z37" t="s">
        <v>88</v>
      </c>
      <c r="AA37" t="s">
        <v>89</v>
      </c>
      <c r="AB37" t="s">
        <v>90</v>
      </c>
      <c r="AC37" t="s">
        <v>91</v>
      </c>
    </row>
    <row r="38" spans="1:29" x14ac:dyDescent="0.45">
      <c r="A38" t="s">
        <v>1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  <c r="U38" t="s">
        <v>11</v>
      </c>
      <c r="V38" t="s">
        <v>11</v>
      </c>
      <c r="W38" t="s">
        <v>11</v>
      </c>
      <c r="X38" t="s">
        <v>11</v>
      </c>
      <c r="Y38" t="s">
        <v>11</v>
      </c>
      <c r="Z38" t="s">
        <v>11</v>
      </c>
      <c r="AA38" t="s">
        <v>11</v>
      </c>
      <c r="AB38" t="s">
        <v>11</v>
      </c>
      <c r="AC38" t="s">
        <v>11</v>
      </c>
    </row>
    <row r="39" spans="1:29" x14ac:dyDescent="0.45">
      <c r="A39" t="s">
        <v>76</v>
      </c>
      <c r="B39">
        <v>0.24229999999999999</v>
      </c>
      <c r="C39">
        <v>0.79410000000000003</v>
      </c>
      <c r="D39">
        <v>0.25380000000000003</v>
      </c>
      <c r="E39">
        <v>0.8135</v>
      </c>
      <c r="F39">
        <v>0.40050000000000002</v>
      </c>
      <c r="H39">
        <v>1.4035</v>
      </c>
      <c r="J39">
        <v>1.2094</v>
      </c>
      <c r="K39">
        <v>1.0832999999999999</v>
      </c>
      <c r="N39">
        <v>1.2629999999999999</v>
      </c>
      <c r="O39">
        <v>1.2464</v>
      </c>
      <c r="P39">
        <v>1.2739</v>
      </c>
      <c r="Q39">
        <v>0.8236</v>
      </c>
      <c r="R39">
        <v>1.2871999999999999</v>
      </c>
      <c r="S39">
        <v>1.3619000000000001</v>
      </c>
      <c r="T39">
        <v>1.3769</v>
      </c>
      <c r="U39">
        <v>1.3287</v>
      </c>
      <c r="V39">
        <v>1.379</v>
      </c>
      <c r="W39">
        <v>1.3045</v>
      </c>
      <c r="X39">
        <v>1.2176</v>
      </c>
      <c r="Y39">
        <v>1.1920999999999999</v>
      </c>
      <c r="Z39">
        <v>1.1897</v>
      </c>
      <c r="AA39">
        <v>1.1368</v>
      </c>
      <c r="AB39">
        <v>1.2135</v>
      </c>
      <c r="AC39">
        <v>1.1646000000000001</v>
      </c>
    </row>
    <row r="40" spans="1:29" x14ac:dyDescent="0.45">
      <c r="A40" t="s">
        <v>77</v>
      </c>
      <c r="B40">
        <v>0.26019999999999999</v>
      </c>
      <c r="C40">
        <v>0.78549999999999998</v>
      </c>
      <c r="D40">
        <v>0.25879999999999997</v>
      </c>
      <c r="E40">
        <v>0.80740000000000001</v>
      </c>
      <c r="F40">
        <v>0.38200000000000001</v>
      </c>
      <c r="G40">
        <v>0.82550000000000001</v>
      </c>
      <c r="H40">
        <v>1.377</v>
      </c>
      <c r="J40">
        <f>(1.203+1.2258)/2</f>
        <v>1.2143999999999999</v>
      </c>
      <c r="K40">
        <v>1.2969999999999999</v>
      </c>
      <c r="M40">
        <v>1.6515</v>
      </c>
      <c r="R40">
        <v>1.2904</v>
      </c>
      <c r="S40">
        <v>1.3519000000000001</v>
      </c>
      <c r="T40">
        <v>1.3781000000000001</v>
      </c>
      <c r="U40">
        <v>1.3358000000000001</v>
      </c>
      <c r="V40">
        <v>1.3508</v>
      </c>
      <c r="W40">
        <v>1.3519000000000001</v>
      </c>
      <c r="X40">
        <v>1.2254</v>
      </c>
    </row>
    <row r="41" spans="1:29" x14ac:dyDescent="0.45">
      <c r="A41" t="s">
        <v>78</v>
      </c>
      <c r="B41">
        <f t="shared" ref="B41:W41" si="0">AVERAGE(B39:B40)</f>
        <v>0.25124999999999997</v>
      </c>
      <c r="C41">
        <f t="shared" si="0"/>
        <v>0.78980000000000006</v>
      </c>
      <c r="D41">
        <f t="shared" si="0"/>
        <v>0.25629999999999997</v>
      </c>
      <c r="E41">
        <f t="shared" si="0"/>
        <v>0.81045</v>
      </c>
      <c r="F41">
        <f t="shared" si="0"/>
        <v>0.39124999999999999</v>
      </c>
      <c r="G41">
        <f t="shared" si="0"/>
        <v>0.82550000000000001</v>
      </c>
      <c r="H41">
        <f t="shared" si="0"/>
        <v>1.39025</v>
      </c>
      <c r="I41" t="e">
        <f t="shared" si="0"/>
        <v>#DIV/0!</v>
      </c>
      <c r="J41">
        <f t="shared" si="0"/>
        <v>1.2119</v>
      </c>
      <c r="K41">
        <f t="shared" si="0"/>
        <v>1.19015</v>
      </c>
      <c r="L41" t="e">
        <f t="shared" si="0"/>
        <v>#DIV/0!</v>
      </c>
      <c r="M41">
        <f t="shared" si="0"/>
        <v>1.6515</v>
      </c>
      <c r="N41">
        <f t="shared" si="0"/>
        <v>1.2629999999999999</v>
      </c>
      <c r="O41">
        <f t="shared" si="0"/>
        <v>1.2464</v>
      </c>
      <c r="P41">
        <f t="shared" si="0"/>
        <v>1.2739</v>
      </c>
      <c r="Q41">
        <f>AVERAGE(Q39:Q39)</f>
        <v>0.8236</v>
      </c>
      <c r="R41">
        <f t="shared" si="0"/>
        <v>1.2887999999999999</v>
      </c>
      <c r="S41">
        <f>AVERAGE(S40:S40)</f>
        <v>1.3519000000000001</v>
      </c>
      <c r="T41">
        <f t="shared" si="0"/>
        <v>1.3774999999999999</v>
      </c>
      <c r="U41">
        <f t="shared" si="0"/>
        <v>1.3322500000000002</v>
      </c>
      <c r="V41">
        <f t="shared" si="0"/>
        <v>1.3649</v>
      </c>
      <c r="W41">
        <f t="shared" si="0"/>
        <v>1.3282</v>
      </c>
      <c r="X41">
        <f t="shared" ref="X41" si="1">AVERAGE(X39:X40)</f>
        <v>1.2215</v>
      </c>
      <c r="Y41" t="e">
        <f>AVERAGE(Y40:Y40)</f>
        <v>#DIV/0!</v>
      </c>
      <c r="Z41">
        <f t="shared" ref="Z41:AC41" si="2">AVERAGE(Z39:Z40)</f>
        <v>1.1897</v>
      </c>
      <c r="AA41">
        <f t="shared" si="2"/>
        <v>1.1368</v>
      </c>
      <c r="AB41">
        <f t="shared" si="2"/>
        <v>1.2135</v>
      </c>
      <c r="AC41">
        <f t="shared" si="2"/>
        <v>1.1646000000000001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1B9B-04DE-4D2A-B5B0-B50BFCC5E8E5}">
  <dimension ref="A1:X63"/>
  <sheetViews>
    <sheetView workbookViewId="0">
      <selection activeCell="N11" sqref="N11"/>
    </sheetView>
  </sheetViews>
  <sheetFormatPr defaultRowHeight="14.25" x14ac:dyDescent="0.45"/>
  <cols>
    <col min="1" max="1" width="11.265625" customWidth="1"/>
    <col min="17" max="17" width="12.46484375" bestFit="1" customWidth="1"/>
  </cols>
  <sheetData>
    <row r="1" spans="1:24" x14ac:dyDescent="0.45">
      <c r="A1" t="s">
        <v>94</v>
      </c>
    </row>
    <row r="2" spans="1:24" x14ac:dyDescent="0.45">
      <c r="A2" s="4" t="s">
        <v>100</v>
      </c>
      <c r="B2" s="4" t="s">
        <v>101</v>
      </c>
      <c r="C2" s="4" t="s">
        <v>99</v>
      </c>
      <c r="D2" s="4" t="s">
        <v>106</v>
      </c>
      <c r="E2" s="4" t="s">
        <v>107</v>
      </c>
      <c r="G2" s="4" t="s">
        <v>79</v>
      </c>
      <c r="H2" s="4" t="s">
        <v>102</v>
      </c>
      <c r="I2" s="4" t="s">
        <v>103</v>
      </c>
      <c r="J2" s="4" t="s">
        <v>104</v>
      </c>
      <c r="K2" s="4" t="s">
        <v>104</v>
      </c>
      <c r="L2" s="4" t="s">
        <v>105</v>
      </c>
      <c r="M2" s="4" t="s">
        <v>105</v>
      </c>
      <c r="Q2" s="4" t="s">
        <v>109</v>
      </c>
      <c r="R2" t="s">
        <v>73</v>
      </c>
      <c r="S2" t="s">
        <v>110</v>
      </c>
      <c r="U2" s="4" t="s">
        <v>148</v>
      </c>
      <c r="V2" s="4" t="s">
        <v>74</v>
      </c>
      <c r="W2" s="4" t="s">
        <v>75</v>
      </c>
      <c r="X2" s="4" t="s">
        <v>85</v>
      </c>
    </row>
    <row r="3" spans="1:24" x14ac:dyDescent="0.45">
      <c r="A3" s="4" t="s">
        <v>10</v>
      </c>
      <c r="B3" s="5">
        <v>0.25</v>
      </c>
      <c r="C3" s="5">
        <v>0.01</v>
      </c>
      <c r="D3" s="5">
        <v>0.02</v>
      </c>
      <c r="E3" s="5">
        <v>0.01</v>
      </c>
      <c r="F3" s="5"/>
      <c r="G3">
        <v>8</v>
      </c>
      <c r="H3" s="5">
        <v>1.19</v>
      </c>
      <c r="I3" s="5">
        <v>0.02</v>
      </c>
      <c r="J3" s="5">
        <v>1.26</v>
      </c>
      <c r="K3" s="5">
        <v>0.02</v>
      </c>
      <c r="L3" s="5">
        <v>1.2</v>
      </c>
      <c r="M3" s="5">
        <v>0.01</v>
      </c>
      <c r="Q3" s="4" t="s">
        <v>10</v>
      </c>
      <c r="R3" t="s">
        <v>117</v>
      </c>
      <c r="S3" t="s">
        <v>130</v>
      </c>
      <c r="U3">
        <v>8</v>
      </c>
      <c r="V3" s="5" t="s">
        <v>124</v>
      </c>
      <c r="W3" s="5" t="s">
        <v>126</v>
      </c>
      <c r="X3" s="5">
        <v>1.2</v>
      </c>
    </row>
    <row r="4" spans="1:24" x14ac:dyDescent="0.45">
      <c r="A4" s="4" t="s">
        <v>12</v>
      </c>
      <c r="B4" s="5">
        <v>0.78</v>
      </c>
      <c r="C4" s="5">
        <v>0.01</v>
      </c>
      <c r="D4" s="5">
        <v>0.6</v>
      </c>
      <c r="E4" s="5">
        <v>0.01</v>
      </c>
      <c r="F4" s="5"/>
      <c r="G4" s="4">
        <v>16</v>
      </c>
      <c r="H4" s="5">
        <v>1.24</v>
      </c>
      <c r="I4" s="5">
        <v>0.02</v>
      </c>
      <c r="J4" s="5">
        <v>1.34</v>
      </c>
      <c r="K4" s="5">
        <v>0.02</v>
      </c>
      <c r="L4" s="5">
        <v>1.17</v>
      </c>
      <c r="M4" s="5">
        <v>0.01</v>
      </c>
      <c r="Q4" s="4" t="s">
        <v>12</v>
      </c>
      <c r="R4" t="s">
        <v>118</v>
      </c>
      <c r="S4" t="s">
        <v>141</v>
      </c>
      <c r="U4" s="4">
        <v>16</v>
      </c>
      <c r="V4" s="5" t="s">
        <v>125</v>
      </c>
      <c r="W4" s="5" t="s">
        <v>127</v>
      </c>
      <c r="X4" s="5">
        <v>1.17</v>
      </c>
    </row>
    <row r="5" spans="1:24" x14ac:dyDescent="0.45">
      <c r="A5" s="4" t="s">
        <v>32</v>
      </c>
      <c r="B5" s="5">
        <v>0.24</v>
      </c>
      <c r="C5" s="5">
        <v>0.01</v>
      </c>
      <c r="D5" s="5">
        <v>0.04</v>
      </c>
      <c r="E5" s="5">
        <v>0.01</v>
      </c>
      <c r="F5" s="5"/>
      <c r="G5">
        <v>32</v>
      </c>
      <c r="H5" s="5">
        <v>1.23</v>
      </c>
      <c r="I5" s="5">
        <v>0.02</v>
      </c>
      <c r="J5" s="5">
        <v>1.37</v>
      </c>
      <c r="K5" s="5">
        <v>0.02</v>
      </c>
      <c r="L5" s="5">
        <v>1.17</v>
      </c>
      <c r="M5" s="5">
        <v>0.01</v>
      </c>
      <c r="Q5" s="4" t="s">
        <v>32</v>
      </c>
      <c r="R5" t="s">
        <v>119</v>
      </c>
      <c r="S5" t="s">
        <v>131</v>
      </c>
      <c r="U5">
        <v>32</v>
      </c>
      <c r="V5" s="5" t="s">
        <v>143</v>
      </c>
      <c r="W5" s="5" t="s">
        <v>146</v>
      </c>
      <c r="X5" s="5">
        <v>1.17</v>
      </c>
    </row>
    <row r="6" spans="1:24" x14ac:dyDescent="0.45">
      <c r="A6" s="4" t="s">
        <v>13</v>
      </c>
      <c r="B6" s="5">
        <v>0.79</v>
      </c>
      <c r="C6" s="5">
        <v>0.01</v>
      </c>
      <c r="D6" s="5">
        <v>0.62</v>
      </c>
      <c r="E6" s="5">
        <v>0.01</v>
      </c>
      <c r="F6" s="5"/>
      <c r="G6">
        <v>64</v>
      </c>
      <c r="H6" s="5">
        <v>1.26</v>
      </c>
      <c r="I6" s="5">
        <v>0.01</v>
      </c>
      <c r="J6" s="5">
        <v>1.32</v>
      </c>
      <c r="K6" s="5">
        <v>0.02</v>
      </c>
      <c r="L6" s="5">
        <v>1.1200000000000001</v>
      </c>
      <c r="M6" s="5">
        <v>0.01</v>
      </c>
      <c r="Q6" s="4" t="s">
        <v>13</v>
      </c>
      <c r="R6" t="s">
        <v>120</v>
      </c>
      <c r="S6" t="s">
        <v>132</v>
      </c>
      <c r="U6">
        <v>64</v>
      </c>
      <c r="V6" s="5" t="s">
        <v>144</v>
      </c>
      <c r="W6" s="5" t="s">
        <v>147</v>
      </c>
      <c r="X6" s="5">
        <v>1.1200000000000001</v>
      </c>
    </row>
    <row r="7" spans="1:24" x14ac:dyDescent="0.45">
      <c r="A7" s="4" t="s">
        <v>14</v>
      </c>
      <c r="B7" s="5">
        <v>0.39</v>
      </c>
      <c r="C7" s="5">
        <v>0.01</v>
      </c>
      <c r="D7" s="5">
        <v>0.18</v>
      </c>
      <c r="E7" s="5">
        <v>0.01</v>
      </c>
      <c r="F7" s="5"/>
      <c r="G7">
        <v>128</v>
      </c>
      <c r="H7" s="5">
        <v>1.24</v>
      </c>
      <c r="I7" s="5">
        <v>0.02</v>
      </c>
      <c r="J7" s="5">
        <v>1.34</v>
      </c>
      <c r="K7" s="5">
        <v>0.02</v>
      </c>
      <c r="L7" s="5">
        <v>1.19</v>
      </c>
      <c r="M7" s="5">
        <v>0.01</v>
      </c>
      <c r="Q7" s="4" t="s">
        <v>14</v>
      </c>
      <c r="R7" t="s">
        <v>121</v>
      </c>
      <c r="S7" t="s">
        <v>133</v>
      </c>
      <c r="U7">
        <v>128</v>
      </c>
      <c r="V7" s="5" t="s">
        <v>125</v>
      </c>
      <c r="W7" s="5" t="s">
        <v>127</v>
      </c>
      <c r="X7" s="5">
        <v>1.19</v>
      </c>
    </row>
    <row r="8" spans="1:24" x14ac:dyDescent="0.45">
      <c r="A8" s="4" t="s">
        <v>16</v>
      </c>
      <c r="B8" s="5">
        <v>1.38</v>
      </c>
      <c r="C8" s="5">
        <v>0.01</v>
      </c>
      <c r="D8" s="5">
        <v>0.95</v>
      </c>
      <c r="E8" s="5">
        <v>0.01</v>
      </c>
      <c r="F8" s="5"/>
      <c r="G8">
        <v>256</v>
      </c>
      <c r="H8" s="5">
        <v>0.81</v>
      </c>
      <c r="I8" s="5">
        <v>0.01</v>
      </c>
      <c r="J8" s="5">
        <v>1.34</v>
      </c>
      <c r="K8" s="5">
        <v>0.02</v>
      </c>
      <c r="L8" s="5">
        <v>1.1499999999999999</v>
      </c>
      <c r="M8" s="5">
        <v>0.02</v>
      </c>
      <c r="Q8" s="4" t="s">
        <v>16</v>
      </c>
      <c r="R8" t="s">
        <v>122</v>
      </c>
      <c r="S8" t="s">
        <v>134</v>
      </c>
      <c r="U8">
        <v>256</v>
      </c>
      <c r="V8" s="5" t="s">
        <v>145</v>
      </c>
      <c r="W8" s="5" t="s">
        <v>127</v>
      </c>
      <c r="X8" s="5">
        <v>1.1499999999999999</v>
      </c>
    </row>
    <row r="9" spans="1:24" x14ac:dyDescent="0.45">
      <c r="A9" s="4" t="s">
        <v>21</v>
      </c>
      <c r="B9" s="5">
        <v>1.61</v>
      </c>
      <c r="C9" s="5">
        <v>0.02</v>
      </c>
      <c r="D9" s="5">
        <v>1.21</v>
      </c>
      <c r="E9" s="5">
        <v>0.01</v>
      </c>
      <c r="F9" s="5"/>
      <c r="Q9" s="4" t="s">
        <v>21</v>
      </c>
      <c r="R9" t="s">
        <v>123</v>
      </c>
      <c r="S9" t="s">
        <v>135</v>
      </c>
    </row>
    <row r="10" spans="1:24" x14ac:dyDescent="0.45">
      <c r="A10" s="4" t="s">
        <v>18</v>
      </c>
      <c r="B10" s="5">
        <v>1.19</v>
      </c>
      <c r="C10" s="5">
        <v>0.02</v>
      </c>
      <c r="D10" s="5">
        <v>0.76</v>
      </c>
      <c r="E10" s="5">
        <v>0.01</v>
      </c>
      <c r="F10" s="5"/>
      <c r="H10" s="5"/>
      <c r="I10" s="5"/>
      <c r="J10" s="5"/>
      <c r="K10" s="5"/>
      <c r="L10" s="5"/>
      <c r="M10" s="5"/>
      <c r="Q10" s="4" t="s">
        <v>111</v>
      </c>
      <c r="R10" t="s">
        <v>124</v>
      </c>
      <c r="S10" t="s">
        <v>136</v>
      </c>
    </row>
    <row r="11" spans="1:24" x14ac:dyDescent="0.45">
      <c r="A11" s="4" t="s">
        <v>19</v>
      </c>
      <c r="B11" s="5">
        <v>1.24</v>
      </c>
      <c r="C11" s="5">
        <v>0.02</v>
      </c>
      <c r="D11" s="5">
        <v>0.88</v>
      </c>
      <c r="E11" s="5">
        <v>0.01</v>
      </c>
      <c r="F11" s="5"/>
      <c r="H11" s="5"/>
      <c r="I11" s="5"/>
      <c r="J11" s="5"/>
      <c r="K11" s="5"/>
      <c r="L11" s="5"/>
      <c r="M11" s="5"/>
      <c r="Q11" s="4" t="s">
        <v>112</v>
      </c>
      <c r="R11" t="s">
        <v>125</v>
      </c>
      <c r="S11" t="s">
        <v>137</v>
      </c>
    </row>
    <row r="12" spans="1:24" x14ac:dyDescent="0.45">
      <c r="A12" s="4" t="s">
        <v>26</v>
      </c>
      <c r="B12" s="5">
        <v>1.26</v>
      </c>
      <c r="C12" s="5">
        <v>0.02</v>
      </c>
      <c r="D12" s="5">
        <v>0.81</v>
      </c>
      <c r="E12" s="5">
        <v>0.01</v>
      </c>
      <c r="F12" s="5"/>
      <c r="H12" s="5"/>
      <c r="I12" s="5"/>
      <c r="J12" s="5"/>
      <c r="K12" s="5"/>
      <c r="L12" s="5"/>
      <c r="M12" s="5"/>
      <c r="Q12" s="4" t="s">
        <v>113</v>
      </c>
      <c r="R12" t="s">
        <v>126</v>
      </c>
      <c r="S12" t="s">
        <v>138</v>
      </c>
    </row>
    <row r="13" spans="1:24" x14ac:dyDescent="0.45">
      <c r="A13" s="4" t="s">
        <v>30</v>
      </c>
      <c r="B13" s="5">
        <v>1.34</v>
      </c>
      <c r="C13" s="5">
        <v>0.02</v>
      </c>
      <c r="D13" s="5">
        <v>0.9</v>
      </c>
      <c r="E13" s="5">
        <v>0.01</v>
      </c>
      <c r="F13" s="5"/>
      <c r="H13" s="5"/>
      <c r="I13" s="5"/>
      <c r="J13" s="5"/>
      <c r="K13" s="5"/>
      <c r="L13" s="5"/>
      <c r="M13" s="5"/>
      <c r="Q13" s="4" t="s">
        <v>114</v>
      </c>
      <c r="R13" t="s">
        <v>127</v>
      </c>
      <c r="S13" t="s">
        <v>142</v>
      </c>
    </row>
    <row r="14" spans="1:24" x14ac:dyDescent="0.45">
      <c r="A14" s="4" t="s">
        <v>86</v>
      </c>
      <c r="B14" s="5">
        <v>1.2</v>
      </c>
      <c r="C14" s="5">
        <v>0.01</v>
      </c>
      <c r="D14" s="5">
        <v>0.75</v>
      </c>
      <c r="E14" s="5">
        <v>0.02</v>
      </c>
      <c r="F14" s="5"/>
      <c r="H14" s="5"/>
      <c r="I14" s="5"/>
      <c r="J14" s="5"/>
      <c r="K14" s="5"/>
      <c r="L14" s="5"/>
      <c r="M14" s="5"/>
      <c r="Q14" s="4" t="s">
        <v>115</v>
      </c>
      <c r="R14" t="s">
        <v>129</v>
      </c>
      <c r="S14" t="s">
        <v>139</v>
      </c>
    </row>
    <row r="15" spans="1:24" x14ac:dyDescent="0.45">
      <c r="A15" s="4" t="s">
        <v>90</v>
      </c>
      <c r="B15" s="5">
        <v>1.19</v>
      </c>
      <c r="C15" s="5">
        <v>0.01</v>
      </c>
      <c r="D15" s="5">
        <v>0.82</v>
      </c>
      <c r="E15" s="5">
        <v>0.01</v>
      </c>
      <c r="F15" s="5"/>
      <c r="H15" s="5"/>
      <c r="I15" s="5"/>
      <c r="J15" s="5"/>
      <c r="K15" s="5"/>
      <c r="L15" s="5"/>
      <c r="M15" s="5"/>
      <c r="Q15" s="4" t="s">
        <v>116</v>
      </c>
      <c r="R15" t="s">
        <v>128</v>
      </c>
      <c r="S15" t="s">
        <v>140</v>
      </c>
    </row>
    <row r="18" spans="1:9" x14ac:dyDescent="0.45">
      <c r="B18" s="6" t="s">
        <v>96</v>
      </c>
      <c r="C18" s="6"/>
      <c r="D18" s="6"/>
      <c r="E18" s="6"/>
      <c r="F18" s="6"/>
      <c r="G18" s="6"/>
    </row>
    <row r="19" spans="1:9" x14ac:dyDescent="0.45">
      <c r="A19" s="4" t="s">
        <v>95</v>
      </c>
      <c r="B19">
        <v>0</v>
      </c>
      <c r="C19">
        <v>58</v>
      </c>
      <c r="D19">
        <v>100</v>
      </c>
      <c r="E19">
        <v>250</v>
      </c>
      <c r="F19">
        <v>550</v>
      </c>
      <c r="G19">
        <v>1200</v>
      </c>
      <c r="H19" t="s">
        <v>78</v>
      </c>
      <c r="I19" t="s">
        <v>97</v>
      </c>
    </row>
    <row r="20" spans="1:9" x14ac:dyDescent="0.45">
      <c r="A20" s="4" t="s">
        <v>10</v>
      </c>
      <c r="B20">
        <v>0.26019999999999999</v>
      </c>
      <c r="C20">
        <v>0.2407</v>
      </c>
      <c r="D20">
        <v>0.2576</v>
      </c>
      <c r="E20">
        <v>0.23080000000000001</v>
      </c>
      <c r="F20">
        <v>0.2346</v>
      </c>
      <c r="G20">
        <v>0.24859999999999999</v>
      </c>
      <c r="H20" s="5">
        <f>AVERAGE(B20:G20)</f>
        <v>0.24541666666666664</v>
      </c>
      <c r="I20" s="5">
        <f>_xlfn.STDEV.P(B20:G20)</f>
        <v>1.1030324363116229E-2</v>
      </c>
    </row>
    <row r="21" spans="1:9" x14ac:dyDescent="0.45">
      <c r="A21" s="4" t="s">
        <v>12</v>
      </c>
      <c r="B21">
        <v>0.78869999999999996</v>
      </c>
      <c r="C21">
        <v>0.77649999999999997</v>
      </c>
      <c r="D21">
        <v>0.79410000000000003</v>
      </c>
      <c r="E21">
        <v>0.76270000000000004</v>
      </c>
      <c r="F21">
        <v>0.77290000000000003</v>
      </c>
      <c r="G21">
        <v>0.78159999999999996</v>
      </c>
      <c r="H21" s="5">
        <f t="shared" ref="H21:H44" si="0">AVERAGE(B21:G21)</f>
        <v>0.77941666666666665</v>
      </c>
      <c r="I21" s="5">
        <f t="shared" ref="I21:I44" si="1">_xlfn.STDEV.P(B21:G21)</f>
        <v>1.0303464897251244E-2</v>
      </c>
    </row>
    <row r="22" spans="1:9" x14ac:dyDescent="0.45">
      <c r="A22" s="4" t="s">
        <v>32</v>
      </c>
      <c r="B22">
        <v>0.25369999999999998</v>
      </c>
      <c r="C22">
        <v>0.2369</v>
      </c>
      <c r="D22">
        <v>0.25380000000000003</v>
      </c>
      <c r="E22">
        <v>0.2306</v>
      </c>
      <c r="F22">
        <v>0.2366</v>
      </c>
      <c r="G22">
        <v>0.24610000000000001</v>
      </c>
      <c r="H22" s="5">
        <f t="shared" si="0"/>
        <v>0.24295</v>
      </c>
      <c r="I22" s="5">
        <f t="shared" si="1"/>
        <v>8.8755750987377369E-3</v>
      </c>
    </row>
    <row r="23" spans="1:9" x14ac:dyDescent="0.45">
      <c r="A23" s="4" t="s">
        <v>13</v>
      </c>
      <c r="B23">
        <v>0.80920000000000003</v>
      </c>
      <c r="C23">
        <v>0.79600000000000004</v>
      </c>
      <c r="D23">
        <v>0.8135</v>
      </c>
      <c r="E23">
        <v>0.78449999999999998</v>
      </c>
      <c r="F23">
        <v>0.79330000000000001</v>
      </c>
      <c r="G23">
        <v>0.80249999999999999</v>
      </c>
      <c r="H23" s="5">
        <f t="shared" si="0"/>
        <v>0.79983333333333329</v>
      </c>
      <c r="I23" s="5">
        <f t="shared" si="1"/>
        <v>9.7818993838393008E-3</v>
      </c>
    </row>
    <row r="24" spans="1:9" x14ac:dyDescent="0.45">
      <c r="A24" s="4" t="s">
        <v>14</v>
      </c>
      <c r="B24">
        <v>0.4012</v>
      </c>
      <c r="C24">
        <v>0.38590000000000002</v>
      </c>
      <c r="D24">
        <v>0.4007</v>
      </c>
      <c r="E24">
        <v>0.37930000000000003</v>
      </c>
      <c r="F24">
        <v>0.38269999999999998</v>
      </c>
      <c r="G24">
        <v>0.39319999999999999</v>
      </c>
      <c r="H24" s="5">
        <f t="shared" si="0"/>
        <v>0.39050000000000001</v>
      </c>
      <c r="I24" s="5">
        <f t="shared" si="1"/>
        <v>8.4976467330667455E-3</v>
      </c>
    </row>
    <row r="25" spans="1:9" x14ac:dyDescent="0.45">
      <c r="A25" s="4" t="s">
        <v>16</v>
      </c>
      <c r="B25">
        <v>1.3964000000000001</v>
      </c>
      <c r="C25">
        <v>1.3812</v>
      </c>
      <c r="D25">
        <v>1.4035</v>
      </c>
      <c r="E25">
        <v>1.3591</v>
      </c>
      <c r="F25">
        <v>1.3741000000000001</v>
      </c>
      <c r="G25">
        <v>1.3929</v>
      </c>
      <c r="H25" s="5">
        <f t="shared" si="0"/>
        <v>1.3845333333333334</v>
      </c>
      <c r="I25" s="5">
        <f t="shared" si="1"/>
        <v>1.4929687054843302E-2</v>
      </c>
    </row>
    <row r="26" spans="1:9" x14ac:dyDescent="0.45">
      <c r="A26" s="4" t="s">
        <v>21</v>
      </c>
      <c r="B26">
        <v>1.6515</v>
      </c>
      <c r="C26">
        <v>1.6021000000000001</v>
      </c>
      <c r="D26">
        <v>1.6315</v>
      </c>
      <c r="E26">
        <v>1.5908</v>
      </c>
      <c r="F26">
        <v>1.6014999999999999</v>
      </c>
      <c r="G26">
        <v>1.6008</v>
      </c>
      <c r="H26" s="5">
        <f t="shared" si="0"/>
        <v>1.6130333333333331</v>
      </c>
      <c r="I26" s="5">
        <f t="shared" si="1"/>
        <v>2.1280794680232726E-2</v>
      </c>
    </row>
    <row r="27" spans="1:9" x14ac:dyDescent="0.45">
      <c r="A27" s="4" t="s">
        <v>18</v>
      </c>
      <c r="B27">
        <v>1.1999</v>
      </c>
      <c r="C27">
        <v>1.1845000000000001</v>
      </c>
      <c r="D27">
        <v>1.2094</v>
      </c>
      <c r="E27">
        <v>1.1615</v>
      </c>
      <c r="F27">
        <v>1.1778</v>
      </c>
      <c r="G27">
        <v>1.1934</v>
      </c>
      <c r="H27" s="5">
        <f>AVERAGE(B27:G27)</f>
        <v>1.1877500000000001</v>
      </c>
      <c r="I27" s="5">
        <f t="shared" si="1"/>
        <v>1.5528978287919234E-2</v>
      </c>
    </row>
    <row r="28" spans="1:9" x14ac:dyDescent="0.45">
      <c r="A28" s="4" t="s">
        <v>22</v>
      </c>
      <c r="B28">
        <v>1.2559</v>
      </c>
      <c r="C28">
        <v>1.2392000000000001</v>
      </c>
      <c r="D28">
        <v>1.2629999999999999</v>
      </c>
      <c r="E28">
        <v>1.2168000000000001</v>
      </c>
      <c r="F28">
        <v>1.2318</v>
      </c>
      <c r="G28">
        <v>1.2504999999999999</v>
      </c>
      <c r="H28" s="5">
        <f t="shared" si="0"/>
        <v>1.2428666666666666</v>
      </c>
      <c r="I28" s="5">
        <f t="shared" si="1"/>
        <v>1.5539591014209065E-2</v>
      </c>
    </row>
    <row r="29" spans="1:9" x14ac:dyDescent="0.45">
      <c r="A29" s="4" t="s">
        <v>23</v>
      </c>
      <c r="B29">
        <v>1.2396</v>
      </c>
      <c r="C29">
        <v>1.2225999999999999</v>
      </c>
      <c r="D29">
        <v>1.2464</v>
      </c>
      <c r="E29">
        <v>1.1986000000000001</v>
      </c>
      <c r="F29">
        <v>1.2130000000000001</v>
      </c>
      <c r="G29">
        <v>1.2311000000000001</v>
      </c>
      <c r="H29" s="5">
        <f t="shared" si="0"/>
        <v>1.2252166666666666</v>
      </c>
      <c r="I29" s="5">
        <f t="shared" si="1"/>
        <v>1.6097454940317564E-2</v>
      </c>
    </row>
    <row r="30" spans="1:9" x14ac:dyDescent="0.45">
      <c r="A30" s="4" t="s">
        <v>24</v>
      </c>
      <c r="B30">
        <v>1.2739</v>
      </c>
      <c r="C30">
        <v>1.2584</v>
      </c>
      <c r="D30">
        <v>1.2797000000000001</v>
      </c>
      <c r="E30">
        <v>1.2352000000000001</v>
      </c>
      <c r="F30">
        <v>1.2521</v>
      </c>
      <c r="G30">
        <v>1.2678</v>
      </c>
      <c r="H30" s="5">
        <f t="shared" si="0"/>
        <v>1.2611833333333335</v>
      </c>
      <c r="I30" s="5">
        <f t="shared" si="1"/>
        <v>1.4797231347639177E-2</v>
      </c>
    </row>
    <row r="31" spans="1:9" x14ac:dyDescent="0.45">
      <c r="A31" s="4" t="s">
        <v>19</v>
      </c>
      <c r="B31">
        <v>1.254</v>
      </c>
      <c r="C31">
        <v>1.2411000000000001</v>
      </c>
      <c r="D31">
        <v>1.2638</v>
      </c>
      <c r="E31">
        <v>1.2175</v>
      </c>
      <c r="F31">
        <v>1.2318</v>
      </c>
      <c r="G31">
        <v>1.2518</v>
      </c>
      <c r="H31" s="5">
        <f t="shared" si="0"/>
        <v>1.2433333333333334</v>
      </c>
      <c r="I31" s="5">
        <f t="shared" si="1"/>
        <v>1.5328151298255842E-2</v>
      </c>
    </row>
    <row r="32" spans="1:9" x14ac:dyDescent="0.45">
      <c r="A32" s="4" t="s">
        <v>25</v>
      </c>
      <c r="B32">
        <v>0.8236</v>
      </c>
      <c r="C32">
        <v>0.80410000000000004</v>
      </c>
      <c r="D32">
        <v>0.82689999999999997</v>
      </c>
      <c r="E32">
        <v>0.78969999999999996</v>
      </c>
      <c r="F32">
        <v>0.78969999999999996</v>
      </c>
      <c r="G32">
        <v>0.81299999999999994</v>
      </c>
      <c r="H32" s="5">
        <f t="shared" si="0"/>
        <v>0.80783333333333329</v>
      </c>
      <c r="I32" s="5">
        <f t="shared" si="1"/>
        <v>1.4778324968983765E-2</v>
      </c>
    </row>
    <row r="33" spans="1:9" x14ac:dyDescent="0.45">
      <c r="A33" s="4" t="s">
        <v>26</v>
      </c>
      <c r="B33">
        <v>1.2762</v>
      </c>
      <c r="C33">
        <v>1.2584</v>
      </c>
      <c r="D33">
        <v>1.2871999999999999</v>
      </c>
      <c r="E33">
        <v>1.2381</v>
      </c>
      <c r="F33">
        <v>1.2494000000000001</v>
      </c>
      <c r="G33">
        <v>1.2695000000000001</v>
      </c>
      <c r="H33" s="5">
        <f t="shared" si="0"/>
        <v>1.2631333333333334</v>
      </c>
      <c r="I33" s="5">
        <f t="shared" si="1"/>
        <v>1.6472974500341103E-2</v>
      </c>
    </row>
    <row r="34" spans="1:9" x14ac:dyDescent="0.45">
      <c r="A34" s="4" t="s">
        <v>27</v>
      </c>
      <c r="B34">
        <v>1.3519000000000001</v>
      </c>
      <c r="C34">
        <v>1.3362000000000001</v>
      </c>
      <c r="D34">
        <v>1.3581000000000001</v>
      </c>
      <c r="E34">
        <v>1.3133999999999999</v>
      </c>
      <c r="F34">
        <v>1.3269</v>
      </c>
      <c r="G34">
        <v>1.347</v>
      </c>
      <c r="H34" s="5">
        <f t="shared" si="0"/>
        <v>1.3389166666666668</v>
      </c>
      <c r="I34" s="5">
        <f t="shared" si="1"/>
        <v>1.5301352518287093E-2</v>
      </c>
    </row>
    <row r="35" spans="1:9" x14ac:dyDescent="0.45">
      <c r="A35" s="4" t="s">
        <v>28</v>
      </c>
      <c r="B35">
        <v>1.3781000000000001</v>
      </c>
      <c r="C35">
        <v>1.3635999999999999</v>
      </c>
      <c r="D35">
        <v>1.3861000000000001</v>
      </c>
      <c r="E35">
        <v>1.3408</v>
      </c>
      <c r="F35">
        <v>1.3546</v>
      </c>
      <c r="G35">
        <v>1.3748</v>
      </c>
      <c r="H35" s="5">
        <f t="shared" si="0"/>
        <v>1.3663333333333334</v>
      </c>
      <c r="I35" s="5">
        <f t="shared" si="1"/>
        <v>1.5264082750765715E-2</v>
      </c>
    </row>
    <row r="36" spans="1:9" x14ac:dyDescent="0.45">
      <c r="A36" s="4" t="s">
        <v>29</v>
      </c>
      <c r="B36">
        <v>1.3358000000000001</v>
      </c>
      <c r="C36">
        <v>1.3218000000000001</v>
      </c>
      <c r="D36">
        <v>1.3439000000000001</v>
      </c>
      <c r="E36">
        <v>1.2994000000000001</v>
      </c>
      <c r="F36">
        <v>1.3124</v>
      </c>
      <c r="G36">
        <v>1.3331</v>
      </c>
      <c r="H36" s="5">
        <f t="shared" si="0"/>
        <v>1.3244</v>
      </c>
      <c r="I36" s="5">
        <f t="shared" si="1"/>
        <v>1.5064638506560092E-2</v>
      </c>
    </row>
    <row r="37" spans="1:9" x14ac:dyDescent="0.45">
      <c r="A37" s="4" t="s">
        <v>30</v>
      </c>
      <c r="B37">
        <v>1.3508</v>
      </c>
      <c r="C37">
        <v>1.3344</v>
      </c>
      <c r="D37">
        <v>1.3577999999999999</v>
      </c>
      <c r="E37">
        <v>1.3129</v>
      </c>
      <c r="F37">
        <v>1.3275999999999999</v>
      </c>
      <c r="G37">
        <v>1.3466</v>
      </c>
      <c r="H37" s="5">
        <f t="shared" si="0"/>
        <v>1.3383500000000002</v>
      </c>
      <c r="I37" s="5">
        <f t="shared" si="1"/>
        <v>1.5167042119894926E-2</v>
      </c>
    </row>
    <row r="38" spans="1:9" x14ac:dyDescent="0.45">
      <c r="A38" s="4" t="s">
        <v>31</v>
      </c>
      <c r="B38">
        <v>1.3519000000000001</v>
      </c>
      <c r="C38">
        <v>1.3354999999999999</v>
      </c>
      <c r="D38">
        <v>1.3573999999999999</v>
      </c>
      <c r="E38">
        <v>1.3127</v>
      </c>
      <c r="F38">
        <v>1.3282</v>
      </c>
      <c r="G38">
        <v>1.3468</v>
      </c>
      <c r="H38" s="5">
        <f t="shared" si="0"/>
        <v>1.3387499999999999</v>
      </c>
      <c r="I38" s="5">
        <f t="shared" si="1"/>
        <v>1.5198766397310019E-2</v>
      </c>
    </row>
    <row r="39" spans="1:9" x14ac:dyDescent="0.45">
      <c r="A39" s="4" t="s">
        <v>86</v>
      </c>
      <c r="B39">
        <v>1.2115</v>
      </c>
      <c r="C39">
        <v>1.1968000000000001</v>
      </c>
      <c r="D39">
        <v>1.2176</v>
      </c>
      <c r="E39">
        <v>1.1738999999999999</v>
      </c>
      <c r="F39">
        <v>1.1888000000000001</v>
      </c>
      <c r="G39">
        <v>1.2027000000000001</v>
      </c>
      <c r="H39" s="5">
        <f t="shared" si="0"/>
        <v>1.19855</v>
      </c>
      <c r="I39" s="5">
        <f t="shared" si="1"/>
        <v>1.445438226513562E-2</v>
      </c>
    </row>
    <row r="40" spans="1:9" x14ac:dyDescent="0.45">
      <c r="A40" s="4" t="s">
        <v>87</v>
      </c>
      <c r="B40">
        <v>1.1835</v>
      </c>
      <c r="C40">
        <v>1.1687000000000001</v>
      </c>
      <c r="D40">
        <v>1.1920999999999999</v>
      </c>
      <c r="E40">
        <v>1.1472</v>
      </c>
      <c r="F40">
        <v>1.1632</v>
      </c>
      <c r="G40">
        <v>1.1758</v>
      </c>
      <c r="H40" s="5">
        <f t="shared" si="0"/>
        <v>1.1717499999999998</v>
      </c>
      <c r="I40" s="5">
        <f t="shared" si="1"/>
        <v>1.4455074080289803E-2</v>
      </c>
    </row>
    <row r="41" spans="1:9" x14ac:dyDescent="0.45">
      <c r="A41" s="4" t="s">
        <v>88</v>
      </c>
      <c r="B41">
        <v>1.1849000000000001</v>
      </c>
      <c r="C41">
        <v>1.1668000000000001</v>
      </c>
      <c r="D41">
        <v>1.1897</v>
      </c>
      <c r="E41">
        <v>1.1456</v>
      </c>
      <c r="F41">
        <v>1.1607000000000001</v>
      </c>
      <c r="G41">
        <v>1.1746000000000001</v>
      </c>
      <c r="H41" s="5">
        <f t="shared" si="0"/>
        <v>1.1703833333333333</v>
      </c>
      <c r="I41" s="5">
        <f t="shared" si="1"/>
        <v>1.484625841378525E-2</v>
      </c>
    </row>
    <row r="42" spans="1:9" x14ac:dyDescent="0.45">
      <c r="A42" s="4" t="s">
        <v>89</v>
      </c>
      <c r="B42">
        <v>1.1315999999999999</v>
      </c>
      <c r="C42">
        <v>1.1125</v>
      </c>
      <c r="D42">
        <v>1.1368</v>
      </c>
      <c r="E42">
        <v>1.0936999999999999</v>
      </c>
      <c r="F42">
        <v>1.1084000000000001</v>
      </c>
      <c r="G42">
        <v>1.1200000000000001</v>
      </c>
      <c r="H42" s="5">
        <f t="shared" si="0"/>
        <v>1.1171666666666666</v>
      </c>
      <c r="I42" s="5">
        <f t="shared" si="1"/>
        <v>1.444029855031477E-2</v>
      </c>
    </row>
    <row r="43" spans="1:9" x14ac:dyDescent="0.45">
      <c r="A43" s="4" t="s">
        <v>90</v>
      </c>
      <c r="B43">
        <v>1.2071000000000001</v>
      </c>
      <c r="C43">
        <v>1.1902999999999999</v>
      </c>
      <c r="D43">
        <v>1.2135</v>
      </c>
      <c r="E43">
        <v>1.1693</v>
      </c>
      <c r="F43">
        <v>1.1818</v>
      </c>
      <c r="G43">
        <v>1.1987000000000001</v>
      </c>
      <c r="H43" s="5">
        <f t="shared" si="0"/>
        <v>1.1934500000000001</v>
      </c>
      <c r="I43" s="5">
        <f t="shared" si="1"/>
        <v>1.4970832753502196E-2</v>
      </c>
    </row>
    <row r="44" spans="1:9" x14ac:dyDescent="0.45">
      <c r="A44" s="4" t="s">
        <v>91</v>
      </c>
      <c r="B44">
        <v>1.1577999999999999</v>
      </c>
      <c r="C44">
        <v>1.1446000000000001</v>
      </c>
      <c r="D44">
        <v>1.1646000000000001</v>
      </c>
      <c r="E44">
        <v>1.1192</v>
      </c>
      <c r="F44">
        <v>1.1342000000000001</v>
      </c>
      <c r="G44">
        <v>1.1505000000000001</v>
      </c>
      <c r="H44" s="5">
        <f t="shared" si="0"/>
        <v>1.1451499999999999</v>
      </c>
      <c r="I44" s="5">
        <f t="shared" si="1"/>
        <v>1.5058524717470398E-2</v>
      </c>
    </row>
    <row r="49" spans="1:9" x14ac:dyDescent="0.45">
      <c r="B49" s="6" t="s">
        <v>96</v>
      </c>
      <c r="C49" s="6"/>
      <c r="D49" s="6"/>
      <c r="E49" s="6"/>
      <c r="F49" s="6"/>
      <c r="G49" s="6"/>
    </row>
    <row r="50" spans="1:9" x14ac:dyDescent="0.45">
      <c r="A50" s="4" t="s">
        <v>98</v>
      </c>
      <c r="B50">
        <v>0</v>
      </c>
      <c r="C50">
        <v>58</v>
      </c>
      <c r="D50">
        <v>100</v>
      </c>
      <c r="E50">
        <v>250</v>
      </c>
      <c r="F50">
        <v>550</v>
      </c>
      <c r="G50">
        <v>1200</v>
      </c>
      <c r="H50" t="s">
        <v>78</v>
      </c>
      <c r="I50" t="s">
        <v>97</v>
      </c>
    </row>
    <row r="51" spans="1:9" x14ac:dyDescent="0.45">
      <c r="A51" s="4" t="s">
        <v>10</v>
      </c>
      <c r="B51">
        <v>3.0800000000000001E-2</v>
      </c>
      <c r="C51">
        <v>1.3899999999999999E-2</v>
      </c>
      <c r="D51">
        <v>2.69E-2</v>
      </c>
      <c r="E51">
        <v>5.8999999999999999E-3</v>
      </c>
      <c r="F51">
        <v>5.4000000000000003E-3</v>
      </c>
      <c r="G51">
        <v>1.84E-2</v>
      </c>
      <c r="H51" s="5">
        <f>AVERAGE(B51:G51)</f>
        <v>1.6883333333333334E-2</v>
      </c>
      <c r="I51" s="5">
        <f>_xlfn.STDEV.P(B51:G51)</f>
        <v>9.6411300628551268E-3</v>
      </c>
    </row>
    <row r="52" spans="1:9" x14ac:dyDescent="0.45">
      <c r="A52" s="4" t="s">
        <v>12</v>
      </c>
      <c r="B52">
        <v>0.61119999999999997</v>
      </c>
      <c r="C52">
        <v>0.59740000000000004</v>
      </c>
      <c r="D52">
        <v>0.61580000000000001</v>
      </c>
      <c r="E52">
        <v>0.58299999999999996</v>
      </c>
      <c r="F52">
        <v>0.59150000000000003</v>
      </c>
      <c r="G52">
        <v>0.5988</v>
      </c>
      <c r="H52" s="5">
        <f t="shared" ref="H52:H57" si="2">AVERAGE(B52:G52)</f>
        <v>0.59961666666666658</v>
      </c>
      <c r="I52" s="5">
        <f t="shared" ref="I52:I63" si="3">_xlfn.STDEV.P(B52:G52)</f>
        <v>1.1132896698024685E-2</v>
      </c>
    </row>
    <row r="53" spans="1:9" x14ac:dyDescent="0.45">
      <c r="A53" s="4" t="s">
        <v>32</v>
      </c>
      <c r="B53">
        <v>5.7200000000000001E-2</v>
      </c>
      <c r="C53">
        <v>3.5499999999999997E-2</v>
      </c>
      <c r="D53">
        <v>5.3800000000000001E-2</v>
      </c>
      <c r="E53">
        <v>3.2599999999999997E-2</v>
      </c>
      <c r="F53">
        <v>3.4099999999999998E-2</v>
      </c>
      <c r="G53">
        <v>4.9000000000000002E-2</v>
      </c>
      <c r="H53" s="5">
        <f t="shared" si="2"/>
        <v>4.3699999999999996E-2</v>
      </c>
      <c r="I53" s="5">
        <f t="shared" si="3"/>
        <v>9.9579114276037092E-3</v>
      </c>
    </row>
    <row r="54" spans="1:9" x14ac:dyDescent="0.45">
      <c r="A54" s="4" t="s">
        <v>13</v>
      </c>
      <c r="B54">
        <v>0.63009999999999999</v>
      </c>
      <c r="C54">
        <v>0.61599999999999999</v>
      </c>
      <c r="D54">
        <v>0.63149999999999995</v>
      </c>
      <c r="E54">
        <v>0.60360000000000003</v>
      </c>
      <c r="F54">
        <v>0.61160000000000003</v>
      </c>
      <c r="G54">
        <v>0.61970000000000003</v>
      </c>
      <c r="H54" s="5">
        <f t="shared" si="2"/>
        <v>0.61875000000000002</v>
      </c>
      <c r="I54" s="5">
        <f t="shared" si="3"/>
        <v>9.8361154256477821E-3</v>
      </c>
    </row>
    <row r="55" spans="1:9" x14ac:dyDescent="0.45">
      <c r="A55" s="4" t="s">
        <v>14</v>
      </c>
      <c r="B55">
        <v>0.19259999999999999</v>
      </c>
      <c r="C55">
        <v>0.17510000000000001</v>
      </c>
      <c r="D55">
        <v>0.19</v>
      </c>
      <c r="E55">
        <v>0.17230000000000001</v>
      </c>
      <c r="F55">
        <v>0.17050000000000001</v>
      </c>
      <c r="G55">
        <v>0.18720000000000001</v>
      </c>
      <c r="H55" s="5">
        <f t="shared" si="2"/>
        <v>0.18128333333333335</v>
      </c>
      <c r="I55" s="5">
        <f t="shared" si="3"/>
        <v>8.8907098829183566E-3</v>
      </c>
    </row>
    <row r="56" spans="1:9" x14ac:dyDescent="0.45">
      <c r="A56" s="4" t="s">
        <v>16</v>
      </c>
      <c r="B56">
        <v>0.95599999999999996</v>
      </c>
      <c r="C56">
        <v>0.94510000000000005</v>
      </c>
      <c r="D56">
        <v>0.95950000000000002</v>
      </c>
      <c r="E56">
        <v>0.9214</v>
      </c>
      <c r="F56">
        <v>0.93559999999999999</v>
      </c>
      <c r="G56">
        <v>0.9546</v>
      </c>
      <c r="H56" s="5">
        <f t="shared" si="2"/>
        <v>0.94536666666666669</v>
      </c>
      <c r="I56" s="5">
        <f t="shared" si="3"/>
        <v>1.3341247651134017E-2</v>
      </c>
    </row>
    <row r="57" spans="1:9" x14ac:dyDescent="0.45">
      <c r="A57" s="4" t="s">
        <v>21</v>
      </c>
      <c r="B57">
        <v>1.2208000000000001</v>
      </c>
      <c r="C57">
        <v>1.2157</v>
      </c>
      <c r="D57">
        <v>1.2218</v>
      </c>
      <c r="E57">
        <v>1.2024999999999999</v>
      </c>
      <c r="F57">
        <v>1.208</v>
      </c>
      <c r="G57">
        <v>1.2146999999999999</v>
      </c>
      <c r="H57" s="5">
        <f t="shared" si="2"/>
        <v>1.2139166666666668</v>
      </c>
      <c r="I57" s="5">
        <f t="shared" si="3"/>
        <v>6.8150364798893696E-3</v>
      </c>
    </row>
    <row r="58" spans="1:9" x14ac:dyDescent="0.45">
      <c r="A58" s="4" t="s">
        <v>18</v>
      </c>
      <c r="B58">
        <v>0.77649999999999997</v>
      </c>
      <c r="C58">
        <v>0.76170000000000004</v>
      </c>
      <c r="D58">
        <v>0.78320000000000001</v>
      </c>
      <c r="E58">
        <v>0.7409</v>
      </c>
      <c r="F58">
        <v>0.75529999999999997</v>
      </c>
      <c r="G58">
        <v>0.77010000000000001</v>
      </c>
      <c r="H58" s="5">
        <f>AVERAGE(B58:G58)</f>
        <v>0.76461666666666661</v>
      </c>
      <c r="I58" s="5">
        <f t="shared" si="3"/>
        <v>1.399052258574433E-2</v>
      </c>
    </row>
    <row r="59" spans="1:9" x14ac:dyDescent="0.45">
      <c r="A59" s="4" t="s">
        <v>19</v>
      </c>
      <c r="B59">
        <v>0.89129999999999998</v>
      </c>
      <c r="C59">
        <v>0.88129999999999997</v>
      </c>
      <c r="D59">
        <v>0.89839999999999998</v>
      </c>
      <c r="E59">
        <v>0.85699999999999998</v>
      </c>
      <c r="F59">
        <v>0.87319999999999998</v>
      </c>
      <c r="G59">
        <v>0.88980000000000004</v>
      </c>
      <c r="H59" s="5">
        <f t="shared" ref="H59:H63" si="4">AVERAGE(B59:G59)</f>
        <v>0.88183333333333325</v>
      </c>
      <c r="I59" s="5">
        <f t="shared" si="3"/>
        <v>1.3656825725214809E-2</v>
      </c>
    </row>
    <row r="60" spans="1:9" x14ac:dyDescent="0.45">
      <c r="A60" s="4" t="s">
        <v>26</v>
      </c>
      <c r="B60">
        <v>0.81810000000000005</v>
      </c>
      <c r="C60">
        <v>0.80189999999999995</v>
      </c>
      <c r="D60">
        <v>0.82069999999999999</v>
      </c>
      <c r="E60">
        <v>0.78310000000000002</v>
      </c>
      <c r="F60">
        <v>0.79810000000000003</v>
      </c>
      <c r="G60">
        <v>0.8125</v>
      </c>
      <c r="H60" s="5">
        <f t="shared" si="4"/>
        <v>0.80573333333333341</v>
      </c>
      <c r="I60" s="5">
        <f t="shared" si="3"/>
        <v>1.2961181359051428E-2</v>
      </c>
    </row>
    <row r="61" spans="1:9" x14ac:dyDescent="0.45">
      <c r="A61" s="4" t="s">
        <v>30</v>
      </c>
      <c r="B61">
        <v>0.91459999999999997</v>
      </c>
      <c r="C61">
        <v>0.90310000000000001</v>
      </c>
      <c r="D61">
        <v>0.91879999999999995</v>
      </c>
      <c r="E61">
        <v>0.88129999999999997</v>
      </c>
      <c r="F61">
        <v>0.89290000000000003</v>
      </c>
      <c r="G61">
        <v>0.9133</v>
      </c>
      <c r="H61" s="5">
        <f t="shared" si="4"/>
        <v>0.90399999999999991</v>
      </c>
      <c r="I61" s="5">
        <f t="shared" si="3"/>
        <v>1.3274034804836084E-2</v>
      </c>
    </row>
    <row r="62" spans="1:9" x14ac:dyDescent="0.45">
      <c r="A62" s="4" t="s">
        <v>86</v>
      </c>
      <c r="B62">
        <v>0.76459999999999995</v>
      </c>
      <c r="C62">
        <v>0.75080000000000002</v>
      </c>
      <c r="D62">
        <v>0.77210000000000001</v>
      </c>
      <c r="E62">
        <v>0.72770000000000001</v>
      </c>
      <c r="F62">
        <v>0.73729999999999996</v>
      </c>
      <c r="G62">
        <v>0.75260000000000005</v>
      </c>
      <c r="H62" s="5">
        <f t="shared" si="4"/>
        <v>0.75084999999999991</v>
      </c>
      <c r="I62" s="5">
        <f t="shared" si="3"/>
        <v>1.5073237873794732E-2</v>
      </c>
    </row>
    <row r="63" spans="1:9" x14ac:dyDescent="0.45">
      <c r="A63" s="4" t="s">
        <v>90</v>
      </c>
      <c r="B63">
        <v>0.83420000000000005</v>
      </c>
      <c r="C63">
        <v>0.82099999999999995</v>
      </c>
      <c r="D63">
        <v>0.84360000000000002</v>
      </c>
      <c r="E63">
        <v>0.79679999999999995</v>
      </c>
      <c r="F63">
        <v>0.81699999999999995</v>
      </c>
      <c r="G63">
        <v>0.82579999999999998</v>
      </c>
      <c r="H63" s="5">
        <f t="shared" si="4"/>
        <v>0.82306666666666672</v>
      </c>
      <c r="I63" s="5">
        <f t="shared" si="3"/>
        <v>1.4629042651140563E-2</v>
      </c>
    </row>
  </sheetData>
  <mergeCells count="2">
    <mergeCell ref="B18:G18"/>
    <mergeCell ref="B49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Train</vt:lpstr>
      <vt:lpstr>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Lara Rangel</dc:creator>
  <cp:lastModifiedBy>Jose Lara Rangel</cp:lastModifiedBy>
  <dcterms:created xsi:type="dcterms:W3CDTF">2024-02-22T11:53:10Z</dcterms:created>
  <dcterms:modified xsi:type="dcterms:W3CDTF">2024-03-08T14:30:00Z</dcterms:modified>
</cp:coreProperties>
</file>