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 S S\BAHAN KULIAH\Literature Review\ICMSA\"/>
    </mc:Choice>
  </mc:AlternateContent>
  <xr:revisionPtr revIDLastSave="0" documentId="13_ncr:1_{D3942C90-4D97-4419-A4FA-C28DDD650DB9}" xr6:coauthVersionLast="45" xr6:coauthVersionMax="45" xr10:uidLastSave="{00000000-0000-0000-0000-000000000000}"/>
  <bookViews>
    <workbookView xWindow="-120" yWindow="-120" windowWidth="20730" windowHeight="11160" activeTab="1" xr2:uid="{688FEC38-C981-47D7-B962-EF687EEF3342}"/>
  </bookViews>
  <sheets>
    <sheet name="All Data" sheetId="1" r:id="rId1"/>
    <sheet name="Transisi" sheetId="8" r:id="rId2"/>
    <sheet name="Male" sheetId="2" r:id="rId3"/>
    <sheet name="PR" sheetId="5" r:id="rId4"/>
    <sheet name="LK" sheetId="7" r:id="rId5"/>
    <sheet name="Rekap data" sheetId="6" r:id="rId6"/>
    <sheet name="Female" sheetId="3" r:id="rId7"/>
  </sheets>
  <definedNames>
    <definedName name="_xlnm._FilterDatabase" localSheetId="2" hidden="1">Male!$B$1:$I$82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3" i="8" l="1"/>
  <c r="J53" i="8"/>
  <c r="K52" i="8"/>
  <c r="J52" i="8"/>
  <c r="K51" i="8"/>
  <c r="J51" i="8"/>
  <c r="K50" i="8"/>
  <c r="J50" i="8"/>
  <c r="K49" i="8"/>
  <c r="J49" i="8"/>
  <c r="K48" i="8"/>
  <c r="J48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2" i="8"/>
  <c r="J31" i="8"/>
  <c r="K30" i="8"/>
  <c r="J30" i="8"/>
  <c r="K29" i="8"/>
  <c r="J29" i="8"/>
  <c r="K28" i="8"/>
  <c r="J28" i="8"/>
  <c r="K27" i="8"/>
  <c r="J27" i="8"/>
  <c r="K26" i="8"/>
  <c r="K25" i="8"/>
  <c r="J25" i="8"/>
  <c r="K24" i="8"/>
  <c r="J24" i="8"/>
  <c r="K23" i="8"/>
  <c r="J22" i="8"/>
  <c r="J21" i="8"/>
  <c r="K20" i="8"/>
  <c r="J19" i="8"/>
  <c r="K18" i="8"/>
  <c r="U3" i="6" l="1"/>
  <c r="Q3" i="6"/>
  <c r="O3" i="6"/>
  <c r="N5" i="6"/>
  <c r="O5" i="6"/>
  <c r="P5" i="6"/>
  <c r="Q5" i="6"/>
  <c r="T5" i="6"/>
  <c r="U5" i="6"/>
  <c r="N6" i="6"/>
  <c r="O6" i="6"/>
  <c r="P6" i="6"/>
  <c r="Q6" i="6"/>
  <c r="T6" i="6"/>
  <c r="U6" i="6"/>
  <c r="N7" i="6"/>
  <c r="O7" i="6"/>
  <c r="P7" i="6"/>
  <c r="Q7" i="6"/>
  <c r="T7" i="6"/>
  <c r="U4" i="6"/>
  <c r="T4" i="6"/>
  <c r="R4" i="6"/>
  <c r="Q4" i="6"/>
  <c r="P4" i="6"/>
  <c r="O4" i="6"/>
  <c r="N4" i="6"/>
  <c r="J50" i="7"/>
  <c r="I50" i="7"/>
  <c r="J45" i="7"/>
  <c r="I45" i="7"/>
  <c r="J20" i="7"/>
  <c r="I20" i="7"/>
  <c r="J8" i="7"/>
  <c r="I8" i="7"/>
  <c r="J35" i="5"/>
  <c r="I35" i="5"/>
  <c r="J49" i="5"/>
  <c r="I49" i="5"/>
  <c r="J52" i="5"/>
  <c r="I52" i="5"/>
  <c r="J15" i="5"/>
  <c r="I15" i="5"/>
  <c r="J2" i="5"/>
  <c r="I2" i="5"/>
  <c r="H49" i="7"/>
  <c r="H44" i="7"/>
  <c r="H19" i="7"/>
  <c r="H7" i="7"/>
  <c r="H50" i="7"/>
  <c r="H45" i="7"/>
  <c r="H20" i="7"/>
  <c r="H8" i="7"/>
  <c r="H7" i="6"/>
  <c r="R7" i="6" s="1"/>
  <c r="H6" i="6"/>
  <c r="R6" i="6" s="1"/>
  <c r="H5" i="6"/>
  <c r="R5" i="6" s="1"/>
  <c r="H4" i="6"/>
  <c r="H3" i="6"/>
  <c r="I7" i="6"/>
  <c r="S7" i="6" s="1"/>
  <c r="I6" i="6"/>
  <c r="S6" i="6" s="1"/>
  <c r="I5" i="6"/>
  <c r="S5" i="6" s="1"/>
  <c r="I4" i="6"/>
  <c r="S4" i="6" s="1"/>
  <c r="I3" i="6"/>
  <c r="S3" i="6" s="1"/>
  <c r="H51" i="5"/>
  <c r="H48" i="5"/>
  <c r="H34" i="5"/>
  <c r="H14" i="5"/>
  <c r="H2" i="5"/>
  <c r="H52" i="5"/>
  <c r="H49" i="5"/>
  <c r="H35" i="5"/>
  <c r="H15" i="5"/>
  <c r="H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" i="7"/>
  <c r="C14" i="5"/>
  <c r="C49" i="5"/>
  <c r="C7" i="5"/>
  <c r="C42" i="5"/>
  <c r="C37" i="5"/>
  <c r="C26" i="5"/>
  <c r="C9" i="5"/>
  <c r="C18" i="5"/>
  <c r="C30" i="5"/>
  <c r="C45" i="5"/>
  <c r="C3" i="5"/>
  <c r="C31" i="5"/>
  <c r="C16" i="5"/>
  <c r="C51" i="5"/>
  <c r="C38" i="5"/>
  <c r="C21" i="5"/>
  <c r="C8" i="5"/>
  <c r="C6" i="5"/>
  <c r="C20" i="5"/>
  <c r="C27" i="5"/>
  <c r="C43" i="5"/>
  <c r="C46" i="5"/>
  <c r="C2" i="5"/>
  <c r="C32" i="5"/>
  <c r="C44" i="5"/>
  <c r="C39" i="5"/>
  <c r="C22" i="5"/>
  <c r="C36" i="5"/>
  <c r="C52" i="5"/>
  <c r="C17" i="5"/>
  <c r="C50" i="5"/>
  <c r="C5" i="5"/>
  <c r="C41" i="5"/>
  <c r="C33" i="5"/>
  <c r="C34" i="5"/>
  <c r="C28" i="5"/>
  <c r="C29" i="5"/>
  <c r="C23" i="5"/>
  <c r="C13" i="5"/>
  <c r="C19" i="5"/>
  <c r="C12" i="5"/>
  <c r="C24" i="5"/>
  <c r="C15" i="5"/>
  <c r="C47" i="5"/>
  <c r="C10" i="5"/>
  <c r="C35" i="5"/>
  <c r="C4" i="5"/>
  <c r="C40" i="5"/>
  <c r="C25" i="5"/>
  <c r="C11" i="5"/>
  <c r="C48" i="5"/>
  <c r="L6" i="3"/>
  <c r="L5" i="3"/>
  <c r="L4" i="3"/>
  <c r="L3" i="3"/>
  <c r="L2" i="3"/>
  <c r="K6" i="3"/>
  <c r="K5" i="3"/>
  <c r="K4" i="3"/>
  <c r="K3" i="3"/>
  <c r="K2" i="3"/>
  <c r="V8" i="2"/>
  <c r="V7" i="2"/>
  <c r="V6" i="2"/>
  <c r="V5" i="2"/>
  <c r="V4" i="2"/>
  <c r="T8" i="2" l="1"/>
  <c r="T7" i="2"/>
  <c r="T6" i="2"/>
  <c r="T5" i="2"/>
  <c r="T4" i="2"/>
  <c r="S5" i="2"/>
  <c r="S6" i="2"/>
  <c r="S7" i="2"/>
  <c r="S8" i="2"/>
  <c r="S4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D12" i="2"/>
  <c r="D3" i="2"/>
  <c r="D4" i="2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M9" i="2"/>
  <c r="R5" i="2"/>
  <c r="R6" i="2"/>
  <c r="R7" i="2"/>
  <c r="R8" i="2"/>
  <c r="R4" i="2"/>
  <c r="L9" i="2"/>
  <c r="A122" i="1"/>
  <c r="A123" i="1" s="1"/>
  <c r="B121" i="1"/>
  <c r="A121" i="1"/>
  <c r="B120" i="1"/>
  <c r="B119" i="1"/>
  <c r="A105" i="1"/>
  <c r="A106" i="1" s="1"/>
  <c r="B104" i="1"/>
  <c r="A104" i="1"/>
  <c r="B103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6" i="1" l="1"/>
  <c r="A107" i="1"/>
  <c r="B123" i="1"/>
  <c r="A124" i="1"/>
  <c r="B105" i="1"/>
  <c r="B122" i="1"/>
  <c r="A125" i="1" l="1"/>
  <c r="B124" i="1"/>
  <c r="A108" i="1"/>
  <c r="B107" i="1"/>
  <c r="B108" i="1" l="1"/>
  <c r="A109" i="1"/>
  <c r="B125" i="1"/>
  <c r="A126" i="1"/>
  <c r="A127" i="1" l="1"/>
  <c r="B126" i="1"/>
  <c r="A110" i="1"/>
  <c r="B109" i="1"/>
  <c r="B110" i="1" l="1"/>
  <c r="A111" i="1"/>
  <c r="B127" i="1"/>
  <c r="A128" i="1"/>
  <c r="A129" i="1" l="1"/>
  <c r="B128" i="1"/>
  <c r="A112" i="1"/>
  <c r="B111" i="1"/>
  <c r="B112" i="1" l="1"/>
  <c r="A113" i="1"/>
  <c r="B129" i="1"/>
  <c r="A130" i="1"/>
  <c r="A131" i="1" l="1"/>
  <c r="B130" i="1"/>
  <c r="A114" i="1"/>
  <c r="B113" i="1"/>
  <c r="B114" i="1" l="1"/>
  <c r="A115" i="1"/>
  <c r="B131" i="1"/>
  <c r="A132" i="1"/>
  <c r="A133" i="1" l="1"/>
  <c r="B132" i="1"/>
  <c r="A116" i="1"/>
  <c r="B115" i="1"/>
  <c r="B116" i="1" l="1"/>
  <c r="A117" i="1"/>
  <c r="B133" i="1"/>
  <c r="A134" i="1"/>
  <c r="A135" i="1" l="1"/>
  <c r="B135" i="1" s="1"/>
  <c r="B134" i="1"/>
  <c r="A118" i="1"/>
  <c r="B118" i="1" s="1"/>
  <c r="B117" i="1"/>
</calcChain>
</file>

<file path=xl/sharedStrings.xml><?xml version="1.0" encoding="utf-8"?>
<sst xmlns="http://schemas.openxmlformats.org/spreadsheetml/2006/main" count="755" uniqueCount="63">
  <si>
    <t>Dur (Mo)</t>
  </si>
  <si>
    <t>Tahun</t>
  </si>
  <si>
    <t>Age at Dis</t>
  </si>
  <si>
    <t>Sex</t>
  </si>
  <si>
    <t>Diagnosis</t>
  </si>
  <si>
    <t>Elim (Mo)</t>
  </si>
  <si>
    <t>Indexed GMB</t>
  </si>
  <si>
    <t>Own Occ Period</t>
  </si>
  <si>
    <t>M</t>
  </si>
  <si>
    <t>Other</t>
  </si>
  <si>
    <t>Mental and Nervous</t>
  </si>
  <si>
    <t>Diabetes</t>
  </si>
  <si>
    <t>Circulatory</t>
  </si>
  <si>
    <t>Injury other than back</t>
  </si>
  <si>
    <t>Nervous System</t>
  </si>
  <si>
    <t>Respiratory</t>
  </si>
  <si>
    <t>Digestive</t>
  </si>
  <si>
    <t>Ill-defined and Misc Conditions</t>
  </si>
  <si>
    <t>Back</t>
  </si>
  <si>
    <t>Other Musculoskeletal</t>
  </si>
  <si>
    <t>Cancer</t>
  </si>
  <si>
    <t>F</t>
  </si>
  <si>
    <t>Maternity</t>
  </si>
  <si>
    <t>Long Duration Examples - Method 1 using five year age groups</t>
  </si>
  <si>
    <t>Long Duration Examples - Method 2 using the actual age to determine at which duration you change to the next age band</t>
  </si>
  <si>
    <t>Usia</t>
  </si>
  <si>
    <t>Lama Cacat</t>
  </si>
  <si>
    <t>Lama Sehat</t>
  </si>
  <si>
    <t>&lt;=30</t>
  </si>
  <si>
    <t>31-40</t>
  </si>
  <si>
    <t>41-50</t>
  </si>
  <si>
    <t>51-60</t>
  </si>
  <si>
    <t>&gt;60</t>
  </si>
  <si>
    <t>n(12)</t>
  </si>
  <si>
    <t>n(23)</t>
  </si>
  <si>
    <t>n(13)</t>
  </si>
  <si>
    <t>n(21)</t>
  </si>
  <si>
    <t>Jika sakit&gt;5 thun maka meninggal</t>
  </si>
  <si>
    <t>No.</t>
  </si>
  <si>
    <t>Asumsi</t>
  </si>
  <si>
    <t>1. Usia Pekerja mulai 25 - 65</t>
  </si>
  <si>
    <t>2. Periode Pengamatan 5 tahun</t>
  </si>
  <si>
    <t>3. lama waktu di setiap state dalam bulan</t>
  </si>
  <si>
    <t>Jika Durasi &gt;60 bulan maka meninggal</t>
  </si>
  <si>
    <t>Durasi (Bulan)</t>
  </si>
  <si>
    <t>Usia saat Cacat</t>
  </si>
  <si>
    <t>Jum. Lama Cacat</t>
  </si>
  <si>
    <t>Jum. Lama Sehat</t>
  </si>
  <si>
    <t>n13 (elim)&lt;6</t>
  </si>
  <si>
    <t>n(12)/t1</t>
  </si>
  <si>
    <t>Lama Cacat (t2)</t>
  </si>
  <si>
    <t>Lama Sehat (t1)</t>
  </si>
  <si>
    <t>n(13)/t1</t>
  </si>
  <si>
    <t>n(21)/t2</t>
  </si>
  <si>
    <t>n(23)/t2</t>
  </si>
  <si>
    <t>Usia (x)</t>
  </si>
  <si>
    <t>n(01)</t>
  </si>
  <si>
    <t>n(02)</t>
  </si>
  <si>
    <t>n(10)</t>
  </si>
  <si>
    <t>Male</t>
  </si>
  <si>
    <t>Female</t>
  </si>
  <si>
    <t>Lama sehat</t>
  </si>
  <si>
    <t>Lama 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</si>
</sst>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indexed="8"/>
      <name val="Times New Roman"/>
      <charset val="134"/>
    </font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0" xfId="0" applyFill="1"/>
    <xf numFmtId="0" fontId="2" fillId="6" borderId="1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/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9EA6-1A63-40CF-B2CB-8D8DCEDEDD27}">
  <dimension ref="A1:H135"/>
  <sheetViews>
    <sheetView workbookViewId="0"/>
  </sheetViews>
  <sheetFormatPr defaultRowHeight="15"/>
  <cols>
    <col min="5" max="5" width="27.42578125" bestFit="1" customWidth="1"/>
  </cols>
  <sheetData>
    <row r="1" spans="1:8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>
        <v>63</v>
      </c>
      <c r="B2" s="5">
        <f>A2/12</f>
        <v>5.25</v>
      </c>
      <c r="C2" s="5">
        <v>54</v>
      </c>
      <c r="D2" s="5" t="s">
        <v>8</v>
      </c>
      <c r="E2" s="5" t="s">
        <v>9</v>
      </c>
      <c r="F2" s="5">
        <v>7</v>
      </c>
      <c r="G2" s="5">
        <v>1750</v>
      </c>
      <c r="H2" s="6">
        <v>24</v>
      </c>
    </row>
    <row r="3" spans="1:8">
      <c r="A3" s="4">
        <v>43</v>
      </c>
      <c r="B3" s="5">
        <f>A3/12</f>
        <v>3.5833333333333335</v>
      </c>
      <c r="C3" s="5">
        <v>59</v>
      </c>
      <c r="D3" s="5" t="s">
        <v>21</v>
      </c>
      <c r="E3" s="5" t="s">
        <v>19</v>
      </c>
      <c r="F3" s="5">
        <v>6</v>
      </c>
      <c r="G3" s="5">
        <v>7500</v>
      </c>
      <c r="H3" s="6">
        <v>24</v>
      </c>
    </row>
    <row r="4" spans="1:8">
      <c r="A4" s="4">
        <v>64</v>
      </c>
      <c r="B4" s="5">
        <f>A4/12</f>
        <v>5.333333333333333</v>
      </c>
      <c r="C4" s="5">
        <v>53</v>
      </c>
      <c r="D4" s="5" t="s">
        <v>8</v>
      </c>
      <c r="E4" s="5" t="s">
        <v>10</v>
      </c>
      <c r="F4" s="5">
        <v>3</v>
      </c>
      <c r="G4" s="5">
        <v>1250</v>
      </c>
      <c r="H4" s="6">
        <v>12</v>
      </c>
    </row>
    <row r="5" spans="1:8">
      <c r="A5" s="4">
        <v>43</v>
      </c>
      <c r="B5" s="5">
        <f t="shared" ref="B5:B68" si="0">A5/12</f>
        <v>3.5833333333333335</v>
      </c>
      <c r="C5" s="5">
        <v>60</v>
      </c>
      <c r="D5" s="5" t="s">
        <v>8</v>
      </c>
      <c r="E5" s="5" t="s">
        <v>11</v>
      </c>
      <c r="F5" s="5">
        <v>7</v>
      </c>
      <c r="G5" s="5">
        <v>2750</v>
      </c>
      <c r="H5" s="6">
        <v>24</v>
      </c>
    </row>
    <row r="6" spans="1:8">
      <c r="A6" s="4">
        <v>64</v>
      </c>
      <c r="B6" s="5">
        <f t="shared" si="0"/>
        <v>5.333333333333333</v>
      </c>
      <c r="C6" s="5">
        <v>39</v>
      </c>
      <c r="D6" s="5" t="s">
        <v>21</v>
      </c>
      <c r="E6" s="5" t="s">
        <v>17</v>
      </c>
      <c r="F6" s="5">
        <v>3</v>
      </c>
      <c r="G6" s="5">
        <v>7500</v>
      </c>
      <c r="H6" s="6">
        <v>999</v>
      </c>
    </row>
    <row r="7" spans="1:8">
      <c r="A7" s="4">
        <v>56</v>
      </c>
      <c r="B7" s="5">
        <f t="shared" si="0"/>
        <v>4.666666666666667</v>
      </c>
      <c r="C7" s="5">
        <v>58</v>
      </c>
      <c r="D7" s="5" t="s">
        <v>8</v>
      </c>
      <c r="E7" s="5" t="s">
        <v>12</v>
      </c>
      <c r="F7" s="5">
        <v>6</v>
      </c>
      <c r="G7" s="5">
        <v>2250</v>
      </c>
      <c r="H7" s="6">
        <v>999</v>
      </c>
    </row>
    <row r="8" spans="1:8">
      <c r="A8" s="4">
        <v>56</v>
      </c>
      <c r="B8" s="5">
        <f t="shared" si="0"/>
        <v>4.666666666666667</v>
      </c>
      <c r="C8" s="5">
        <v>55</v>
      </c>
      <c r="D8" s="5" t="s">
        <v>8</v>
      </c>
      <c r="E8" s="5" t="s">
        <v>12</v>
      </c>
      <c r="F8" s="5">
        <v>6</v>
      </c>
      <c r="G8" s="5">
        <v>3750</v>
      </c>
      <c r="H8" s="6">
        <v>999</v>
      </c>
    </row>
    <row r="9" spans="1:8">
      <c r="A9" s="4">
        <v>44</v>
      </c>
      <c r="B9" s="5">
        <f t="shared" si="0"/>
        <v>3.6666666666666665</v>
      </c>
      <c r="C9" s="5">
        <v>59</v>
      </c>
      <c r="D9" s="5" t="s">
        <v>8</v>
      </c>
      <c r="E9" s="5" t="s">
        <v>13</v>
      </c>
      <c r="F9" s="5">
        <v>6</v>
      </c>
      <c r="G9" s="5">
        <v>2750</v>
      </c>
      <c r="H9" s="6">
        <v>24</v>
      </c>
    </row>
    <row r="10" spans="1:8">
      <c r="A10" s="4">
        <v>64</v>
      </c>
      <c r="B10" s="5">
        <f t="shared" si="0"/>
        <v>5.333333333333333</v>
      </c>
      <c r="C10" s="5">
        <v>36</v>
      </c>
      <c r="D10" s="5" t="s">
        <v>8</v>
      </c>
      <c r="E10" s="5" t="s">
        <v>14</v>
      </c>
      <c r="F10" s="5">
        <v>3</v>
      </c>
      <c r="G10" s="5">
        <v>2250</v>
      </c>
      <c r="H10" s="6">
        <v>999</v>
      </c>
    </row>
    <row r="11" spans="1:8">
      <c r="A11" s="4">
        <v>44</v>
      </c>
      <c r="B11" s="5">
        <f t="shared" si="0"/>
        <v>3.6666666666666665</v>
      </c>
      <c r="C11" s="5">
        <v>59</v>
      </c>
      <c r="D11" s="5" t="s">
        <v>21</v>
      </c>
      <c r="E11" s="5" t="s">
        <v>18</v>
      </c>
      <c r="F11" s="5">
        <v>3</v>
      </c>
      <c r="G11" s="5">
        <v>1750</v>
      </c>
      <c r="H11" s="6">
        <v>60</v>
      </c>
    </row>
    <row r="12" spans="1:8">
      <c r="A12" s="4">
        <v>64</v>
      </c>
      <c r="B12" s="5">
        <f t="shared" si="0"/>
        <v>5.333333333333333</v>
      </c>
      <c r="C12" s="5">
        <v>33</v>
      </c>
      <c r="D12" s="5" t="s">
        <v>21</v>
      </c>
      <c r="E12" s="5" t="s">
        <v>18</v>
      </c>
      <c r="F12" s="5">
        <v>1</v>
      </c>
      <c r="G12" s="5">
        <v>1750</v>
      </c>
      <c r="H12" s="6">
        <v>24</v>
      </c>
    </row>
    <row r="13" spans="1:8">
      <c r="A13" s="4">
        <v>64</v>
      </c>
      <c r="B13" s="5">
        <f t="shared" si="0"/>
        <v>5.333333333333333</v>
      </c>
      <c r="C13" s="5">
        <v>52</v>
      </c>
      <c r="D13" s="5" t="s">
        <v>8</v>
      </c>
      <c r="E13" s="5" t="s">
        <v>15</v>
      </c>
      <c r="F13" s="5">
        <v>6</v>
      </c>
      <c r="G13" s="5">
        <v>2250</v>
      </c>
      <c r="H13" s="6">
        <v>24</v>
      </c>
    </row>
    <row r="14" spans="1:8">
      <c r="A14" s="4">
        <v>64</v>
      </c>
      <c r="B14" s="5">
        <f t="shared" si="0"/>
        <v>5.333333333333333</v>
      </c>
      <c r="C14" s="5">
        <v>56</v>
      </c>
      <c r="D14" s="5" t="s">
        <v>21</v>
      </c>
      <c r="E14" s="5" t="s">
        <v>20</v>
      </c>
      <c r="F14" s="5">
        <v>6</v>
      </c>
      <c r="G14" s="5">
        <v>750</v>
      </c>
      <c r="H14" s="6">
        <v>60</v>
      </c>
    </row>
    <row r="15" spans="1:8">
      <c r="A15" s="4">
        <v>64</v>
      </c>
      <c r="B15" s="5">
        <f t="shared" si="0"/>
        <v>5.333333333333333</v>
      </c>
      <c r="C15" s="5">
        <v>47</v>
      </c>
      <c r="D15" s="5" t="s">
        <v>8</v>
      </c>
      <c r="E15" s="5" t="s">
        <v>14</v>
      </c>
      <c r="F15" s="5">
        <v>12</v>
      </c>
      <c r="G15" s="5">
        <v>20000</v>
      </c>
      <c r="H15" s="6">
        <v>999</v>
      </c>
    </row>
    <row r="16" spans="1:8">
      <c r="A16" s="4">
        <v>24</v>
      </c>
      <c r="B16" s="5">
        <f t="shared" si="0"/>
        <v>2</v>
      </c>
      <c r="C16" s="5">
        <v>52</v>
      </c>
      <c r="D16" s="5" t="s">
        <v>21</v>
      </c>
      <c r="E16" s="5" t="s">
        <v>19</v>
      </c>
      <c r="F16" s="5">
        <v>6</v>
      </c>
      <c r="G16" s="5">
        <v>4250</v>
      </c>
      <c r="H16" s="6">
        <v>24</v>
      </c>
    </row>
    <row r="17" spans="1:8">
      <c r="A17" s="4">
        <v>66</v>
      </c>
      <c r="B17" s="5">
        <f t="shared" si="0"/>
        <v>5.5</v>
      </c>
      <c r="C17" s="5">
        <v>48</v>
      </c>
      <c r="D17" s="5" t="s">
        <v>21</v>
      </c>
      <c r="E17" s="5" t="s">
        <v>14</v>
      </c>
      <c r="F17" s="5">
        <v>3</v>
      </c>
      <c r="G17" s="5">
        <v>3750</v>
      </c>
      <c r="H17" s="6">
        <v>24</v>
      </c>
    </row>
    <row r="18" spans="1:8">
      <c r="A18" s="4">
        <v>67</v>
      </c>
      <c r="B18" s="5">
        <f t="shared" si="0"/>
        <v>5.583333333333333</v>
      </c>
      <c r="C18" s="5">
        <v>49</v>
      </c>
      <c r="D18" s="5" t="s">
        <v>8</v>
      </c>
      <c r="E18" s="5" t="s">
        <v>16</v>
      </c>
      <c r="F18" s="5">
        <v>3</v>
      </c>
      <c r="G18" s="5">
        <v>20000</v>
      </c>
      <c r="H18" s="6">
        <v>999</v>
      </c>
    </row>
    <row r="19" spans="1:8">
      <c r="A19" s="4">
        <v>67</v>
      </c>
      <c r="B19" s="5">
        <f t="shared" si="0"/>
        <v>5.583333333333333</v>
      </c>
      <c r="C19" s="5">
        <v>34</v>
      </c>
      <c r="D19" s="5" t="s">
        <v>21</v>
      </c>
      <c r="E19" s="5" t="s">
        <v>18</v>
      </c>
      <c r="F19" s="5">
        <v>6</v>
      </c>
      <c r="G19" s="5">
        <v>15000</v>
      </c>
      <c r="H19" s="6">
        <v>999</v>
      </c>
    </row>
    <row r="20" spans="1:8">
      <c r="A20" s="4">
        <v>67</v>
      </c>
      <c r="B20" s="5">
        <f t="shared" si="0"/>
        <v>5.583333333333333</v>
      </c>
      <c r="C20" s="5">
        <v>51</v>
      </c>
      <c r="D20" s="5" t="s">
        <v>8</v>
      </c>
      <c r="E20" s="5" t="s">
        <v>12</v>
      </c>
      <c r="F20" s="5">
        <v>6</v>
      </c>
      <c r="G20" s="5">
        <v>275</v>
      </c>
      <c r="H20" s="6">
        <v>24</v>
      </c>
    </row>
    <row r="21" spans="1:8">
      <c r="A21" s="4">
        <v>60</v>
      </c>
      <c r="B21" s="5">
        <f t="shared" si="0"/>
        <v>5</v>
      </c>
      <c r="C21" s="5">
        <v>39</v>
      </c>
      <c r="D21" s="5" t="s">
        <v>8</v>
      </c>
      <c r="E21" s="5" t="s">
        <v>17</v>
      </c>
      <c r="F21" s="5">
        <v>3</v>
      </c>
      <c r="G21" s="5">
        <v>7500</v>
      </c>
      <c r="H21" s="6">
        <v>60</v>
      </c>
    </row>
    <row r="22" spans="1:8">
      <c r="A22" s="4">
        <v>45</v>
      </c>
      <c r="B22" s="5">
        <f t="shared" si="0"/>
        <v>3.75</v>
      </c>
      <c r="C22" s="5">
        <v>43</v>
      </c>
      <c r="D22" s="5" t="s">
        <v>21</v>
      </c>
      <c r="E22" s="5" t="s">
        <v>20</v>
      </c>
      <c r="F22" s="5">
        <v>6</v>
      </c>
      <c r="G22" s="5">
        <v>4250</v>
      </c>
      <c r="H22" s="6">
        <v>36</v>
      </c>
    </row>
    <row r="23" spans="1:8">
      <c r="A23" s="4">
        <v>46</v>
      </c>
      <c r="B23" s="5">
        <f t="shared" si="0"/>
        <v>3.8333333333333335</v>
      </c>
      <c r="C23" s="5">
        <v>48</v>
      </c>
      <c r="D23" s="5" t="s">
        <v>8</v>
      </c>
      <c r="E23" s="5" t="s">
        <v>18</v>
      </c>
      <c r="F23" s="5">
        <v>3</v>
      </c>
      <c r="G23" s="5">
        <v>3250</v>
      </c>
      <c r="H23" s="6">
        <v>60</v>
      </c>
    </row>
    <row r="24" spans="1:8">
      <c r="A24" s="4">
        <v>23</v>
      </c>
      <c r="B24" s="5">
        <f t="shared" si="0"/>
        <v>1.9166666666666667</v>
      </c>
      <c r="C24" s="5">
        <v>53</v>
      </c>
      <c r="D24" s="5" t="s">
        <v>8</v>
      </c>
      <c r="E24" s="5" t="s">
        <v>18</v>
      </c>
      <c r="F24" s="5">
        <v>11</v>
      </c>
      <c r="G24" s="5">
        <v>3250</v>
      </c>
      <c r="H24" s="6">
        <v>24</v>
      </c>
    </row>
    <row r="25" spans="1:8">
      <c r="A25" s="4">
        <v>72</v>
      </c>
      <c r="B25" s="5">
        <f t="shared" si="0"/>
        <v>6</v>
      </c>
      <c r="C25" s="5">
        <v>49</v>
      </c>
      <c r="D25" s="5" t="s">
        <v>21</v>
      </c>
      <c r="E25" s="5" t="s">
        <v>13</v>
      </c>
      <c r="F25" s="5">
        <v>3</v>
      </c>
      <c r="G25" s="5">
        <v>1250</v>
      </c>
      <c r="H25" s="6">
        <v>60</v>
      </c>
    </row>
    <row r="26" spans="1:8">
      <c r="A26" s="4">
        <v>48</v>
      </c>
      <c r="B26" s="5">
        <f t="shared" si="0"/>
        <v>4</v>
      </c>
      <c r="C26" s="5">
        <v>46</v>
      </c>
      <c r="D26" s="5" t="s">
        <v>8</v>
      </c>
      <c r="E26" s="5" t="s">
        <v>18</v>
      </c>
      <c r="F26" s="5">
        <v>1</v>
      </c>
      <c r="G26" s="5">
        <v>1250</v>
      </c>
      <c r="H26" s="6">
        <v>60</v>
      </c>
    </row>
    <row r="27" spans="1:8">
      <c r="A27" s="4">
        <v>76</v>
      </c>
      <c r="B27" s="5">
        <f t="shared" si="0"/>
        <v>6.333333333333333</v>
      </c>
      <c r="C27" s="5">
        <v>45</v>
      </c>
      <c r="D27" s="5" t="s">
        <v>8</v>
      </c>
      <c r="E27" s="5" t="s">
        <v>12</v>
      </c>
      <c r="F27" s="5">
        <v>3</v>
      </c>
      <c r="G27" s="5">
        <v>7500</v>
      </c>
      <c r="H27" s="6">
        <v>24</v>
      </c>
    </row>
    <row r="28" spans="1:8">
      <c r="A28" s="4">
        <v>78</v>
      </c>
      <c r="B28" s="5">
        <f t="shared" si="0"/>
        <v>6.5</v>
      </c>
      <c r="C28" s="5">
        <v>57</v>
      </c>
      <c r="D28" s="5" t="s">
        <v>21</v>
      </c>
      <c r="E28" s="5" t="s">
        <v>12</v>
      </c>
      <c r="F28" s="5">
        <v>2</v>
      </c>
      <c r="G28" s="5">
        <v>1750</v>
      </c>
      <c r="H28" s="6">
        <v>999</v>
      </c>
    </row>
    <row r="29" spans="1:8">
      <c r="A29" s="4">
        <v>78</v>
      </c>
      <c r="B29" s="5">
        <f t="shared" si="0"/>
        <v>6.5</v>
      </c>
      <c r="C29" s="5">
        <v>56</v>
      </c>
      <c r="D29" s="5" t="s">
        <v>8</v>
      </c>
      <c r="E29" s="5" t="s">
        <v>19</v>
      </c>
      <c r="F29" s="5">
        <v>6</v>
      </c>
      <c r="G29" s="5">
        <v>750</v>
      </c>
      <c r="H29" s="6">
        <v>24</v>
      </c>
    </row>
    <row r="30" spans="1:8">
      <c r="A30" s="4">
        <v>54</v>
      </c>
      <c r="B30" s="5">
        <f t="shared" si="0"/>
        <v>4.5</v>
      </c>
      <c r="C30" s="5">
        <v>27</v>
      </c>
      <c r="D30" s="5" t="s">
        <v>21</v>
      </c>
      <c r="E30" s="5" t="s">
        <v>18</v>
      </c>
      <c r="F30" s="5">
        <v>3</v>
      </c>
      <c r="G30" s="5">
        <v>2250</v>
      </c>
      <c r="H30" s="6">
        <v>24</v>
      </c>
    </row>
    <row r="31" spans="1:8">
      <c r="A31" s="4">
        <v>16</v>
      </c>
      <c r="B31" s="5">
        <f t="shared" si="0"/>
        <v>1.3333333333333333</v>
      </c>
      <c r="C31" s="5">
        <v>49</v>
      </c>
      <c r="D31" s="5" t="s">
        <v>21</v>
      </c>
      <c r="E31" s="5" t="s">
        <v>12</v>
      </c>
      <c r="F31" s="5">
        <v>3</v>
      </c>
      <c r="G31" s="5">
        <v>3250</v>
      </c>
      <c r="H31" s="6">
        <v>999</v>
      </c>
    </row>
    <row r="32" spans="1:8">
      <c r="A32" s="4">
        <v>27</v>
      </c>
      <c r="B32" s="5">
        <f t="shared" si="0"/>
        <v>2.25</v>
      </c>
      <c r="C32" s="5">
        <v>41</v>
      </c>
      <c r="D32" s="5" t="s">
        <v>21</v>
      </c>
      <c r="E32" s="5" t="s">
        <v>19</v>
      </c>
      <c r="F32" s="5">
        <v>6</v>
      </c>
      <c r="G32" s="5">
        <v>4250</v>
      </c>
      <c r="H32" s="6">
        <v>24</v>
      </c>
    </row>
    <row r="33" spans="1:8">
      <c r="A33" s="4">
        <v>30</v>
      </c>
      <c r="B33" s="5">
        <f t="shared" si="0"/>
        <v>2.5</v>
      </c>
      <c r="C33" s="5">
        <v>56</v>
      </c>
      <c r="D33" s="5" t="s">
        <v>8</v>
      </c>
      <c r="E33" s="5" t="s">
        <v>18</v>
      </c>
      <c r="F33" s="5">
        <v>1</v>
      </c>
      <c r="G33" s="5">
        <v>4750</v>
      </c>
      <c r="H33" s="6">
        <v>24</v>
      </c>
    </row>
    <row r="34" spans="1:8">
      <c r="A34" s="4">
        <v>18</v>
      </c>
      <c r="B34" s="5">
        <f t="shared" si="0"/>
        <v>1.5</v>
      </c>
      <c r="C34" s="5">
        <v>68</v>
      </c>
      <c r="D34" s="5" t="s">
        <v>8</v>
      </c>
      <c r="E34" s="5" t="s">
        <v>20</v>
      </c>
      <c r="F34" s="5">
        <v>3</v>
      </c>
      <c r="G34" s="5">
        <v>4750</v>
      </c>
      <c r="H34" s="6">
        <v>24</v>
      </c>
    </row>
    <row r="35" spans="1:8">
      <c r="A35" s="4">
        <v>28</v>
      </c>
      <c r="B35" s="5">
        <f t="shared" si="0"/>
        <v>2.3333333333333335</v>
      </c>
      <c r="C35" s="5">
        <v>62</v>
      </c>
      <c r="D35" s="5" t="s">
        <v>21</v>
      </c>
      <c r="E35" s="5" t="s">
        <v>13</v>
      </c>
      <c r="F35" s="5">
        <v>3</v>
      </c>
      <c r="G35" s="5">
        <v>1750</v>
      </c>
      <c r="H35" s="6">
        <v>24</v>
      </c>
    </row>
    <row r="36" spans="1:8">
      <c r="A36" s="4">
        <v>33</v>
      </c>
      <c r="B36" s="5">
        <f t="shared" si="0"/>
        <v>2.75</v>
      </c>
      <c r="C36" s="5">
        <v>55</v>
      </c>
      <c r="D36" s="5" t="s">
        <v>8</v>
      </c>
      <c r="E36" s="5" t="s">
        <v>18</v>
      </c>
      <c r="F36" s="5">
        <v>6</v>
      </c>
      <c r="G36" s="5">
        <v>3250</v>
      </c>
      <c r="H36" s="6">
        <v>24</v>
      </c>
    </row>
    <row r="37" spans="1:8">
      <c r="A37" s="4">
        <v>28</v>
      </c>
      <c r="B37" s="5">
        <f t="shared" si="0"/>
        <v>2.3333333333333335</v>
      </c>
      <c r="C37" s="5">
        <v>53</v>
      </c>
      <c r="D37" s="5" t="s">
        <v>21</v>
      </c>
      <c r="E37" s="5" t="s">
        <v>20</v>
      </c>
      <c r="F37" s="5">
        <v>6</v>
      </c>
      <c r="G37" s="5">
        <v>1250</v>
      </c>
      <c r="H37" s="6">
        <v>60</v>
      </c>
    </row>
    <row r="38" spans="1:8">
      <c r="A38" s="4">
        <v>34</v>
      </c>
      <c r="B38" s="5">
        <f t="shared" si="0"/>
        <v>2.8333333333333335</v>
      </c>
      <c r="C38" s="5">
        <v>47</v>
      </c>
      <c r="D38" s="5" t="s">
        <v>21</v>
      </c>
      <c r="E38" s="5" t="s">
        <v>10</v>
      </c>
      <c r="F38" s="5">
        <v>6</v>
      </c>
      <c r="G38" s="5">
        <v>1250</v>
      </c>
      <c r="H38" s="6">
        <v>12</v>
      </c>
    </row>
    <row r="39" spans="1:8">
      <c r="A39" s="4">
        <v>36</v>
      </c>
      <c r="B39" s="5">
        <f t="shared" si="0"/>
        <v>3</v>
      </c>
      <c r="C39" s="5">
        <v>33</v>
      </c>
      <c r="D39" s="5" t="s">
        <v>21</v>
      </c>
      <c r="E39" s="5" t="s">
        <v>18</v>
      </c>
      <c r="F39" s="5">
        <v>3</v>
      </c>
      <c r="G39" s="5">
        <v>1250</v>
      </c>
      <c r="H39" s="6">
        <v>24</v>
      </c>
    </row>
    <row r="40" spans="1:8">
      <c r="A40" s="4">
        <v>20</v>
      </c>
      <c r="B40" s="5">
        <f t="shared" si="0"/>
        <v>1.6666666666666667</v>
      </c>
      <c r="C40" s="5">
        <v>31</v>
      </c>
      <c r="D40" s="5" t="s">
        <v>21</v>
      </c>
      <c r="E40" s="5" t="s">
        <v>22</v>
      </c>
      <c r="F40" s="5">
        <v>3</v>
      </c>
      <c r="G40" s="5">
        <v>7500</v>
      </c>
      <c r="H40" s="6">
        <v>60</v>
      </c>
    </row>
    <row r="41" spans="1:8">
      <c r="A41" s="4">
        <v>40</v>
      </c>
      <c r="B41" s="5">
        <f t="shared" si="0"/>
        <v>3.3333333333333335</v>
      </c>
      <c r="C41" s="5">
        <v>59</v>
      </c>
      <c r="D41" s="5" t="s">
        <v>8</v>
      </c>
      <c r="E41" s="5" t="s">
        <v>12</v>
      </c>
      <c r="F41" s="5">
        <v>3</v>
      </c>
      <c r="G41" s="5">
        <v>4250</v>
      </c>
      <c r="H41" s="6">
        <v>24</v>
      </c>
    </row>
    <row r="42" spans="1:8">
      <c r="A42" s="4">
        <v>19</v>
      </c>
      <c r="B42" s="5">
        <f t="shared" si="0"/>
        <v>1.5833333333333333</v>
      </c>
      <c r="C42" s="5">
        <v>59</v>
      </c>
      <c r="D42" s="5" t="s">
        <v>8</v>
      </c>
      <c r="E42" s="5" t="s">
        <v>10</v>
      </c>
      <c r="F42" s="5">
        <v>6</v>
      </c>
      <c r="G42" s="5">
        <v>3250</v>
      </c>
      <c r="H42" s="6">
        <v>24</v>
      </c>
    </row>
    <row r="43" spans="1:8">
      <c r="A43" s="4">
        <v>2</v>
      </c>
      <c r="B43" s="5">
        <f t="shared" si="0"/>
        <v>0.16666666666666666</v>
      </c>
      <c r="C43" s="5">
        <v>46</v>
      </c>
      <c r="D43" s="5" t="s">
        <v>21</v>
      </c>
      <c r="E43" s="5" t="s">
        <v>16</v>
      </c>
      <c r="F43" s="5">
        <v>1</v>
      </c>
      <c r="G43" s="5">
        <v>2750</v>
      </c>
      <c r="H43" s="6">
        <v>24</v>
      </c>
    </row>
    <row r="44" spans="1:8">
      <c r="A44" s="4">
        <v>3</v>
      </c>
      <c r="B44" s="5">
        <f t="shared" si="0"/>
        <v>0.25</v>
      </c>
      <c r="C44" s="5">
        <v>48</v>
      </c>
      <c r="D44" s="5" t="s">
        <v>21</v>
      </c>
      <c r="E44" s="5" t="s">
        <v>18</v>
      </c>
      <c r="F44" s="5">
        <v>1</v>
      </c>
      <c r="G44" s="5">
        <v>750</v>
      </c>
      <c r="H44" s="6">
        <v>24</v>
      </c>
    </row>
    <row r="45" spans="1:8">
      <c r="A45" s="4">
        <v>4</v>
      </c>
      <c r="B45" s="5">
        <f t="shared" si="0"/>
        <v>0.33333333333333331</v>
      </c>
      <c r="C45" s="5">
        <v>56</v>
      </c>
      <c r="D45" s="5" t="s">
        <v>21</v>
      </c>
      <c r="E45" s="5" t="s">
        <v>17</v>
      </c>
      <c r="F45" s="5">
        <v>1</v>
      </c>
      <c r="G45" s="5">
        <v>750</v>
      </c>
      <c r="H45" s="6">
        <v>24</v>
      </c>
    </row>
    <row r="46" spans="1:8">
      <c r="A46" s="4">
        <v>4</v>
      </c>
      <c r="B46" s="5">
        <f t="shared" si="0"/>
        <v>0.33333333333333331</v>
      </c>
      <c r="C46" s="5">
        <v>57</v>
      </c>
      <c r="D46" s="5" t="s">
        <v>21</v>
      </c>
      <c r="E46" s="5" t="s">
        <v>10</v>
      </c>
      <c r="F46" s="5">
        <v>3</v>
      </c>
      <c r="G46" s="5">
        <v>1250</v>
      </c>
      <c r="H46" s="6">
        <v>12</v>
      </c>
    </row>
    <row r="47" spans="1:8">
      <c r="A47" s="4">
        <v>5</v>
      </c>
      <c r="B47" s="5">
        <f t="shared" si="0"/>
        <v>0.41666666666666669</v>
      </c>
      <c r="C47" s="5">
        <v>24</v>
      </c>
      <c r="D47" s="5" t="s">
        <v>21</v>
      </c>
      <c r="E47" s="5" t="s">
        <v>13</v>
      </c>
      <c r="F47" s="5">
        <v>3</v>
      </c>
      <c r="G47" s="5">
        <v>750</v>
      </c>
      <c r="H47" s="6">
        <v>12</v>
      </c>
    </row>
    <row r="48" spans="1:8">
      <c r="A48" s="4">
        <v>6</v>
      </c>
      <c r="B48" s="5">
        <f t="shared" si="0"/>
        <v>0.5</v>
      </c>
      <c r="C48" s="5">
        <v>53</v>
      </c>
      <c r="D48" s="5" t="s">
        <v>8</v>
      </c>
      <c r="E48" s="5" t="s">
        <v>12</v>
      </c>
      <c r="F48" s="5">
        <v>2</v>
      </c>
      <c r="G48" s="5">
        <v>1750</v>
      </c>
      <c r="H48" s="6">
        <v>24</v>
      </c>
    </row>
    <row r="49" spans="1:8">
      <c r="A49" s="4">
        <v>6</v>
      </c>
      <c r="B49" s="5">
        <f t="shared" si="0"/>
        <v>0.5</v>
      </c>
      <c r="C49" s="5">
        <v>49</v>
      </c>
      <c r="D49" s="5" t="s">
        <v>21</v>
      </c>
      <c r="E49" s="5" t="s">
        <v>20</v>
      </c>
      <c r="F49" s="5">
        <v>3</v>
      </c>
      <c r="G49" s="5">
        <v>750</v>
      </c>
      <c r="H49" s="6">
        <v>24</v>
      </c>
    </row>
    <row r="50" spans="1:8">
      <c r="A50" s="4">
        <v>6</v>
      </c>
      <c r="B50" s="5">
        <f t="shared" si="0"/>
        <v>0.5</v>
      </c>
      <c r="C50" s="5">
        <v>56</v>
      </c>
      <c r="D50" s="5" t="s">
        <v>21</v>
      </c>
      <c r="E50" s="5" t="s">
        <v>15</v>
      </c>
      <c r="F50" s="5">
        <v>3</v>
      </c>
      <c r="G50" s="5">
        <v>7500</v>
      </c>
      <c r="H50" s="6">
        <v>24</v>
      </c>
    </row>
    <row r="51" spans="1:8">
      <c r="A51" s="4">
        <v>7</v>
      </c>
      <c r="B51" s="5">
        <f t="shared" si="0"/>
        <v>0.58333333333333337</v>
      </c>
      <c r="C51" s="5">
        <v>42</v>
      </c>
      <c r="D51" s="5" t="s">
        <v>8</v>
      </c>
      <c r="E51" s="5" t="s">
        <v>10</v>
      </c>
      <c r="F51" s="5">
        <v>3</v>
      </c>
      <c r="G51" s="5">
        <v>2750</v>
      </c>
      <c r="H51" s="6">
        <v>60</v>
      </c>
    </row>
    <row r="52" spans="1:8">
      <c r="A52" s="4">
        <v>7</v>
      </c>
      <c r="B52" s="5">
        <f t="shared" si="0"/>
        <v>0.58333333333333337</v>
      </c>
      <c r="C52" s="5">
        <v>60</v>
      </c>
      <c r="D52" s="5" t="s">
        <v>8</v>
      </c>
      <c r="E52" s="5" t="s">
        <v>19</v>
      </c>
      <c r="F52" s="5">
        <v>6</v>
      </c>
      <c r="G52" s="5">
        <v>1750</v>
      </c>
      <c r="H52" s="6">
        <v>24</v>
      </c>
    </row>
    <row r="53" spans="1:8">
      <c r="A53" s="4">
        <v>7</v>
      </c>
      <c r="B53" s="5">
        <f t="shared" si="0"/>
        <v>0.58333333333333337</v>
      </c>
      <c r="C53" s="5">
        <v>54</v>
      </c>
      <c r="D53" s="5" t="s">
        <v>21</v>
      </c>
      <c r="E53" s="5" t="s">
        <v>19</v>
      </c>
      <c r="F53" s="5">
        <v>6</v>
      </c>
      <c r="G53" s="5">
        <v>1750</v>
      </c>
      <c r="H53" s="6">
        <v>12</v>
      </c>
    </row>
    <row r="54" spans="1:8">
      <c r="A54" s="4">
        <v>8</v>
      </c>
      <c r="B54" s="5">
        <f t="shared" si="0"/>
        <v>0.66666666666666663</v>
      </c>
      <c r="C54" s="5">
        <v>60</v>
      </c>
      <c r="D54" s="5" t="s">
        <v>8</v>
      </c>
      <c r="E54" s="5" t="s">
        <v>18</v>
      </c>
      <c r="F54" s="5">
        <v>6</v>
      </c>
      <c r="G54" s="5">
        <v>3250</v>
      </c>
      <c r="H54" s="6">
        <v>24</v>
      </c>
    </row>
    <row r="55" spans="1:8">
      <c r="A55" s="4">
        <v>9</v>
      </c>
      <c r="B55" s="5">
        <f t="shared" si="0"/>
        <v>0.75</v>
      </c>
      <c r="C55" s="5">
        <v>47</v>
      </c>
      <c r="D55" s="5" t="s">
        <v>21</v>
      </c>
      <c r="E55" s="5" t="s">
        <v>18</v>
      </c>
      <c r="F55" s="5">
        <v>3</v>
      </c>
      <c r="G55" s="5">
        <v>4250</v>
      </c>
      <c r="H55" s="6">
        <v>24</v>
      </c>
    </row>
    <row r="56" spans="1:8">
      <c r="A56" s="4">
        <v>12</v>
      </c>
      <c r="B56" s="5">
        <f t="shared" si="0"/>
        <v>1</v>
      </c>
      <c r="C56" s="5">
        <v>66</v>
      </c>
      <c r="D56" s="5" t="s">
        <v>8</v>
      </c>
      <c r="E56" s="5" t="s">
        <v>18</v>
      </c>
      <c r="F56" s="5">
        <v>1</v>
      </c>
      <c r="G56" s="5">
        <v>1250</v>
      </c>
      <c r="H56" s="6">
        <v>12</v>
      </c>
    </row>
    <row r="57" spans="1:8">
      <c r="A57" s="4">
        <v>13</v>
      </c>
      <c r="B57" s="5">
        <f t="shared" si="0"/>
        <v>1.0833333333333333</v>
      </c>
      <c r="C57" s="5">
        <v>34</v>
      </c>
      <c r="D57" s="5" t="s">
        <v>8</v>
      </c>
      <c r="E57" s="5" t="s">
        <v>10</v>
      </c>
      <c r="F57" s="5">
        <v>6</v>
      </c>
      <c r="G57" s="5">
        <v>1250</v>
      </c>
      <c r="H57" s="6">
        <v>24</v>
      </c>
    </row>
    <row r="58" spans="1:8">
      <c r="A58" s="4">
        <v>14</v>
      </c>
      <c r="B58" s="5">
        <f t="shared" si="0"/>
        <v>1.1666666666666667</v>
      </c>
      <c r="C58" s="5">
        <v>62</v>
      </c>
      <c r="D58" s="5" t="s">
        <v>8</v>
      </c>
      <c r="E58" s="5" t="s">
        <v>20</v>
      </c>
      <c r="F58" s="5">
        <v>3</v>
      </c>
      <c r="G58" s="5">
        <v>1250</v>
      </c>
      <c r="H58" s="6">
        <v>24</v>
      </c>
    </row>
    <row r="59" spans="1:8">
      <c r="A59" s="4">
        <v>14</v>
      </c>
      <c r="B59" s="5">
        <f t="shared" si="0"/>
        <v>1.1666666666666667</v>
      </c>
      <c r="C59" s="5">
        <v>62</v>
      </c>
      <c r="D59" s="5" t="s">
        <v>8</v>
      </c>
      <c r="E59" s="5" t="s">
        <v>12</v>
      </c>
      <c r="F59" s="5">
        <v>12</v>
      </c>
      <c r="G59" s="5">
        <v>3250</v>
      </c>
      <c r="H59" s="6">
        <v>24</v>
      </c>
    </row>
    <row r="60" spans="1:8">
      <c r="A60" s="4">
        <v>15</v>
      </c>
      <c r="B60" s="5">
        <f t="shared" si="0"/>
        <v>1.25</v>
      </c>
      <c r="C60" s="5">
        <v>39</v>
      </c>
      <c r="D60" s="5" t="s">
        <v>8</v>
      </c>
      <c r="E60" s="5" t="s">
        <v>18</v>
      </c>
      <c r="F60" s="5">
        <v>6</v>
      </c>
      <c r="G60" s="5">
        <v>2250</v>
      </c>
      <c r="H60" s="6">
        <v>24</v>
      </c>
    </row>
    <row r="61" spans="1:8">
      <c r="A61" s="4">
        <v>17</v>
      </c>
      <c r="B61" s="5">
        <f t="shared" si="0"/>
        <v>1.4166666666666667</v>
      </c>
      <c r="C61" s="5">
        <v>60</v>
      </c>
      <c r="D61" s="5" t="s">
        <v>8</v>
      </c>
      <c r="E61" s="5" t="s">
        <v>15</v>
      </c>
      <c r="F61" s="5">
        <v>6</v>
      </c>
      <c r="G61" s="5">
        <v>3250</v>
      </c>
      <c r="H61" s="6">
        <v>24</v>
      </c>
    </row>
    <row r="62" spans="1:8">
      <c r="A62" s="4">
        <v>18</v>
      </c>
      <c r="B62" s="5">
        <f t="shared" si="0"/>
        <v>1.5</v>
      </c>
      <c r="C62" s="5">
        <v>57</v>
      </c>
      <c r="D62" s="5" t="s">
        <v>8</v>
      </c>
      <c r="E62" s="5" t="s">
        <v>14</v>
      </c>
      <c r="F62" s="5">
        <v>3</v>
      </c>
      <c r="G62" s="5">
        <v>1750</v>
      </c>
      <c r="H62" s="6">
        <v>999</v>
      </c>
    </row>
    <row r="63" spans="1:8">
      <c r="A63" s="4">
        <v>18</v>
      </c>
      <c r="B63" s="5">
        <f t="shared" si="0"/>
        <v>1.5</v>
      </c>
      <c r="C63" s="5">
        <v>49</v>
      </c>
      <c r="D63" s="5" t="s">
        <v>8</v>
      </c>
      <c r="E63" s="5" t="s">
        <v>9</v>
      </c>
      <c r="F63" s="5">
        <v>6</v>
      </c>
      <c r="G63" s="5">
        <v>1750</v>
      </c>
      <c r="H63" s="6">
        <v>24</v>
      </c>
    </row>
    <row r="64" spans="1:8">
      <c r="A64" s="4">
        <v>13</v>
      </c>
      <c r="B64" s="5">
        <f t="shared" si="0"/>
        <v>1.0833333333333333</v>
      </c>
      <c r="C64" s="5">
        <v>58</v>
      </c>
      <c r="D64" s="5" t="s">
        <v>8</v>
      </c>
      <c r="E64" s="5" t="s">
        <v>18</v>
      </c>
      <c r="F64" s="5">
        <v>3</v>
      </c>
      <c r="G64" s="5">
        <v>1750</v>
      </c>
      <c r="H64" s="6">
        <v>60</v>
      </c>
    </row>
    <row r="65" spans="1:8">
      <c r="A65" s="4">
        <v>17</v>
      </c>
      <c r="B65" s="5">
        <f t="shared" si="0"/>
        <v>1.4166666666666667</v>
      </c>
      <c r="C65" s="5">
        <v>41</v>
      </c>
      <c r="D65" s="5" t="s">
        <v>8</v>
      </c>
      <c r="E65" s="5" t="s">
        <v>12</v>
      </c>
      <c r="F65" s="5">
        <v>3</v>
      </c>
      <c r="G65" s="5">
        <v>2250</v>
      </c>
      <c r="H65" s="6">
        <v>999</v>
      </c>
    </row>
    <row r="66" spans="1:8">
      <c r="A66" s="4">
        <v>24</v>
      </c>
      <c r="B66" s="5">
        <f t="shared" si="0"/>
        <v>2</v>
      </c>
      <c r="C66" s="5">
        <v>51</v>
      </c>
      <c r="D66" s="5" t="s">
        <v>21</v>
      </c>
      <c r="E66" s="5" t="s">
        <v>9</v>
      </c>
      <c r="F66" s="5">
        <v>2</v>
      </c>
      <c r="G66" s="5">
        <v>3750</v>
      </c>
      <c r="H66" s="6">
        <v>24</v>
      </c>
    </row>
    <row r="67" spans="1:8">
      <c r="A67" s="4">
        <v>15</v>
      </c>
      <c r="B67" s="5">
        <f t="shared" si="0"/>
        <v>1.25</v>
      </c>
      <c r="C67" s="5">
        <v>51</v>
      </c>
      <c r="D67" s="5" t="s">
        <v>8</v>
      </c>
      <c r="E67" s="5" t="s">
        <v>9</v>
      </c>
      <c r="F67" s="5">
        <v>3</v>
      </c>
      <c r="G67" s="5">
        <v>1750</v>
      </c>
      <c r="H67" s="6">
        <v>24</v>
      </c>
    </row>
    <row r="68" spans="1:8">
      <c r="A68" s="4">
        <v>15</v>
      </c>
      <c r="B68" s="5">
        <f t="shared" si="0"/>
        <v>1.25</v>
      </c>
      <c r="C68" s="5">
        <v>64</v>
      </c>
      <c r="D68" s="5" t="s">
        <v>21</v>
      </c>
      <c r="E68" s="5" t="s">
        <v>12</v>
      </c>
      <c r="F68" s="5">
        <v>6</v>
      </c>
      <c r="G68" s="5">
        <v>1250</v>
      </c>
      <c r="H68" s="6">
        <v>999</v>
      </c>
    </row>
    <row r="69" spans="1:8">
      <c r="A69" s="4">
        <v>42</v>
      </c>
      <c r="B69" s="5">
        <f t="shared" ref="B69:B130" si="1">A69/12</f>
        <v>3.5</v>
      </c>
      <c r="C69" s="5">
        <v>58</v>
      </c>
      <c r="D69" s="5" t="s">
        <v>8</v>
      </c>
      <c r="E69" s="5" t="s">
        <v>19</v>
      </c>
      <c r="F69" s="5">
        <v>1</v>
      </c>
      <c r="G69" s="5">
        <v>750</v>
      </c>
      <c r="H69" s="6">
        <v>24</v>
      </c>
    </row>
    <row r="70" spans="1:8">
      <c r="A70" s="4">
        <v>43</v>
      </c>
      <c r="B70" s="5">
        <f t="shared" si="1"/>
        <v>3.5833333333333335</v>
      </c>
      <c r="C70" s="5">
        <v>41</v>
      </c>
      <c r="D70" s="5" t="s">
        <v>21</v>
      </c>
      <c r="E70" s="5" t="s">
        <v>16</v>
      </c>
      <c r="F70" s="5">
        <v>3</v>
      </c>
      <c r="G70" s="5">
        <v>1750</v>
      </c>
      <c r="H70" s="6">
        <v>24</v>
      </c>
    </row>
    <row r="71" spans="1:8">
      <c r="A71" s="4">
        <v>45</v>
      </c>
      <c r="B71" s="5">
        <f t="shared" si="1"/>
        <v>3.75</v>
      </c>
      <c r="C71" s="5">
        <v>61</v>
      </c>
      <c r="D71" s="5" t="s">
        <v>21</v>
      </c>
      <c r="E71" s="5" t="s">
        <v>16</v>
      </c>
      <c r="F71" s="5">
        <v>3</v>
      </c>
      <c r="G71" s="5">
        <v>2750</v>
      </c>
      <c r="H71" s="6">
        <v>24</v>
      </c>
    </row>
    <row r="72" spans="1:8">
      <c r="A72" s="4">
        <v>21</v>
      </c>
      <c r="B72" s="5">
        <f t="shared" si="1"/>
        <v>1.75</v>
      </c>
      <c r="C72" s="5">
        <v>30</v>
      </c>
      <c r="D72" s="5" t="s">
        <v>21</v>
      </c>
      <c r="E72" s="5" t="s">
        <v>19</v>
      </c>
      <c r="F72" s="5">
        <v>6</v>
      </c>
      <c r="G72" s="5">
        <v>2750</v>
      </c>
      <c r="H72" s="6">
        <v>24</v>
      </c>
    </row>
    <row r="73" spans="1:8">
      <c r="A73" s="4">
        <v>57</v>
      </c>
      <c r="B73" s="5">
        <f t="shared" si="1"/>
        <v>4.75</v>
      </c>
      <c r="C73" s="5">
        <v>56</v>
      </c>
      <c r="D73" s="5" t="s">
        <v>8</v>
      </c>
      <c r="E73" s="5" t="s">
        <v>18</v>
      </c>
      <c r="F73" s="5">
        <v>7</v>
      </c>
      <c r="G73" s="5">
        <v>2750</v>
      </c>
      <c r="H73" s="6">
        <v>999</v>
      </c>
    </row>
    <row r="74" spans="1:8">
      <c r="A74" s="4">
        <v>84</v>
      </c>
      <c r="B74" s="5">
        <f t="shared" si="1"/>
        <v>7</v>
      </c>
      <c r="C74" s="5">
        <v>55</v>
      </c>
      <c r="D74" s="5" t="s">
        <v>21</v>
      </c>
      <c r="E74" s="5" t="s">
        <v>19</v>
      </c>
      <c r="F74" s="5">
        <v>1</v>
      </c>
      <c r="G74" s="5">
        <v>2250</v>
      </c>
      <c r="H74" s="6">
        <v>24</v>
      </c>
    </row>
    <row r="75" spans="1:8">
      <c r="A75" s="4">
        <v>89</v>
      </c>
      <c r="B75" s="5">
        <f t="shared" si="1"/>
        <v>7.416666666666667</v>
      </c>
      <c r="C75" s="5">
        <v>49</v>
      </c>
      <c r="D75" s="5" t="s">
        <v>21</v>
      </c>
      <c r="E75" s="5" t="s">
        <v>12</v>
      </c>
      <c r="F75" s="5">
        <v>6</v>
      </c>
      <c r="G75" s="5">
        <v>2250</v>
      </c>
      <c r="H75" s="6">
        <v>24</v>
      </c>
    </row>
    <row r="76" spans="1:8">
      <c r="A76" s="4">
        <v>98</v>
      </c>
      <c r="B76" s="5">
        <f t="shared" si="1"/>
        <v>8.1666666666666661</v>
      </c>
      <c r="C76" s="5">
        <v>49</v>
      </c>
      <c r="D76" s="5" t="s">
        <v>21</v>
      </c>
      <c r="E76" s="5" t="s">
        <v>12</v>
      </c>
      <c r="F76" s="5">
        <v>3</v>
      </c>
      <c r="G76" s="5">
        <v>4250</v>
      </c>
      <c r="H76" s="6">
        <v>24</v>
      </c>
    </row>
    <row r="77" spans="1:8">
      <c r="A77" s="4">
        <v>100</v>
      </c>
      <c r="B77" s="5">
        <f t="shared" si="1"/>
        <v>8.3333333333333339</v>
      </c>
      <c r="C77" s="5">
        <v>39</v>
      </c>
      <c r="D77" s="5" t="s">
        <v>8</v>
      </c>
      <c r="E77" s="5" t="s">
        <v>20</v>
      </c>
      <c r="F77" s="5">
        <v>6</v>
      </c>
      <c r="G77" s="5">
        <v>2250</v>
      </c>
      <c r="H77" s="6">
        <v>60</v>
      </c>
    </row>
    <row r="78" spans="1:8">
      <c r="A78" s="4">
        <v>131</v>
      </c>
      <c r="B78" s="5">
        <f t="shared" si="1"/>
        <v>10.916666666666666</v>
      </c>
      <c r="C78" s="5">
        <v>48</v>
      </c>
      <c r="D78" s="5" t="s">
        <v>21</v>
      </c>
      <c r="E78" s="5" t="s">
        <v>18</v>
      </c>
      <c r="F78" s="5">
        <v>3</v>
      </c>
      <c r="G78" s="5">
        <v>2250</v>
      </c>
      <c r="H78" s="6">
        <v>24</v>
      </c>
    </row>
    <row r="79" spans="1:8">
      <c r="A79" s="4">
        <v>138</v>
      </c>
      <c r="B79" s="5">
        <f t="shared" si="1"/>
        <v>11.5</v>
      </c>
      <c r="C79" s="5">
        <v>48</v>
      </c>
      <c r="D79" s="5" t="s">
        <v>21</v>
      </c>
      <c r="E79" s="5" t="s">
        <v>13</v>
      </c>
      <c r="F79" s="5">
        <v>2</v>
      </c>
      <c r="G79" s="5">
        <v>750</v>
      </c>
      <c r="H79" s="6">
        <v>999</v>
      </c>
    </row>
    <row r="80" spans="1:8">
      <c r="A80" s="4">
        <v>143</v>
      </c>
      <c r="B80" s="5">
        <f t="shared" si="1"/>
        <v>11.916666666666666</v>
      </c>
      <c r="C80" s="5">
        <v>38</v>
      </c>
      <c r="D80" s="5" t="s">
        <v>8</v>
      </c>
      <c r="E80" s="5" t="s">
        <v>10</v>
      </c>
      <c r="F80" s="5">
        <v>6</v>
      </c>
      <c r="G80" s="5">
        <v>2250</v>
      </c>
      <c r="H80" s="6">
        <v>24</v>
      </c>
    </row>
    <row r="81" spans="1:8">
      <c r="A81" s="4">
        <v>64</v>
      </c>
      <c r="B81" s="5">
        <f t="shared" si="1"/>
        <v>5.333333333333333</v>
      </c>
      <c r="C81" s="5">
        <v>47</v>
      </c>
      <c r="D81" s="5" t="s">
        <v>21</v>
      </c>
      <c r="E81" s="5" t="s">
        <v>10</v>
      </c>
      <c r="F81" s="5">
        <v>3</v>
      </c>
      <c r="G81" s="5">
        <v>1250</v>
      </c>
      <c r="H81" s="6">
        <v>60</v>
      </c>
    </row>
    <row r="82" spans="1:8">
      <c r="A82" s="4">
        <v>194</v>
      </c>
      <c r="B82" s="5">
        <f t="shared" si="1"/>
        <v>16.166666666666668</v>
      </c>
      <c r="C82" s="5">
        <v>38</v>
      </c>
      <c r="D82" s="5" t="s">
        <v>21</v>
      </c>
      <c r="E82" s="5" t="s">
        <v>19</v>
      </c>
      <c r="F82" s="5">
        <v>6</v>
      </c>
      <c r="G82" s="5">
        <v>1250</v>
      </c>
      <c r="H82" s="6">
        <v>999</v>
      </c>
    </row>
    <row r="83" spans="1:8">
      <c r="A83" s="4">
        <v>190</v>
      </c>
      <c r="B83" s="5">
        <f t="shared" si="1"/>
        <v>15.833333333333334</v>
      </c>
      <c r="C83" s="5">
        <v>46</v>
      </c>
      <c r="D83" s="5" t="s">
        <v>8</v>
      </c>
      <c r="E83" s="5" t="s">
        <v>10</v>
      </c>
      <c r="F83" s="5">
        <v>6</v>
      </c>
      <c r="G83" s="5">
        <v>3750</v>
      </c>
      <c r="H83" s="6">
        <v>24</v>
      </c>
    </row>
    <row r="84" spans="1:8">
      <c r="A84" s="4">
        <v>199</v>
      </c>
      <c r="B84" s="5">
        <f t="shared" si="1"/>
        <v>16.583333333333332</v>
      </c>
      <c r="C84" s="5">
        <v>44</v>
      </c>
      <c r="D84" s="5" t="s">
        <v>21</v>
      </c>
      <c r="E84" s="5" t="s">
        <v>12</v>
      </c>
      <c r="F84" s="5">
        <v>9</v>
      </c>
      <c r="G84" s="5">
        <v>1250</v>
      </c>
      <c r="H84" s="6">
        <v>24</v>
      </c>
    </row>
    <row r="85" spans="1:8">
      <c r="A85" s="4">
        <v>67</v>
      </c>
      <c r="B85" s="5">
        <f t="shared" si="1"/>
        <v>5.583333333333333</v>
      </c>
      <c r="C85" s="5">
        <v>36</v>
      </c>
      <c r="D85" s="5" t="s">
        <v>21</v>
      </c>
      <c r="E85" s="5" t="s">
        <v>14</v>
      </c>
      <c r="F85" s="5">
        <v>6</v>
      </c>
      <c r="G85" s="5">
        <v>2250</v>
      </c>
      <c r="H85" s="6">
        <v>999</v>
      </c>
    </row>
    <row r="86" spans="1:8">
      <c r="A86" s="4">
        <v>154</v>
      </c>
      <c r="B86" s="5">
        <f t="shared" si="1"/>
        <v>12.833333333333334</v>
      </c>
      <c r="C86" s="5">
        <v>51</v>
      </c>
      <c r="D86" s="5" t="s">
        <v>8</v>
      </c>
      <c r="E86" s="5" t="s">
        <v>10</v>
      </c>
      <c r="F86" s="5">
        <v>3</v>
      </c>
      <c r="G86" s="5">
        <v>3250</v>
      </c>
      <c r="H86" s="6">
        <v>999</v>
      </c>
    </row>
    <row r="87" spans="1:8">
      <c r="A87" s="4">
        <v>150</v>
      </c>
      <c r="B87" s="5">
        <f t="shared" si="1"/>
        <v>12.5</v>
      </c>
      <c r="C87" s="5">
        <v>47</v>
      </c>
      <c r="D87" s="5" t="s">
        <v>21</v>
      </c>
      <c r="E87" s="5" t="s">
        <v>12</v>
      </c>
      <c r="F87" s="5">
        <v>5</v>
      </c>
      <c r="G87" s="5">
        <v>2250</v>
      </c>
      <c r="H87" s="6">
        <v>24</v>
      </c>
    </row>
    <row r="88" spans="1:8">
      <c r="A88" s="4">
        <v>204</v>
      </c>
      <c r="B88" s="5">
        <f t="shared" si="1"/>
        <v>17</v>
      </c>
      <c r="C88" s="5">
        <v>40</v>
      </c>
      <c r="D88" s="5" t="s">
        <v>21</v>
      </c>
      <c r="E88" s="5" t="s">
        <v>14</v>
      </c>
      <c r="F88" s="5">
        <v>6</v>
      </c>
      <c r="G88" s="5">
        <v>1750</v>
      </c>
      <c r="H88" s="6">
        <v>24</v>
      </c>
    </row>
    <row r="89" spans="1:8">
      <c r="A89" s="4">
        <v>234</v>
      </c>
      <c r="B89" s="5">
        <f t="shared" si="1"/>
        <v>19.5</v>
      </c>
      <c r="C89" s="5">
        <v>38</v>
      </c>
      <c r="D89" s="5" t="s">
        <v>8</v>
      </c>
      <c r="E89" s="5" t="s">
        <v>18</v>
      </c>
      <c r="F89" s="5">
        <v>12</v>
      </c>
      <c r="G89" s="5">
        <v>750</v>
      </c>
      <c r="H89" s="6">
        <v>999</v>
      </c>
    </row>
    <row r="90" spans="1:8">
      <c r="A90" s="4">
        <v>303</v>
      </c>
      <c r="B90" s="5">
        <f t="shared" si="1"/>
        <v>25.25</v>
      </c>
      <c r="C90" s="5">
        <v>44</v>
      </c>
      <c r="D90" s="5" t="s">
        <v>8</v>
      </c>
      <c r="E90" s="5" t="s">
        <v>19</v>
      </c>
      <c r="F90" s="5">
        <v>6</v>
      </c>
      <c r="G90" s="5">
        <v>1750</v>
      </c>
      <c r="H90" s="6">
        <v>24</v>
      </c>
    </row>
    <row r="91" spans="1:8">
      <c r="A91" s="4">
        <v>30</v>
      </c>
      <c r="B91" s="5">
        <f t="shared" si="1"/>
        <v>2.5</v>
      </c>
      <c r="C91" s="5">
        <v>57</v>
      </c>
      <c r="D91" s="5" t="s">
        <v>8</v>
      </c>
      <c r="E91" s="5" t="s">
        <v>14</v>
      </c>
      <c r="F91" s="5">
        <v>6</v>
      </c>
      <c r="G91" s="5">
        <v>7500</v>
      </c>
      <c r="H91" s="6">
        <v>24</v>
      </c>
    </row>
    <row r="92" spans="1:8">
      <c r="A92" s="4">
        <v>81</v>
      </c>
      <c r="B92" s="5">
        <f t="shared" si="1"/>
        <v>6.75</v>
      </c>
      <c r="C92" s="5">
        <v>58</v>
      </c>
      <c r="D92" s="5" t="s">
        <v>21</v>
      </c>
      <c r="E92" s="5" t="s">
        <v>10</v>
      </c>
      <c r="F92" s="5">
        <v>3</v>
      </c>
      <c r="G92" s="5">
        <v>1250</v>
      </c>
      <c r="H92" s="6">
        <v>24</v>
      </c>
    </row>
    <row r="93" spans="1:8">
      <c r="A93" s="4">
        <v>81</v>
      </c>
      <c r="B93" s="5">
        <f t="shared" si="1"/>
        <v>6.75</v>
      </c>
      <c r="C93" s="5">
        <v>45</v>
      </c>
      <c r="D93" s="5" t="s">
        <v>8</v>
      </c>
      <c r="E93" s="5" t="s">
        <v>14</v>
      </c>
      <c r="F93" s="5">
        <v>6</v>
      </c>
      <c r="G93" s="5">
        <v>7500</v>
      </c>
      <c r="H93" s="6">
        <v>24</v>
      </c>
    </row>
    <row r="94" spans="1:8">
      <c r="A94" s="4">
        <v>40</v>
      </c>
      <c r="B94" s="5">
        <f t="shared" si="1"/>
        <v>3.3333333333333335</v>
      </c>
      <c r="C94" s="5">
        <v>62</v>
      </c>
      <c r="D94" s="5" t="s">
        <v>8</v>
      </c>
      <c r="E94" s="5" t="s">
        <v>12</v>
      </c>
      <c r="F94" s="5">
        <v>8</v>
      </c>
      <c r="G94" s="5">
        <v>4250</v>
      </c>
      <c r="H94" s="6">
        <v>24</v>
      </c>
    </row>
    <row r="95" spans="1:8">
      <c r="A95" s="4">
        <v>176</v>
      </c>
      <c r="B95" s="5">
        <f t="shared" si="1"/>
        <v>14.666666666666666</v>
      </c>
      <c r="C95" s="5">
        <v>34</v>
      </c>
      <c r="D95" s="5" t="s">
        <v>21</v>
      </c>
      <c r="E95" s="5" t="s">
        <v>12</v>
      </c>
      <c r="F95" s="5">
        <v>3</v>
      </c>
      <c r="G95" s="5">
        <v>750</v>
      </c>
      <c r="H95" s="6">
        <v>24</v>
      </c>
    </row>
    <row r="96" spans="1:8">
      <c r="A96" s="4">
        <v>149</v>
      </c>
      <c r="B96" s="5">
        <f t="shared" si="1"/>
        <v>12.416666666666666</v>
      </c>
      <c r="C96" s="5">
        <v>50</v>
      </c>
      <c r="D96" s="5" t="s">
        <v>21</v>
      </c>
      <c r="E96" s="5" t="s">
        <v>19</v>
      </c>
      <c r="F96" s="5">
        <v>6</v>
      </c>
      <c r="G96" s="5">
        <v>750</v>
      </c>
      <c r="H96" s="6">
        <v>12</v>
      </c>
    </row>
    <row r="97" spans="1:8">
      <c r="A97" s="4">
        <v>190</v>
      </c>
      <c r="B97" s="5">
        <f t="shared" si="1"/>
        <v>15.833333333333334</v>
      </c>
      <c r="C97" s="5">
        <v>28</v>
      </c>
      <c r="D97" s="5" t="s">
        <v>21</v>
      </c>
      <c r="E97" s="5" t="s">
        <v>12</v>
      </c>
      <c r="F97" s="5">
        <v>12</v>
      </c>
      <c r="G97" s="5">
        <v>1750</v>
      </c>
      <c r="H97" s="6">
        <v>12</v>
      </c>
    </row>
    <row r="98" spans="1:8">
      <c r="A98" s="4">
        <v>41</v>
      </c>
      <c r="B98" s="5">
        <f t="shared" si="1"/>
        <v>3.4166666666666665</v>
      </c>
      <c r="C98" s="5">
        <v>54</v>
      </c>
      <c r="D98" s="5" t="s">
        <v>21</v>
      </c>
      <c r="E98" s="5" t="s">
        <v>11</v>
      </c>
      <c r="F98" s="5">
        <v>6</v>
      </c>
      <c r="G98" s="5">
        <v>1750</v>
      </c>
      <c r="H98" s="6">
        <v>24</v>
      </c>
    </row>
    <row r="99" spans="1:8">
      <c r="A99" s="4">
        <v>43</v>
      </c>
      <c r="B99" s="5">
        <f t="shared" si="1"/>
        <v>3.5833333333333335</v>
      </c>
      <c r="C99" s="5">
        <v>47</v>
      </c>
      <c r="D99" s="5" t="s">
        <v>21</v>
      </c>
      <c r="E99" s="5" t="s">
        <v>19</v>
      </c>
      <c r="F99" s="5">
        <v>2</v>
      </c>
      <c r="G99" s="5">
        <v>750</v>
      </c>
      <c r="H99" s="6">
        <v>24</v>
      </c>
    </row>
    <row r="100" spans="1:8">
      <c r="A100" s="4">
        <v>56</v>
      </c>
      <c r="B100" s="5">
        <f t="shared" si="1"/>
        <v>4.666666666666667</v>
      </c>
      <c r="C100" s="5">
        <v>35</v>
      </c>
      <c r="D100" s="5" t="s">
        <v>21</v>
      </c>
      <c r="E100" s="5" t="s">
        <v>19</v>
      </c>
      <c r="F100" s="5">
        <v>6</v>
      </c>
      <c r="G100" s="5">
        <v>2250</v>
      </c>
      <c r="H100" s="6">
        <v>24</v>
      </c>
    </row>
    <row r="101" spans="1:8">
      <c r="A101" s="4">
        <v>60</v>
      </c>
      <c r="B101" s="5">
        <f t="shared" si="1"/>
        <v>5</v>
      </c>
      <c r="C101" s="5">
        <v>47</v>
      </c>
      <c r="D101" s="5" t="s">
        <v>8</v>
      </c>
      <c r="E101" s="5" t="s">
        <v>13</v>
      </c>
      <c r="F101" s="5">
        <v>6</v>
      </c>
      <c r="G101" s="5">
        <v>3250</v>
      </c>
      <c r="H101" s="6">
        <v>24</v>
      </c>
    </row>
    <row r="102" spans="1:8">
      <c r="A102" s="7" t="s">
        <v>23</v>
      </c>
      <c r="B102" s="5"/>
      <c r="C102" s="8"/>
      <c r="D102" s="8"/>
      <c r="E102" s="8"/>
      <c r="F102" s="8"/>
      <c r="G102" s="8"/>
      <c r="H102" s="8"/>
    </row>
    <row r="103" spans="1:8">
      <c r="A103" s="4">
        <v>270</v>
      </c>
      <c r="B103" s="5">
        <f t="shared" si="1"/>
        <v>22.5</v>
      </c>
      <c r="C103" s="5">
        <v>33</v>
      </c>
      <c r="D103" s="5" t="s">
        <v>8</v>
      </c>
      <c r="E103" s="5" t="s">
        <v>19</v>
      </c>
      <c r="F103" s="5">
        <v>6</v>
      </c>
      <c r="G103" s="5">
        <v>1750</v>
      </c>
      <c r="H103" s="6">
        <v>24</v>
      </c>
    </row>
    <row r="104" spans="1:8">
      <c r="A104" s="4">
        <f>A103+50</f>
        <v>320</v>
      </c>
      <c r="B104" s="5">
        <f t="shared" si="1"/>
        <v>26.666666666666668</v>
      </c>
      <c r="C104" s="5">
        <v>30</v>
      </c>
      <c r="D104" s="5" t="s">
        <v>8</v>
      </c>
      <c r="E104" s="5" t="s">
        <v>19</v>
      </c>
      <c r="F104" s="5">
        <v>6</v>
      </c>
      <c r="G104" s="5">
        <v>1750</v>
      </c>
      <c r="H104" s="6">
        <v>24</v>
      </c>
    </row>
    <row r="105" spans="1:8">
      <c r="A105" s="4">
        <f t="shared" ref="A105:A118" si="2">A104+50</f>
        <v>370</v>
      </c>
      <c r="B105" s="5">
        <f t="shared" si="1"/>
        <v>30.833333333333332</v>
      </c>
      <c r="C105" s="5">
        <v>30</v>
      </c>
      <c r="D105" s="5" t="s">
        <v>8</v>
      </c>
      <c r="E105" s="5" t="s">
        <v>19</v>
      </c>
      <c r="F105" s="5">
        <v>6</v>
      </c>
      <c r="G105" s="5">
        <v>1750</v>
      </c>
      <c r="H105" s="6">
        <v>24</v>
      </c>
    </row>
    <row r="106" spans="1:8">
      <c r="A106" s="4">
        <f t="shared" si="2"/>
        <v>420</v>
      </c>
      <c r="B106" s="5">
        <f t="shared" si="1"/>
        <v>35</v>
      </c>
      <c r="C106" s="5">
        <v>34</v>
      </c>
      <c r="D106" s="5" t="s">
        <v>8</v>
      </c>
      <c r="E106" s="5" t="s">
        <v>19</v>
      </c>
      <c r="F106" s="5">
        <v>6</v>
      </c>
      <c r="G106" s="5">
        <v>1750</v>
      </c>
      <c r="H106" s="6">
        <v>24</v>
      </c>
    </row>
    <row r="107" spans="1:8">
      <c r="A107" s="4">
        <f t="shared" si="2"/>
        <v>470</v>
      </c>
      <c r="B107" s="5">
        <f t="shared" si="1"/>
        <v>39.166666666666664</v>
      </c>
      <c r="C107" s="5">
        <v>31</v>
      </c>
      <c r="D107" s="5" t="s">
        <v>8</v>
      </c>
      <c r="E107" s="5" t="s">
        <v>19</v>
      </c>
      <c r="F107" s="5">
        <v>6</v>
      </c>
      <c r="G107" s="5">
        <v>1750</v>
      </c>
      <c r="H107" s="6">
        <v>24</v>
      </c>
    </row>
    <row r="108" spans="1:8">
      <c r="A108" s="4">
        <f t="shared" si="2"/>
        <v>520</v>
      </c>
      <c r="B108" s="5">
        <f t="shared" si="1"/>
        <v>43.333333333333336</v>
      </c>
      <c r="C108" s="5">
        <v>30</v>
      </c>
      <c r="D108" s="5" t="s">
        <v>8</v>
      </c>
      <c r="E108" s="5" t="s">
        <v>19</v>
      </c>
      <c r="F108" s="5">
        <v>6</v>
      </c>
      <c r="G108" s="5">
        <v>1750</v>
      </c>
      <c r="H108" s="6">
        <v>24</v>
      </c>
    </row>
    <row r="109" spans="1:8">
      <c r="A109" s="4">
        <f t="shared" si="2"/>
        <v>570</v>
      </c>
      <c r="B109" s="5">
        <f t="shared" si="1"/>
        <v>47.5</v>
      </c>
      <c r="C109" s="5">
        <v>33</v>
      </c>
      <c r="D109" s="5" t="s">
        <v>8</v>
      </c>
      <c r="E109" s="5" t="s">
        <v>19</v>
      </c>
      <c r="F109" s="5">
        <v>6</v>
      </c>
      <c r="G109" s="5">
        <v>1750</v>
      </c>
      <c r="H109" s="6">
        <v>24</v>
      </c>
    </row>
    <row r="110" spans="1:8">
      <c r="A110" s="4">
        <f t="shared" si="2"/>
        <v>620</v>
      </c>
      <c r="B110" s="5">
        <f t="shared" si="1"/>
        <v>51.666666666666664</v>
      </c>
      <c r="C110" s="5">
        <v>32</v>
      </c>
      <c r="D110" s="5" t="s">
        <v>8</v>
      </c>
      <c r="E110" s="5" t="s">
        <v>19</v>
      </c>
      <c r="F110" s="5">
        <v>6</v>
      </c>
      <c r="G110" s="5">
        <v>1750</v>
      </c>
      <c r="H110" s="6">
        <v>24</v>
      </c>
    </row>
    <row r="111" spans="1:8">
      <c r="A111" s="4">
        <f t="shared" si="2"/>
        <v>670</v>
      </c>
      <c r="B111" s="5">
        <f t="shared" si="1"/>
        <v>55.833333333333336</v>
      </c>
      <c r="C111" s="5">
        <v>32</v>
      </c>
      <c r="D111" s="5" t="s">
        <v>8</v>
      </c>
      <c r="E111" s="5" t="s">
        <v>19</v>
      </c>
      <c r="F111" s="5">
        <v>6</v>
      </c>
      <c r="G111" s="5">
        <v>1750</v>
      </c>
      <c r="H111" s="6">
        <v>24</v>
      </c>
    </row>
    <row r="112" spans="1:8">
      <c r="A112" s="4">
        <f t="shared" si="2"/>
        <v>720</v>
      </c>
      <c r="B112" s="5">
        <f t="shared" si="1"/>
        <v>60</v>
      </c>
      <c r="C112" s="5">
        <v>33</v>
      </c>
      <c r="D112" s="5" t="s">
        <v>8</v>
      </c>
      <c r="E112" s="5" t="s">
        <v>19</v>
      </c>
      <c r="F112" s="5">
        <v>6</v>
      </c>
      <c r="G112" s="5">
        <v>1750</v>
      </c>
      <c r="H112" s="6">
        <v>24</v>
      </c>
    </row>
    <row r="113" spans="1:8">
      <c r="A113" s="4">
        <f t="shared" si="2"/>
        <v>770</v>
      </c>
      <c r="B113" s="5">
        <f t="shared" si="1"/>
        <v>64.166666666666671</v>
      </c>
      <c r="C113" s="5">
        <v>32</v>
      </c>
      <c r="D113" s="5" t="s">
        <v>8</v>
      </c>
      <c r="E113" s="5" t="s">
        <v>19</v>
      </c>
      <c r="F113" s="5">
        <v>6</v>
      </c>
      <c r="G113" s="5">
        <v>1750</v>
      </c>
      <c r="H113" s="6">
        <v>24</v>
      </c>
    </row>
    <row r="114" spans="1:8">
      <c r="A114" s="4">
        <f t="shared" si="2"/>
        <v>820</v>
      </c>
      <c r="B114" s="5">
        <f t="shared" si="1"/>
        <v>68.333333333333329</v>
      </c>
      <c r="C114" s="5">
        <v>32</v>
      </c>
      <c r="D114" s="5" t="s">
        <v>8</v>
      </c>
      <c r="E114" s="5" t="s">
        <v>19</v>
      </c>
      <c r="F114" s="5">
        <v>6</v>
      </c>
      <c r="G114" s="5">
        <v>1750</v>
      </c>
      <c r="H114" s="6">
        <v>24</v>
      </c>
    </row>
    <row r="115" spans="1:8">
      <c r="A115" s="4">
        <f t="shared" si="2"/>
        <v>870</v>
      </c>
      <c r="B115" s="5">
        <f t="shared" si="1"/>
        <v>72.5</v>
      </c>
      <c r="C115" s="5">
        <v>32</v>
      </c>
      <c r="D115" s="5" t="s">
        <v>8</v>
      </c>
      <c r="E115" s="5" t="s">
        <v>19</v>
      </c>
      <c r="F115" s="5">
        <v>6</v>
      </c>
      <c r="G115" s="5">
        <v>1750</v>
      </c>
      <c r="H115" s="6">
        <v>24</v>
      </c>
    </row>
    <row r="116" spans="1:8">
      <c r="A116" s="4">
        <f t="shared" si="2"/>
        <v>920</v>
      </c>
      <c r="B116" s="5">
        <f t="shared" si="1"/>
        <v>76.666666666666671</v>
      </c>
      <c r="C116" s="5">
        <v>33</v>
      </c>
      <c r="D116" s="5" t="s">
        <v>8</v>
      </c>
      <c r="E116" s="5" t="s">
        <v>19</v>
      </c>
      <c r="F116" s="5">
        <v>6</v>
      </c>
      <c r="G116" s="5">
        <v>1750</v>
      </c>
      <c r="H116" s="6">
        <v>24</v>
      </c>
    </row>
    <row r="117" spans="1:8">
      <c r="A117" s="4">
        <f t="shared" si="2"/>
        <v>970</v>
      </c>
      <c r="B117" s="5">
        <f t="shared" si="1"/>
        <v>80.833333333333329</v>
      </c>
      <c r="C117" s="5">
        <v>31</v>
      </c>
      <c r="D117" s="5" t="s">
        <v>8</v>
      </c>
      <c r="E117" s="5" t="s">
        <v>19</v>
      </c>
      <c r="F117" s="5">
        <v>6</v>
      </c>
      <c r="G117" s="5">
        <v>1750</v>
      </c>
      <c r="H117" s="6">
        <v>24</v>
      </c>
    </row>
    <row r="118" spans="1:8">
      <c r="A118" s="4">
        <f t="shared" si="2"/>
        <v>1020</v>
      </c>
      <c r="B118" s="5">
        <f t="shared" si="1"/>
        <v>85</v>
      </c>
      <c r="C118" s="5">
        <v>33</v>
      </c>
      <c r="D118" s="5" t="s">
        <v>8</v>
      </c>
      <c r="E118" s="5" t="s">
        <v>19</v>
      </c>
      <c r="F118" s="5">
        <v>6</v>
      </c>
      <c r="G118" s="5">
        <v>1750</v>
      </c>
      <c r="H118" s="6">
        <v>24</v>
      </c>
    </row>
    <row r="119" spans="1:8">
      <c r="A119" s="7" t="s">
        <v>24</v>
      </c>
      <c r="B119" s="5" t="e">
        <f t="shared" si="1"/>
        <v>#VALUE!</v>
      </c>
      <c r="C119" s="8"/>
      <c r="D119" s="8"/>
      <c r="E119" s="8"/>
      <c r="F119" s="8"/>
      <c r="G119" s="8"/>
      <c r="H119" s="8"/>
    </row>
    <row r="120" spans="1:8">
      <c r="A120" s="4">
        <v>270</v>
      </c>
      <c r="B120" s="5">
        <f t="shared" si="1"/>
        <v>22.5</v>
      </c>
      <c r="C120" s="5">
        <v>33</v>
      </c>
      <c r="D120" s="5" t="s">
        <v>8</v>
      </c>
      <c r="E120" s="5" t="s">
        <v>19</v>
      </c>
      <c r="F120" s="5">
        <v>6</v>
      </c>
      <c r="G120" s="5">
        <v>1750</v>
      </c>
      <c r="H120" s="6">
        <v>24</v>
      </c>
    </row>
    <row r="121" spans="1:8">
      <c r="A121" s="4">
        <f>A120+50</f>
        <v>320</v>
      </c>
      <c r="B121" s="5">
        <f t="shared" si="1"/>
        <v>26.666666666666668</v>
      </c>
      <c r="C121" s="5">
        <v>30</v>
      </c>
      <c r="D121" s="5" t="s">
        <v>8</v>
      </c>
      <c r="E121" s="5" t="s">
        <v>19</v>
      </c>
      <c r="F121" s="5">
        <v>6</v>
      </c>
      <c r="G121" s="5">
        <v>1750</v>
      </c>
      <c r="H121" s="6">
        <v>24</v>
      </c>
    </row>
    <row r="122" spans="1:8">
      <c r="A122" s="4">
        <f t="shared" ref="A122:A135" si="3">A121+50</f>
        <v>370</v>
      </c>
      <c r="B122" s="5">
        <f t="shared" si="1"/>
        <v>30.833333333333332</v>
      </c>
      <c r="C122" s="5">
        <v>30</v>
      </c>
      <c r="D122" s="5" t="s">
        <v>8</v>
      </c>
      <c r="E122" s="5" t="s">
        <v>19</v>
      </c>
      <c r="F122" s="5">
        <v>6</v>
      </c>
      <c r="G122" s="5">
        <v>1750</v>
      </c>
      <c r="H122" s="6">
        <v>24</v>
      </c>
    </row>
    <row r="123" spans="1:8">
      <c r="A123" s="4">
        <f t="shared" si="3"/>
        <v>420</v>
      </c>
      <c r="B123" s="5">
        <f t="shared" si="1"/>
        <v>35</v>
      </c>
      <c r="C123" s="5">
        <v>34</v>
      </c>
      <c r="D123" s="5" t="s">
        <v>8</v>
      </c>
      <c r="E123" s="5" t="s">
        <v>19</v>
      </c>
      <c r="F123" s="5">
        <v>6</v>
      </c>
      <c r="G123" s="5">
        <v>1750</v>
      </c>
      <c r="H123" s="6">
        <v>24</v>
      </c>
    </row>
    <row r="124" spans="1:8">
      <c r="A124" s="4">
        <f t="shared" si="3"/>
        <v>470</v>
      </c>
      <c r="B124" s="5">
        <f t="shared" si="1"/>
        <v>39.166666666666664</v>
      </c>
      <c r="C124" s="5">
        <v>31</v>
      </c>
      <c r="D124" s="5" t="s">
        <v>8</v>
      </c>
      <c r="E124" s="5" t="s">
        <v>19</v>
      </c>
      <c r="F124" s="5">
        <v>6</v>
      </c>
      <c r="G124" s="5">
        <v>1750</v>
      </c>
      <c r="H124" s="6">
        <v>24</v>
      </c>
    </row>
    <row r="125" spans="1:8">
      <c r="A125" s="4">
        <f t="shared" si="3"/>
        <v>520</v>
      </c>
      <c r="B125" s="5">
        <f t="shared" si="1"/>
        <v>43.333333333333336</v>
      </c>
      <c r="C125" s="5">
        <v>30</v>
      </c>
      <c r="D125" s="5" t="s">
        <v>8</v>
      </c>
      <c r="E125" s="5" t="s">
        <v>19</v>
      </c>
      <c r="F125" s="5">
        <v>6</v>
      </c>
      <c r="G125" s="5">
        <v>1750</v>
      </c>
      <c r="H125" s="6">
        <v>24</v>
      </c>
    </row>
    <row r="126" spans="1:8">
      <c r="A126" s="4">
        <f t="shared" si="3"/>
        <v>570</v>
      </c>
      <c r="B126" s="5">
        <f t="shared" si="1"/>
        <v>47.5</v>
      </c>
      <c r="C126" s="5">
        <v>33</v>
      </c>
      <c r="D126" s="5" t="s">
        <v>8</v>
      </c>
      <c r="E126" s="5" t="s">
        <v>19</v>
      </c>
      <c r="F126" s="5">
        <v>6</v>
      </c>
      <c r="G126" s="5">
        <v>1750</v>
      </c>
      <c r="H126" s="6">
        <v>24</v>
      </c>
    </row>
    <row r="127" spans="1:8">
      <c r="A127" s="4">
        <f t="shared" si="3"/>
        <v>620</v>
      </c>
      <c r="B127" s="5">
        <f t="shared" si="1"/>
        <v>51.666666666666664</v>
      </c>
      <c r="C127" s="5">
        <v>32</v>
      </c>
      <c r="D127" s="5" t="s">
        <v>8</v>
      </c>
      <c r="E127" s="5" t="s">
        <v>19</v>
      </c>
      <c r="F127" s="5">
        <v>6</v>
      </c>
      <c r="G127" s="5">
        <v>1750</v>
      </c>
      <c r="H127" s="6">
        <v>24</v>
      </c>
    </row>
    <row r="128" spans="1:8">
      <c r="A128" s="4">
        <f t="shared" si="3"/>
        <v>670</v>
      </c>
      <c r="B128" s="5">
        <f t="shared" si="1"/>
        <v>55.833333333333336</v>
      </c>
      <c r="C128" s="5">
        <v>32</v>
      </c>
      <c r="D128" s="5" t="s">
        <v>8</v>
      </c>
      <c r="E128" s="5" t="s">
        <v>19</v>
      </c>
      <c r="F128" s="5">
        <v>6</v>
      </c>
      <c r="G128" s="5">
        <v>1750</v>
      </c>
      <c r="H128" s="6">
        <v>24</v>
      </c>
    </row>
    <row r="129" spans="1:8">
      <c r="A129" s="4">
        <f t="shared" si="3"/>
        <v>720</v>
      </c>
      <c r="B129" s="5">
        <f t="shared" si="1"/>
        <v>60</v>
      </c>
      <c r="C129" s="5">
        <v>33</v>
      </c>
      <c r="D129" s="5" t="s">
        <v>8</v>
      </c>
      <c r="E129" s="5" t="s">
        <v>19</v>
      </c>
      <c r="F129" s="5">
        <v>6</v>
      </c>
      <c r="G129" s="5">
        <v>1750</v>
      </c>
      <c r="H129" s="6">
        <v>24</v>
      </c>
    </row>
    <row r="130" spans="1:8">
      <c r="A130" s="4">
        <f t="shared" si="3"/>
        <v>770</v>
      </c>
      <c r="B130" s="5">
        <f t="shared" si="1"/>
        <v>64.166666666666671</v>
      </c>
      <c r="C130" s="5">
        <v>32</v>
      </c>
      <c r="D130" s="5" t="s">
        <v>8</v>
      </c>
      <c r="E130" s="5" t="s">
        <v>19</v>
      </c>
      <c r="F130" s="5">
        <v>6</v>
      </c>
      <c r="G130" s="5">
        <v>1750</v>
      </c>
      <c r="H130" s="6">
        <v>24</v>
      </c>
    </row>
    <row r="131" spans="1:8">
      <c r="A131" s="4">
        <f t="shared" si="3"/>
        <v>820</v>
      </c>
      <c r="B131" s="5">
        <f>A131/12</f>
        <v>68.333333333333329</v>
      </c>
      <c r="C131" s="5">
        <v>32</v>
      </c>
      <c r="D131" s="5" t="s">
        <v>8</v>
      </c>
      <c r="E131" s="5" t="s">
        <v>19</v>
      </c>
      <c r="F131" s="5">
        <v>6</v>
      </c>
      <c r="G131" s="5">
        <v>1750</v>
      </c>
      <c r="H131" s="6">
        <v>24</v>
      </c>
    </row>
    <row r="132" spans="1:8">
      <c r="A132" s="4">
        <f t="shared" si="3"/>
        <v>870</v>
      </c>
      <c r="B132" s="5">
        <f>A132/12</f>
        <v>72.5</v>
      </c>
      <c r="C132" s="5">
        <v>32</v>
      </c>
      <c r="D132" s="5" t="s">
        <v>8</v>
      </c>
      <c r="E132" s="5" t="s">
        <v>19</v>
      </c>
      <c r="F132" s="5">
        <v>6</v>
      </c>
      <c r="G132" s="5">
        <v>1750</v>
      </c>
      <c r="H132" s="6">
        <v>24</v>
      </c>
    </row>
    <row r="133" spans="1:8">
      <c r="A133" s="4">
        <f t="shared" si="3"/>
        <v>920</v>
      </c>
      <c r="B133" s="5">
        <f>A133/12</f>
        <v>76.666666666666671</v>
      </c>
      <c r="C133" s="5">
        <v>33</v>
      </c>
      <c r="D133" s="5" t="s">
        <v>8</v>
      </c>
      <c r="E133" s="5" t="s">
        <v>19</v>
      </c>
      <c r="F133" s="5">
        <v>6</v>
      </c>
      <c r="G133" s="5">
        <v>1750</v>
      </c>
      <c r="H133" s="6">
        <v>24</v>
      </c>
    </row>
    <row r="134" spans="1:8">
      <c r="A134" s="4">
        <f t="shared" si="3"/>
        <v>970</v>
      </c>
      <c r="B134" s="5">
        <f>A134/12</f>
        <v>80.833333333333329</v>
      </c>
      <c r="C134" s="5">
        <v>31</v>
      </c>
      <c r="D134" s="5" t="s">
        <v>8</v>
      </c>
      <c r="E134" s="5" t="s">
        <v>19</v>
      </c>
      <c r="F134" s="5">
        <v>6</v>
      </c>
      <c r="G134" s="5">
        <v>1750</v>
      </c>
      <c r="H134" s="6">
        <v>24</v>
      </c>
    </row>
    <row r="135" spans="1:8">
      <c r="A135" s="4">
        <f t="shared" si="3"/>
        <v>1020</v>
      </c>
      <c r="B135" s="5">
        <f>A135/12</f>
        <v>85</v>
      </c>
      <c r="C135" s="5">
        <v>33</v>
      </c>
      <c r="D135" s="5" t="s">
        <v>8</v>
      </c>
      <c r="E135" s="5" t="s">
        <v>19</v>
      </c>
      <c r="F135" s="5">
        <v>6</v>
      </c>
      <c r="G135" s="5">
        <v>1750</v>
      </c>
      <c r="H135" s="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72B2-7096-44C0-9772-EB201D5E8C79}">
  <dimension ref="A1:M54"/>
  <sheetViews>
    <sheetView tabSelected="1" workbookViewId="0">
      <selection activeCell="E8" sqref="E8"/>
    </sheetView>
  </sheetViews>
  <sheetFormatPr defaultColWidth="9" defaultRowHeight="15.75"/>
  <cols>
    <col min="1" max="9" width="9" style="76"/>
    <col min="10" max="11" width="11.5703125" style="76" customWidth="1"/>
    <col min="12" max="12" width="12.85546875" style="76" customWidth="1"/>
    <col min="13" max="16384" width="9" style="76"/>
  </cols>
  <sheetData>
    <row r="1" spans="1:13">
      <c r="A1" s="70" t="s">
        <v>55</v>
      </c>
      <c r="B1" s="71" t="s">
        <v>59</v>
      </c>
      <c r="C1" s="71"/>
      <c r="D1" s="71"/>
      <c r="E1" s="71"/>
      <c r="F1" s="72" t="s">
        <v>60</v>
      </c>
      <c r="G1" s="72"/>
      <c r="H1" s="72"/>
      <c r="I1" s="72"/>
      <c r="J1" s="73" t="s">
        <v>61</v>
      </c>
      <c r="K1" s="74"/>
      <c r="L1" s="75" t="s">
        <v>62</v>
      </c>
      <c r="M1" s="75"/>
    </row>
    <row r="2" spans="1:13">
      <c r="A2" s="70"/>
      <c r="B2" s="77" t="s">
        <v>56</v>
      </c>
      <c r="C2" s="77" t="s">
        <v>57</v>
      </c>
      <c r="D2" s="77" t="s">
        <v>58</v>
      </c>
      <c r="E2" s="77" t="s">
        <v>33</v>
      </c>
      <c r="F2" s="78" t="s">
        <v>56</v>
      </c>
      <c r="G2" s="78" t="s">
        <v>57</v>
      </c>
      <c r="H2" s="78" t="s">
        <v>58</v>
      </c>
      <c r="I2" s="78" t="s">
        <v>33</v>
      </c>
      <c r="J2" s="79" t="s">
        <v>59</v>
      </c>
      <c r="K2" s="80" t="s">
        <v>60</v>
      </c>
      <c r="L2" s="79" t="s">
        <v>59</v>
      </c>
      <c r="M2" s="80" t="s">
        <v>60</v>
      </c>
    </row>
    <row r="3" spans="1:13">
      <c r="A3" s="81">
        <v>20</v>
      </c>
      <c r="B3" s="81">
        <v>0</v>
      </c>
      <c r="C3" s="81">
        <v>0</v>
      </c>
      <c r="D3" s="81">
        <v>0</v>
      </c>
      <c r="E3" s="82">
        <v>0</v>
      </c>
      <c r="F3" s="82">
        <v>0</v>
      </c>
      <c r="G3" s="81">
        <v>0</v>
      </c>
      <c r="H3" s="82">
        <v>0</v>
      </c>
      <c r="I3" s="82">
        <v>0</v>
      </c>
      <c r="J3" s="82">
        <v>0</v>
      </c>
      <c r="K3" s="82">
        <v>0</v>
      </c>
      <c r="L3" s="83">
        <v>0</v>
      </c>
      <c r="M3" s="82">
        <v>0</v>
      </c>
    </row>
    <row r="4" spans="1:13">
      <c r="A4" s="81">
        <v>21</v>
      </c>
      <c r="B4" s="81">
        <v>0</v>
      </c>
      <c r="C4" s="81">
        <v>0</v>
      </c>
      <c r="D4" s="81">
        <v>0</v>
      </c>
      <c r="E4" s="82">
        <v>0</v>
      </c>
      <c r="F4" s="82">
        <v>0</v>
      </c>
      <c r="G4" s="81">
        <v>0</v>
      </c>
      <c r="H4" s="82">
        <v>0</v>
      </c>
      <c r="I4" s="82">
        <v>0</v>
      </c>
      <c r="J4" s="82">
        <v>0</v>
      </c>
      <c r="K4" s="82">
        <v>0</v>
      </c>
      <c r="L4" s="83">
        <v>0</v>
      </c>
      <c r="M4" s="82">
        <v>0</v>
      </c>
    </row>
    <row r="5" spans="1:13">
      <c r="A5" s="81">
        <v>22</v>
      </c>
      <c r="B5" s="81">
        <v>0</v>
      </c>
      <c r="C5" s="81">
        <v>0</v>
      </c>
      <c r="D5" s="81">
        <v>0</v>
      </c>
      <c r="E5" s="82">
        <v>0</v>
      </c>
      <c r="F5" s="82">
        <v>0</v>
      </c>
      <c r="G5" s="81">
        <v>0</v>
      </c>
      <c r="H5" s="82">
        <v>0</v>
      </c>
      <c r="I5" s="82">
        <v>0</v>
      </c>
      <c r="J5" s="82">
        <v>0</v>
      </c>
      <c r="K5" s="82">
        <v>0</v>
      </c>
      <c r="L5" s="83">
        <v>0</v>
      </c>
      <c r="M5" s="82">
        <v>0</v>
      </c>
    </row>
    <row r="6" spans="1:13">
      <c r="A6" s="81">
        <v>23</v>
      </c>
      <c r="B6" s="81">
        <v>0</v>
      </c>
      <c r="C6" s="81">
        <v>0</v>
      </c>
      <c r="D6" s="81">
        <v>0</v>
      </c>
      <c r="E6" s="82">
        <v>0</v>
      </c>
      <c r="F6" s="82">
        <v>0</v>
      </c>
      <c r="G6" s="81">
        <v>0</v>
      </c>
      <c r="H6" s="82">
        <v>0</v>
      </c>
      <c r="I6" s="82">
        <v>0</v>
      </c>
      <c r="J6" s="82">
        <v>0</v>
      </c>
      <c r="K6" s="82">
        <v>0</v>
      </c>
      <c r="L6" s="83">
        <v>0</v>
      </c>
      <c r="M6" s="82">
        <v>0</v>
      </c>
    </row>
    <row r="7" spans="1:13">
      <c r="A7" s="81">
        <v>24</v>
      </c>
      <c r="B7" s="81">
        <v>0</v>
      </c>
      <c r="C7" s="81">
        <v>0</v>
      </c>
      <c r="D7" s="81">
        <v>0</v>
      </c>
      <c r="E7" s="82">
        <v>0</v>
      </c>
      <c r="F7" s="82">
        <v>1</v>
      </c>
      <c r="G7" s="81">
        <v>0</v>
      </c>
      <c r="H7" s="82">
        <v>1</v>
      </c>
      <c r="I7" s="82">
        <v>0</v>
      </c>
      <c r="J7" s="82">
        <v>0</v>
      </c>
      <c r="K7" s="82">
        <v>0</v>
      </c>
      <c r="L7" s="83">
        <v>0</v>
      </c>
      <c r="M7" s="82">
        <v>3</v>
      </c>
    </row>
    <row r="8" spans="1:13">
      <c r="A8" s="81">
        <v>25</v>
      </c>
      <c r="B8" s="81">
        <v>0</v>
      </c>
      <c r="C8" s="81">
        <v>0</v>
      </c>
      <c r="D8" s="81">
        <v>0</v>
      </c>
      <c r="E8" s="82">
        <v>0</v>
      </c>
      <c r="F8" s="82">
        <v>0</v>
      </c>
      <c r="G8" s="81">
        <v>0</v>
      </c>
      <c r="H8" s="82">
        <v>0</v>
      </c>
      <c r="I8" s="82">
        <v>0</v>
      </c>
      <c r="J8" s="82">
        <v>0</v>
      </c>
      <c r="K8" s="82">
        <v>0</v>
      </c>
      <c r="L8" s="83">
        <v>0</v>
      </c>
      <c r="M8" s="82">
        <v>0</v>
      </c>
    </row>
    <row r="9" spans="1:13">
      <c r="A9" s="81">
        <v>26</v>
      </c>
      <c r="B9" s="81">
        <v>0</v>
      </c>
      <c r="C9" s="81">
        <v>0</v>
      </c>
      <c r="D9" s="81">
        <v>0</v>
      </c>
      <c r="E9" s="82">
        <v>0</v>
      </c>
      <c r="F9" s="82">
        <v>0</v>
      </c>
      <c r="G9" s="81">
        <v>0</v>
      </c>
      <c r="H9" s="82">
        <v>0</v>
      </c>
      <c r="I9" s="82">
        <v>0</v>
      </c>
      <c r="J9" s="82">
        <v>0</v>
      </c>
      <c r="K9" s="82">
        <v>0</v>
      </c>
      <c r="L9" s="83">
        <v>0</v>
      </c>
      <c r="M9" s="82">
        <v>0</v>
      </c>
    </row>
    <row r="10" spans="1:13">
      <c r="A10" s="81">
        <v>27</v>
      </c>
      <c r="B10" s="81">
        <v>0</v>
      </c>
      <c r="C10" s="81">
        <v>0</v>
      </c>
      <c r="D10" s="81">
        <v>0</v>
      </c>
      <c r="E10" s="82">
        <v>0</v>
      </c>
      <c r="F10" s="82">
        <v>1</v>
      </c>
      <c r="G10" s="81">
        <v>0</v>
      </c>
      <c r="H10" s="82">
        <v>1</v>
      </c>
      <c r="I10" s="82">
        <v>0</v>
      </c>
      <c r="J10" s="82">
        <v>0</v>
      </c>
      <c r="K10" s="82">
        <v>0</v>
      </c>
      <c r="L10" s="83">
        <v>0</v>
      </c>
      <c r="M10" s="82">
        <v>3</v>
      </c>
    </row>
    <row r="11" spans="1:13">
      <c r="A11" s="81">
        <v>28</v>
      </c>
      <c r="B11" s="81">
        <v>0</v>
      </c>
      <c r="C11" s="81">
        <v>0</v>
      </c>
      <c r="D11" s="81">
        <v>0</v>
      </c>
      <c r="E11" s="82">
        <v>0</v>
      </c>
      <c r="F11" s="82">
        <v>1</v>
      </c>
      <c r="G11" s="81">
        <v>0</v>
      </c>
      <c r="H11" s="82">
        <v>1</v>
      </c>
      <c r="I11" s="82">
        <v>0</v>
      </c>
      <c r="J11" s="82">
        <v>0</v>
      </c>
      <c r="K11" s="82">
        <v>0</v>
      </c>
      <c r="L11" s="83">
        <v>0</v>
      </c>
      <c r="M11" s="82">
        <v>12</v>
      </c>
    </row>
    <row r="12" spans="1:13">
      <c r="A12" s="81">
        <v>29</v>
      </c>
      <c r="B12" s="81">
        <v>0</v>
      </c>
      <c r="C12" s="81">
        <v>0</v>
      </c>
      <c r="D12" s="81">
        <v>0</v>
      </c>
      <c r="E12" s="82">
        <v>0</v>
      </c>
      <c r="F12" s="82">
        <v>0</v>
      </c>
      <c r="G12" s="81">
        <v>0</v>
      </c>
      <c r="H12" s="82">
        <v>0</v>
      </c>
      <c r="I12" s="82">
        <v>0</v>
      </c>
      <c r="J12" s="82">
        <v>0</v>
      </c>
      <c r="K12" s="82">
        <v>0</v>
      </c>
      <c r="L12" s="83">
        <v>0</v>
      </c>
      <c r="M12" s="82">
        <v>0</v>
      </c>
    </row>
    <row r="13" spans="1:13">
      <c r="A13" s="81">
        <v>30</v>
      </c>
      <c r="B13" s="81">
        <v>0</v>
      </c>
      <c r="C13" s="81">
        <v>0</v>
      </c>
      <c r="D13" s="81">
        <v>0</v>
      </c>
      <c r="E13" s="82">
        <v>0</v>
      </c>
      <c r="F13" s="82">
        <v>1</v>
      </c>
      <c r="G13" s="81">
        <v>0</v>
      </c>
      <c r="H13" s="82">
        <v>1</v>
      </c>
      <c r="I13" s="82">
        <v>0</v>
      </c>
      <c r="J13" s="82">
        <v>0</v>
      </c>
      <c r="K13" s="82">
        <v>0</v>
      </c>
      <c r="L13" s="83">
        <v>0</v>
      </c>
      <c r="M13" s="82">
        <v>6</v>
      </c>
    </row>
    <row r="14" spans="1:13">
      <c r="A14" s="81">
        <v>31</v>
      </c>
      <c r="B14" s="81">
        <v>0</v>
      </c>
      <c r="C14" s="81">
        <v>0</v>
      </c>
      <c r="D14" s="81">
        <v>0</v>
      </c>
      <c r="E14" s="82">
        <v>0</v>
      </c>
      <c r="F14" s="82">
        <v>1</v>
      </c>
      <c r="G14" s="81">
        <v>0</v>
      </c>
      <c r="H14" s="82">
        <v>1</v>
      </c>
      <c r="I14" s="82">
        <v>0</v>
      </c>
      <c r="J14" s="82">
        <v>0</v>
      </c>
      <c r="K14" s="82">
        <v>0</v>
      </c>
      <c r="L14" s="83">
        <v>0</v>
      </c>
      <c r="M14" s="82">
        <v>3</v>
      </c>
    </row>
    <row r="15" spans="1:13">
      <c r="A15" s="81">
        <v>32</v>
      </c>
      <c r="B15" s="81">
        <v>0</v>
      </c>
      <c r="C15" s="81">
        <v>0</v>
      </c>
      <c r="D15" s="81">
        <v>0</v>
      </c>
      <c r="E15" s="82">
        <v>0</v>
      </c>
      <c r="F15" s="82">
        <v>0</v>
      </c>
      <c r="G15" s="81">
        <v>0</v>
      </c>
      <c r="H15" s="82">
        <v>0</v>
      </c>
      <c r="I15" s="82">
        <v>0</v>
      </c>
      <c r="J15" s="82">
        <v>0</v>
      </c>
      <c r="K15" s="82">
        <v>0</v>
      </c>
      <c r="L15" s="83">
        <v>0</v>
      </c>
      <c r="M15" s="82">
        <v>0</v>
      </c>
    </row>
    <row r="16" spans="1:13">
      <c r="A16" s="81">
        <v>33</v>
      </c>
      <c r="B16" s="81">
        <v>0</v>
      </c>
      <c r="C16" s="81">
        <v>0</v>
      </c>
      <c r="D16" s="81">
        <v>0</v>
      </c>
      <c r="E16" s="82">
        <v>0</v>
      </c>
      <c r="F16" s="82">
        <v>2</v>
      </c>
      <c r="G16" s="81">
        <v>0</v>
      </c>
      <c r="H16" s="82">
        <v>2</v>
      </c>
      <c r="I16" s="82">
        <v>0</v>
      </c>
      <c r="J16" s="82">
        <v>0</v>
      </c>
      <c r="K16" s="82">
        <v>0</v>
      </c>
      <c r="L16" s="83">
        <v>0</v>
      </c>
      <c r="M16" s="82">
        <v>4</v>
      </c>
    </row>
    <row r="17" spans="1:13">
      <c r="A17" s="81">
        <v>34</v>
      </c>
      <c r="B17" s="81">
        <v>1</v>
      </c>
      <c r="C17" s="81">
        <v>0</v>
      </c>
      <c r="D17" s="81">
        <v>1</v>
      </c>
      <c r="E17" s="82">
        <v>0</v>
      </c>
      <c r="F17" s="82">
        <v>2</v>
      </c>
      <c r="G17" s="81">
        <v>0</v>
      </c>
      <c r="H17" s="82">
        <v>1</v>
      </c>
      <c r="I17" s="82">
        <v>1</v>
      </c>
      <c r="J17" s="82">
        <v>6</v>
      </c>
      <c r="K17" s="82">
        <v>9</v>
      </c>
      <c r="L17" s="83">
        <v>6</v>
      </c>
      <c r="M17" s="82">
        <v>9</v>
      </c>
    </row>
    <row r="18" spans="1:13">
      <c r="A18" s="81">
        <v>35</v>
      </c>
      <c r="B18" s="81">
        <v>0</v>
      </c>
      <c r="C18" s="81">
        <v>0</v>
      </c>
      <c r="D18" s="81">
        <v>0</v>
      </c>
      <c r="E18" s="82">
        <v>0</v>
      </c>
      <c r="F18" s="82">
        <v>1</v>
      </c>
      <c r="G18" s="81">
        <v>0</v>
      </c>
      <c r="H18" s="82">
        <v>1</v>
      </c>
      <c r="I18" s="82">
        <v>0</v>
      </c>
      <c r="J18" s="82">
        <v>0</v>
      </c>
      <c r="K18" s="82">
        <f t="shared" ref="K18:K30" si="0">F18*12-M18</f>
        <v>6</v>
      </c>
      <c r="L18" s="83">
        <v>0</v>
      </c>
      <c r="M18" s="82">
        <v>6</v>
      </c>
    </row>
    <row r="19" spans="1:13">
      <c r="A19" s="81">
        <v>36</v>
      </c>
      <c r="B19" s="81">
        <v>1</v>
      </c>
      <c r="C19" s="81">
        <v>0</v>
      </c>
      <c r="D19" s="81">
        <v>1</v>
      </c>
      <c r="E19" s="82">
        <v>0</v>
      </c>
      <c r="F19" s="82">
        <v>1</v>
      </c>
      <c r="G19" s="81">
        <v>0</v>
      </c>
      <c r="H19" s="82">
        <v>0</v>
      </c>
      <c r="I19" s="82">
        <v>1</v>
      </c>
      <c r="J19" s="82">
        <f>12-L19</f>
        <v>9</v>
      </c>
      <c r="K19" s="82">
        <v>0</v>
      </c>
      <c r="L19" s="83">
        <v>3</v>
      </c>
      <c r="M19" s="82">
        <v>6</v>
      </c>
    </row>
    <row r="20" spans="1:13">
      <c r="A20" s="81">
        <v>37</v>
      </c>
      <c r="B20" s="81">
        <v>0</v>
      </c>
      <c r="C20" s="81">
        <v>0</v>
      </c>
      <c r="D20" s="81">
        <v>0</v>
      </c>
      <c r="E20" s="82">
        <v>0</v>
      </c>
      <c r="F20" s="82">
        <v>0</v>
      </c>
      <c r="G20" s="81">
        <v>0</v>
      </c>
      <c r="H20" s="82">
        <v>0</v>
      </c>
      <c r="I20" s="82">
        <v>0</v>
      </c>
      <c r="J20" s="82">
        <v>0</v>
      </c>
      <c r="K20" s="82">
        <f t="shared" si="0"/>
        <v>0</v>
      </c>
      <c r="L20" s="83">
        <v>0</v>
      </c>
      <c r="M20" s="82">
        <v>0</v>
      </c>
    </row>
    <row r="21" spans="1:13">
      <c r="A21" s="81">
        <v>38</v>
      </c>
      <c r="B21" s="81">
        <v>2</v>
      </c>
      <c r="C21" s="81">
        <v>0</v>
      </c>
      <c r="D21" s="81">
        <v>2</v>
      </c>
      <c r="E21" s="82">
        <v>0</v>
      </c>
      <c r="F21" s="82">
        <v>1</v>
      </c>
      <c r="G21" s="81">
        <v>0</v>
      </c>
      <c r="H21" s="82">
        <v>0</v>
      </c>
      <c r="I21" s="82">
        <v>1</v>
      </c>
      <c r="J21" s="82">
        <f t="shared" ref="J21:J25" si="1">B21*12-L21</f>
        <v>6</v>
      </c>
      <c r="K21" s="82">
        <v>0</v>
      </c>
      <c r="L21" s="83">
        <v>18</v>
      </c>
      <c r="M21" s="82">
        <v>6</v>
      </c>
    </row>
    <row r="22" spans="1:13">
      <c r="A22" s="81">
        <v>39</v>
      </c>
      <c r="B22" s="81">
        <v>3</v>
      </c>
      <c r="C22" s="81">
        <v>0</v>
      </c>
      <c r="D22" s="81">
        <v>3</v>
      </c>
      <c r="E22" s="82">
        <v>0</v>
      </c>
      <c r="F22" s="82">
        <v>1</v>
      </c>
      <c r="G22" s="81">
        <v>0</v>
      </c>
      <c r="H22" s="82">
        <v>0</v>
      </c>
      <c r="I22" s="82">
        <v>1</v>
      </c>
      <c r="J22" s="82">
        <f t="shared" si="1"/>
        <v>21</v>
      </c>
      <c r="K22" s="82">
        <v>0</v>
      </c>
      <c r="L22" s="83">
        <v>15</v>
      </c>
      <c r="M22" s="82">
        <v>3</v>
      </c>
    </row>
    <row r="23" spans="1:13">
      <c r="A23" s="81">
        <v>40</v>
      </c>
      <c r="B23" s="81">
        <v>0</v>
      </c>
      <c r="C23" s="81">
        <v>0</v>
      </c>
      <c r="D23" s="81">
        <v>0</v>
      </c>
      <c r="E23" s="82">
        <v>0</v>
      </c>
      <c r="F23" s="82">
        <v>1</v>
      </c>
      <c r="G23" s="81">
        <v>0</v>
      </c>
      <c r="H23" s="82">
        <v>1</v>
      </c>
      <c r="I23" s="82">
        <v>0</v>
      </c>
      <c r="J23" s="82">
        <v>0</v>
      </c>
      <c r="K23" s="82">
        <f t="shared" si="0"/>
        <v>6</v>
      </c>
      <c r="L23" s="83">
        <v>0</v>
      </c>
      <c r="M23" s="82">
        <v>6</v>
      </c>
    </row>
    <row r="24" spans="1:13">
      <c r="A24" s="81">
        <v>41</v>
      </c>
      <c r="B24" s="81">
        <v>1</v>
      </c>
      <c r="C24" s="81">
        <v>0</v>
      </c>
      <c r="D24" s="81">
        <v>1</v>
      </c>
      <c r="E24" s="82">
        <v>0</v>
      </c>
      <c r="F24" s="82">
        <v>2</v>
      </c>
      <c r="G24" s="81">
        <v>0</v>
      </c>
      <c r="H24" s="82">
        <v>2</v>
      </c>
      <c r="I24" s="82">
        <v>0</v>
      </c>
      <c r="J24" s="82">
        <f t="shared" si="1"/>
        <v>9</v>
      </c>
      <c r="K24" s="82">
        <f t="shared" si="0"/>
        <v>15</v>
      </c>
      <c r="L24" s="83">
        <v>3</v>
      </c>
      <c r="M24" s="82">
        <v>9</v>
      </c>
    </row>
    <row r="25" spans="1:13">
      <c r="A25" s="81">
        <v>42</v>
      </c>
      <c r="B25" s="81">
        <v>1</v>
      </c>
      <c r="C25" s="81">
        <v>0</v>
      </c>
      <c r="D25" s="81">
        <v>1</v>
      </c>
      <c r="E25" s="82">
        <v>0</v>
      </c>
      <c r="F25" s="82">
        <v>0</v>
      </c>
      <c r="G25" s="81">
        <v>0</v>
      </c>
      <c r="H25" s="82">
        <v>0</v>
      </c>
      <c r="I25" s="82">
        <v>0</v>
      </c>
      <c r="J25" s="82">
        <f t="shared" si="1"/>
        <v>9</v>
      </c>
      <c r="K25" s="82">
        <f t="shared" si="0"/>
        <v>0</v>
      </c>
      <c r="L25" s="83">
        <v>3</v>
      </c>
      <c r="M25" s="82">
        <v>0</v>
      </c>
    </row>
    <row r="26" spans="1:13">
      <c r="A26" s="81">
        <v>43</v>
      </c>
      <c r="B26" s="81">
        <v>0</v>
      </c>
      <c r="C26" s="81">
        <v>0</v>
      </c>
      <c r="D26" s="81">
        <v>0</v>
      </c>
      <c r="E26" s="82">
        <v>0</v>
      </c>
      <c r="F26" s="82">
        <v>1</v>
      </c>
      <c r="G26" s="81">
        <v>0</v>
      </c>
      <c r="H26" s="82">
        <v>1</v>
      </c>
      <c r="I26" s="82">
        <v>0</v>
      </c>
      <c r="J26" s="82">
        <v>0</v>
      </c>
      <c r="K26" s="82">
        <f t="shared" si="0"/>
        <v>6</v>
      </c>
      <c r="L26" s="83">
        <v>0</v>
      </c>
      <c r="M26" s="82">
        <v>6</v>
      </c>
    </row>
    <row r="27" spans="1:13">
      <c r="A27" s="81">
        <v>44</v>
      </c>
      <c r="B27" s="81">
        <v>1</v>
      </c>
      <c r="C27" s="81">
        <v>0</v>
      </c>
      <c r="D27" s="81">
        <v>1</v>
      </c>
      <c r="E27" s="82">
        <v>0</v>
      </c>
      <c r="F27" s="82">
        <v>1</v>
      </c>
      <c r="G27" s="81">
        <v>0</v>
      </c>
      <c r="H27" s="82">
        <v>1</v>
      </c>
      <c r="I27" s="82">
        <v>0</v>
      </c>
      <c r="J27" s="82">
        <f t="shared" ref="J27:J32" si="2">B27*12-L27</f>
        <v>6</v>
      </c>
      <c r="K27" s="82">
        <f t="shared" si="0"/>
        <v>3</v>
      </c>
      <c r="L27" s="83">
        <v>6</v>
      </c>
      <c r="M27" s="82">
        <v>9</v>
      </c>
    </row>
    <row r="28" spans="1:13">
      <c r="A28" s="81">
        <v>45</v>
      </c>
      <c r="B28" s="81">
        <v>2</v>
      </c>
      <c r="C28" s="81">
        <v>0</v>
      </c>
      <c r="D28" s="81">
        <v>2</v>
      </c>
      <c r="E28" s="82">
        <v>0</v>
      </c>
      <c r="F28" s="82">
        <v>0</v>
      </c>
      <c r="G28" s="81">
        <v>0</v>
      </c>
      <c r="H28" s="82">
        <v>0</v>
      </c>
      <c r="I28" s="82">
        <v>0</v>
      </c>
      <c r="J28" s="82">
        <f t="shared" si="2"/>
        <v>15</v>
      </c>
      <c r="K28" s="82">
        <f t="shared" si="0"/>
        <v>0</v>
      </c>
      <c r="L28" s="83">
        <v>9</v>
      </c>
      <c r="M28" s="82">
        <v>0</v>
      </c>
    </row>
    <row r="29" spans="1:13">
      <c r="A29" s="81">
        <v>46</v>
      </c>
      <c r="B29" s="81">
        <v>2</v>
      </c>
      <c r="C29" s="81">
        <v>0</v>
      </c>
      <c r="D29" s="81">
        <v>2</v>
      </c>
      <c r="E29" s="82">
        <v>0</v>
      </c>
      <c r="F29" s="82">
        <v>1</v>
      </c>
      <c r="G29" s="81">
        <v>0</v>
      </c>
      <c r="H29" s="82">
        <v>1</v>
      </c>
      <c r="I29" s="82">
        <v>0</v>
      </c>
      <c r="J29" s="82">
        <f t="shared" si="2"/>
        <v>17</v>
      </c>
      <c r="K29" s="82">
        <f t="shared" si="0"/>
        <v>11</v>
      </c>
      <c r="L29" s="83">
        <v>7</v>
      </c>
      <c r="M29" s="82">
        <v>1</v>
      </c>
    </row>
    <row r="30" spans="1:13">
      <c r="A30" s="81">
        <v>47</v>
      </c>
      <c r="B30" s="81">
        <v>2</v>
      </c>
      <c r="C30" s="81">
        <v>0</v>
      </c>
      <c r="D30" s="81">
        <v>2</v>
      </c>
      <c r="E30" s="82">
        <v>0</v>
      </c>
      <c r="F30" s="82">
        <v>5</v>
      </c>
      <c r="G30" s="81">
        <v>0</v>
      </c>
      <c r="H30" s="82">
        <v>5</v>
      </c>
      <c r="I30" s="82">
        <v>0</v>
      </c>
      <c r="J30" s="82">
        <f t="shared" si="2"/>
        <v>6</v>
      </c>
      <c r="K30" s="82">
        <f t="shared" si="0"/>
        <v>41</v>
      </c>
      <c r="L30" s="83">
        <v>18</v>
      </c>
      <c r="M30" s="82">
        <v>19</v>
      </c>
    </row>
    <row r="31" spans="1:13">
      <c r="A31" s="81">
        <v>48</v>
      </c>
      <c r="B31" s="81">
        <v>1</v>
      </c>
      <c r="C31" s="81">
        <v>0</v>
      </c>
      <c r="D31" s="81">
        <v>1</v>
      </c>
      <c r="E31" s="82">
        <v>0</v>
      </c>
      <c r="F31" s="82">
        <v>4</v>
      </c>
      <c r="G31" s="81">
        <v>0</v>
      </c>
      <c r="H31" s="82">
        <v>3</v>
      </c>
      <c r="I31" s="82">
        <v>1</v>
      </c>
      <c r="J31" s="82">
        <f t="shared" si="2"/>
        <v>9</v>
      </c>
      <c r="K31" s="82">
        <v>29</v>
      </c>
      <c r="L31" s="83">
        <v>3</v>
      </c>
      <c r="M31" s="82">
        <v>9</v>
      </c>
    </row>
    <row r="32" spans="1:13">
      <c r="A32" s="81">
        <v>49</v>
      </c>
      <c r="B32" s="81">
        <v>2</v>
      </c>
      <c r="C32" s="81">
        <v>0</v>
      </c>
      <c r="D32" s="81">
        <v>2</v>
      </c>
      <c r="E32" s="82">
        <v>0</v>
      </c>
      <c r="F32" s="82">
        <v>5</v>
      </c>
      <c r="G32" s="81">
        <v>0</v>
      </c>
      <c r="H32" s="82">
        <v>4</v>
      </c>
      <c r="I32" s="82">
        <v>1</v>
      </c>
      <c r="J32" s="82">
        <f t="shared" si="2"/>
        <v>15</v>
      </c>
      <c r="K32" s="82">
        <v>33</v>
      </c>
      <c r="L32" s="82">
        <v>9</v>
      </c>
      <c r="M32" s="82">
        <v>18</v>
      </c>
    </row>
    <row r="33" spans="1:13">
      <c r="A33" s="81">
        <v>50</v>
      </c>
      <c r="B33" s="81">
        <v>0</v>
      </c>
      <c r="C33" s="81">
        <v>0</v>
      </c>
      <c r="D33" s="81">
        <v>0</v>
      </c>
      <c r="E33" s="82">
        <v>0</v>
      </c>
      <c r="F33" s="82">
        <v>1</v>
      </c>
      <c r="G33" s="81">
        <v>0</v>
      </c>
      <c r="H33" s="82">
        <v>1</v>
      </c>
      <c r="I33" s="82">
        <v>0</v>
      </c>
      <c r="J33" s="82">
        <v>0</v>
      </c>
      <c r="K33" s="82">
        <f t="shared" ref="K33:K39" si="3">F33*12-M33</f>
        <v>6</v>
      </c>
      <c r="L33" s="82">
        <v>0</v>
      </c>
      <c r="M33" s="82">
        <v>6</v>
      </c>
    </row>
    <row r="34" spans="1:13">
      <c r="A34" s="81">
        <v>51</v>
      </c>
      <c r="B34" s="81">
        <v>3</v>
      </c>
      <c r="C34" s="81">
        <v>0</v>
      </c>
      <c r="D34" s="81">
        <v>3</v>
      </c>
      <c r="E34" s="82">
        <v>0</v>
      </c>
      <c r="F34" s="82">
        <v>1</v>
      </c>
      <c r="G34" s="81">
        <v>0</v>
      </c>
      <c r="H34" s="82">
        <v>1</v>
      </c>
      <c r="I34" s="82">
        <v>0</v>
      </c>
      <c r="J34" s="82">
        <f t="shared" ref="J34:J53" si="4">B34*12-L34</f>
        <v>24</v>
      </c>
      <c r="K34" s="82">
        <f t="shared" si="3"/>
        <v>10</v>
      </c>
      <c r="L34" s="82">
        <v>12</v>
      </c>
      <c r="M34" s="82">
        <v>2</v>
      </c>
    </row>
    <row r="35" spans="1:13">
      <c r="A35" s="81">
        <v>52</v>
      </c>
      <c r="B35" s="81">
        <v>1</v>
      </c>
      <c r="C35" s="81">
        <v>0</v>
      </c>
      <c r="D35" s="81">
        <v>1</v>
      </c>
      <c r="E35" s="82">
        <v>0</v>
      </c>
      <c r="F35" s="82">
        <v>1</v>
      </c>
      <c r="G35" s="81">
        <v>0</v>
      </c>
      <c r="H35" s="82">
        <v>1</v>
      </c>
      <c r="I35" s="82">
        <v>0</v>
      </c>
      <c r="J35" s="82">
        <f t="shared" si="4"/>
        <v>6</v>
      </c>
      <c r="K35" s="82">
        <f t="shared" si="3"/>
        <v>6</v>
      </c>
      <c r="L35" s="82">
        <v>6</v>
      </c>
      <c r="M35" s="82">
        <v>6</v>
      </c>
    </row>
    <row r="36" spans="1:13">
      <c r="A36" s="81">
        <v>53</v>
      </c>
      <c r="B36" s="81">
        <v>3</v>
      </c>
      <c r="C36" s="81">
        <v>0</v>
      </c>
      <c r="D36" s="81">
        <v>3</v>
      </c>
      <c r="E36" s="82">
        <v>0</v>
      </c>
      <c r="F36" s="82">
        <v>1</v>
      </c>
      <c r="G36" s="81">
        <v>0</v>
      </c>
      <c r="H36" s="82">
        <v>1</v>
      </c>
      <c r="I36" s="82">
        <v>0</v>
      </c>
      <c r="J36" s="82">
        <f t="shared" si="4"/>
        <v>20</v>
      </c>
      <c r="K36" s="82">
        <f t="shared" si="3"/>
        <v>6</v>
      </c>
      <c r="L36" s="82">
        <v>16</v>
      </c>
      <c r="M36" s="82">
        <v>6</v>
      </c>
    </row>
    <row r="37" spans="1:13">
      <c r="A37" s="81">
        <v>54</v>
      </c>
      <c r="B37" s="81">
        <v>1</v>
      </c>
      <c r="C37" s="81">
        <v>0</v>
      </c>
      <c r="D37" s="81">
        <v>1</v>
      </c>
      <c r="E37" s="82">
        <v>0</v>
      </c>
      <c r="F37" s="82">
        <v>2</v>
      </c>
      <c r="G37" s="81">
        <v>0</v>
      </c>
      <c r="H37" s="82">
        <v>2</v>
      </c>
      <c r="I37" s="82">
        <v>0</v>
      </c>
      <c r="J37" s="82">
        <f t="shared" si="4"/>
        <v>5</v>
      </c>
      <c r="K37" s="82">
        <f t="shared" si="3"/>
        <v>12</v>
      </c>
      <c r="L37" s="82">
        <v>7</v>
      </c>
      <c r="M37" s="82">
        <v>12</v>
      </c>
    </row>
    <row r="38" spans="1:13">
      <c r="A38" s="81">
        <v>55</v>
      </c>
      <c r="B38" s="81">
        <v>2</v>
      </c>
      <c r="C38" s="81">
        <v>0</v>
      </c>
      <c r="D38" s="81">
        <v>2</v>
      </c>
      <c r="E38" s="82">
        <v>0</v>
      </c>
      <c r="F38" s="82">
        <v>1</v>
      </c>
      <c r="G38" s="81">
        <v>0</v>
      </c>
      <c r="H38" s="82">
        <v>1</v>
      </c>
      <c r="I38" s="82">
        <v>0</v>
      </c>
      <c r="J38" s="82">
        <f t="shared" si="4"/>
        <v>12</v>
      </c>
      <c r="K38" s="82">
        <f t="shared" si="3"/>
        <v>11</v>
      </c>
      <c r="L38" s="82">
        <v>12</v>
      </c>
      <c r="M38" s="82">
        <v>1</v>
      </c>
    </row>
    <row r="39" spans="1:13">
      <c r="A39" s="81">
        <v>56</v>
      </c>
      <c r="B39" s="81">
        <v>3</v>
      </c>
      <c r="C39" s="81">
        <v>0</v>
      </c>
      <c r="D39" s="81">
        <v>3</v>
      </c>
      <c r="E39" s="82">
        <v>0</v>
      </c>
      <c r="F39" s="82">
        <v>3</v>
      </c>
      <c r="G39" s="81">
        <v>0</v>
      </c>
      <c r="H39" s="82">
        <v>3</v>
      </c>
      <c r="I39" s="82">
        <v>0</v>
      </c>
      <c r="J39" s="82">
        <f t="shared" si="4"/>
        <v>22</v>
      </c>
      <c r="K39" s="82">
        <f t="shared" si="3"/>
        <v>26</v>
      </c>
      <c r="L39" s="82">
        <v>14</v>
      </c>
      <c r="M39" s="82">
        <v>10</v>
      </c>
    </row>
    <row r="40" spans="1:13">
      <c r="A40" s="81">
        <v>57</v>
      </c>
      <c r="B40" s="81">
        <v>2</v>
      </c>
      <c r="C40" s="81">
        <v>0</v>
      </c>
      <c r="D40" s="81">
        <v>2</v>
      </c>
      <c r="E40" s="82">
        <v>0</v>
      </c>
      <c r="F40" s="82">
        <v>2</v>
      </c>
      <c r="G40" s="81">
        <v>0</v>
      </c>
      <c r="H40" s="82">
        <v>1</v>
      </c>
      <c r="I40" s="82">
        <v>1</v>
      </c>
      <c r="J40" s="82">
        <f t="shared" si="4"/>
        <v>15</v>
      </c>
      <c r="K40" s="82">
        <v>9</v>
      </c>
      <c r="L40" s="82">
        <v>9</v>
      </c>
      <c r="M40" s="82">
        <v>5</v>
      </c>
    </row>
    <row r="41" spans="1:13">
      <c r="A41" s="81">
        <v>58</v>
      </c>
      <c r="B41" s="81">
        <v>3</v>
      </c>
      <c r="C41" s="81">
        <v>0</v>
      </c>
      <c r="D41" s="81">
        <v>3</v>
      </c>
      <c r="E41" s="82">
        <v>0</v>
      </c>
      <c r="F41" s="82">
        <v>1</v>
      </c>
      <c r="G41" s="81">
        <v>0</v>
      </c>
      <c r="H41" s="82">
        <v>1</v>
      </c>
      <c r="I41" s="82">
        <v>0</v>
      </c>
      <c r="J41" s="82">
        <f t="shared" si="4"/>
        <v>26</v>
      </c>
      <c r="K41" s="82">
        <f t="shared" ref="K41:K46" si="5">F41*12-M41</f>
        <v>9</v>
      </c>
      <c r="L41" s="82">
        <v>10</v>
      </c>
      <c r="M41" s="82">
        <v>3</v>
      </c>
    </row>
    <row r="42" spans="1:13">
      <c r="A42" s="81">
        <v>59</v>
      </c>
      <c r="B42" s="81">
        <v>3</v>
      </c>
      <c r="C42" s="81">
        <v>0</v>
      </c>
      <c r="D42" s="81">
        <v>3</v>
      </c>
      <c r="E42" s="82">
        <v>0</v>
      </c>
      <c r="F42" s="82">
        <v>2</v>
      </c>
      <c r="G42" s="81">
        <v>0</v>
      </c>
      <c r="H42" s="82">
        <v>2</v>
      </c>
      <c r="I42" s="82">
        <v>0</v>
      </c>
      <c r="J42" s="82">
        <f t="shared" si="4"/>
        <v>21</v>
      </c>
      <c r="K42" s="82">
        <f t="shared" si="5"/>
        <v>15</v>
      </c>
      <c r="L42" s="82">
        <v>15</v>
      </c>
      <c r="M42" s="82">
        <v>9</v>
      </c>
    </row>
    <row r="43" spans="1:13">
      <c r="A43" s="81">
        <v>60</v>
      </c>
      <c r="B43" s="81">
        <v>4</v>
      </c>
      <c r="C43" s="81">
        <v>0</v>
      </c>
      <c r="D43" s="81">
        <v>4</v>
      </c>
      <c r="E43" s="82">
        <v>0</v>
      </c>
      <c r="F43" s="82">
        <v>0</v>
      </c>
      <c r="G43" s="81">
        <v>0</v>
      </c>
      <c r="H43" s="82">
        <v>0</v>
      </c>
      <c r="I43" s="82">
        <v>0</v>
      </c>
      <c r="J43" s="82">
        <f t="shared" si="4"/>
        <v>23</v>
      </c>
      <c r="K43" s="82">
        <f t="shared" si="5"/>
        <v>0</v>
      </c>
      <c r="L43" s="82">
        <v>25</v>
      </c>
      <c r="M43" s="82">
        <v>0</v>
      </c>
    </row>
    <row r="44" spans="1:13">
      <c r="A44" s="81">
        <v>61</v>
      </c>
      <c r="B44" s="84">
        <v>0</v>
      </c>
      <c r="C44" s="81">
        <v>0</v>
      </c>
      <c r="D44" s="84">
        <v>0</v>
      </c>
      <c r="E44" s="82">
        <v>0</v>
      </c>
      <c r="F44" s="82">
        <v>1</v>
      </c>
      <c r="G44" s="81">
        <v>0</v>
      </c>
      <c r="H44" s="82">
        <v>1</v>
      </c>
      <c r="I44" s="82">
        <v>0</v>
      </c>
      <c r="J44" s="82">
        <f t="shared" si="4"/>
        <v>0</v>
      </c>
      <c r="K44" s="82">
        <f t="shared" si="5"/>
        <v>9</v>
      </c>
      <c r="L44" s="82">
        <v>0</v>
      </c>
      <c r="M44" s="82">
        <v>3</v>
      </c>
    </row>
    <row r="45" spans="1:13">
      <c r="A45" s="81">
        <v>62</v>
      </c>
      <c r="B45" s="84">
        <v>3</v>
      </c>
      <c r="C45" s="81">
        <v>0</v>
      </c>
      <c r="D45" s="84">
        <v>3</v>
      </c>
      <c r="E45" s="82">
        <v>0</v>
      </c>
      <c r="F45" s="82">
        <v>1</v>
      </c>
      <c r="G45" s="81">
        <v>0</v>
      </c>
      <c r="H45" s="82">
        <v>1</v>
      </c>
      <c r="I45" s="82">
        <v>0</v>
      </c>
      <c r="J45" s="82">
        <f t="shared" si="4"/>
        <v>13</v>
      </c>
      <c r="K45" s="82">
        <f t="shared" si="5"/>
        <v>9</v>
      </c>
      <c r="L45" s="82">
        <v>23</v>
      </c>
      <c r="M45" s="82">
        <v>3</v>
      </c>
    </row>
    <row r="46" spans="1:13">
      <c r="A46" s="81">
        <v>63</v>
      </c>
      <c r="B46" s="84">
        <v>0</v>
      </c>
      <c r="C46" s="81">
        <v>0</v>
      </c>
      <c r="D46" s="84">
        <v>0</v>
      </c>
      <c r="E46" s="82">
        <v>0</v>
      </c>
      <c r="F46" s="82">
        <v>0</v>
      </c>
      <c r="G46" s="81">
        <v>0</v>
      </c>
      <c r="H46" s="82">
        <v>0</v>
      </c>
      <c r="I46" s="82">
        <v>0</v>
      </c>
      <c r="J46" s="82">
        <f t="shared" si="4"/>
        <v>0</v>
      </c>
      <c r="K46" s="82">
        <f t="shared" si="5"/>
        <v>0</v>
      </c>
      <c r="L46" s="82">
        <v>0</v>
      </c>
      <c r="M46" s="82">
        <v>0</v>
      </c>
    </row>
    <row r="47" spans="1:13">
      <c r="A47" s="81">
        <v>64</v>
      </c>
      <c r="B47" s="84">
        <v>0</v>
      </c>
      <c r="C47" s="81">
        <v>0</v>
      </c>
      <c r="D47" s="84">
        <v>0</v>
      </c>
      <c r="E47" s="82">
        <v>0</v>
      </c>
      <c r="F47" s="82">
        <v>1</v>
      </c>
      <c r="G47" s="81">
        <v>0</v>
      </c>
      <c r="H47" s="82">
        <v>0</v>
      </c>
      <c r="I47" s="82">
        <v>1</v>
      </c>
      <c r="J47" s="82">
        <f t="shared" si="4"/>
        <v>0</v>
      </c>
      <c r="K47" s="82">
        <v>0</v>
      </c>
      <c r="L47" s="82">
        <v>0</v>
      </c>
      <c r="M47" s="82">
        <v>6</v>
      </c>
    </row>
    <row r="48" spans="1:13">
      <c r="A48" s="81">
        <v>65</v>
      </c>
      <c r="B48" s="84">
        <v>0</v>
      </c>
      <c r="C48" s="81">
        <v>0</v>
      </c>
      <c r="D48" s="84">
        <v>0</v>
      </c>
      <c r="E48" s="82">
        <v>0</v>
      </c>
      <c r="F48" s="82">
        <v>0</v>
      </c>
      <c r="G48" s="81">
        <v>0</v>
      </c>
      <c r="H48" s="82">
        <v>0</v>
      </c>
      <c r="I48" s="82">
        <v>0</v>
      </c>
      <c r="J48" s="82">
        <f t="shared" si="4"/>
        <v>0</v>
      </c>
      <c r="K48" s="82">
        <f t="shared" ref="K48:K53" si="6">F48*12-M48</f>
        <v>0</v>
      </c>
      <c r="L48" s="82">
        <v>0</v>
      </c>
      <c r="M48" s="82">
        <v>0</v>
      </c>
    </row>
    <row r="49" spans="1:13">
      <c r="A49" s="81">
        <v>66</v>
      </c>
      <c r="B49" s="84">
        <v>1</v>
      </c>
      <c r="C49" s="81">
        <v>0</v>
      </c>
      <c r="D49" s="84">
        <v>1</v>
      </c>
      <c r="E49" s="82">
        <v>0</v>
      </c>
      <c r="F49" s="82">
        <v>0</v>
      </c>
      <c r="G49" s="81">
        <v>0</v>
      </c>
      <c r="H49" s="82">
        <v>0</v>
      </c>
      <c r="I49" s="82">
        <v>0</v>
      </c>
      <c r="J49" s="82">
        <f t="shared" si="4"/>
        <v>11</v>
      </c>
      <c r="K49" s="82">
        <f t="shared" si="6"/>
        <v>0</v>
      </c>
      <c r="L49" s="82">
        <v>1</v>
      </c>
      <c r="M49" s="82">
        <v>0</v>
      </c>
    </row>
    <row r="50" spans="1:13">
      <c r="A50" s="81">
        <v>67</v>
      </c>
      <c r="B50" s="84">
        <v>0</v>
      </c>
      <c r="C50" s="81">
        <v>0</v>
      </c>
      <c r="D50" s="84">
        <v>0</v>
      </c>
      <c r="E50" s="82">
        <v>0</v>
      </c>
      <c r="F50" s="82">
        <v>0</v>
      </c>
      <c r="G50" s="81">
        <v>0</v>
      </c>
      <c r="H50" s="82">
        <v>0</v>
      </c>
      <c r="I50" s="82">
        <v>0</v>
      </c>
      <c r="J50" s="82">
        <f t="shared" si="4"/>
        <v>0</v>
      </c>
      <c r="K50" s="82">
        <f t="shared" si="6"/>
        <v>0</v>
      </c>
      <c r="L50" s="82">
        <v>0</v>
      </c>
      <c r="M50" s="82">
        <v>0</v>
      </c>
    </row>
    <row r="51" spans="1:13">
      <c r="A51" s="81">
        <v>68</v>
      </c>
      <c r="B51" s="84">
        <v>1</v>
      </c>
      <c r="C51" s="81">
        <v>0</v>
      </c>
      <c r="D51" s="84">
        <v>1</v>
      </c>
      <c r="E51" s="82">
        <v>0</v>
      </c>
      <c r="F51" s="82">
        <v>0</v>
      </c>
      <c r="G51" s="81">
        <v>0</v>
      </c>
      <c r="H51" s="82">
        <v>0</v>
      </c>
      <c r="I51" s="82">
        <v>0</v>
      </c>
      <c r="J51" s="82">
        <f t="shared" si="4"/>
        <v>9</v>
      </c>
      <c r="K51" s="82">
        <f t="shared" si="6"/>
        <v>0</v>
      </c>
      <c r="L51" s="82">
        <v>3</v>
      </c>
      <c r="M51" s="82">
        <v>0</v>
      </c>
    </row>
    <row r="52" spans="1:13">
      <c r="A52" s="81">
        <v>69</v>
      </c>
      <c r="B52" s="84">
        <v>0</v>
      </c>
      <c r="C52" s="81">
        <v>0</v>
      </c>
      <c r="D52" s="84">
        <v>0</v>
      </c>
      <c r="E52" s="82">
        <v>0</v>
      </c>
      <c r="F52" s="82">
        <v>0</v>
      </c>
      <c r="G52" s="81">
        <v>0</v>
      </c>
      <c r="H52" s="82">
        <v>0</v>
      </c>
      <c r="I52" s="82">
        <v>0</v>
      </c>
      <c r="J52" s="82">
        <f t="shared" si="4"/>
        <v>0</v>
      </c>
      <c r="K52" s="82">
        <f t="shared" si="6"/>
        <v>0</v>
      </c>
      <c r="L52" s="82">
        <v>0</v>
      </c>
      <c r="M52" s="82">
        <v>0</v>
      </c>
    </row>
    <row r="53" spans="1:13">
      <c r="A53" s="81">
        <v>70</v>
      </c>
      <c r="B53" s="84">
        <v>0</v>
      </c>
      <c r="C53" s="81">
        <v>0</v>
      </c>
      <c r="D53" s="84">
        <v>0</v>
      </c>
      <c r="E53" s="82">
        <v>0</v>
      </c>
      <c r="F53" s="82">
        <v>0</v>
      </c>
      <c r="G53" s="81">
        <v>0</v>
      </c>
      <c r="H53" s="82">
        <v>0</v>
      </c>
      <c r="I53" s="82">
        <v>0</v>
      </c>
      <c r="J53" s="82">
        <f t="shared" si="4"/>
        <v>0</v>
      </c>
      <c r="K53" s="82">
        <f t="shared" si="6"/>
        <v>0</v>
      </c>
      <c r="L53" s="82">
        <v>0</v>
      </c>
      <c r="M53" s="82">
        <v>0</v>
      </c>
    </row>
    <row r="54" spans="1:13">
      <c r="L54" s="85"/>
    </row>
  </sheetData>
  <mergeCells count="5">
    <mergeCell ref="J1:K1"/>
    <mergeCell ref="L1:M1"/>
    <mergeCell ref="A1:A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01D1-DCAD-49F2-963A-4B5D0C25E3A5}">
  <dimension ref="A1:W82"/>
  <sheetViews>
    <sheetView topLeftCell="B2" workbookViewId="0">
      <selection activeCell="P8" sqref="P8"/>
    </sheetView>
  </sheetViews>
  <sheetFormatPr defaultRowHeight="15"/>
  <cols>
    <col min="4" max="4" width="14.42578125" customWidth="1"/>
    <col min="7" max="7" width="22.28515625" customWidth="1"/>
    <col min="12" max="23" width="6.28515625" customWidth="1"/>
  </cols>
  <sheetData>
    <row r="1" spans="1:23" ht="45">
      <c r="B1" s="1" t="s">
        <v>0</v>
      </c>
      <c r="C1" s="2" t="s">
        <v>1</v>
      </c>
      <c r="D1" s="2" t="s">
        <v>37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7</v>
      </c>
    </row>
    <row r="2" spans="1:23">
      <c r="A2">
        <v>1</v>
      </c>
      <c r="B2" s="4">
        <v>32</v>
      </c>
      <c r="C2" s="9">
        <f>B2/12</f>
        <v>2.6666666666666665</v>
      </c>
      <c r="D2" s="9" t="str">
        <f>IF(C2&gt;5,"Mati","Hidup")</f>
        <v>Hidup</v>
      </c>
      <c r="E2" s="5">
        <v>30</v>
      </c>
      <c r="F2" s="5" t="s">
        <v>8</v>
      </c>
      <c r="G2" s="5" t="s">
        <v>19</v>
      </c>
      <c r="H2" s="5">
        <v>6</v>
      </c>
      <c r="I2" s="6">
        <v>24</v>
      </c>
      <c r="K2" s="62" t="s">
        <v>25</v>
      </c>
      <c r="L2" s="62" t="s">
        <v>33</v>
      </c>
      <c r="M2" s="62"/>
      <c r="N2" s="62" t="s">
        <v>34</v>
      </c>
      <c r="O2" s="62"/>
      <c r="P2" s="62" t="s">
        <v>35</v>
      </c>
      <c r="Q2" s="62"/>
      <c r="R2" s="63" t="s">
        <v>36</v>
      </c>
      <c r="S2" s="64"/>
      <c r="T2" s="62" t="s">
        <v>26</v>
      </c>
      <c r="U2" s="62"/>
      <c r="V2" s="62" t="s">
        <v>27</v>
      </c>
      <c r="W2" s="62"/>
    </row>
    <row r="3" spans="1:23">
      <c r="A3">
        <v>2</v>
      </c>
      <c r="B3" s="4">
        <v>37</v>
      </c>
      <c r="C3" s="9">
        <f t="shared" ref="C3:C66" si="0">B3/12</f>
        <v>3.0833333333333335</v>
      </c>
      <c r="D3" s="9" t="str">
        <f t="shared" ref="D3:D66" si="1">IF(C3&gt;5,"Mati","Hidup")</f>
        <v>Hidup</v>
      </c>
      <c r="E3" s="5">
        <v>30</v>
      </c>
      <c r="F3" s="5" t="s">
        <v>8</v>
      </c>
      <c r="G3" s="5" t="s">
        <v>19</v>
      </c>
      <c r="H3" s="5">
        <v>6</v>
      </c>
      <c r="I3" s="6">
        <v>24</v>
      </c>
      <c r="K3" s="62"/>
      <c r="L3" s="11" t="s">
        <v>8</v>
      </c>
      <c r="M3" s="11" t="s">
        <v>21</v>
      </c>
      <c r="N3" s="11" t="s">
        <v>8</v>
      </c>
      <c r="O3" s="11" t="s">
        <v>21</v>
      </c>
      <c r="P3" s="11" t="s">
        <v>8</v>
      </c>
      <c r="Q3" s="11" t="s">
        <v>21</v>
      </c>
      <c r="R3" s="11" t="s">
        <v>8</v>
      </c>
      <c r="S3" s="11" t="s">
        <v>21</v>
      </c>
      <c r="T3" s="11" t="s">
        <v>8</v>
      </c>
      <c r="U3" s="11" t="s">
        <v>21</v>
      </c>
      <c r="V3" s="11" t="s">
        <v>8</v>
      </c>
      <c r="W3" s="11" t="s">
        <v>21</v>
      </c>
    </row>
    <row r="4" spans="1:23">
      <c r="A4">
        <v>3</v>
      </c>
      <c r="B4" s="4">
        <v>52</v>
      </c>
      <c r="C4" s="9">
        <f t="shared" si="0"/>
        <v>4.333333333333333</v>
      </c>
      <c r="D4" s="9" t="str">
        <f t="shared" si="1"/>
        <v>Hidup</v>
      </c>
      <c r="E4" s="5">
        <v>30</v>
      </c>
      <c r="F4" s="5" t="s">
        <v>8</v>
      </c>
      <c r="G4" s="5" t="s">
        <v>19</v>
      </c>
      <c r="H4" s="5">
        <v>6</v>
      </c>
      <c r="I4" s="6">
        <v>24</v>
      </c>
      <c r="K4" s="10" t="s">
        <v>28</v>
      </c>
      <c r="L4" s="12">
        <v>6</v>
      </c>
      <c r="M4" s="12">
        <v>4</v>
      </c>
      <c r="N4" s="12">
        <v>0</v>
      </c>
      <c r="O4" s="12">
        <v>1</v>
      </c>
      <c r="P4" s="12">
        <v>0</v>
      </c>
      <c r="Q4" s="12">
        <v>2</v>
      </c>
      <c r="R4" s="12">
        <f>L4-N4</f>
        <v>6</v>
      </c>
      <c r="S4" s="12">
        <f>M4-O4</f>
        <v>3</v>
      </c>
      <c r="T4" s="12">
        <f>SUM(B2:B7)</f>
        <v>242</v>
      </c>
      <c r="U4" s="12">
        <v>270</v>
      </c>
      <c r="V4" s="12">
        <f>SUM(I2:I7)</f>
        <v>144</v>
      </c>
      <c r="W4" s="12">
        <v>72</v>
      </c>
    </row>
    <row r="5" spans="1:23">
      <c r="A5">
        <v>4</v>
      </c>
      <c r="B5" s="4">
        <v>32</v>
      </c>
      <c r="C5" s="9">
        <f t="shared" si="0"/>
        <v>2.6666666666666665</v>
      </c>
      <c r="D5" s="9" t="str">
        <f t="shared" si="1"/>
        <v>Hidup</v>
      </c>
      <c r="E5" s="5">
        <v>30</v>
      </c>
      <c r="F5" s="5" t="s">
        <v>8</v>
      </c>
      <c r="G5" s="5" t="s">
        <v>19</v>
      </c>
      <c r="H5" s="5">
        <v>6</v>
      </c>
      <c r="I5" s="6">
        <v>24</v>
      </c>
      <c r="K5" s="10" t="s">
        <v>29</v>
      </c>
      <c r="L5" s="12">
        <v>29</v>
      </c>
      <c r="M5" s="12">
        <v>10</v>
      </c>
      <c r="N5" s="12">
        <v>20</v>
      </c>
      <c r="O5" s="12">
        <v>7</v>
      </c>
      <c r="P5" s="12">
        <v>2</v>
      </c>
      <c r="Q5" s="12">
        <v>5</v>
      </c>
      <c r="R5" s="12">
        <f t="shared" ref="R5:R8" si="2">L5-N5</f>
        <v>9</v>
      </c>
      <c r="S5" s="12">
        <f t="shared" ref="S5:S8" si="3">M5-O5</f>
        <v>3</v>
      </c>
      <c r="T5" s="12">
        <f>SUM(B8:B40)</f>
        <v>3195.3</v>
      </c>
      <c r="U5" s="12">
        <v>285</v>
      </c>
      <c r="V5" s="12">
        <f>SUM(I8:I40)</f>
        <v>840</v>
      </c>
      <c r="W5" s="12">
        <v>228</v>
      </c>
    </row>
    <row r="6" spans="1:23">
      <c r="A6">
        <v>5</v>
      </c>
      <c r="B6" s="4">
        <v>37</v>
      </c>
      <c r="C6" s="9">
        <f t="shared" si="0"/>
        <v>3.0833333333333335</v>
      </c>
      <c r="D6" s="9" t="str">
        <f t="shared" si="1"/>
        <v>Hidup</v>
      </c>
      <c r="E6" s="5">
        <v>30</v>
      </c>
      <c r="F6" s="5" t="s">
        <v>8</v>
      </c>
      <c r="G6" s="5" t="s">
        <v>19</v>
      </c>
      <c r="H6" s="5">
        <v>6</v>
      </c>
      <c r="I6" s="6">
        <v>24</v>
      </c>
      <c r="K6" s="10" t="s">
        <v>30</v>
      </c>
      <c r="L6" s="12">
        <v>6</v>
      </c>
      <c r="M6" s="12">
        <v>20</v>
      </c>
      <c r="N6" s="12">
        <v>6</v>
      </c>
      <c r="O6" s="12">
        <v>10</v>
      </c>
      <c r="P6" s="12">
        <v>6</v>
      </c>
      <c r="Q6" s="12">
        <v>13</v>
      </c>
      <c r="R6" s="12">
        <f t="shared" si="2"/>
        <v>0</v>
      </c>
      <c r="S6" s="12">
        <f t="shared" si="3"/>
        <v>10</v>
      </c>
      <c r="T6" s="12">
        <f>SUM(B41:B52)</f>
        <v>977</v>
      </c>
      <c r="U6" s="12">
        <v>295</v>
      </c>
      <c r="V6" s="12">
        <f>SUM(I41:I52)</f>
        <v>360</v>
      </c>
      <c r="W6" s="12">
        <v>516</v>
      </c>
    </row>
    <row r="7" spans="1:23">
      <c r="A7">
        <v>6</v>
      </c>
      <c r="B7" s="4">
        <v>52</v>
      </c>
      <c r="C7" s="9">
        <f t="shared" si="0"/>
        <v>4.333333333333333</v>
      </c>
      <c r="D7" s="9" t="str">
        <f t="shared" si="1"/>
        <v>Hidup</v>
      </c>
      <c r="E7" s="5">
        <v>30</v>
      </c>
      <c r="F7" s="5" t="s">
        <v>8</v>
      </c>
      <c r="G7" s="5" t="s">
        <v>19</v>
      </c>
      <c r="H7" s="5">
        <v>6</v>
      </c>
      <c r="I7" s="6">
        <v>24</v>
      </c>
      <c r="K7" s="10" t="s">
        <v>31</v>
      </c>
      <c r="L7" s="12">
        <v>19</v>
      </c>
      <c r="M7" s="12">
        <v>14</v>
      </c>
      <c r="N7" s="12">
        <v>6</v>
      </c>
      <c r="O7" s="12">
        <v>4</v>
      </c>
      <c r="P7" s="12">
        <v>9</v>
      </c>
      <c r="Q7" s="12">
        <v>8</v>
      </c>
      <c r="R7" s="12">
        <f t="shared" si="2"/>
        <v>13</v>
      </c>
      <c r="S7" s="12">
        <f t="shared" si="3"/>
        <v>10</v>
      </c>
      <c r="T7" s="18">
        <f>SUM(C53:C77)</f>
        <v>87.249999999999986</v>
      </c>
      <c r="U7" s="12">
        <v>141</v>
      </c>
      <c r="V7" s="12">
        <f>SUM(I53:I77)</f>
        <v>564</v>
      </c>
      <c r="W7" s="12">
        <v>408</v>
      </c>
    </row>
    <row r="8" spans="1:23">
      <c r="A8" s="13">
        <v>7</v>
      </c>
      <c r="B8" s="14">
        <v>47</v>
      </c>
      <c r="C8" s="15">
        <f t="shared" si="0"/>
        <v>3.9166666666666665</v>
      </c>
      <c r="D8" s="15" t="str">
        <f t="shared" si="1"/>
        <v>Hidup</v>
      </c>
      <c r="E8" s="16">
        <v>31</v>
      </c>
      <c r="F8" s="16" t="s">
        <v>8</v>
      </c>
      <c r="G8" s="16" t="s">
        <v>19</v>
      </c>
      <c r="H8" s="16">
        <v>6</v>
      </c>
      <c r="I8" s="17">
        <v>24</v>
      </c>
      <c r="K8" s="10" t="s">
        <v>32</v>
      </c>
      <c r="L8" s="12">
        <v>5</v>
      </c>
      <c r="M8" s="12">
        <v>3</v>
      </c>
      <c r="N8" s="12">
        <v>0</v>
      </c>
      <c r="O8" s="12">
        <v>0</v>
      </c>
      <c r="P8" s="12">
        <v>3</v>
      </c>
      <c r="Q8" s="12">
        <v>2</v>
      </c>
      <c r="R8" s="12">
        <f t="shared" si="2"/>
        <v>5</v>
      </c>
      <c r="S8" s="12">
        <f t="shared" si="3"/>
        <v>3</v>
      </c>
      <c r="T8" s="18">
        <f>SUM(C78:C82)</f>
        <v>8.1666666666666679</v>
      </c>
      <c r="U8" s="12">
        <v>187</v>
      </c>
      <c r="V8" s="12">
        <f>SUM(I78:I82)</f>
        <v>108</v>
      </c>
      <c r="W8" s="12">
        <v>60</v>
      </c>
    </row>
    <row r="9" spans="1:23">
      <c r="A9">
        <v>8</v>
      </c>
      <c r="B9" s="4">
        <v>97</v>
      </c>
      <c r="C9" s="9">
        <f t="shared" si="0"/>
        <v>8.0833333333333339</v>
      </c>
      <c r="D9" s="9" t="str">
        <f t="shared" si="1"/>
        <v>Mati</v>
      </c>
      <c r="E9" s="5">
        <v>31</v>
      </c>
      <c r="F9" s="5" t="s">
        <v>8</v>
      </c>
      <c r="G9" s="5" t="s">
        <v>19</v>
      </c>
      <c r="H9" s="5">
        <v>6</v>
      </c>
      <c r="I9" s="6">
        <v>24</v>
      </c>
      <c r="L9">
        <f>SUM(L4:L8)</f>
        <v>65</v>
      </c>
      <c r="M9">
        <f>SUM(M4:M8)</f>
        <v>51</v>
      </c>
    </row>
    <row r="10" spans="1:23">
      <c r="A10">
        <v>9</v>
      </c>
      <c r="B10" s="4">
        <v>47</v>
      </c>
      <c r="C10" s="9">
        <f t="shared" si="0"/>
        <v>3.9166666666666665</v>
      </c>
      <c r="D10" s="9" t="str">
        <f t="shared" si="1"/>
        <v>Hidup</v>
      </c>
      <c r="E10" s="5">
        <v>31</v>
      </c>
      <c r="F10" s="5" t="s">
        <v>8</v>
      </c>
      <c r="G10" s="5" t="s">
        <v>19</v>
      </c>
      <c r="H10" s="5">
        <v>6</v>
      </c>
      <c r="I10" s="6">
        <v>24</v>
      </c>
    </row>
    <row r="11" spans="1:23">
      <c r="A11">
        <v>10</v>
      </c>
      <c r="B11" s="4">
        <v>97</v>
      </c>
      <c r="C11" s="9">
        <f t="shared" si="0"/>
        <v>8.0833333333333339</v>
      </c>
      <c r="D11" s="9" t="str">
        <f t="shared" si="1"/>
        <v>Mati</v>
      </c>
      <c r="E11" s="5">
        <v>31</v>
      </c>
      <c r="F11" s="5" t="s">
        <v>8</v>
      </c>
      <c r="G11" s="5" t="s">
        <v>19</v>
      </c>
      <c r="H11" s="5">
        <v>6</v>
      </c>
      <c r="I11" s="6">
        <v>24</v>
      </c>
    </row>
    <row r="12" spans="1:23">
      <c r="A12">
        <v>11</v>
      </c>
      <c r="B12" s="4">
        <v>62</v>
      </c>
      <c r="C12" s="9">
        <f t="shared" si="0"/>
        <v>5.166666666666667</v>
      </c>
      <c r="D12" s="9" t="str">
        <f>IF(C12&gt;5,"Mati","Hidup")</f>
        <v>Mati</v>
      </c>
      <c r="E12" s="5">
        <v>32</v>
      </c>
      <c r="F12" s="5" t="s">
        <v>8</v>
      </c>
      <c r="G12" s="5" t="s">
        <v>19</v>
      </c>
      <c r="H12" s="5">
        <v>6</v>
      </c>
      <c r="I12" s="6">
        <v>24</v>
      </c>
    </row>
    <row r="13" spans="1:23">
      <c r="A13">
        <v>12</v>
      </c>
      <c r="B13" s="4">
        <v>67</v>
      </c>
      <c r="C13" s="9">
        <f t="shared" si="0"/>
        <v>5.583333333333333</v>
      </c>
      <c r="D13" s="9" t="str">
        <f t="shared" si="1"/>
        <v>Mati</v>
      </c>
      <c r="E13" s="5">
        <v>32</v>
      </c>
      <c r="F13" s="5" t="s">
        <v>8</v>
      </c>
      <c r="G13" s="5" t="s">
        <v>19</v>
      </c>
      <c r="H13" s="5">
        <v>6</v>
      </c>
      <c r="I13" s="6">
        <v>24</v>
      </c>
    </row>
    <row r="14" spans="1:23">
      <c r="A14">
        <v>13</v>
      </c>
      <c r="B14" s="4">
        <v>77</v>
      </c>
      <c r="C14" s="9">
        <f t="shared" si="0"/>
        <v>6.416666666666667</v>
      </c>
      <c r="D14" s="9" t="str">
        <f t="shared" si="1"/>
        <v>Mati</v>
      </c>
      <c r="E14" s="5">
        <v>32</v>
      </c>
      <c r="F14" s="5" t="s">
        <v>8</v>
      </c>
      <c r="G14" s="5" t="s">
        <v>19</v>
      </c>
      <c r="H14" s="5">
        <v>6</v>
      </c>
      <c r="I14" s="6">
        <v>24</v>
      </c>
    </row>
    <row r="15" spans="1:23">
      <c r="A15">
        <v>14</v>
      </c>
      <c r="B15" s="4">
        <v>82</v>
      </c>
      <c r="C15" s="9">
        <f t="shared" si="0"/>
        <v>6.833333333333333</v>
      </c>
      <c r="D15" s="9" t="str">
        <f t="shared" si="1"/>
        <v>Mati</v>
      </c>
      <c r="E15" s="5">
        <v>32</v>
      </c>
      <c r="F15" s="5" t="s">
        <v>8</v>
      </c>
      <c r="G15" s="5" t="s">
        <v>19</v>
      </c>
      <c r="H15" s="5">
        <v>6</v>
      </c>
      <c r="I15" s="6">
        <v>24</v>
      </c>
    </row>
    <row r="16" spans="1:23">
      <c r="A16">
        <v>15</v>
      </c>
      <c r="B16" s="4">
        <v>87</v>
      </c>
      <c r="C16" s="9">
        <f t="shared" si="0"/>
        <v>7.25</v>
      </c>
      <c r="D16" s="9" t="str">
        <f t="shared" si="1"/>
        <v>Mati</v>
      </c>
      <c r="E16" s="5">
        <v>32</v>
      </c>
      <c r="F16" s="5" t="s">
        <v>8</v>
      </c>
      <c r="G16" s="5" t="s">
        <v>19</v>
      </c>
      <c r="H16" s="5">
        <v>6</v>
      </c>
      <c r="I16" s="6">
        <v>24</v>
      </c>
    </row>
    <row r="17" spans="1:9">
      <c r="A17">
        <v>16</v>
      </c>
      <c r="B17" s="4">
        <v>62</v>
      </c>
      <c r="C17" s="9">
        <f t="shared" si="0"/>
        <v>5.166666666666667</v>
      </c>
      <c r="D17" s="9" t="str">
        <f t="shared" si="1"/>
        <v>Mati</v>
      </c>
      <c r="E17" s="5">
        <v>32</v>
      </c>
      <c r="F17" s="5" t="s">
        <v>8</v>
      </c>
      <c r="G17" s="5" t="s">
        <v>19</v>
      </c>
      <c r="H17" s="5">
        <v>6</v>
      </c>
      <c r="I17" s="6">
        <v>24</v>
      </c>
    </row>
    <row r="18" spans="1:9">
      <c r="A18">
        <v>17</v>
      </c>
      <c r="B18" s="4">
        <v>67</v>
      </c>
      <c r="C18" s="9">
        <f t="shared" si="0"/>
        <v>5.583333333333333</v>
      </c>
      <c r="D18" s="9" t="str">
        <f t="shared" si="1"/>
        <v>Mati</v>
      </c>
      <c r="E18" s="5">
        <v>32</v>
      </c>
      <c r="F18" s="5" t="s">
        <v>8</v>
      </c>
      <c r="G18" s="5" t="s">
        <v>19</v>
      </c>
      <c r="H18" s="5">
        <v>6</v>
      </c>
      <c r="I18" s="6">
        <v>24</v>
      </c>
    </row>
    <row r="19" spans="1:9">
      <c r="A19">
        <v>18</v>
      </c>
      <c r="B19" s="4">
        <v>77</v>
      </c>
      <c r="C19" s="9">
        <f t="shared" si="0"/>
        <v>6.416666666666667</v>
      </c>
      <c r="D19" s="9" t="str">
        <f t="shared" si="1"/>
        <v>Mati</v>
      </c>
      <c r="E19" s="5">
        <v>32</v>
      </c>
      <c r="F19" s="5" t="s">
        <v>8</v>
      </c>
      <c r="G19" s="5" t="s">
        <v>19</v>
      </c>
      <c r="H19" s="5">
        <v>6</v>
      </c>
      <c r="I19" s="6">
        <v>24</v>
      </c>
    </row>
    <row r="20" spans="1:9">
      <c r="A20">
        <v>19</v>
      </c>
      <c r="B20" s="4">
        <v>82</v>
      </c>
      <c r="C20" s="9">
        <f t="shared" si="0"/>
        <v>6.833333333333333</v>
      </c>
      <c r="D20" s="9" t="str">
        <f t="shared" si="1"/>
        <v>Mati</v>
      </c>
      <c r="E20" s="5">
        <v>32</v>
      </c>
      <c r="F20" s="5" t="s">
        <v>8</v>
      </c>
      <c r="G20" s="5" t="s">
        <v>19</v>
      </c>
      <c r="H20" s="5">
        <v>6</v>
      </c>
      <c r="I20" s="6">
        <v>24</v>
      </c>
    </row>
    <row r="21" spans="1:9">
      <c r="A21">
        <v>20</v>
      </c>
      <c r="B21" s="4">
        <v>87</v>
      </c>
      <c r="C21" s="9">
        <f t="shared" si="0"/>
        <v>7.25</v>
      </c>
      <c r="D21" s="9" t="str">
        <f t="shared" si="1"/>
        <v>Mati</v>
      </c>
      <c r="E21" s="5">
        <v>32</v>
      </c>
      <c r="F21" s="5" t="s">
        <v>8</v>
      </c>
      <c r="G21" s="5" t="s">
        <v>19</v>
      </c>
      <c r="H21" s="5">
        <v>6</v>
      </c>
      <c r="I21" s="6">
        <v>24</v>
      </c>
    </row>
    <row r="22" spans="1:9">
      <c r="A22">
        <v>21</v>
      </c>
      <c r="B22" s="4">
        <v>27</v>
      </c>
      <c r="C22" s="9">
        <f t="shared" si="0"/>
        <v>2.25</v>
      </c>
      <c r="D22" s="9" t="str">
        <f t="shared" si="1"/>
        <v>Hidup</v>
      </c>
      <c r="E22" s="5">
        <v>33</v>
      </c>
      <c r="F22" s="5" t="s">
        <v>8</v>
      </c>
      <c r="G22" s="5" t="s">
        <v>19</v>
      </c>
      <c r="H22" s="5">
        <v>6</v>
      </c>
      <c r="I22" s="6">
        <v>24</v>
      </c>
    </row>
    <row r="23" spans="1:9">
      <c r="A23">
        <v>22</v>
      </c>
      <c r="B23" s="4">
        <v>57</v>
      </c>
      <c r="C23" s="9">
        <f t="shared" si="0"/>
        <v>4.75</v>
      </c>
      <c r="D23" s="9" t="str">
        <f t="shared" si="1"/>
        <v>Hidup</v>
      </c>
      <c r="E23" s="5">
        <v>33</v>
      </c>
      <c r="F23" s="5" t="s">
        <v>8</v>
      </c>
      <c r="G23" s="5" t="s">
        <v>19</v>
      </c>
      <c r="H23" s="5">
        <v>6</v>
      </c>
      <c r="I23" s="6">
        <v>24</v>
      </c>
    </row>
    <row r="24" spans="1:9">
      <c r="A24">
        <v>23</v>
      </c>
      <c r="B24" s="4">
        <v>72</v>
      </c>
      <c r="C24" s="9">
        <f t="shared" si="0"/>
        <v>6</v>
      </c>
      <c r="D24" s="9" t="str">
        <f t="shared" si="1"/>
        <v>Mati</v>
      </c>
      <c r="E24" s="5">
        <v>33</v>
      </c>
      <c r="F24" s="5" t="s">
        <v>8</v>
      </c>
      <c r="G24" s="5" t="s">
        <v>19</v>
      </c>
      <c r="H24" s="5">
        <v>6</v>
      </c>
      <c r="I24" s="6">
        <v>24</v>
      </c>
    </row>
    <row r="25" spans="1:9">
      <c r="A25">
        <v>24</v>
      </c>
      <c r="B25" s="4">
        <v>92</v>
      </c>
      <c r="C25" s="9">
        <f t="shared" si="0"/>
        <v>7.666666666666667</v>
      </c>
      <c r="D25" s="9" t="str">
        <f t="shared" si="1"/>
        <v>Mati</v>
      </c>
      <c r="E25" s="5">
        <v>33</v>
      </c>
      <c r="F25" s="5" t="s">
        <v>8</v>
      </c>
      <c r="G25" s="5" t="s">
        <v>19</v>
      </c>
      <c r="H25" s="5">
        <v>6</v>
      </c>
      <c r="I25" s="6">
        <v>24</v>
      </c>
    </row>
    <row r="26" spans="1:9">
      <c r="A26">
        <v>25</v>
      </c>
      <c r="B26" s="4">
        <v>102</v>
      </c>
      <c r="C26" s="9">
        <f t="shared" si="0"/>
        <v>8.5</v>
      </c>
      <c r="D26" s="9" t="str">
        <f t="shared" si="1"/>
        <v>Mati</v>
      </c>
      <c r="E26" s="5">
        <v>33</v>
      </c>
      <c r="F26" s="5" t="s">
        <v>8</v>
      </c>
      <c r="G26" s="5" t="s">
        <v>19</v>
      </c>
      <c r="H26" s="5">
        <v>6</v>
      </c>
      <c r="I26" s="6">
        <v>24</v>
      </c>
    </row>
    <row r="27" spans="1:9">
      <c r="A27">
        <v>26</v>
      </c>
      <c r="B27" s="4">
        <v>27</v>
      </c>
      <c r="C27" s="9">
        <f t="shared" si="0"/>
        <v>2.25</v>
      </c>
      <c r="D27" s="9" t="str">
        <f t="shared" si="1"/>
        <v>Hidup</v>
      </c>
      <c r="E27" s="5">
        <v>33</v>
      </c>
      <c r="F27" s="5" t="s">
        <v>8</v>
      </c>
      <c r="G27" s="5" t="s">
        <v>19</v>
      </c>
      <c r="H27" s="5">
        <v>6</v>
      </c>
      <c r="I27" s="6">
        <v>24</v>
      </c>
    </row>
    <row r="28" spans="1:9">
      <c r="A28">
        <v>27</v>
      </c>
      <c r="B28" s="4">
        <v>57</v>
      </c>
      <c r="C28" s="9">
        <f t="shared" si="0"/>
        <v>4.75</v>
      </c>
      <c r="D28" s="9" t="str">
        <f t="shared" si="1"/>
        <v>Hidup</v>
      </c>
      <c r="E28" s="5">
        <v>33</v>
      </c>
      <c r="F28" s="5" t="s">
        <v>8</v>
      </c>
      <c r="G28" s="5" t="s">
        <v>19</v>
      </c>
      <c r="H28" s="5">
        <v>6</v>
      </c>
      <c r="I28" s="6">
        <v>24</v>
      </c>
    </row>
    <row r="29" spans="1:9">
      <c r="A29">
        <v>28</v>
      </c>
      <c r="B29" s="4">
        <v>72</v>
      </c>
      <c r="C29" s="9">
        <f t="shared" si="0"/>
        <v>6</v>
      </c>
      <c r="D29" s="9" t="str">
        <f t="shared" si="1"/>
        <v>Mati</v>
      </c>
      <c r="E29" s="5">
        <v>33</v>
      </c>
      <c r="F29" s="5" t="s">
        <v>8</v>
      </c>
      <c r="G29" s="5" t="s">
        <v>19</v>
      </c>
      <c r="H29" s="5">
        <v>6</v>
      </c>
      <c r="I29" s="6">
        <v>24</v>
      </c>
    </row>
    <row r="30" spans="1:9">
      <c r="A30">
        <v>29</v>
      </c>
      <c r="B30" s="4">
        <v>92</v>
      </c>
      <c r="C30" s="9">
        <f t="shared" si="0"/>
        <v>7.666666666666667</v>
      </c>
      <c r="D30" s="9" t="str">
        <f t="shared" si="1"/>
        <v>Mati</v>
      </c>
      <c r="E30" s="5">
        <v>33</v>
      </c>
      <c r="F30" s="5" t="s">
        <v>8</v>
      </c>
      <c r="G30" s="5" t="s">
        <v>19</v>
      </c>
      <c r="H30" s="5">
        <v>6</v>
      </c>
      <c r="I30" s="6">
        <v>24</v>
      </c>
    </row>
    <row r="31" spans="1:9">
      <c r="A31">
        <v>30</v>
      </c>
      <c r="B31" s="4">
        <v>102</v>
      </c>
      <c r="C31" s="9">
        <f t="shared" si="0"/>
        <v>8.5</v>
      </c>
      <c r="D31" s="9" t="str">
        <f t="shared" si="1"/>
        <v>Mati</v>
      </c>
      <c r="E31" s="5">
        <v>33</v>
      </c>
      <c r="F31" s="5" t="s">
        <v>8</v>
      </c>
      <c r="G31" s="5" t="s">
        <v>19</v>
      </c>
      <c r="H31" s="5">
        <v>6</v>
      </c>
      <c r="I31" s="6">
        <v>24</v>
      </c>
    </row>
    <row r="32" spans="1:9">
      <c r="A32">
        <v>31</v>
      </c>
      <c r="B32" s="4">
        <v>1.3</v>
      </c>
      <c r="C32" s="9">
        <f t="shared" si="0"/>
        <v>0.10833333333333334</v>
      </c>
      <c r="D32" s="9" t="str">
        <f t="shared" si="1"/>
        <v>Hidup</v>
      </c>
      <c r="E32" s="5">
        <v>34</v>
      </c>
      <c r="F32" s="5" t="s">
        <v>8</v>
      </c>
      <c r="G32" s="5" t="s">
        <v>10</v>
      </c>
      <c r="H32" s="5">
        <v>6</v>
      </c>
      <c r="I32" s="6">
        <v>24</v>
      </c>
    </row>
    <row r="33" spans="1:9">
      <c r="A33">
        <v>32</v>
      </c>
      <c r="B33" s="4">
        <v>420</v>
      </c>
      <c r="C33" s="9">
        <f t="shared" si="0"/>
        <v>35</v>
      </c>
      <c r="D33" s="9" t="str">
        <f t="shared" si="1"/>
        <v>Mati</v>
      </c>
      <c r="E33" s="5">
        <v>34</v>
      </c>
      <c r="F33" s="5" t="s">
        <v>8</v>
      </c>
      <c r="G33" s="5" t="s">
        <v>19</v>
      </c>
      <c r="H33" s="5">
        <v>6</v>
      </c>
      <c r="I33" s="6">
        <v>24</v>
      </c>
    </row>
    <row r="34" spans="1:9">
      <c r="A34">
        <v>33</v>
      </c>
      <c r="B34" s="4">
        <v>420</v>
      </c>
      <c r="C34" s="9">
        <f t="shared" si="0"/>
        <v>35</v>
      </c>
      <c r="D34" s="9" t="str">
        <f t="shared" si="1"/>
        <v>Mati</v>
      </c>
      <c r="E34" s="5">
        <v>34</v>
      </c>
      <c r="F34" s="5" t="s">
        <v>8</v>
      </c>
      <c r="G34" s="5" t="s">
        <v>19</v>
      </c>
      <c r="H34" s="5">
        <v>6</v>
      </c>
      <c r="I34" s="6">
        <v>24</v>
      </c>
    </row>
    <row r="35" spans="1:9">
      <c r="A35">
        <v>34</v>
      </c>
      <c r="B35" s="4">
        <v>64</v>
      </c>
      <c r="C35" s="9">
        <f t="shared" si="0"/>
        <v>5.333333333333333</v>
      </c>
      <c r="D35" s="9" t="str">
        <f t="shared" si="1"/>
        <v>Mati</v>
      </c>
      <c r="E35" s="5">
        <v>36</v>
      </c>
      <c r="F35" s="5" t="s">
        <v>8</v>
      </c>
      <c r="G35" s="5" t="s">
        <v>14</v>
      </c>
      <c r="H35" s="5">
        <v>3</v>
      </c>
      <c r="I35" s="6">
        <v>12</v>
      </c>
    </row>
    <row r="36" spans="1:9">
      <c r="A36">
        <v>35</v>
      </c>
      <c r="B36" s="4">
        <v>143</v>
      </c>
      <c r="C36" s="9">
        <f t="shared" si="0"/>
        <v>11.916666666666666</v>
      </c>
      <c r="D36" s="9" t="str">
        <f t="shared" si="1"/>
        <v>Mati</v>
      </c>
      <c r="E36" s="5">
        <v>38</v>
      </c>
      <c r="F36" s="5" t="s">
        <v>8</v>
      </c>
      <c r="G36" s="5" t="s">
        <v>10</v>
      </c>
      <c r="H36" s="5">
        <v>6</v>
      </c>
      <c r="I36" s="6">
        <v>24</v>
      </c>
    </row>
    <row r="37" spans="1:9">
      <c r="A37">
        <v>36</v>
      </c>
      <c r="B37" s="4">
        <v>234</v>
      </c>
      <c r="C37" s="9">
        <f t="shared" si="0"/>
        <v>19.5</v>
      </c>
      <c r="D37" s="9" t="str">
        <f t="shared" si="1"/>
        <v>Mati</v>
      </c>
      <c r="E37" s="5">
        <v>38</v>
      </c>
      <c r="F37" s="5" t="s">
        <v>8</v>
      </c>
      <c r="G37" s="5" t="s">
        <v>18</v>
      </c>
      <c r="H37" s="5">
        <v>12</v>
      </c>
      <c r="I37" s="6">
        <v>12</v>
      </c>
    </row>
    <row r="38" spans="1:9">
      <c r="A38">
        <v>37</v>
      </c>
      <c r="B38" s="4">
        <v>60</v>
      </c>
      <c r="C38" s="9">
        <f t="shared" si="0"/>
        <v>5</v>
      </c>
      <c r="D38" s="9" t="str">
        <f t="shared" si="1"/>
        <v>Hidup</v>
      </c>
      <c r="E38" s="5">
        <v>39</v>
      </c>
      <c r="F38" s="5" t="s">
        <v>8</v>
      </c>
      <c r="G38" s="5" t="s">
        <v>17</v>
      </c>
      <c r="H38" s="5">
        <v>3</v>
      </c>
      <c r="I38" s="6">
        <v>60</v>
      </c>
    </row>
    <row r="39" spans="1:9">
      <c r="A39">
        <v>38</v>
      </c>
      <c r="B39" s="4">
        <v>15</v>
      </c>
      <c r="C39" s="9">
        <f t="shared" si="0"/>
        <v>1.25</v>
      </c>
      <c r="D39" s="9" t="str">
        <f t="shared" si="1"/>
        <v>Hidup</v>
      </c>
      <c r="E39" s="5">
        <v>39</v>
      </c>
      <c r="F39" s="5" t="s">
        <v>8</v>
      </c>
      <c r="G39" s="5" t="s">
        <v>18</v>
      </c>
      <c r="H39" s="5">
        <v>6</v>
      </c>
      <c r="I39" s="6">
        <v>24</v>
      </c>
    </row>
    <row r="40" spans="1:9">
      <c r="A40">
        <v>39</v>
      </c>
      <c r="B40" s="4">
        <v>100</v>
      </c>
      <c r="C40" s="9">
        <f t="shared" si="0"/>
        <v>8.3333333333333339</v>
      </c>
      <c r="D40" s="9" t="str">
        <f t="shared" si="1"/>
        <v>Mati</v>
      </c>
      <c r="E40" s="5">
        <v>39</v>
      </c>
      <c r="F40" s="5" t="s">
        <v>8</v>
      </c>
      <c r="G40" s="5" t="s">
        <v>20</v>
      </c>
      <c r="H40" s="5">
        <v>6</v>
      </c>
      <c r="I40" s="6">
        <v>60</v>
      </c>
    </row>
    <row r="41" spans="1:9">
      <c r="A41" s="13">
        <v>40</v>
      </c>
      <c r="B41" s="14">
        <v>17</v>
      </c>
      <c r="C41" s="15">
        <f t="shared" si="0"/>
        <v>1.4166666666666667</v>
      </c>
      <c r="D41" s="9" t="str">
        <f t="shared" si="1"/>
        <v>Hidup</v>
      </c>
      <c r="E41" s="16">
        <v>41</v>
      </c>
      <c r="F41" s="16" t="s">
        <v>8</v>
      </c>
      <c r="G41" s="16" t="s">
        <v>12</v>
      </c>
      <c r="H41" s="16">
        <v>3</v>
      </c>
      <c r="I41" s="17">
        <v>12</v>
      </c>
    </row>
    <row r="42" spans="1:9">
      <c r="A42">
        <v>41</v>
      </c>
      <c r="B42" s="4">
        <v>7</v>
      </c>
      <c r="C42" s="9">
        <f t="shared" si="0"/>
        <v>0.58333333333333337</v>
      </c>
      <c r="D42" s="9" t="str">
        <f t="shared" si="1"/>
        <v>Hidup</v>
      </c>
      <c r="E42" s="5">
        <v>42</v>
      </c>
      <c r="F42" s="5" t="s">
        <v>8</v>
      </c>
      <c r="G42" s="5" t="s">
        <v>10</v>
      </c>
      <c r="H42" s="5">
        <v>3</v>
      </c>
      <c r="I42" s="6">
        <v>60</v>
      </c>
    </row>
    <row r="43" spans="1:9">
      <c r="A43">
        <v>42</v>
      </c>
      <c r="B43" s="4">
        <v>303</v>
      </c>
      <c r="C43" s="9">
        <f t="shared" si="0"/>
        <v>25.25</v>
      </c>
      <c r="D43" s="9" t="str">
        <f t="shared" si="1"/>
        <v>Mati</v>
      </c>
      <c r="E43" s="5">
        <v>44</v>
      </c>
      <c r="F43" s="5" t="s">
        <v>8</v>
      </c>
      <c r="G43" s="5" t="s">
        <v>19</v>
      </c>
      <c r="H43" s="5">
        <v>6</v>
      </c>
      <c r="I43" s="6">
        <v>24</v>
      </c>
    </row>
    <row r="44" spans="1:9">
      <c r="A44">
        <v>43</v>
      </c>
      <c r="B44" s="4">
        <v>76</v>
      </c>
      <c r="C44" s="9">
        <f t="shared" si="0"/>
        <v>6.333333333333333</v>
      </c>
      <c r="D44" s="9" t="str">
        <f t="shared" si="1"/>
        <v>Mati</v>
      </c>
      <c r="E44" s="5">
        <v>45</v>
      </c>
      <c r="F44" s="5" t="s">
        <v>8</v>
      </c>
      <c r="G44" s="5" t="s">
        <v>12</v>
      </c>
      <c r="H44" s="5">
        <v>3</v>
      </c>
      <c r="I44" s="6">
        <v>24</v>
      </c>
    </row>
    <row r="45" spans="1:9">
      <c r="A45">
        <v>44</v>
      </c>
      <c r="B45" s="4">
        <v>81</v>
      </c>
      <c r="C45" s="9">
        <f t="shared" si="0"/>
        <v>6.75</v>
      </c>
      <c r="D45" s="9" t="str">
        <f t="shared" si="1"/>
        <v>Mati</v>
      </c>
      <c r="E45" s="5">
        <v>45</v>
      </c>
      <c r="F45" s="5" t="s">
        <v>8</v>
      </c>
      <c r="G45" s="5" t="s">
        <v>14</v>
      </c>
      <c r="H45" s="5">
        <v>6</v>
      </c>
      <c r="I45" s="6">
        <v>24</v>
      </c>
    </row>
    <row r="46" spans="1:9">
      <c r="A46">
        <v>45</v>
      </c>
      <c r="B46" s="4">
        <v>48</v>
      </c>
      <c r="C46" s="9">
        <f t="shared" si="0"/>
        <v>4</v>
      </c>
      <c r="D46" s="9" t="str">
        <f t="shared" si="1"/>
        <v>Hidup</v>
      </c>
      <c r="E46" s="5">
        <v>46</v>
      </c>
      <c r="F46" s="5" t="s">
        <v>8</v>
      </c>
      <c r="G46" s="5" t="s">
        <v>18</v>
      </c>
      <c r="H46" s="5">
        <v>1</v>
      </c>
      <c r="I46" s="6">
        <v>60</v>
      </c>
    </row>
    <row r="47" spans="1:9">
      <c r="A47">
        <v>46</v>
      </c>
      <c r="B47" s="4">
        <v>190</v>
      </c>
      <c r="C47" s="9">
        <f t="shared" si="0"/>
        <v>15.833333333333334</v>
      </c>
      <c r="D47" s="9" t="str">
        <f t="shared" si="1"/>
        <v>Mati</v>
      </c>
      <c r="E47" s="5">
        <v>46</v>
      </c>
      <c r="F47" s="5" t="s">
        <v>8</v>
      </c>
      <c r="G47" s="5" t="s">
        <v>10</v>
      </c>
      <c r="H47" s="5">
        <v>6</v>
      </c>
      <c r="I47" s="6">
        <v>24</v>
      </c>
    </row>
    <row r="48" spans="1:9">
      <c r="A48">
        <v>47</v>
      </c>
      <c r="B48" s="4">
        <v>64</v>
      </c>
      <c r="C48" s="9">
        <f t="shared" si="0"/>
        <v>5.333333333333333</v>
      </c>
      <c r="D48" s="9" t="str">
        <f t="shared" si="1"/>
        <v>Mati</v>
      </c>
      <c r="E48" s="5">
        <v>47</v>
      </c>
      <c r="F48" s="5" t="s">
        <v>8</v>
      </c>
      <c r="G48" s="5" t="s">
        <v>14</v>
      </c>
      <c r="H48" s="5">
        <v>12</v>
      </c>
      <c r="I48" s="6">
        <v>12</v>
      </c>
    </row>
    <row r="49" spans="1:9">
      <c r="A49">
        <v>48</v>
      </c>
      <c r="B49" s="4">
        <v>60</v>
      </c>
      <c r="C49" s="9">
        <f t="shared" si="0"/>
        <v>5</v>
      </c>
      <c r="D49" s="9" t="str">
        <f t="shared" si="1"/>
        <v>Hidup</v>
      </c>
      <c r="E49" s="5">
        <v>47</v>
      </c>
      <c r="F49" s="5" t="s">
        <v>8</v>
      </c>
      <c r="G49" s="5" t="s">
        <v>13</v>
      </c>
      <c r="H49" s="5">
        <v>6</v>
      </c>
      <c r="I49" s="6">
        <v>24</v>
      </c>
    </row>
    <row r="50" spans="1:9">
      <c r="A50">
        <v>49</v>
      </c>
      <c r="B50" s="4">
        <v>46</v>
      </c>
      <c r="C50" s="9">
        <f t="shared" si="0"/>
        <v>3.8333333333333335</v>
      </c>
      <c r="D50" s="9" t="str">
        <f t="shared" si="1"/>
        <v>Hidup</v>
      </c>
      <c r="E50" s="5">
        <v>48</v>
      </c>
      <c r="F50" s="5" t="s">
        <v>8</v>
      </c>
      <c r="G50" s="5" t="s">
        <v>18</v>
      </c>
      <c r="H50" s="5">
        <v>3</v>
      </c>
      <c r="I50" s="6">
        <v>60</v>
      </c>
    </row>
    <row r="51" spans="1:9">
      <c r="A51">
        <v>50</v>
      </c>
      <c r="B51" s="4">
        <v>67</v>
      </c>
      <c r="C51" s="9">
        <f t="shared" si="0"/>
        <v>5.583333333333333</v>
      </c>
      <c r="D51" s="9" t="str">
        <f t="shared" si="1"/>
        <v>Mati</v>
      </c>
      <c r="E51" s="5">
        <v>49</v>
      </c>
      <c r="F51" s="5" t="s">
        <v>8</v>
      </c>
      <c r="G51" s="5" t="s">
        <v>16</v>
      </c>
      <c r="H51" s="5">
        <v>3</v>
      </c>
      <c r="I51" s="6">
        <v>12</v>
      </c>
    </row>
    <row r="52" spans="1:9">
      <c r="A52">
        <v>51</v>
      </c>
      <c r="B52" s="4">
        <v>18</v>
      </c>
      <c r="C52" s="9">
        <f t="shared" si="0"/>
        <v>1.5</v>
      </c>
      <c r="D52" s="9" t="str">
        <f t="shared" si="1"/>
        <v>Hidup</v>
      </c>
      <c r="E52" s="5">
        <v>49</v>
      </c>
      <c r="F52" s="5" t="s">
        <v>8</v>
      </c>
      <c r="G52" s="5" t="s">
        <v>9</v>
      </c>
      <c r="H52" s="5">
        <v>6</v>
      </c>
      <c r="I52" s="6">
        <v>24</v>
      </c>
    </row>
    <row r="53" spans="1:9">
      <c r="A53" s="13">
        <v>52</v>
      </c>
      <c r="B53" s="14">
        <v>67</v>
      </c>
      <c r="C53" s="15">
        <f t="shared" si="0"/>
        <v>5.583333333333333</v>
      </c>
      <c r="D53" s="9" t="str">
        <f t="shared" si="1"/>
        <v>Mati</v>
      </c>
      <c r="E53" s="16">
        <v>51</v>
      </c>
      <c r="F53" s="16" t="s">
        <v>8</v>
      </c>
      <c r="G53" s="16" t="s">
        <v>12</v>
      </c>
      <c r="H53" s="16">
        <v>6</v>
      </c>
      <c r="I53" s="17">
        <v>24</v>
      </c>
    </row>
    <row r="54" spans="1:9">
      <c r="A54">
        <v>53</v>
      </c>
      <c r="B54" s="4">
        <v>15</v>
      </c>
      <c r="C54" s="9">
        <f t="shared" si="0"/>
        <v>1.25</v>
      </c>
      <c r="D54" s="9" t="str">
        <f t="shared" si="1"/>
        <v>Hidup</v>
      </c>
      <c r="E54" s="5">
        <v>51</v>
      </c>
      <c r="F54" s="5" t="s">
        <v>8</v>
      </c>
      <c r="G54" s="5" t="s">
        <v>9</v>
      </c>
      <c r="H54" s="5">
        <v>3</v>
      </c>
      <c r="I54" s="6">
        <v>24</v>
      </c>
    </row>
    <row r="55" spans="1:9">
      <c r="A55">
        <v>54</v>
      </c>
      <c r="B55" s="4">
        <v>154</v>
      </c>
      <c r="C55" s="9">
        <f t="shared" si="0"/>
        <v>12.833333333333334</v>
      </c>
      <c r="D55" s="9" t="str">
        <f t="shared" si="1"/>
        <v>Mati</v>
      </c>
      <c r="E55" s="5">
        <v>51</v>
      </c>
      <c r="F55" s="5" t="s">
        <v>8</v>
      </c>
      <c r="G55" s="5" t="s">
        <v>10</v>
      </c>
      <c r="H55" s="5">
        <v>3</v>
      </c>
      <c r="I55" s="6">
        <v>12</v>
      </c>
    </row>
    <row r="56" spans="1:9">
      <c r="A56">
        <v>55</v>
      </c>
      <c r="B56" s="4">
        <v>64</v>
      </c>
      <c r="C56" s="9">
        <f t="shared" si="0"/>
        <v>5.333333333333333</v>
      </c>
      <c r="D56" s="9" t="str">
        <f t="shared" si="1"/>
        <v>Mati</v>
      </c>
      <c r="E56" s="5">
        <v>52</v>
      </c>
      <c r="F56" s="5" t="s">
        <v>8</v>
      </c>
      <c r="G56" s="5" t="s">
        <v>15</v>
      </c>
      <c r="H56" s="5">
        <v>6</v>
      </c>
      <c r="I56" s="6">
        <v>24</v>
      </c>
    </row>
    <row r="57" spans="1:9">
      <c r="A57">
        <v>56</v>
      </c>
      <c r="B57" s="4">
        <v>64</v>
      </c>
      <c r="C57" s="9">
        <f t="shared" si="0"/>
        <v>5.333333333333333</v>
      </c>
      <c r="D57" s="9" t="str">
        <f t="shared" si="1"/>
        <v>Mati</v>
      </c>
      <c r="E57" s="5">
        <v>53</v>
      </c>
      <c r="F57" s="5" t="s">
        <v>8</v>
      </c>
      <c r="G57" s="5" t="s">
        <v>10</v>
      </c>
      <c r="H57" s="5">
        <v>3</v>
      </c>
      <c r="I57" s="6">
        <v>12</v>
      </c>
    </row>
    <row r="58" spans="1:9">
      <c r="A58">
        <v>57</v>
      </c>
      <c r="B58" s="4">
        <v>23</v>
      </c>
      <c r="C58" s="9">
        <f t="shared" si="0"/>
        <v>1.9166666666666667</v>
      </c>
      <c r="D58" s="9" t="str">
        <f t="shared" si="1"/>
        <v>Hidup</v>
      </c>
      <c r="E58" s="5">
        <v>53</v>
      </c>
      <c r="F58" s="5" t="s">
        <v>8</v>
      </c>
      <c r="G58" s="5" t="s">
        <v>18</v>
      </c>
      <c r="H58" s="5">
        <v>11</v>
      </c>
      <c r="I58" s="6">
        <v>24</v>
      </c>
    </row>
    <row r="59" spans="1:9">
      <c r="A59">
        <v>58</v>
      </c>
      <c r="B59" s="4">
        <v>6</v>
      </c>
      <c r="C59" s="9">
        <f t="shared" si="0"/>
        <v>0.5</v>
      </c>
      <c r="D59" s="9" t="str">
        <f t="shared" si="1"/>
        <v>Hidup</v>
      </c>
      <c r="E59" s="5">
        <v>53</v>
      </c>
      <c r="F59" s="5" t="s">
        <v>8</v>
      </c>
      <c r="G59" s="5" t="s">
        <v>12</v>
      </c>
      <c r="H59" s="5">
        <v>2</v>
      </c>
      <c r="I59" s="6">
        <v>24</v>
      </c>
    </row>
    <row r="60" spans="1:9">
      <c r="A60">
        <v>59</v>
      </c>
      <c r="B60" s="4">
        <v>63</v>
      </c>
      <c r="C60" s="9">
        <f t="shared" si="0"/>
        <v>5.25</v>
      </c>
      <c r="D60" s="9" t="str">
        <f t="shared" si="1"/>
        <v>Mati</v>
      </c>
      <c r="E60" s="5">
        <v>54</v>
      </c>
      <c r="F60" s="5" t="s">
        <v>8</v>
      </c>
      <c r="G60" s="5" t="s">
        <v>9</v>
      </c>
      <c r="H60" s="5">
        <v>7</v>
      </c>
      <c r="I60" s="6">
        <v>24</v>
      </c>
    </row>
    <row r="61" spans="1:9">
      <c r="A61">
        <v>60</v>
      </c>
      <c r="B61" s="4">
        <v>56</v>
      </c>
      <c r="C61" s="9">
        <f t="shared" si="0"/>
        <v>4.666666666666667</v>
      </c>
      <c r="D61" s="9" t="str">
        <f t="shared" si="1"/>
        <v>Hidup</v>
      </c>
      <c r="E61" s="5">
        <v>55</v>
      </c>
      <c r="F61" s="5" t="s">
        <v>8</v>
      </c>
      <c r="G61" s="5" t="s">
        <v>12</v>
      </c>
      <c r="H61" s="5">
        <v>6</v>
      </c>
      <c r="I61" s="6">
        <v>12</v>
      </c>
    </row>
    <row r="62" spans="1:9">
      <c r="A62">
        <v>61</v>
      </c>
      <c r="B62" s="4">
        <v>33</v>
      </c>
      <c r="C62" s="9">
        <f t="shared" si="0"/>
        <v>2.75</v>
      </c>
      <c r="D62" s="9" t="str">
        <f t="shared" si="1"/>
        <v>Hidup</v>
      </c>
      <c r="E62" s="5">
        <v>55</v>
      </c>
      <c r="F62" s="5" t="s">
        <v>8</v>
      </c>
      <c r="G62" s="5" t="s">
        <v>18</v>
      </c>
      <c r="H62" s="5">
        <v>6</v>
      </c>
      <c r="I62" s="6">
        <v>24</v>
      </c>
    </row>
    <row r="63" spans="1:9">
      <c r="A63">
        <v>62</v>
      </c>
      <c r="B63" s="4">
        <v>78</v>
      </c>
      <c r="C63" s="9">
        <f t="shared" si="0"/>
        <v>6.5</v>
      </c>
      <c r="D63" s="9" t="str">
        <f t="shared" si="1"/>
        <v>Mati</v>
      </c>
      <c r="E63" s="5">
        <v>56</v>
      </c>
      <c r="F63" s="5" t="s">
        <v>8</v>
      </c>
      <c r="G63" s="5" t="s">
        <v>19</v>
      </c>
      <c r="H63" s="5">
        <v>6</v>
      </c>
      <c r="I63" s="6">
        <v>24</v>
      </c>
    </row>
    <row r="64" spans="1:9">
      <c r="A64">
        <v>63</v>
      </c>
      <c r="B64" s="4">
        <v>30</v>
      </c>
      <c r="C64" s="9">
        <f t="shared" si="0"/>
        <v>2.5</v>
      </c>
      <c r="D64" s="9" t="str">
        <f t="shared" si="1"/>
        <v>Hidup</v>
      </c>
      <c r="E64" s="5">
        <v>56</v>
      </c>
      <c r="F64" s="5" t="s">
        <v>8</v>
      </c>
      <c r="G64" s="5" t="s">
        <v>18</v>
      </c>
      <c r="H64" s="5">
        <v>1</v>
      </c>
      <c r="I64" s="6">
        <v>24</v>
      </c>
    </row>
    <row r="65" spans="1:9">
      <c r="A65">
        <v>64</v>
      </c>
      <c r="B65" s="4">
        <v>57</v>
      </c>
      <c r="C65" s="9">
        <f t="shared" si="0"/>
        <v>4.75</v>
      </c>
      <c r="D65" s="9" t="str">
        <f t="shared" si="1"/>
        <v>Hidup</v>
      </c>
      <c r="E65" s="5">
        <v>56</v>
      </c>
      <c r="F65" s="5" t="s">
        <v>8</v>
      </c>
      <c r="G65" s="5" t="s">
        <v>18</v>
      </c>
      <c r="H65" s="5">
        <v>7</v>
      </c>
      <c r="I65" s="6">
        <v>12</v>
      </c>
    </row>
    <row r="66" spans="1:9">
      <c r="A66">
        <v>65</v>
      </c>
      <c r="B66" s="4">
        <v>18</v>
      </c>
      <c r="C66" s="9">
        <f t="shared" si="0"/>
        <v>1.5</v>
      </c>
      <c r="D66" s="9" t="str">
        <f t="shared" si="1"/>
        <v>Hidup</v>
      </c>
      <c r="E66" s="5">
        <v>57</v>
      </c>
      <c r="F66" s="5" t="s">
        <v>8</v>
      </c>
      <c r="G66" s="5" t="s">
        <v>14</v>
      </c>
      <c r="H66" s="5">
        <v>3</v>
      </c>
      <c r="I66" s="6">
        <v>12</v>
      </c>
    </row>
    <row r="67" spans="1:9">
      <c r="A67">
        <v>66</v>
      </c>
      <c r="B67" s="4">
        <v>30</v>
      </c>
      <c r="C67" s="9">
        <f t="shared" ref="C67:C82" si="4">B67/12</f>
        <v>2.5</v>
      </c>
      <c r="D67" s="9" t="str">
        <f t="shared" ref="D67:D82" si="5">IF(C67&gt;5,"Mati","Hidup")</f>
        <v>Hidup</v>
      </c>
      <c r="E67" s="5">
        <v>57</v>
      </c>
      <c r="F67" s="5" t="s">
        <v>8</v>
      </c>
      <c r="G67" s="5" t="s">
        <v>14</v>
      </c>
      <c r="H67" s="5">
        <v>6</v>
      </c>
      <c r="I67" s="6">
        <v>24</v>
      </c>
    </row>
    <row r="68" spans="1:9">
      <c r="A68">
        <v>67</v>
      </c>
      <c r="B68" s="4">
        <v>56</v>
      </c>
      <c r="C68" s="9">
        <f t="shared" si="4"/>
        <v>4.666666666666667</v>
      </c>
      <c r="D68" s="9" t="str">
        <f t="shared" si="5"/>
        <v>Hidup</v>
      </c>
      <c r="E68" s="5">
        <v>58</v>
      </c>
      <c r="F68" s="5" t="s">
        <v>8</v>
      </c>
      <c r="G68" s="5" t="s">
        <v>12</v>
      </c>
      <c r="H68" s="5">
        <v>6</v>
      </c>
      <c r="I68" s="6">
        <v>12</v>
      </c>
    </row>
    <row r="69" spans="1:9">
      <c r="A69">
        <v>68</v>
      </c>
      <c r="B69" s="4">
        <v>13</v>
      </c>
      <c r="C69" s="9">
        <f t="shared" si="4"/>
        <v>1.0833333333333333</v>
      </c>
      <c r="D69" s="9" t="str">
        <f t="shared" si="5"/>
        <v>Hidup</v>
      </c>
      <c r="E69" s="5">
        <v>58</v>
      </c>
      <c r="F69" s="5" t="s">
        <v>8</v>
      </c>
      <c r="G69" s="5" t="s">
        <v>18</v>
      </c>
      <c r="H69" s="5">
        <v>3</v>
      </c>
      <c r="I69" s="6">
        <v>60</v>
      </c>
    </row>
    <row r="70" spans="1:9">
      <c r="A70">
        <v>69</v>
      </c>
      <c r="B70" s="4">
        <v>42</v>
      </c>
      <c r="C70" s="9">
        <f t="shared" si="4"/>
        <v>3.5</v>
      </c>
      <c r="D70" s="9" t="str">
        <f t="shared" si="5"/>
        <v>Hidup</v>
      </c>
      <c r="E70" s="5">
        <v>58</v>
      </c>
      <c r="F70" s="5" t="s">
        <v>8</v>
      </c>
      <c r="G70" s="5" t="s">
        <v>19</v>
      </c>
      <c r="H70" s="5">
        <v>1</v>
      </c>
      <c r="I70" s="6">
        <v>24</v>
      </c>
    </row>
    <row r="71" spans="1:9">
      <c r="A71">
        <v>70</v>
      </c>
      <c r="B71" s="4">
        <v>44</v>
      </c>
      <c r="C71" s="9">
        <f t="shared" si="4"/>
        <v>3.6666666666666665</v>
      </c>
      <c r="D71" s="9" t="str">
        <f t="shared" si="5"/>
        <v>Hidup</v>
      </c>
      <c r="E71" s="5">
        <v>59</v>
      </c>
      <c r="F71" s="5" t="s">
        <v>8</v>
      </c>
      <c r="G71" s="5" t="s">
        <v>13</v>
      </c>
      <c r="H71" s="5">
        <v>6</v>
      </c>
      <c r="I71" s="6">
        <v>24</v>
      </c>
    </row>
    <row r="72" spans="1:9">
      <c r="A72">
        <v>71</v>
      </c>
      <c r="B72" s="4">
        <v>40</v>
      </c>
      <c r="C72" s="9">
        <f t="shared" si="4"/>
        <v>3.3333333333333335</v>
      </c>
      <c r="D72" s="9" t="str">
        <f t="shared" si="5"/>
        <v>Hidup</v>
      </c>
      <c r="E72" s="5">
        <v>59</v>
      </c>
      <c r="F72" s="5" t="s">
        <v>8</v>
      </c>
      <c r="G72" s="5" t="s">
        <v>12</v>
      </c>
      <c r="H72" s="5">
        <v>3</v>
      </c>
      <c r="I72" s="6">
        <v>24</v>
      </c>
    </row>
    <row r="73" spans="1:9">
      <c r="A73">
        <v>72</v>
      </c>
      <c r="B73" s="4">
        <v>19</v>
      </c>
      <c r="C73" s="9">
        <f t="shared" si="4"/>
        <v>1.5833333333333333</v>
      </c>
      <c r="D73" s="9" t="str">
        <f t="shared" si="5"/>
        <v>Hidup</v>
      </c>
      <c r="E73" s="5">
        <v>59</v>
      </c>
      <c r="F73" s="5" t="s">
        <v>8</v>
      </c>
      <c r="G73" s="5" t="s">
        <v>10</v>
      </c>
      <c r="H73" s="5">
        <v>6</v>
      </c>
      <c r="I73" s="6">
        <v>24</v>
      </c>
    </row>
    <row r="74" spans="1:9">
      <c r="A74">
        <v>73</v>
      </c>
      <c r="B74" s="4">
        <v>43</v>
      </c>
      <c r="C74" s="9">
        <f t="shared" si="4"/>
        <v>3.5833333333333335</v>
      </c>
      <c r="D74" s="9" t="str">
        <f t="shared" si="5"/>
        <v>Hidup</v>
      </c>
      <c r="E74" s="5">
        <v>60</v>
      </c>
      <c r="F74" s="5" t="s">
        <v>8</v>
      </c>
      <c r="G74" s="5" t="s">
        <v>11</v>
      </c>
      <c r="H74" s="5">
        <v>7</v>
      </c>
      <c r="I74" s="6">
        <v>24</v>
      </c>
    </row>
    <row r="75" spans="1:9">
      <c r="A75">
        <v>74</v>
      </c>
      <c r="B75" s="4">
        <v>7</v>
      </c>
      <c r="C75" s="9">
        <f t="shared" si="4"/>
        <v>0.58333333333333337</v>
      </c>
      <c r="D75" s="9" t="str">
        <f t="shared" si="5"/>
        <v>Hidup</v>
      </c>
      <c r="E75" s="5">
        <v>60</v>
      </c>
      <c r="F75" s="5" t="s">
        <v>8</v>
      </c>
      <c r="G75" s="5" t="s">
        <v>19</v>
      </c>
      <c r="H75" s="5">
        <v>6</v>
      </c>
      <c r="I75" s="6">
        <v>24</v>
      </c>
    </row>
    <row r="76" spans="1:9">
      <c r="A76">
        <v>75</v>
      </c>
      <c r="B76" s="4">
        <v>8</v>
      </c>
      <c r="C76" s="9">
        <f t="shared" si="4"/>
        <v>0.66666666666666663</v>
      </c>
      <c r="D76" s="9" t="str">
        <f t="shared" si="5"/>
        <v>Hidup</v>
      </c>
      <c r="E76" s="5">
        <v>60</v>
      </c>
      <c r="F76" s="5" t="s">
        <v>8</v>
      </c>
      <c r="G76" s="5" t="s">
        <v>18</v>
      </c>
      <c r="H76" s="5">
        <v>6</v>
      </c>
      <c r="I76" s="6">
        <v>24</v>
      </c>
    </row>
    <row r="77" spans="1:9">
      <c r="A77">
        <v>76</v>
      </c>
      <c r="B77" s="4">
        <v>17</v>
      </c>
      <c r="C77" s="9">
        <f t="shared" si="4"/>
        <v>1.4166666666666667</v>
      </c>
      <c r="D77" s="9" t="str">
        <f t="shared" si="5"/>
        <v>Hidup</v>
      </c>
      <c r="E77" s="5">
        <v>60</v>
      </c>
      <c r="F77" s="5" t="s">
        <v>8</v>
      </c>
      <c r="G77" s="5" t="s">
        <v>15</v>
      </c>
      <c r="H77" s="5">
        <v>6</v>
      </c>
      <c r="I77" s="6">
        <v>24</v>
      </c>
    </row>
    <row r="78" spans="1:9">
      <c r="A78" s="13">
        <v>77</v>
      </c>
      <c r="B78" s="14">
        <v>14</v>
      </c>
      <c r="C78" s="15">
        <f t="shared" si="4"/>
        <v>1.1666666666666667</v>
      </c>
      <c r="D78" s="9" t="str">
        <f t="shared" si="5"/>
        <v>Hidup</v>
      </c>
      <c r="E78" s="16">
        <v>62</v>
      </c>
      <c r="F78" s="16" t="s">
        <v>8</v>
      </c>
      <c r="G78" s="16" t="s">
        <v>20</v>
      </c>
      <c r="H78" s="16">
        <v>3</v>
      </c>
      <c r="I78" s="17">
        <v>24</v>
      </c>
    </row>
    <row r="79" spans="1:9">
      <c r="A79">
        <v>78</v>
      </c>
      <c r="B79" s="4">
        <v>14</v>
      </c>
      <c r="C79" s="9">
        <f t="shared" si="4"/>
        <v>1.1666666666666667</v>
      </c>
      <c r="D79" s="9" t="str">
        <f t="shared" si="5"/>
        <v>Hidup</v>
      </c>
      <c r="E79" s="5">
        <v>62</v>
      </c>
      <c r="F79" s="5" t="s">
        <v>8</v>
      </c>
      <c r="G79" s="5" t="s">
        <v>12</v>
      </c>
      <c r="H79" s="5">
        <v>12</v>
      </c>
      <c r="I79" s="6">
        <v>24</v>
      </c>
    </row>
    <row r="80" spans="1:9">
      <c r="A80">
        <v>79</v>
      </c>
      <c r="B80" s="4">
        <v>40</v>
      </c>
      <c r="C80" s="9">
        <f t="shared" si="4"/>
        <v>3.3333333333333335</v>
      </c>
      <c r="D80" s="9" t="str">
        <f t="shared" si="5"/>
        <v>Hidup</v>
      </c>
      <c r="E80" s="5">
        <v>62</v>
      </c>
      <c r="F80" s="5" t="s">
        <v>8</v>
      </c>
      <c r="G80" s="5" t="s">
        <v>12</v>
      </c>
      <c r="H80" s="5">
        <v>8</v>
      </c>
      <c r="I80" s="6">
        <v>24</v>
      </c>
    </row>
    <row r="81" spans="1:9">
      <c r="A81">
        <v>80</v>
      </c>
      <c r="B81" s="4">
        <v>12</v>
      </c>
      <c r="C81" s="9">
        <f t="shared" si="4"/>
        <v>1</v>
      </c>
      <c r="D81" s="9" t="str">
        <f t="shared" si="5"/>
        <v>Hidup</v>
      </c>
      <c r="E81" s="5">
        <v>66</v>
      </c>
      <c r="F81" s="5" t="s">
        <v>8</v>
      </c>
      <c r="G81" s="5" t="s">
        <v>18</v>
      </c>
      <c r="H81" s="5">
        <v>1</v>
      </c>
      <c r="I81" s="6">
        <v>12</v>
      </c>
    </row>
    <row r="82" spans="1:9">
      <c r="A82">
        <v>81</v>
      </c>
      <c r="B82" s="4">
        <v>18</v>
      </c>
      <c r="C82" s="9">
        <f t="shared" si="4"/>
        <v>1.5</v>
      </c>
      <c r="D82" s="9" t="str">
        <f t="shared" si="5"/>
        <v>Hidup</v>
      </c>
      <c r="E82" s="5">
        <v>68</v>
      </c>
      <c r="F82" s="5" t="s">
        <v>8</v>
      </c>
      <c r="G82" s="5" t="s">
        <v>20</v>
      </c>
      <c r="H82" s="5">
        <v>3</v>
      </c>
      <c r="I82" s="6">
        <v>24</v>
      </c>
    </row>
  </sheetData>
  <mergeCells count="7">
    <mergeCell ref="T2:U2"/>
    <mergeCell ref="V2:W2"/>
    <mergeCell ref="K2:K3"/>
    <mergeCell ref="R2:S2"/>
    <mergeCell ref="L2:M2"/>
    <mergeCell ref="N2:O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06CD-4D5F-4094-BE40-7AECD83AFF66}">
  <dimension ref="A1:K52"/>
  <sheetViews>
    <sheetView workbookViewId="0">
      <selection activeCell="K1" sqref="K1"/>
    </sheetView>
  </sheetViews>
  <sheetFormatPr defaultRowHeight="15"/>
  <cols>
    <col min="1" max="1" width="4.140625" bestFit="1" customWidth="1"/>
    <col min="3" max="3" width="25.5703125" customWidth="1"/>
    <col min="5" max="5" width="27.5703125" bestFit="1" customWidth="1"/>
  </cols>
  <sheetData>
    <row r="1" spans="1:11" ht="42.75">
      <c r="A1" s="24" t="s">
        <v>38</v>
      </c>
      <c r="B1" s="20" t="s">
        <v>44</v>
      </c>
      <c r="C1" s="21" t="s">
        <v>43</v>
      </c>
      <c r="D1" s="22" t="s">
        <v>45</v>
      </c>
      <c r="E1" s="22" t="s">
        <v>4</v>
      </c>
      <c r="F1" s="22" t="s">
        <v>5</v>
      </c>
      <c r="G1" s="23" t="s">
        <v>7</v>
      </c>
      <c r="I1" s="58" t="s">
        <v>46</v>
      </c>
      <c r="J1" s="58" t="s">
        <v>47</v>
      </c>
      <c r="K1" s="58" t="s">
        <v>48</v>
      </c>
    </row>
    <row r="2" spans="1:11">
      <c r="A2" s="13">
        <v>1</v>
      </c>
      <c r="B2" s="25">
        <v>5</v>
      </c>
      <c r="C2" s="26" t="str">
        <f t="shared" ref="C2:C33" si="0">IF(B2&gt;60,"Mati","Hidup")</f>
        <v>Hidup</v>
      </c>
      <c r="D2" s="27">
        <v>24</v>
      </c>
      <c r="E2" s="27" t="s">
        <v>13</v>
      </c>
      <c r="F2" s="27">
        <v>3</v>
      </c>
      <c r="G2" s="28">
        <v>12</v>
      </c>
      <c r="H2">
        <f>COUNTIF($C$2:$C$5,"Mati")</f>
        <v>1</v>
      </c>
      <c r="I2">
        <f>SUM(B2:B5)</f>
        <v>270</v>
      </c>
      <c r="J2">
        <f>SUM(G2:G5)</f>
        <v>72</v>
      </c>
    </row>
    <row r="3" spans="1:11">
      <c r="A3" s="13">
        <v>2</v>
      </c>
      <c r="B3" s="25">
        <v>54</v>
      </c>
      <c r="C3" s="26" t="str">
        <f t="shared" si="0"/>
        <v>Hidup</v>
      </c>
      <c r="D3" s="27">
        <v>27</v>
      </c>
      <c r="E3" s="27" t="s">
        <v>18</v>
      </c>
      <c r="F3" s="27">
        <v>3</v>
      </c>
      <c r="G3" s="28">
        <v>24</v>
      </c>
    </row>
    <row r="4" spans="1:11">
      <c r="A4" s="13">
        <v>3</v>
      </c>
      <c r="B4" s="25">
        <v>190</v>
      </c>
      <c r="C4" s="26" t="str">
        <f t="shared" si="0"/>
        <v>Mati</v>
      </c>
      <c r="D4" s="27">
        <v>28</v>
      </c>
      <c r="E4" s="27" t="s">
        <v>12</v>
      </c>
      <c r="F4" s="27">
        <v>12</v>
      </c>
      <c r="G4" s="28">
        <v>12</v>
      </c>
    </row>
    <row r="5" spans="1:11">
      <c r="A5" s="13">
        <v>4</v>
      </c>
      <c r="B5" s="25">
        <v>21</v>
      </c>
      <c r="C5" s="26" t="str">
        <f t="shared" si="0"/>
        <v>Hidup</v>
      </c>
      <c r="D5" s="27">
        <v>30</v>
      </c>
      <c r="E5" s="27" t="s">
        <v>19</v>
      </c>
      <c r="F5" s="27">
        <v>6</v>
      </c>
      <c r="G5" s="28">
        <v>24</v>
      </c>
      <c r="H5">
        <f>COUNT($G$2:$G$5)</f>
        <v>4</v>
      </c>
      <c r="K5">
        <v>2</v>
      </c>
    </row>
    <row r="6" spans="1:11">
      <c r="A6" s="29">
        <v>5</v>
      </c>
      <c r="B6" s="30">
        <v>20</v>
      </c>
      <c r="C6" s="31" t="str">
        <f t="shared" si="0"/>
        <v>Hidup</v>
      </c>
      <c r="D6" s="32">
        <v>31</v>
      </c>
      <c r="E6" s="32" t="s">
        <v>22</v>
      </c>
      <c r="F6" s="32">
        <v>3</v>
      </c>
      <c r="G6" s="33">
        <v>60</v>
      </c>
    </row>
    <row r="7" spans="1:11">
      <c r="A7" s="29">
        <v>6</v>
      </c>
      <c r="B7" s="30">
        <v>64</v>
      </c>
      <c r="C7" s="31" t="str">
        <f t="shared" si="0"/>
        <v>Mati</v>
      </c>
      <c r="D7" s="32">
        <v>33</v>
      </c>
      <c r="E7" s="32" t="s">
        <v>18</v>
      </c>
      <c r="F7" s="32">
        <v>1</v>
      </c>
      <c r="G7" s="33">
        <v>24</v>
      </c>
    </row>
    <row r="8" spans="1:11">
      <c r="A8" s="29">
        <v>7</v>
      </c>
      <c r="B8" s="30">
        <v>36</v>
      </c>
      <c r="C8" s="31" t="str">
        <f t="shared" si="0"/>
        <v>Hidup</v>
      </c>
      <c r="D8" s="32">
        <v>33</v>
      </c>
      <c r="E8" s="32" t="s">
        <v>18</v>
      </c>
      <c r="F8" s="32">
        <v>3</v>
      </c>
      <c r="G8" s="33">
        <v>24</v>
      </c>
    </row>
    <row r="9" spans="1:11">
      <c r="A9" s="29">
        <v>8</v>
      </c>
      <c r="B9" s="30">
        <v>67</v>
      </c>
      <c r="C9" s="31" t="str">
        <f t="shared" si="0"/>
        <v>Mati</v>
      </c>
      <c r="D9" s="32">
        <v>34</v>
      </c>
      <c r="E9" s="32" t="s">
        <v>18</v>
      </c>
      <c r="F9" s="32">
        <v>6</v>
      </c>
      <c r="G9" s="33">
        <v>48</v>
      </c>
    </row>
    <row r="10" spans="1:11">
      <c r="A10" s="29">
        <v>9</v>
      </c>
      <c r="B10" s="30">
        <v>176</v>
      </c>
      <c r="C10" s="31" t="str">
        <f t="shared" si="0"/>
        <v>Mati</v>
      </c>
      <c r="D10" s="32">
        <v>34</v>
      </c>
      <c r="E10" s="32" t="s">
        <v>12</v>
      </c>
      <c r="F10" s="32">
        <v>3</v>
      </c>
      <c r="G10" s="33">
        <v>24</v>
      </c>
    </row>
    <row r="11" spans="1:11">
      <c r="A11" s="29">
        <v>10</v>
      </c>
      <c r="B11" s="30">
        <v>56</v>
      </c>
      <c r="C11" s="31" t="str">
        <f t="shared" si="0"/>
        <v>Hidup</v>
      </c>
      <c r="D11" s="32">
        <v>35</v>
      </c>
      <c r="E11" s="32" t="s">
        <v>19</v>
      </c>
      <c r="F11" s="32">
        <v>6</v>
      </c>
      <c r="G11" s="33">
        <v>24</v>
      </c>
    </row>
    <row r="12" spans="1:11">
      <c r="A12" s="29">
        <v>11</v>
      </c>
      <c r="B12" s="30">
        <v>67</v>
      </c>
      <c r="C12" s="31" t="str">
        <f t="shared" si="0"/>
        <v>Mati</v>
      </c>
      <c r="D12" s="32">
        <v>36</v>
      </c>
      <c r="E12" s="32" t="s">
        <v>14</v>
      </c>
      <c r="F12" s="32">
        <v>6</v>
      </c>
      <c r="G12" s="33">
        <v>48</v>
      </c>
    </row>
    <row r="13" spans="1:11">
      <c r="A13" s="29">
        <v>12</v>
      </c>
      <c r="B13" s="30">
        <v>194</v>
      </c>
      <c r="C13" s="31" t="str">
        <f t="shared" si="0"/>
        <v>Mati</v>
      </c>
      <c r="D13" s="32">
        <v>38</v>
      </c>
      <c r="E13" s="32" t="s">
        <v>19</v>
      </c>
      <c r="F13" s="32">
        <v>6</v>
      </c>
      <c r="G13" s="33">
        <v>48</v>
      </c>
    </row>
    <row r="14" spans="1:11">
      <c r="A14" s="29">
        <v>13</v>
      </c>
      <c r="B14" s="30">
        <v>64</v>
      </c>
      <c r="C14" s="31" t="str">
        <f t="shared" si="0"/>
        <v>Mati</v>
      </c>
      <c r="D14" s="32">
        <v>39</v>
      </c>
      <c r="E14" s="32" t="s">
        <v>17</v>
      </c>
      <c r="F14" s="32">
        <v>3</v>
      </c>
      <c r="G14" s="33">
        <v>48</v>
      </c>
      <c r="H14">
        <f>COUNTIF($C$6:$C$15,"Mati")</f>
        <v>7</v>
      </c>
    </row>
    <row r="15" spans="1:11">
      <c r="A15" s="29">
        <v>14</v>
      </c>
      <c r="B15" s="30">
        <v>204</v>
      </c>
      <c r="C15" s="31" t="str">
        <f t="shared" si="0"/>
        <v>Mati</v>
      </c>
      <c r="D15" s="32">
        <v>40</v>
      </c>
      <c r="E15" s="32" t="s">
        <v>14</v>
      </c>
      <c r="F15" s="32">
        <v>6</v>
      </c>
      <c r="G15" s="33">
        <v>24</v>
      </c>
      <c r="H15">
        <f>COUNT($G$6:$G$15)</f>
        <v>10</v>
      </c>
      <c r="I15">
        <f>SUM(B6:B15)</f>
        <v>948</v>
      </c>
      <c r="J15">
        <f>SUM(G6:G15)</f>
        <v>372</v>
      </c>
      <c r="K15">
        <v>5</v>
      </c>
    </row>
    <row r="16" spans="1:11">
      <c r="A16" s="34">
        <v>15</v>
      </c>
      <c r="B16" s="35">
        <v>27</v>
      </c>
      <c r="C16" s="36" t="str">
        <f t="shared" si="0"/>
        <v>Hidup</v>
      </c>
      <c r="D16" s="37">
        <v>41</v>
      </c>
      <c r="E16" s="37" t="s">
        <v>19</v>
      </c>
      <c r="F16" s="37">
        <v>6</v>
      </c>
      <c r="G16" s="38">
        <v>24</v>
      </c>
    </row>
    <row r="17" spans="1:7">
      <c r="A17" s="34">
        <v>16</v>
      </c>
      <c r="B17" s="35">
        <v>43</v>
      </c>
      <c r="C17" s="36" t="str">
        <f t="shared" si="0"/>
        <v>Hidup</v>
      </c>
      <c r="D17" s="37">
        <v>41</v>
      </c>
      <c r="E17" s="37" t="s">
        <v>16</v>
      </c>
      <c r="F17" s="37">
        <v>3</v>
      </c>
      <c r="G17" s="38">
        <v>24</v>
      </c>
    </row>
    <row r="18" spans="1:7">
      <c r="A18" s="34">
        <v>17</v>
      </c>
      <c r="B18" s="35">
        <v>45</v>
      </c>
      <c r="C18" s="36" t="str">
        <f t="shared" si="0"/>
        <v>Hidup</v>
      </c>
      <c r="D18" s="37">
        <v>43</v>
      </c>
      <c r="E18" s="37" t="s">
        <v>20</v>
      </c>
      <c r="F18" s="37">
        <v>6</v>
      </c>
      <c r="G18" s="38">
        <v>36</v>
      </c>
    </row>
    <row r="19" spans="1:7">
      <c r="A19" s="34">
        <v>18</v>
      </c>
      <c r="B19" s="35">
        <v>199</v>
      </c>
      <c r="C19" s="36" t="str">
        <f t="shared" si="0"/>
        <v>Mati</v>
      </c>
      <c r="D19" s="37">
        <v>44</v>
      </c>
      <c r="E19" s="37" t="s">
        <v>12</v>
      </c>
      <c r="F19" s="37">
        <v>9</v>
      </c>
      <c r="G19" s="38">
        <v>24</v>
      </c>
    </row>
    <row r="20" spans="1:7">
      <c r="A20" s="34">
        <v>19</v>
      </c>
      <c r="B20" s="35">
        <v>2</v>
      </c>
      <c r="C20" s="36" t="str">
        <f t="shared" si="0"/>
        <v>Hidup</v>
      </c>
      <c r="D20" s="37">
        <v>46</v>
      </c>
      <c r="E20" s="37" t="s">
        <v>16</v>
      </c>
      <c r="F20" s="37">
        <v>1</v>
      </c>
      <c r="G20" s="38">
        <v>24</v>
      </c>
    </row>
    <row r="21" spans="1:7">
      <c r="A21" s="34">
        <v>20</v>
      </c>
      <c r="B21" s="35">
        <v>34</v>
      </c>
      <c r="C21" s="36" t="str">
        <f t="shared" si="0"/>
        <v>Hidup</v>
      </c>
      <c r="D21" s="37">
        <v>47</v>
      </c>
      <c r="E21" s="37" t="s">
        <v>10</v>
      </c>
      <c r="F21" s="37">
        <v>6</v>
      </c>
      <c r="G21" s="38">
        <v>12</v>
      </c>
    </row>
    <row r="22" spans="1:7">
      <c r="A22" s="34">
        <v>21</v>
      </c>
      <c r="B22" s="35">
        <v>9</v>
      </c>
      <c r="C22" s="36" t="str">
        <f t="shared" si="0"/>
        <v>Hidup</v>
      </c>
      <c r="D22" s="37">
        <v>47</v>
      </c>
      <c r="E22" s="37" t="s">
        <v>18</v>
      </c>
      <c r="F22" s="37">
        <v>3</v>
      </c>
      <c r="G22" s="38">
        <v>24</v>
      </c>
    </row>
    <row r="23" spans="1:7">
      <c r="A23" s="34">
        <v>22</v>
      </c>
      <c r="B23" s="35">
        <v>64</v>
      </c>
      <c r="C23" s="36" t="str">
        <f t="shared" si="0"/>
        <v>Mati</v>
      </c>
      <c r="D23" s="37">
        <v>47</v>
      </c>
      <c r="E23" s="37" t="s">
        <v>10</v>
      </c>
      <c r="F23" s="37">
        <v>3</v>
      </c>
      <c r="G23" s="38">
        <v>60</v>
      </c>
    </row>
    <row r="24" spans="1:7">
      <c r="A24" s="34">
        <v>23</v>
      </c>
      <c r="B24" s="35">
        <v>150</v>
      </c>
      <c r="C24" s="36" t="str">
        <f t="shared" si="0"/>
        <v>Mati</v>
      </c>
      <c r="D24" s="37">
        <v>47</v>
      </c>
      <c r="E24" s="37" t="s">
        <v>12</v>
      </c>
      <c r="F24" s="37">
        <v>5</v>
      </c>
      <c r="G24" s="38">
        <v>24</v>
      </c>
    </row>
    <row r="25" spans="1:7">
      <c r="A25" s="34">
        <v>24</v>
      </c>
      <c r="B25" s="35">
        <v>43</v>
      </c>
      <c r="C25" s="36" t="str">
        <f t="shared" si="0"/>
        <v>Hidup</v>
      </c>
      <c r="D25" s="37">
        <v>47</v>
      </c>
      <c r="E25" s="37" t="s">
        <v>19</v>
      </c>
      <c r="F25" s="37">
        <v>2</v>
      </c>
      <c r="G25" s="38">
        <v>24</v>
      </c>
    </row>
    <row r="26" spans="1:7">
      <c r="A26" s="34">
        <v>25</v>
      </c>
      <c r="B26" s="35">
        <v>66</v>
      </c>
      <c r="C26" s="36" t="str">
        <f t="shared" si="0"/>
        <v>Mati</v>
      </c>
      <c r="D26" s="37">
        <v>48</v>
      </c>
      <c r="E26" s="37" t="s">
        <v>14</v>
      </c>
      <c r="F26" s="37">
        <v>3</v>
      </c>
      <c r="G26" s="38">
        <v>24</v>
      </c>
    </row>
    <row r="27" spans="1:7">
      <c r="A27" s="34">
        <v>26</v>
      </c>
      <c r="B27" s="35">
        <v>3</v>
      </c>
      <c r="C27" s="36" t="str">
        <f t="shared" si="0"/>
        <v>Hidup</v>
      </c>
      <c r="D27" s="37">
        <v>48</v>
      </c>
      <c r="E27" s="37" t="s">
        <v>18</v>
      </c>
      <c r="F27" s="37">
        <v>1</v>
      </c>
      <c r="G27" s="38">
        <v>24</v>
      </c>
    </row>
    <row r="28" spans="1:7">
      <c r="A28" s="34">
        <v>27</v>
      </c>
      <c r="B28" s="35">
        <v>131</v>
      </c>
      <c r="C28" s="36" t="str">
        <f t="shared" si="0"/>
        <v>Mati</v>
      </c>
      <c r="D28" s="37">
        <v>48</v>
      </c>
      <c r="E28" s="37" t="s">
        <v>18</v>
      </c>
      <c r="F28" s="37">
        <v>3</v>
      </c>
      <c r="G28" s="38">
        <v>24</v>
      </c>
    </row>
    <row r="29" spans="1:7">
      <c r="A29" s="34">
        <v>28</v>
      </c>
      <c r="B29" s="35">
        <v>138</v>
      </c>
      <c r="C29" s="36" t="str">
        <f t="shared" si="0"/>
        <v>Mati</v>
      </c>
      <c r="D29" s="37">
        <v>48</v>
      </c>
      <c r="E29" s="37" t="s">
        <v>13</v>
      </c>
      <c r="F29" s="37">
        <v>2</v>
      </c>
      <c r="G29" s="38">
        <v>48</v>
      </c>
    </row>
    <row r="30" spans="1:7">
      <c r="A30" s="34">
        <v>29</v>
      </c>
      <c r="B30" s="35">
        <v>72</v>
      </c>
      <c r="C30" s="36" t="str">
        <f t="shared" si="0"/>
        <v>Mati</v>
      </c>
      <c r="D30" s="37">
        <v>49</v>
      </c>
      <c r="E30" s="37" t="s">
        <v>13</v>
      </c>
      <c r="F30" s="37">
        <v>3</v>
      </c>
      <c r="G30" s="38">
        <v>60</v>
      </c>
    </row>
    <row r="31" spans="1:7">
      <c r="A31" s="34">
        <v>30</v>
      </c>
      <c r="B31" s="35">
        <v>16</v>
      </c>
      <c r="C31" s="36" t="str">
        <f t="shared" si="0"/>
        <v>Hidup</v>
      </c>
      <c r="D31" s="37">
        <v>49</v>
      </c>
      <c r="E31" s="37" t="s">
        <v>12</v>
      </c>
      <c r="F31" s="37">
        <v>3</v>
      </c>
      <c r="G31" s="38">
        <v>48</v>
      </c>
    </row>
    <row r="32" spans="1:7">
      <c r="A32" s="34">
        <v>31</v>
      </c>
      <c r="B32" s="35">
        <v>6</v>
      </c>
      <c r="C32" s="36" t="str">
        <f t="shared" si="0"/>
        <v>Hidup</v>
      </c>
      <c r="D32" s="37">
        <v>49</v>
      </c>
      <c r="E32" s="37" t="s">
        <v>20</v>
      </c>
      <c r="F32" s="37">
        <v>3</v>
      </c>
      <c r="G32" s="38">
        <v>24</v>
      </c>
    </row>
    <row r="33" spans="1:11">
      <c r="A33" s="34">
        <v>32</v>
      </c>
      <c r="B33" s="35">
        <v>89</v>
      </c>
      <c r="C33" s="36" t="str">
        <f t="shared" si="0"/>
        <v>Mati</v>
      </c>
      <c r="D33" s="37">
        <v>49</v>
      </c>
      <c r="E33" s="37" t="s">
        <v>12</v>
      </c>
      <c r="F33" s="37">
        <v>6</v>
      </c>
      <c r="G33" s="38">
        <v>24</v>
      </c>
    </row>
    <row r="34" spans="1:11">
      <c r="A34" s="34">
        <v>33</v>
      </c>
      <c r="B34" s="35">
        <v>98</v>
      </c>
      <c r="C34" s="36" t="str">
        <f t="shared" ref="C34:C52" si="1">IF(B34&gt;60,"Mati","Hidup")</f>
        <v>Mati</v>
      </c>
      <c r="D34" s="37">
        <v>49</v>
      </c>
      <c r="E34" s="37" t="s">
        <v>12</v>
      </c>
      <c r="F34" s="37">
        <v>3</v>
      </c>
      <c r="G34" s="38">
        <v>24</v>
      </c>
      <c r="H34">
        <f>COUNTIF($C$16:$C$35,"Mati")</f>
        <v>10</v>
      </c>
    </row>
    <row r="35" spans="1:11">
      <c r="A35" s="34">
        <v>34</v>
      </c>
      <c r="B35" s="35">
        <v>149</v>
      </c>
      <c r="C35" s="36" t="str">
        <f t="shared" si="1"/>
        <v>Mati</v>
      </c>
      <c r="D35" s="37">
        <v>50</v>
      </c>
      <c r="E35" s="37" t="s">
        <v>19</v>
      </c>
      <c r="F35" s="37">
        <v>6</v>
      </c>
      <c r="G35" s="38">
        <v>12</v>
      </c>
      <c r="H35">
        <f>COUNT($G$16:$G$35)</f>
        <v>20</v>
      </c>
      <c r="I35">
        <f>SUM(B16:B35)</f>
        <v>1384</v>
      </c>
      <c r="J35">
        <f>SUM(G16:G35)</f>
        <v>588</v>
      </c>
      <c r="K35">
        <v>13</v>
      </c>
    </row>
    <row r="36" spans="1:11">
      <c r="A36" s="39">
        <v>35</v>
      </c>
      <c r="B36" s="40">
        <v>24</v>
      </c>
      <c r="C36" s="41" t="str">
        <f t="shared" si="1"/>
        <v>Hidup</v>
      </c>
      <c r="D36" s="42">
        <v>51</v>
      </c>
      <c r="E36" s="42" t="s">
        <v>9</v>
      </c>
      <c r="F36" s="42">
        <v>2</v>
      </c>
      <c r="G36" s="43">
        <v>24</v>
      </c>
    </row>
    <row r="37" spans="1:11">
      <c r="A37" s="39">
        <v>36</v>
      </c>
      <c r="B37" s="40">
        <v>24</v>
      </c>
      <c r="C37" s="41" t="str">
        <f t="shared" si="1"/>
        <v>Hidup</v>
      </c>
      <c r="D37" s="42">
        <v>52</v>
      </c>
      <c r="E37" s="42" t="s">
        <v>19</v>
      </c>
      <c r="F37" s="42">
        <v>6</v>
      </c>
      <c r="G37" s="43">
        <v>24</v>
      </c>
    </row>
    <row r="38" spans="1:11">
      <c r="A38" s="39">
        <v>37</v>
      </c>
      <c r="B38" s="40">
        <v>28</v>
      </c>
      <c r="C38" s="41" t="str">
        <f t="shared" si="1"/>
        <v>Hidup</v>
      </c>
      <c r="D38" s="42">
        <v>53</v>
      </c>
      <c r="E38" s="42" t="s">
        <v>20</v>
      </c>
      <c r="F38" s="42">
        <v>6</v>
      </c>
      <c r="G38" s="43">
        <v>60</v>
      </c>
    </row>
    <row r="39" spans="1:11">
      <c r="A39" s="39">
        <v>38</v>
      </c>
      <c r="B39" s="40">
        <v>7</v>
      </c>
      <c r="C39" s="41" t="str">
        <f t="shared" si="1"/>
        <v>Hidup</v>
      </c>
      <c r="D39" s="42">
        <v>54</v>
      </c>
      <c r="E39" s="42" t="s">
        <v>19</v>
      </c>
      <c r="F39" s="42">
        <v>6</v>
      </c>
      <c r="G39" s="43">
        <v>12</v>
      </c>
    </row>
    <row r="40" spans="1:11">
      <c r="A40" s="39">
        <v>39</v>
      </c>
      <c r="B40" s="40">
        <v>41</v>
      </c>
      <c r="C40" s="41" t="str">
        <f t="shared" si="1"/>
        <v>Hidup</v>
      </c>
      <c r="D40" s="42">
        <v>54</v>
      </c>
      <c r="E40" s="42" t="s">
        <v>11</v>
      </c>
      <c r="F40" s="42">
        <v>6</v>
      </c>
      <c r="G40" s="43">
        <v>24</v>
      </c>
    </row>
    <row r="41" spans="1:11">
      <c r="A41" s="39">
        <v>40</v>
      </c>
      <c r="B41" s="40">
        <v>84</v>
      </c>
      <c r="C41" s="41" t="str">
        <f t="shared" si="1"/>
        <v>Mati</v>
      </c>
      <c r="D41" s="42">
        <v>55</v>
      </c>
      <c r="E41" s="42" t="s">
        <v>19</v>
      </c>
      <c r="F41" s="42">
        <v>1</v>
      </c>
      <c r="G41" s="43">
        <v>24</v>
      </c>
    </row>
    <row r="42" spans="1:11">
      <c r="A42" s="39">
        <v>41</v>
      </c>
      <c r="B42" s="40">
        <v>64</v>
      </c>
      <c r="C42" s="41" t="str">
        <f t="shared" si="1"/>
        <v>Mati</v>
      </c>
      <c r="D42" s="42">
        <v>56</v>
      </c>
      <c r="E42" s="42" t="s">
        <v>20</v>
      </c>
      <c r="F42" s="42">
        <v>6</v>
      </c>
      <c r="G42" s="43">
        <v>60</v>
      </c>
    </row>
    <row r="43" spans="1:11">
      <c r="A43" s="39">
        <v>42</v>
      </c>
      <c r="B43" s="40">
        <v>4</v>
      </c>
      <c r="C43" s="41" t="str">
        <f t="shared" si="1"/>
        <v>Hidup</v>
      </c>
      <c r="D43" s="42">
        <v>56</v>
      </c>
      <c r="E43" s="42" t="s">
        <v>17</v>
      </c>
      <c r="F43" s="42">
        <v>1</v>
      </c>
      <c r="G43" s="43">
        <v>24</v>
      </c>
    </row>
    <row r="44" spans="1:11">
      <c r="A44" s="39">
        <v>43</v>
      </c>
      <c r="B44" s="40">
        <v>6</v>
      </c>
      <c r="C44" s="41" t="str">
        <f t="shared" si="1"/>
        <v>Hidup</v>
      </c>
      <c r="D44" s="42">
        <v>56</v>
      </c>
      <c r="E44" s="42" t="s">
        <v>15</v>
      </c>
      <c r="F44" s="42">
        <v>3</v>
      </c>
      <c r="G44" s="43">
        <v>24</v>
      </c>
    </row>
    <row r="45" spans="1:11">
      <c r="A45" s="39">
        <v>44</v>
      </c>
      <c r="B45" s="40">
        <v>78</v>
      </c>
      <c r="C45" s="41" t="str">
        <f t="shared" si="1"/>
        <v>Mati</v>
      </c>
      <c r="D45" s="42">
        <v>57</v>
      </c>
      <c r="E45" s="42" t="s">
        <v>12</v>
      </c>
      <c r="F45" s="42">
        <v>2</v>
      </c>
      <c r="G45" s="43">
        <v>48</v>
      </c>
    </row>
    <row r="46" spans="1:11">
      <c r="A46" s="39">
        <v>45</v>
      </c>
      <c r="B46" s="40">
        <v>4</v>
      </c>
      <c r="C46" s="41" t="str">
        <f t="shared" si="1"/>
        <v>Hidup</v>
      </c>
      <c r="D46" s="42">
        <v>57</v>
      </c>
      <c r="E46" s="42" t="s">
        <v>10</v>
      </c>
      <c r="F46" s="42">
        <v>3</v>
      </c>
      <c r="G46" s="43">
        <v>12</v>
      </c>
    </row>
    <row r="47" spans="1:11">
      <c r="A47" s="39">
        <v>46</v>
      </c>
      <c r="B47" s="40">
        <v>81</v>
      </c>
      <c r="C47" s="41" t="str">
        <f t="shared" si="1"/>
        <v>Mati</v>
      </c>
      <c r="D47" s="42">
        <v>58</v>
      </c>
      <c r="E47" s="42" t="s">
        <v>10</v>
      </c>
      <c r="F47" s="42">
        <v>3</v>
      </c>
      <c r="G47" s="43">
        <v>24</v>
      </c>
    </row>
    <row r="48" spans="1:11">
      <c r="A48" s="39">
        <v>47</v>
      </c>
      <c r="B48" s="40">
        <v>43</v>
      </c>
      <c r="C48" s="41" t="str">
        <f t="shared" si="1"/>
        <v>Hidup</v>
      </c>
      <c r="D48" s="42">
        <v>59</v>
      </c>
      <c r="E48" s="42" t="s">
        <v>19</v>
      </c>
      <c r="F48" s="42">
        <v>6</v>
      </c>
      <c r="G48" s="43">
        <v>24</v>
      </c>
      <c r="H48">
        <f>COUNTIF($C$36:$C$49,"Mati")</f>
        <v>4</v>
      </c>
    </row>
    <row r="49" spans="1:11">
      <c r="A49" s="39">
        <v>48</v>
      </c>
      <c r="B49" s="40">
        <v>44</v>
      </c>
      <c r="C49" s="41" t="str">
        <f t="shared" si="1"/>
        <v>Hidup</v>
      </c>
      <c r="D49" s="42">
        <v>59</v>
      </c>
      <c r="E49" s="42" t="s">
        <v>18</v>
      </c>
      <c r="F49" s="42">
        <v>3</v>
      </c>
      <c r="G49" s="43">
        <v>60</v>
      </c>
      <c r="H49">
        <f>COUNT($G$36:$G$49)</f>
        <v>14</v>
      </c>
      <c r="I49">
        <f>SUM(B36:B49)</f>
        <v>532</v>
      </c>
      <c r="J49">
        <f>SUM(G36:G49)</f>
        <v>444</v>
      </c>
      <c r="K49">
        <v>8</v>
      </c>
    </row>
    <row r="50" spans="1:11">
      <c r="A50" s="44">
        <v>49</v>
      </c>
      <c r="B50" s="45">
        <v>45</v>
      </c>
      <c r="C50" s="46" t="str">
        <f t="shared" si="1"/>
        <v>Hidup</v>
      </c>
      <c r="D50" s="47">
        <v>61</v>
      </c>
      <c r="E50" s="47" t="s">
        <v>16</v>
      </c>
      <c r="F50" s="47">
        <v>3</v>
      </c>
      <c r="G50" s="48">
        <v>24</v>
      </c>
    </row>
    <row r="51" spans="1:11">
      <c r="A51" s="44">
        <v>50</v>
      </c>
      <c r="B51" s="45">
        <v>28</v>
      </c>
      <c r="C51" s="46" t="str">
        <f t="shared" si="1"/>
        <v>Hidup</v>
      </c>
      <c r="D51" s="47">
        <v>62</v>
      </c>
      <c r="E51" s="47" t="s">
        <v>13</v>
      </c>
      <c r="F51" s="47">
        <v>3</v>
      </c>
      <c r="G51" s="48">
        <v>24</v>
      </c>
      <c r="H51">
        <f>COUNTIF($C$50:$C$52,"Mati")</f>
        <v>0</v>
      </c>
    </row>
    <row r="52" spans="1:11">
      <c r="A52" s="44">
        <v>51</v>
      </c>
      <c r="B52" s="45">
        <v>15</v>
      </c>
      <c r="C52" s="46" t="str">
        <f t="shared" si="1"/>
        <v>Hidup</v>
      </c>
      <c r="D52" s="47">
        <v>64</v>
      </c>
      <c r="E52" s="47" t="s">
        <v>12</v>
      </c>
      <c r="F52" s="47">
        <v>6</v>
      </c>
      <c r="G52" s="48">
        <v>48</v>
      </c>
      <c r="H52">
        <f>COUNT($G$50:$G$52)</f>
        <v>3</v>
      </c>
      <c r="I52">
        <f>SUM(B50:B52)</f>
        <v>88</v>
      </c>
      <c r="J52">
        <f>SUM(G50:G52)</f>
        <v>96</v>
      </c>
      <c r="K52">
        <v>2</v>
      </c>
    </row>
  </sheetData>
  <sortState ref="A2:G52">
    <sortCondition ref="D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E09A-EA6B-47A3-B3EB-EF464E687843}">
  <dimension ref="A1:K50"/>
  <sheetViews>
    <sheetView workbookViewId="0">
      <selection activeCell="J2" sqref="J2"/>
    </sheetView>
  </sheetViews>
  <sheetFormatPr defaultRowHeight="15"/>
  <cols>
    <col min="1" max="1" width="5.140625" customWidth="1"/>
    <col min="3" max="3" width="25" customWidth="1"/>
    <col min="5" max="5" width="27.5703125" bestFit="1" customWidth="1"/>
  </cols>
  <sheetData>
    <row r="1" spans="1:11" ht="42.75">
      <c r="A1" s="24" t="s">
        <v>38</v>
      </c>
      <c r="B1" s="20" t="s">
        <v>44</v>
      </c>
      <c r="C1" s="21" t="s">
        <v>43</v>
      </c>
      <c r="D1" s="22" t="s">
        <v>45</v>
      </c>
      <c r="E1" s="22" t="s">
        <v>4</v>
      </c>
      <c r="F1" s="22" t="s">
        <v>5</v>
      </c>
      <c r="G1" s="23" t="s">
        <v>7</v>
      </c>
      <c r="I1" s="58" t="s">
        <v>46</v>
      </c>
      <c r="J1" s="58" t="s">
        <v>47</v>
      </c>
      <c r="K1" s="58" t="s">
        <v>48</v>
      </c>
    </row>
    <row r="2" spans="1:11">
      <c r="A2" s="46">
        <v>1</v>
      </c>
      <c r="B2" s="45">
        <v>63</v>
      </c>
      <c r="C2" s="46" t="str">
        <f>IF(B2&gt;60,"Mati","Hidup")</f>
        <v>Mati</v>
      </c>
      <c r="D2" s="47">
        <v>34</v>
      </c>
      <c r="E2" s="47" t="s">
        <v>10</v>
      </c>
      <c r="F2" s="47">
        <v>6</v>
      </c>
      <c r="G2" s="48">
        <v>24</v>
      </c>
    </row>
    <row r="3" spans="1:11">
      <c r="A3" s="46">
        <v>2</v>
      </c>
      <c r="B3" s="45">
        <v>64</v>
      </c>
      <c r="C3" s="46" t="str">
        <f t="shared" ref="C3:C50" si="0">IF(B3&gt;60,"Mati","Hidup")</f>
        <v>Mati</v>
      </c>
      <c r="D3" s="47">
        <v>36</v>
      </c>
      <c r="E3" s="47" t="s">
        <v>14</v>
      </c>
      <c r="F3" s="47">
        <v>3</v>
      </c>
      <c r="G3" s="48">
        <v>48</v>
      </c>
    </row>
    <row r="4" spans="1:11">
      <c r="A4" s="46">
        <v>3</v>
      </c>
      <c r="B4" s="45">
        <v>43</v>
      </c>
      <c r="C4" s="46" t="str">
        <f t="shared" si="0"/>
        <v>Hidup</v>
      </c>
      <c r="D4" s="47">
        <v>38</v>
      </c>
      <c r="E4" s="47" t="s">
        <v>10</v>
      </c>
      <c r="F4" s="47">
        <v>6</v>
      </c>
      <c r="G4" s="48">
        <v>24</v>
      </c>
    </row>
    <row r="5" spans="1:11">
      <c r="A5" s="46">
        <v>4</v>
      </c>
      <c r="B5" s="45">
        <v>56</v>
      </c>
      <c r="C5" s="46" t="str">
        <f t="shared" si="0"/>
        <v>Hidup</v>
      </c>
      <c r="D5" s="47">
        <v>38</v>
      </c>
      <c r="E5" s="47" t="s">
        <v>18</v>
      </c>
      <c r="F5" s="47">
        <v>12</v>
      </c>
      <c r="G5" s="48">
        <v>48</v>
      </c>
    </row>
    <row r="6" spans="1:11">
      <c r="A6" s="46">
        <v>5</v>
      </c>
      <c r="B6" s="45">
        <v>56</v>
      </c>
      <c r="C6" s="46" t="str">
        <f t="shared" si="0"/>
        <v>Hidup</v>
      </c>
      <c r="D6" s="47">
        <v>39</v>
      </c>
      <c r="E6" s="47" t="s">
        <v>17</v>
      </c>
      <c r="F6" s="47">
        <v>3</v>
      </c>
      <c r="G6" s="48">
        <v>60</v>
      </c>
    </row>
    <row r="7" spans="1:11">
      <c r="A7" s="46">
        <v>6</v>
      </c>
      <c r="B7" s="45">
        <v>44</v>
      </c>
      <c r="C7" s="46" t="str">
        <f t="shared" si="0"/>
        <v>Hidup</v>
      </c>
      <c r="D7" s="47">
        <v>39</v>
      </c>
      <c r="E7" s="47" t="s">
        <v>18</v>
      </c>
      <c r="F7" s="47">
        <v>6</v>
      </c>
      <c r="G7" s="48">
        <v>24</v>
      </c>
      <c r="H7">
        <f>COUNTIF($C$2:$C$8,"Mati")</f>
        <v>3</v>
      </c>
    </row>
    <row r="8" spans="1:11">
      <c r="A8" s="46">
        <v>7</v>
      </c>
      <c r="B8" s="45">
        <v>64</v>
      </c>
      <c r="C8" s="46" t="str">
        <f t="shared" si="0"/>
        <v>Mati</v>
      </c>
      <c r="D8" s="47">
        <v>39</v>
      </c>
      <c r="E8" s="47" t="s">
        <v>20</v>
      </c>
      <c r="F8" s="47">
        <v>6</v>
      </c>
      <c r="G8" s="48">
        <v>60</v>
      </c>
      <c r="H8">
        <f>COUNT($G$2:$G$8)</f>
        <v>7</v>
      </c>
      <c r="I8">
        <f>SUM(B2:B8)</f>
        <v>390</v>
      </c>
      <c r="J8">
        <f>SUM(G2:G8)</f>
        <v>288</v>
      </c>
      <c r="K8">
        <v>2</v>
      </c>
    </row>
    <row r="9" spans="1:11">
      <c r="A9" s="49">
        <v>8</v>
      </c>
      <c r="B9" s="50">
        <v>64</v>
      </c>
      <c r="C9" s="49" t="str">
        <f t="shared" si="0"/>
        <v>Mati</v>
      </c>
      <c r="D9" s="51">
        <v>41</v>
      </c>
      <c r="E9" s="51" t="s">
        <v>12</v>
      </c>
      <c r="F9" s="51">
        <v>3</v>
      </c>
      <c r="G9" s="52">
        <v>48</v>
      </c>
    </row>
    <row r="10" spans="1:11">
      <c r="A10" s="49">
        <v>9</v>
      </c>
      <c r="B10" s="50">
        <v>64</v>
      </c>
      <c r="C10" s="49" t="str">
        <f t="shared" si="0"/>
        <v>Mati</v>
      </c>
      <c r="D10" s="51">
        <v>42</v>
      </c>
      <c r="E10" s="51" t="s">
        <v>10</v>
      </c>
      <c r="F10" s="51">
        <v>3</v>
      </c>
      <c r="G10" s="52">
        <v>60</v>
      </c>
    </row>
    <row r="11" spans="1:11">
      <c r="A11" s="49">
        <v>10</v>
      </c>
      <c r="B11" s="50">
        <v>67</v>
      </c>
      <c r="C11" s="49" t="str">
        <f t="shared" si="0"/>
        <v>Mati</v>
      </c>
      <c r="D11" s="51">
        <v>44</v>
      </c>
      <c r="E11" s="51" t="s">
        <v>19</v>
      </c>
      <c r="F11" s="51">
        <v>6</v>
      </c>
      <c r="G11" s="52">
        <v>24</v>
      </c>
    </row>
    <row r="12" spans="1:11">
      <c r="A12" s="49">
        <v>11</v>
      </c>
      <c r="B12" s="50">
        <v>67</v>
      </c>
      <c r="C12" s="49" t="str">
        <f t="shared" si="0"/>
        <v>Mati</v>
      </c>
      <c r="D12" s="51">
        <v>45</v>
      </c>
      <c r="E12" s="51" t="s">
        <v>12</v>
      </c>
      <c r="F12" s="51">
        <v>3</v>
      </c>
      <c r="G12" s="52">
        <v>24</v>
      </c>
    </row>
    <row r="13" spans="1:11">
      <c r="A13" s="49">
        <v>12</v>
      </c>
      <c r="B13" s="50">
        <v>60</v>
      </c>
      <c r="C13" s="49" t="str">
        <f t="shared" si="0"/>
        <v>Hidup</v>
      </c>
      <c r="D13" s="51">
        <v>45</v>
      </c>
      <c r="E13" s="51" t="s">
        <v>14</v>
      </c>
      <c r="F13" s="51">
        <v>6</v>
      </c>
      <c r="G13" s="52">
        <v>24</v>
      </c>
    </row>
    <row r="14" spans="1:11">
      <c r="A14" s="49">
        <v>13</v>
      </c>
      <c r="B14" s="50">
        <v>46</v>
      </c>
      <c r="C14" s="49" t="str">
        <f t="shared" si="0"/>
        <v>Hidup</v>
      </c>
      <c r="D14" s="51">
        <v>46</v>
      </c>
      <c r="E14" s="51" t="s">
        <v>18</v>
      </c>
      <c r="F14" s="51">
        <v>1</v>
      </c>
      <c r="G14" s="52">
        <v>60</v>
      </c>
    </row>
    <row r="15" spans="1:11">
      <c r="A15" s="49">
        <v>14</v>
      </c>
      <c r="B15" s="50">
        <v>23</v>
      </c>
      <c r="C15" s="49" t="str">
        <f t="shared" si="0"/>
        <v>Hidup</v>
      </c>
      <c r="D15" s="51">
        <v>46</v>
      </c>
      <c r="E15" s="51" t="s">
        <v>10</v>
      </c>
      <c r="F15" s="51">
        <v>6</v>
      </c>
      <c r="G15" s="52">
        <v>24</v>
      </c>
    </row>
    <row r="16" spans="1:11">
      <c r="A16" s="49">
        <v>15</v>
      </c>
      <c r="B16" s="50">
        <v>48</v>
      </c>
      <c r="C16" s="49" t="str">
        <f t="shared" si="0"/>
        <v>Hidup</v>
      </c>
      <c r="D16" s="51">
        <v>47</v>
      </c>
      <c r="E16" s="51" t="s">
        <v>14</v>
      </c>
      <c r="F16" s="51">
        <v>12</v>
      </c>
      <c r="G16" s="52">
        <v>48</v>
      </c>
    </row>
    <row r="17" spans="1:11">
      <c r="A17" s="49">
        <v>16</v>
      </c>
      <c r="B17" s="50">
        <v>76</v>
      </c>
      <c r="C17" s="49" t="str">
        <f t="shared" si="0"/>
        <v>Mati</v>
      </c>
      <c r="D17" s="51">
        <v>47</v>
      </c>
      <c r="E17" s="51" t="s">
        <v>13</v>
      </c>
      <c r="F17" s="51">
        <v>6</v>
      </c>
      <c r="G17" s="52">
        <v>24</v>
      </c>
    </row>
    <row r="18" spans="1:11">
      <c r="A18" s="49">
        <v>17</v>
      </c>
      <c r="B18" s="50">
        <v>78</v>
      </c>
      <c r="C18" s="49" t="str">
        <f t="shared" si="0"/>
        <v>Mati</v>
      </c>
      <c r="D18" s="51">
        <v>48</v>
      </c>
      <c r="E18" s="51" t="s">
        <v>18</v>
      </c>
      <c r="F18" s="51">
        <v>3</v>
      </c>
      <c r="G18" s="52">
        <v>60</v>
      </c>
    </row>
    <row r="19" spans="1:11">
      <c r="A19" s="49">
        <v>18</v>
      </c>
      <c r="B19" s="50">
        <v>30</v>
      </c>
      <c r="C19" s="49" t="str">
        <f t="shared" si="0"/>
        <v>Hidup</v>
      </c>
      <c r="D19" s="51">
        <v>49</v>
      </c>
      <c r="E19" s="51" t="s">
        <v>16</v>
      </c>
      <c r="F19" s="51">
        <v>3</v>
      </c>
      <c r="G19" s="52">
        <v>48</v>
      </c>
      <c r="H19">
        <f>COUNTIF($C$9:$C$20,"Mati")</f>
        <v>6</v>
      </c>
    </row>
    <row r="20" spans="1:11">
      <c r="A20" s="49">
        <v>19</v>
      </c>
      <c r="B20" s="50">
        <v>18</v>
      </c>
      <c r="C20" s="49" t="str">
        <f t="shared" si="0"/>
        <v>Hidup</v>
      </c>
      <c r="D20" s="51">
        <v>49</v>
      </c>
      <c r="E20" s="51" t="s">
        <v>9</v>
      </c>
      <c r="F20" s="51">
        <v>6</v>
      </c>
      <c r="G20" s="52">
        <v>24</v>
      </c>
      <c r="H20">
        <f>COUNT($G$9:$G$20)</f>
        <v>12</v>
      </c>
      <c r="I20">
        <f>SUM(B9:B20)</f>
        <v>641</v>
      </c>
      <c r="J20">
        <f>SUM(G9:G20)</f>
        <v>468</v>
      </c>
      <c r="K20">
        <v>6</v>
      </c>
    </row>
    <row r="21" spans="1:11">
      <c r="A21" s="36">
        <v>20</v>
      </c>
      <c r="B21" s="35">
        <v>33</v>
      </c>
      <c r="C21" s="36" t="str">
        <f t="shared" si="0"/>
        <v>Hidup</v>
      </c>
      <c r="D21" s="37">
        <v>51</v>
      </c>
      <c r="E21" s="37" t="s">
        <v>12</v>
      </c>
      <c r="F21" s="37">
        <v>6</v>
      </c>
      <c r="G21" s="38">
        <v>24</v>
      </c>
    </row>
    <row r="22" spans="1:11">
      <c r="A22" s="36">
        <v>21</v>
      </c>
      <c r="B22" s="35">
        <v>40</v>
      </c>
      <c r="C22" s="36" t="str">
        <f t="shared" si="0"/>
        <v>Hidup</v>
      </c>
      <c r="D22" s="37">
        <v>51</v>
      </c>
      <c r="E22" s="37" t="s">
        <v>9</v>
      </c>
      <c r="F22" s="37">
        <v>3</v>
      </c>
      <c r="G22" s="38">
        <v>24</v>
      </c>
    </row>
    <row r="23" spans="1:11">
      <c r="A23" s="36">
        <v>22</v>
      </c>
      <c r="B23" s="35">
        <v>19</v>
      </c>
      <c r="C23" s="36" t="str">
        <f t="shared" si="0"/>
        <v>Hidup</v>
      </c>
      <c r="D23" s="37">
        <v>51</v>
      </c>
      <c r="E23" s="37" t="s">
        <v>10</v>
      </c>
      <c r="F23" s="37">
        <v>3</v>
      </c>
      <c r="G23" s="38">
        <v>48</v>
      </c>
    </row>
    <row r="24" spans="1:11">
      <c r="A24" s="36">
        <v>23</v>
      </c>
      <c r="B24" s="35">
        <v>6</v>
      </c>
      <c r="C24" s="36" t="str">
        <f t="shared" si="0"/>
        <v>Hidup</v>
      </c>
      <c r="D24" s="37">
        <v>52</v>
      </c>
      <c r="E24" s="37" t="s">
        <v>15</v>
      </c>
      <c r="F24" s="37">
        <v>6</v>
      </c>
      <c r="G24" s="38">
        <v>24</v>
      </c>
    </row>
    <row r="25" spans="1:11">
      <c r="A25" s="36">
        <v>24</v>
      </c>
      <c r="B25" s="35">
        <v>7</v>
      </c>
      <c r="C25" s="36" t="str">
        <f t="shared" si="0"/>
        <v>Hidup</v>
      </c>
      <c r="D25" s="37">
        <v>53</v>
      </c>
      <c r="E25" s="37" t="s">
        <v>10</v>
      </c>
      <c r="F25" s="37">
        <v>3</v>
      </c>
      <c r="G25" s="38">
        <v>12</v>
      </c>
    </row>
    <row r="26" spans="1:11">
      <c r="A26" s="36">
        <v>25</v>
      </c>
      <c r="B26" s="35">
        <v>7</v>
      </c>
      <c r="C26" s="36" t="str">
        <f t="shared" si="0"/>
        <v>Hidup</v>
      </c>
      <c r="D26" s="37">
        <v>53</v>
      </c>
      <c r="E26" s="37" t="s">
        <v>18</v>
      </c>
      <c r="F26" s="37">
        <v>11</v>
      </c>
      <c r="G26" s="38">
        <v>24</v>
      </c>
    </row>
    <row r="27" spans="1:11">
      <c r="A27" s="36">
        <v>26</v>
      </c>
      <c r="B27" s="35">
        <v>8</v>
      </c>
      <c r="C27" s="36" t="str">
        <f t="shared" si="0"/>
        <v>Hidup</v>
      </c>
      <c r="D27" s="37">
        <v>53</v>
      </c>
      <c r="E27" s="37" t="s">
        <v>12</v>
      </c>
      <c r="F27" s="37">
        <v>2</v>
      </c>
      <c r="G27" s="38">
        <v>24</v>
      </c>
    </row>
    <row r="28" spans="1:11">
      <c r="A28" s="36">
        <v>27</v>
      </c>
      <c r="B28" s="35">
        <v>12</v>
      </c>
      <c r="C28" s="36" t="str">
        <f t="shared" si="0"/>
        <v>Hidup</v>
      </c>
      <c r="D28" s="37">
        <v>54</v>
      </c>
      <c r="E28" s="37" t="s">
        <v>9</v>
      </c>
      <c r="F28" s="37">
        <v>7</v>
      </c>
      <c r="G28" s="38">
        <v>24</v>
      </c>
    </row>
    <row r="29" spans="1:11">
      <c r="A29" s="36">
        <v>28</v>
      </c>
      <c r="B29" s="35">
        <v>13</v>
      </c>
      <c r="C29" s="36" t="str">
        <f t="shared" si="0"/>
        <v>Hidup</v>
      </c>
      <c r="D29" s="37">
        <v>55</v>
      </c>
      <c r="E29" s="37" t="s">
        <v>12</v>
      </c>
      <c r="F29" s="37">
        <v>6</v>
      </c>
      <c r="G29" s="38">
        <v>48</v>
      </c>
    </row>
    <row r="30" spans="1:11">
      <c r="A30" s="36">
        <v>29</v>
      </c>
      <c r="B30" s="35">
        <v>14</v>
      </c>
      <c r="C30" s="36" t="str">
        <f t="shared" si="0"/>
        <v>Hidup</v>
      </c>
      <c r="D30" s="37">
        <v>55</v>
      </c>
      <c r="E30" s="37" t="s">
        <v>18</v>
      </c>
      <c r="F30" s="37">
        <v>6</v>
      </c>
      <c r="G30" s="38">
        <v>24</v>
      </c>
    </row>
    <row r="31" spans="1:11">
      <c r="A31" s="36">
        <v>30</v>
      </c>
      <c r="B31" s="35">
        <v>14</v>
      </c>
      <c r="C31" s="36" t="str">
        <f t="shared" si="0"/>
        <v>Hidup</v>
      </c>
      <c r="D31" s="37">
        <v>56</v>
      </c>
      <c r="E31" s="37" t="s">
        <v>19</v>
      </c>
      <c r="F31" s="37">
        <v>6</v>
      </c>
      <c r="G31" s="38">
        <v>24</v>
      </c>
    </row>
    <row r="32" spans="1:11">
      <c r="A32" s="36">
        <v>31</v>
      </c>
      <c r="B32" s="35">
        <v>15</v>
      </c>
      <c r="C32" s="36" t="str">
        <f t="shared" si="0"/>
        <v>Hidup</v>
      </c>
      <c r="D32" s="37">
        <v>56</v>
      </c>
      <c r="E32" s="37" t="s">
        <v>18</v>
      </c>
      <c r="F32" s="37">
        <v>1</v>
      </c>
      <c r="G32" s="38">
        <v>24</v>
      </c>
    </row>
    <row r="33" spans="1:11">
      <c r="A33" s="36">
        <v>32</v>
      </c>
      <c r="B33" s="35">
        <v>17</v>
      </c>
      <c r="C33" s="36" t="str">
        <f t="shared" si="0"/>
        <v>Hidup</v>
      </c>
      <c r="D33" s="37">
        <v>56</v>
      </c>
      <c r="E33" s="37" t="s">
        <v>18</v>
      </c>
      <c r="F33" s="37">
        <v>7</v>
      </c>
      <c r="G33" s="38">
        <v>48</v>
      </c>
    </row>
    <row r="34" spans="1:11">
      <c r="A34" s="36">
        <v>33</v>
      </c>
      <c r="B34" s="35">
        <v>18</v>
      </c>
      <c r="C34" s="36" t="str">
        <f t="shared" si="0"/>
        <v>Hidup</v>
      </c>
      <c r="D34" s="37">
        <v>57</v>
      </c>
      <c r="E34" s="37" t="s">
        <v>14</v>
      </c>
      <c r="F34" s="37">
        <v>3</v>
      </c>
      <c r="G34" s="38">
        <v>48</v>
      </c>
    </row>
    <row r="35" spans="1:11">
      <c r="A35" s="36">
        <v>34</v>
      </c>
      <c r="B35" s="35">
        <v>18</v>
      </c>
      <c r="C35" s="36" t="str">
        <f t="shared" si="0"/>
        <v>Hidup</v>
      </c>
      <c r="D35" s="37">
        <v>57</v>
      </c>
      <c r="E35" s="37" t="s">
        <v>14</v>
      </c>
      <c r="F35" s="37">
        <v>6</v>
      </c>
      <c r="G35" s="38">
        <v>24</v>
      </c>
    </row>
    <row r="36" spans="1:11">
      <c r="A36" s="36">
        <v>35</v>
      </c>
      <c r="B36" s="35">
        <v>13</v>
      </c>
      <c r="C36" s="36" t="str">
        <f t="shared" si="0"/>
        <v>Hidup</v>
      </c>
      <c r="D36" s="37">
        <v>58</v>
      </c>
      <c r="E36" s="37" t="s">
        <v>12</v>
      </c>
      <c r="F36" s="37">
        <v>6</v>
      </c>
      <c r="G36" s="38">
        <v>48</v>
      </c>
    </row>
    <row r="37" spans="1:11">
      <c r="A37" s="36">
        <v>36</v>
      </c>
      <c r="B37" s="35">
        <v>17</v>
      </c>
      <c r="C37" s="36" t="str">
        <f t="shared" si="0"/>
        <v>Hidup</v>
      </c>
      <c r="D37" s="37">
        <v>58</v>
      </c>
      <c r="E37" s="37" t="s">
        <v>18</v>
      </c>
      <c r="F37" s="37">
        <v>3</v>
      </c>
      <c r="G37" s="38">
        <v>60</v>
      </c>
    </row>
    <row r="38" spans="1:11">
      <c r="A38" s="36">
        <v>37</v>
      </c>
      <c r="B38" s="35">
        <v>15</v>
      </c>
      <c r="C38" s="36" t="str">
        <f t="shared" si="0"/>
        <v>Hidup</v>
      </c>
      <c r="D38" s="37">
        <v>58</v>
      </c>
      <c r="E38" s="37" t="s">
        <v>19</v>
      </c>
      <c r="F38" s="37">
        <v>1</v>
      </c>
      <c r="G38" s="38">
        <v>24</v>
      </c>
    </row>
    <row r="39" spans="1:11">
      <c r="A39" s="36">
        <v>38</v>
      </c>
      <c r="B39" s="35">
        <v>42</v>
      </c>
      <c r="C39" s="36" t="str">
        <f t="shared" si="0"/>
        <v>Hidup</v>
      </c>
      <c r="D39" s="37">
        <v>59</v>
      </c>
      <c r="E39" s="37" t="s">
        <v>13</v>
      </c>
      <c r="F39" s="37">
        <v>6</v>
      </c>
      <c r="G39" s="38">
        <v>24</v>
      </c>
    </row>
    <row r="40" spans="1:11">
      <c r="A40" s="36">
        <v>39</v>
      </c>
      <c r="B40" s="35">
        <v>57</v>
      </c>
      <c r="C40" s="36" t="str">
        <f t="shared" si="0"/>
        <v>Hidup</v>
      </c>
      <c r="D40" s="37">
        <v>59</v>
      </c>
      <c r="E40" s="37" t="s">
        <v>12</v>
      </c>
      <c r="F40" s="37">
        <v>3</v>
      </c>
      <c r="G40" s="38">
        <v>24</v>
      </c>
    </row>
    <row r="41" spans="1:11">
      <c r="A41" s="36">
        <v>40</v>
      </c>
      <c r="B41" s="35">
        <v>100</v>
      </c>
      <c r="C41" s="36" t="str">
        <f t="shared" si="0"/>
        <v>Mati</v>
      </c>
      <c r="D41" s="37">
        <v>59</v>
      </c>
      <c r="E41" s="37" t="s">
        <v>10</v>
      </c>
      <c r="F41" s="37">
        <v>6</v>
      </c>
      <c r="G41" s="38">
        <v>24</v>
      </c>
    </row>
    <row r="42" spans="1:11">
      <c r="A42" s="36">
        <v>41</v>
      </c>
      <c r="B42" s="35">
        <v>143</v>
      </c>
      <c r="C42" s="36" t="str">
        <f t="shared" si="0"/>
        <v>Mati</v>
      </c>
      <c r="D42" s="37">
        <v>60</v>
      </c>
      <c r="E42" s="37" t="s">
        <v>11</v>
      </c>
      <c r="F42" s="37">
        <v>7</v>
      </c>
      <c r="G42" s="38">
        <v>24</v>
      </c>
    </row>
    <row r="43" spans="1:11">
      <c r="A43" s="36">
        <v>42</v>
      </c>
      <c r="B43" s="35">
        <v>190</v>
      </c>
      <c r="C43" s="36" t="str">
        <f t="shared" si="0"/>
        <v>Mati</v>
      </c>
      <c r="D43" s="37">
        <v>60</v>
      </c>
      <c r="E43" s="37" t="s">
        <v>19</v>
      </c>
      <c r="F43" s="37">
        <v>6</v>
      </c>
      <c r="G43" s="38">
        <v>24</v>
      </c>
    </row>
    <row r="44" spans="1:11">
      <c r="A44" s="36">
        <v>43</v>
      </c>
      <c r="B44" s="35">
        <v>154</v>
      </c>
      <c r="C44" s="36" t="str">
        <f t="shared" si="0"/>
        <v>Mati</v>
      </c>
      <c r="D44" s="37">
        <v>60</v>
      </c>
      <c r="E44" s="37" t="s">
        <v>18</v>
      </c>
      <c r="F44" s="37">
        <v>6</v>
      </c>
      <c r="G44" s="38">
        <v>24</v>
      </c>
      <c r="H44">
        <f>COUNTIF($C$21:$C$45,"Mati")</f>
        <v>5</v>
      </c>
    </row>
    <row r="45" spans="1:11">
      <c r="A45" s="36">
        <v>44</v>
      </c>
      <c r="B45" s="35">
        <v>234</v>
      </c>
      <c r="C45" s="36" t="str">
        <f t="shared" si="0"/>
        <v>Mati</v>
      </c>
      <c r="D45" s="37">
        <v>60</v>
      </c>
      <c r="E45" s="37" t="s">
        <v>15</v>
      </c>
      <c r="F45" s="37">
        <v>6</v>
      </c>
      <c r="G45" s="38">
        <v>24</v>
      </c>
      <c r="H45">
        <f>COUNT($G$21:$G$45)</f>
        <v>25</v>
      </c>
      <c r="I45">
        <f>SUM(B21:B45)</f>
        <v>1206</v>
      </c>
      <c r="J45">
        <f>SUM(G21:G45)</f>
        <v>744</v>
      </c>
      <c r="K45">
        <v>9</v>
      </c>
    </row>
    <row r="46" spans="1:11">
      <c r="A46" s="53">
        <v>45</v>
      </c>
      <c r="B46" s="54">
        <v>303</v>
      </c>
      <c r="C46" s="57" t="str">
        <f t="shared" si="0"/>
        <v>Mati</v>
      </c>
      <c r="D46" s="55">
        <v>62</v>
      </c>
      <c r="E46" s="55" t="s">
        <v>20</v>
      </c>
      <c r="F46" s="55">
        <v>3</v>
      </c>
      <c r="G46" s="56">
        <v>24</v>
      </c>
    </row>
    <row r="47" spans="1:11">
      <c r="A47" s="53">
        <v>46</v>
      </c>
      <c r="B47" s="54">
        <v>30</v>
      </c>
      <c r="C47" s="57" t="str">
        <f t="shared" si="0"/>
        <v>Hidup</v>
      </c>
      <c r="D47" s="55">
        <v>62</v>
      </c>
      <c r="E47" s="55" t="s">
        <v>12</v>
      </c>
      <c r="F47" s="55">
        <v>12</v>
      </c>
      <c r="G47" s="56">
        <v>24</v>
      </c>
    </row>
    <row r="48" spans="1:11">
      <c r="A48" s="53">
        <v>47</v>
      </c>
      <c r="B48" s="54">
        <v>81</v>
      </c>
      <c r="C48" s="57" t="str">
        <f t="shared" si="0"/>
        <v>Mati</v>
      </c>
      <c r="D48" s="55">
        <v>62</v>
      </c>
      <c r="E48" s="55" t="s">
        <v>12</v>
      </c>
      <c r="F48" s="55">
        <v>8</v>
      </c>
      <c r="G48" s="56">
        <v>24</v>
      </c>
    </row>
    <row r="49" spans="1:11">
      <c r="A49" s="53">
        <v>48</v>
      </c>
      <c r="B49" s="54">
        <v>40</v>
      </c>
      <c r="C49" s="57" t="str">
        <f t="shared" si="0"/>
        <v>Hidup</v>
      </c>
      <c r="D49" s="55">
        <v>66</v>
      </c>
      <c r="E49" s="55" t="s">
        <v>18</v>
      </c>
      <c r="F49" s="55">
        <v>1</v>
      </c>
      <c r="G49" s="56">
        <v>12</v>
      </c>
      <c r="H49">
        <f>COUNTIF($C$46:$C$50,"Mati")</f>
        <v>2</v>
      </c>
    </row>
    <row r="50" spans="1:11">
      <c r="A50" s="53">
        <v>49</v>
      </c>
      <c r="B50" s="54">
        <v>60</v>
      </c>
      <c r="C50" s="57" t="str">
        <f t="shared" si="0"/>
        <v>Hidup</v>
      </c>
      <c r="D50" s="55">
        <v>68</v>
      </c>
      <c r="E50" s="55" t="s">
        <v>20</v>
      </c>
      <c r="F50" s="55">
        <v>3</v>
      </c>
      <c r="G50" s="56">
        <v>24</v>
      </c>
      <c r="H50">
        <f>COUNT($G$46:$G$50)</f>
        <v>5</v>
      </c>
      <c r="I50">
        <f>SUM(B46:B50)</f>
        <v>514</v>
      </c>
      <c r="J50">
        <f>SUM(G46:G50)</f>
        <v>108</v>
      </c>
      <c r="K50">
        <v>3</v>
      </c>
    </row>
  </sheetData>
  <sortState ref="D2:G50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7EBD-EBB4-4494-86EC-AB8EE0484278}">
  <dimension ref="A1:U7"/>
  <sheetViews>
    <sheetView topLeftCell="A14" workbookViewId="0">
      <selection activeCell="F3" sqref="A3:F31"/>
    </sheetView>
  </sheetViews>
  <sheetFormatPr defaultRowHeight="15"/>
  <cols>
    <col min="2" max="9" width="4.140625" customWidth="1"/>
    <col min="10" max="13" width="7.42578125" customWidth="1"/>
    <col min="14" max="21" width="6.5703125" bestFit="1" customWidth="1"/>
  </cols>
  <sheetData>
    <row r="1" spans="1:21">
      <c r="A1" s="67" t="s">
        <v>25</v>
      </c>
      <c r="B1" s="65" t="s">
        <v>33</v>
      </c>
      <c r="C1" s="66"/>
      <c r="D1" s="65" t="s">
        <v>34</v>
      </c>
      <c r="E1" s="66"/>
      <c r="F1" s="65" t="s">
        <v>35</v>
      </c>
      <c r="G1" s="66"/>
      <c r="H1" s="65" t="s">
        <v>36</v>
      </c>
      <c r="I1" s="66"/>
      <c r="J1" s="65" t="s">
        <v>50</v>
      </c>
      <c r="K1" s="66"/>
      <c r="L1" s="65" t="s">
        <v>51</v>
      </c>
      <c r="M1" s="66"/>
      <c r="N1" s="69" t="s">
        <v>49</v>
      </c>
      <c r="O1" s="69"/>
      <c r="P1" s="69" t="s">
        <v>52</v>
      </c>
      <c r="Q1" s="69"/>
      <c r="R1" s="69" t="s">
        <v>53</v>
      </c>
      <c r="S1" s="69"/>
      <c r="T1" s="69" t="s">
        <v>54</v>
      </c>
      <c r="U1" s="69"/>
    </row>
    <row r="2" spans="1:21">
      <c r="A2" s="68"/>
      <c r="B2" s="59" t="s">
        <v>8</v>
      </c>
      <c r="C2" s="59" t="s">
        <v>21</v>
      </c>
      <c r="D2" s="59" t="s">
        <v>8</v>
      </c>
      <c r="E2" s="59" t="s">
        <v>21</v>
      </c>
      <c r="F2" s="59" t="s">
        <v>8</v>
      </c>
      <c r="G2" s="59" t="s">
        <v>21</v>
      </c>
      <c r="H2" s="59" t="s">
        <v>8</v>
      </c>
      <c r="I2" s="59" t="s">
        <v>21</v>
      </c>
      <c r="J2" s="59" t="s">
        <v>8</v>
      </c>
      <c r="K2" s="59" t="s">
        <v>21</v>
      </c>
      <c r="L2" s="59" t="s">
        <v>8</v>
      </c>
      <c r="M2" s="59" t="s">
        <v>21</v>
      </c>
      <c r="N2" s="59" t="s">
        <v>8</v>
      </c>
      <c r="O2" s="59" t="s">
        <v>21</v>
      </c>
      <c r="P2" s="59" t="s">
        <v>8</v>
      </c>
      <c r="Q2" s="59" t="s">
        <v>21</v>
      </c>
      <c r="R2" s="59" t="s">
        <v>8</v>
      </c>
      <c r="S2" s="59" t="s">
        <v>21</v>
      </c>
      <c r="T2" s="59" t="s">
        <v>8</v>
      </c>
      <c r="U2" s="59" t="s">
        <v>21</v>
      </c>
    </row>
    <row r="3" spans="1:21">
      <c r="A3" s="60" t="s">
        <v>28</v>
      </c>
      <c r="B3" s="60">
        <v>0</v>
      </c>
      <c r="C3" s="60">
        <v>4</v>
      </c>
      <c r="D3" s="60">
        <v>0</v>
      </c>
      <c r="E3" s="60">
        <v>1</v>
      </c>
      <c r="F3" s="60">
        <v>0</v>
      </c>
      <c r="G3" s="60">
        <v>2</v>
      </c>
      <c r="H3" s="60">
        <f>B3-D3</f>
        <v>0</v>
      </c>
      <c r="I3" s="60">
        <f>C3-E3</f>
        <v>3</v>
      </c>
      <c r="J3" s="60">
        <v>0</v>
      </c>
      <c r="K3" s="60">
        <v>270</v>
      </c>
      <c r="L3" s="60">
        <v>0</v>
      </c>
      <c r="M3" s="60">
        <v>72</v>
      </c>
      <c r="N3" s="61">
        <v>0</v>
      </c>
      <c r="O3" s="61">
        <f>C3/M3</f>
        <v>5.5555555555555552E-2</v>
      </c>
      <c r="P3" s="61">
        <v>0</v>
      </c>
      <c r="Q3" s="61">
        <f>G3/M3</f>
        <v>2.7777777777777776E-2</v>
      </c>
      <c r="R3" s="61">
        <v>0</v>
      </c>
      <c r="S3" s="61">
        <f>I3/K3</f>
        <v>1.1111111111111112E-2</v>
      </c>
      <c r="T3" s="61">
        <v>0</v>
      </c>
      <c r="U3" s="61">
        <f>E3/K3</f>
        <v>3.7037037037037038E-3</v>
      </c>
    </row>
    <row r="4" spans="1:21">
      <c r="A4" s="60" t="s">
        <v>29</v>
      </c>
      <c r="B4" s="60">
        <v>7</v>
      </c>
      <c r="C4" s="60">
        <v>10</v>
      </c>
      <c r="D4" s="60">
        <v>3</v>
      </c>
      <c r="E4" s="60">
        <v>7</v>
      </c>
      <c r="F4" s="60">
        <v>2</v>
      </c>
      <c r="G4" s="60">
        <v>5</v>
      </c>
      <c r="H4" s="60">
        <f t="shared" ref="H4:H7" si="0">B4-D4</f>
        <v>4</v>
      </c>
      <c r="I4" s="60">
        <f t="shared" ref="I4:I7" si="1">C4-E4</f>
        <v>3</v>
      </c>
      <c r="J4" s="60">
        <v>390</v>
      </c>
      <c r="K4" s="60">
        <v>948</v>
      </c>
      <c r="L4" s="60">
        <v>288</v>
      </c>
      <c r="M4" s="60">
        <v>372</v>
      </c>
      <c r="N4" s="61">
        <f>B4/L4</f>
        <v>2.4305555555555556E-2</v>
      </c>
      <c r="O4" s="61">
        <f>C4/M4</f>
        <v>2.6881720430107527E-2</v>
      </c>
      <c r="P4" s="61">
        <f>F4/L4</f>
        <v>6.9444444444444441E-3</v>
      </c>
      <c r="Q4" s="61">
        <f>G4/M4</f>
        <v>1.3440860215053764E-2</v>
      </c>
      <c r="R4" s="61">
        <f>H4/J4</f>
        <v>1.0256410256410256E-2</v>
      </c>
      <c r="S4" s="61">
        <f>I4/K4</f>
        <v>3.1645569620253164E-3</v>
      </c>
      <c r="T4" s="61">
        <f>D4/J4</f>
        <v>7.6923076923076927E-3</v>
      </c>
      <c r="U4" s="61">
        <f>E4/K4</f>
        <v>7.3839662447257384E-3</v>
      </c>
    </row>
    <row r="5" spans="1:21">
      <c r="A5" s="60" t="s">
        <v>30</v>
      </c>
      <c r="B5" s="60">
        <v>12</v>
      </c>
      <c r="C5" s="60">
        <v>20</v>
      </c>
      <c r="D5" s="60">
        <v>6</v>
      </c>
      <c r="E5" s="60">
        <v>10</v>
      </c>
      <c r="F5" s="60">
        <v>6</v>
      </c>
      <c r="G5" s="60">
        <v>13</v>
      </c>
      <c r="H5" s="60">
        <f t="shared" si="0"/>
        <v>6</v>
      </c>
      <c r="I5" s="60">
        <f t="shared" si="1"/>
        <v>10</v>
      </c>
      <c r="J5" s="60">
        <v>641</v>
      </c>
      <c r="K5" s="60">
        <v>1384</v>
      </c>
      <c r="L5" s="60">
        <v>468</v>
      </c>
      <c r="M5" s="60">
        <v>588</v>
      </c>
      <c r="N5" s="61">
        <f t="shared" ref="N5:N7" si="2">B5/L5</f>
        <v>2.564102564102564E-2</v>
      </c>
      <c r="O5" s="61">
        <f t="shared" ref="O5:O7" si="3">C5/M5</f>
        <v>3.4013605442176874E-2</v>
      </c>
      <c r="P5" s="61">
        <f t="shared" ref="P5:P7" si="4">F5/L5</f>
        <v>1.282051282051282E-2</v>
      </c>
      <c r="Q5" s="61">
        <f t="shared" ref="Q5:Q7" si="5">G5/M5</f>
        <v>2.2108843537414966E-2</v>
      </c>
      <c r="R5" s="61">
        <f t="shared" ref="R5:R7" si="6">H5/J5</f>
        <v>9.3603744149765994E-3</v>
      </c>
      <c r="S5" s="61">
        <f t="shared" ref="S5:S7" si="7">I5/K5</f>
        <v>7.2254335260115606E-3</v>
      </c>
      <c r="T5" s="61">
        <f t="shared" ref="T5:T7" si="8">D5/J5</f>
        <v>9.3603744149765994E-3</v>
      </c>
      <c r="U5" s="61">
        <f t="shared" ref="U5:U6" si="9">E5/K5</f>
        <v>7.2254335260115606E-3</v>
      </c>
    </row>
    <row r="6" spans="1:21">
      <c r="A6" s="60" t="s">
        <v>31</v>
      </c>
      <c r="B6" s="60">
        <v>25</v>
      </c>
      <c r="C6" s="60">
        <v>14</v>
      </c>
      <c r="D6" s="60">
        <v>5</v>
      </c>
      <c r="E6" s="60">
        <v>4</v>
      </c>
      <c r="F6" s="60">
        <v>9</v>
      </c>
      <c r="G6" s="60">
        <v>8</v>
      </c>
      <c r="H6" s="60">
        <f t="shared" si="0"/>
        <v>20</v>
      </c>
      <c r="I6" s="60">
        <f t="shared" si="1"/>
        <v>10</v>
      </c>
      <c r="J6" s="60">
        <v>1206</v>
      </c>
      <c r="K6" s="60">
        <v>532</v>
      </c>
      <c r="L6" s="60">
        <v>744</v>
      </c>
      <c r="M6" s="60">
        <v>444</v>
      </c>
      <c r="N6" s="61">
        <f t="shared" si="2"/>
        <v>3.3602150537634407E-2</v>
      </c>
      <c r="O6" s="61">
        <f t="shared" si="3"/>
        <v>3.1531531531531529E-2</v>
      </c>
      <c r="P6" s="61">
        <f t="shared" si="4"/>
        <v>1.2096774193548387E-2</v>
      </c>
      <c r="Q6" s="61">
        <f t="shared" si="5"/>
        <v>1.8018018018018018E-2</v>
      </c>
      <c r="R6" s="61">
        <f t="shared" si="6"/>
        <v>1.658374792703151E-2</v>
      </c>
      <c r="S6" s="61">
        <f t="shared" si="7"/>
        <v>1.8796992481203006E-2</v>
      </c>
      <c r="T6" s="61">
        <f t="shared" si="8"/>
        <v>4.1459369817578775E-3</v>
      </c>
      <c r="U6" s="61">
        <f t="shared" si="9"/>
        <v>7.5187969924812026E-3</v>
      </c>
    </row>
    <row r="7" spans="1:21">
      <c r="A7" s="60" t="s">
        <v>32</v>
      </c>
      <c r="B7" s="60">
        <v>5</v>
      </c>
      <c r="C7" s="60">
        <v>3</v>
      </c>
      <c r="D7" s="60">
        <v>2</v>
      </c>
      <c r="E7" s="60">
        <v>0</v>
      </c>
      <c r="F7" s="60">
        <v>3</v>
      </c>
      <c r="G7" s="60">
        <v>2</v>
      </c>
      <c r="H7" s="60">
        <f t="shared" si="0"/>
        <v>3</v>
      </c>
      <c r="I7" s="60">
        <f t="shared" si="1"/>
        <v>3</v>
      </c>
      <c r="J7" s="60">
        <v>514</v>
      </c>
      <c r="K7" s="60">
        <v>88</v>
      </c>
      <c r="L7" s="60">
        <v>108</v>
      </c>
      <c r="M7" s="60">
        <v>96</v>
      </c>
      <c r="N7" s="61">
        <f t="shared" si="2"/>
        <v>4.6296296296296294E-2</v>
      </c>
      <c r="O7" s="61">
        <f t="shared" si="3"/>
        <v>3.125E-2</v>
      </c>
      <c r="P7" s="61">
        <f t="shared" si="4"/>
        <v>2.7777777777777776E-2</v>
      </c>
      <c r="Q7" s="61">
        <f t="shared" si="5"/>
        <v>2.0833333333333332E-2</v>
      </c>
      <c r="R7" s="61">
        <f t="shared" si="6"/>
        <v>5.8365758754863814E-3</v>
      </c>
      <c r="S7" s="61">
        <f t="shared" si="7"/>
        <v>3.4090909090909088E-2</v>
      </c>
      <c r="T7" s="61">
        <f t="shared" si="8"/>
        <v>3.8910505836575876E-3</v>
      </c>
      <c r="U7" s="61">
        <v>0</v>
      </c>
    </row>
  </sheetData>
  <mergeCells count="11">
    <mergeCell ref="L1:M1"/>
    <mergeCell ref="N1:O1"/>
    <mergeCell ref="P1:Q1"/>
    <mergeCell ref="R1:S1"/>
    <mergeCell ref="T1:U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E294-F7B1-4049-B611-1990F6C83DE1}">
  <dimension ref="A1:L52"/>
  <sheetViews>
    <sheetView topLeftCell="A35" workbookViewId="0">
      <selection activeCell="K40" sqref="K40:K43"/>
    </sheetView>
  </sheetViews>
  <sheetFormatPr defaultRowHeight="15"/>
  <cols>
    <col min="6" max="6" width="27.42578125" bestFit="1" customWidth="1"/>
  </cols>
  <sheetData>
    <row r="1" spans="1:12" ht="4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12">
      <c r="A2" s="4">
        <v>5</v>
      </c>
      <c r="B2" s="9">
        <v>0.41666666666666669</v>
      </c>
      <c r="C2" s="9" t="str">
        <f>IF(B2&gt;5,"Mati","Hidup")</f>
        <v>Hidup</v>
      </c>
      <c r="D2" s="5">
        <v>24</v>
      </c>
      <c r="E2" s="5" t="s">
        <v>21</v>
      </c>
      <c r="F2" s="5" t="s">
        <v>13</v>
      </c>
      <c r="G2" s="5">
        <v>3</v>
      </c>
      <c r="H2" s="5">
        <v>750</v>
      </c>
      <c r="I2" s="6">
        <v>12</v>
      </c>
      <c r="K2">
        <f>SUM(I2:I5)</f>
        <v>72</v>
      </c>
      <c r="L2" s="19">
        <f>SUM(A2:A5)</f>
        <v>270</v>
      </c>
    </row>
    <row r="3" spans="1:12">
      <c r="A3" s="4">
        <v>54</v>
      </c>
      <c r="B3" s="9">
        <v>4.5</v>
      </c>
      <c r="C3" s="9" t="str">
        <f t="shared" ref="C3:C52" si="0">IF(B3&gt;5,"Mati","Hidup")</f>
        <v>Hidup</v>
      </c>
      <c r="D3" s="5">
        <v>27</v>
      </c>
      <c r="E3" s="5" t="s">
        <v>21</v>
      </c>
      <c r="F3" s="5" t="s">
        <v>18</v>
      </c>
      <c r="G3" s="5">
        <v>3</v>
      </c>
      <c r="H3" s="5">
        <v>2250</v>
      </c>
      <c r="I3" s="6">
        <v>24</v>
      </c>
      <c r="K3">
        <f>SUM(I6:I15)</f>
        <v>228</v>
      </c>
      <c r="L3" s="19">
        <f t="shared" ref="L3:L6" si="1">SUM(A3:A6)</f>
        <v>285</v>
      </c>
    </row>
    <row r="4" spans="1:12">
      <c r="A4" s="4">
        <v>190</v>
      </c>
      <c r="B4" s="9">
        <v>15.833333333333334</v>
      </c>
      <c r="C4" s="9" t="str">
        <f t="shared" si="0"/>
        <v>Mati</v>
      </c>
      <c r="D4" s="5">
        <v>28</v>
      </c>
      <c r="E4" s="5" t="s">
        <v>21</v>
      </c>
      <c r="F4" s="5" t="s">
        <v>12</v>
      </c>
      <c r="G4" s="5">
        <v>12</v>
      </c>
      <c r="H4" s="5">
        <v>1750</v>
      </c>
      <c r="I4" s="6">
        <v>12</v>
      </c>
      <c r="K4">
        <f>SUM(I16:I35)</f>
        <v>516</v>
      </c>
      <c r="L4" s="19">
        <f t="shared" si="1"/>
        <v>295</v>
      </c>
    </row>
    <row r="5" spans="1:12">
      <c r="A5" s="4">
        <v>21</v>
      </c>
      <c r="B5" s="9">
        <v>1.75</v>
      </c>
      <c r="C5" s="9" t="str">
        <f t="shared" si="0"/>
        <v>Hidup</v>
      </c>
      <c r="D5" s="5">
        <v>30</v>
      </c>
      <c r="E5" s="5" t="s">
        <v>21</v>
      </c>
      <c r="F5" s="5" t="s">
        <v>19</v>
      </c>
      <c r="G5" s="5">
        <v>6</v>
      </c>
      <c r="H5" s="5">
        <v>2750</v>
      </c>
      <c r="I5" s="6">
        <v>24</v>
      </c>
      <c r="K5">
        <f>SUM(I36:I49)</f>
        <v>408</v>
      </c>
      <c r="L5" s="19">
        <f t="shared" si="1"/>
        <v>141</v>
      </c>
    </row>
    <row r="6" spans="1:12" s="13" customFormat="1">
      <c r="A6" s="14">
        <v>20</v>
      </c>
      <c r="B6" s="15">
        <v>1.6666666666666667</v>
      </c>
      <c r="C6" s="15" t="str">
        <f t="shared" si="0"/>
        <v>Hidup</v>
      </c>
      <c r="D6" s="16">
        <v>31</v>
      </c>
      <c r="E6" s="16" t="s">
        <v>21</v>
      </c>
      <c r="F6" s="16" t="s">
        <v>22</v>
      </c>
      <c r="G6" s="16">
        <v>3</v>
      </c>
      <c r="H6" s="16">
        <v>7500</v>
      </c>
      <c r="I6" s="17">
        <v>60</v>
      </c>
      <c r="K6" s="13">
        <f>SUM(I50:I52)</f>
        <v>60</v>
      </c>
      <c r="L6" s="19">
        <f t="shared" si="1"/>
        <v>187</v>
      </c>
    </row>
    <row r="7" spans="1:12">
      <c r="A7" s="4">
        <v>64</v>
      </c>
      <c r="B7" s="9">
        <v>5.333333333333333</v>
      </c>
      <c r="C7" s="9" t="str">
        <f t="shared" si="0"/>
        <v>Mati</v>
      </c>
      <c r="D7" s="5">
        <v>33</v>
      </c>
      <c r="E7" s="5" t="s">
        <v>21</v>
      </c>
      <c r="F7" s="5" t="s">
        <v>18</v>
      </c>
      <c r="G7" s="5">
        <v>1</v>
      </c>
      <c r="H7" s="5">
        <v>1750</v>
      </c>
      <c r="I7" s="6">
        <v>24</v>
      </c>
    </row>
    <row r="8" spans="1:12">
      <c r="A8" s="4">
        <v>36</v>
      </c>
      <c r="B8" s="9">
        <v>3</v>
      </c>
      <c r="C8" s="9" t="str">
        <f t="shared" si="0"/>
        <v>Hidup</v>
      </c>
      <c r="D8" s="5">
        <v>33</v>
      </c>
      <c r="E8" s="5" t="s">
        <v>21</v>
      </c>
      <c r="F8" s="5" t="s">
        <v>18</v>
      </c>
      <c r="G8" s="5">
        <v>3</v>
      </c>
      <c r="H8" s="5">
        <v>1250</v>
      </c>
      <c r="I8" s="6">
        <v>24</v>
      </c>
    </row>
    <row r="9" spans="1:12">
      <c r="A9" s="4">
        <v>67</v>
      </c>
      <c r="B9" s="9">
        <v>5.583333333333333</v>
      </c>
      <c r="C9" s="9" t="str">
        <f t="shared" si="0"/>
        <v>Mati</v>
      </c>
      <c r="D9" s="5">
        <v>34</v>
      </c>
      <c r="E9" s="5" t="s">
        <v>21</v>
      </c>
      <c r="F9" s="5" t="s">
        <v>18</v>
      </c>
      <c r="G9" s="5">
        <v>6</v>
      </c>
      <c r="H9" s="5">
        <v>15000</v>
      </c>
      <c r="I9" s="6">
        <v>12</v>
      </c>
    </row>
    <row r="10" spans="1:12">
      <c r="A10" s="4">
        <v>176</v>
      </c>
      <c r="B10" s="9">
        <v>14.666666666666666</v>
      </c>
      <c r="C10" s="9" t="str">
        <f t="shared" si="0"/>
        <v>Mati</v>
      </c>
      <c r="D10" s="5">
        <v>34</v>
      </c>
      <c r="E10" s="5" t="s">
        <v>21</v>
      </c>
      <c r="F10" s="5" t="s">
        <v>12</v>
      </c>
      <c r="G10" s="5">
        <v>3</v>
      </c>
      <c r="H10" s="5">
        <v>750</v>
      </c>
      <c r="I10" s="6">
        <v>24</v>
      </c>
    </row>
    <row r="11" spans="1:12">
      <c r="A11" s="4">
        <v>56</v>
      </c>
      <c r="B11" s="9">
        <v>4.666666666666667</v>
      </c>
      <c r="C11" s="9" t="str">
        <f t="shared" si="0"/>
        <v>Hidup</v>
      </c>
      <c r="D11" s="5">
        <v>35</v>
      </c>
      <c r="E11" s="5" t="s">
        <v>21</v>
      </c>
      <c r="F11" s="5" t="s">
        <v>19</v>
      </c>
      <c r="G11" s="5">
        <v>6</v>
      </c>
      <c r="H11" s="5">
        <v>2250</v>
      </c>
      <c r="I11" s="6">
        <v>24</v>
      </c>
    </row>
    <row r="12" spans="1:12">
      <c r="A12" s="4">
        <v>67</v>
      </c>
      <c r="B12" s="9">
        <v>5.583333333333333</v>
      </c>
      <c r="C12" s="9" t="str">
        <f t="shared" si="0"/>
        <v>Mati</v>
      </c>
      <c r="D12" s="5">
        <v>36</v>
      </c>
      <c r="E12" s="5" t="s">
        <v>21</v>
      </c>
      <c r="F12" s="5" t="s">
        <v>14</v>
      </c>
      <c r="G12" s="5">
        <v>6</v>
      </c>
      <c r="H12" s="5">
        <v>2250</v>
      </c>
      <c r="I12" s="6">
        <v>12</v>
      </c>
    </row>
    <row r="13" spans="1:12">
      <c r="A13" s="4">
        <v>194</v>
      </c>
      <c r="B13" s="9">
        <v>16.166666666666668</v>
      </c>
      <c r="C13" s="9" t="str">
        <f t="shared" si="0"/>
        <v>Mati</v>
      </c>
      <c r="D13" s="5">
        <v>38</v>
      </c>
      <c r="E13" s="5" t="s">
        <v>21</v>
      </c>
      <c r="F13" s="5" t="s">
        <v>19</v>
      </c>
      <c r="G13" s="5">
        <v>6</v>
      </c>
      <c r="H13" s="5">
        <v>1250</v>
      </c>
      <c r="I13" s="6">
        <v>12</v>
      </c>
    </row>
    <row r="14" spans="1:12">
      <c r="A14" s="4">
        <v>64</v>
      </c>
      <c r="B14" s="9">
        <v>5.333333333333333</v>
      </c>
      <c r="C14" s="9" t="str">
        <f t="shared" si="0"/>
        <v>Mati</v>
      </c>
      <c r="D14" s="5">
        <v>39</v>
      </c>
      <c r="E14" s="5" t="s">
        <v>21</v>
      </c>
      <c r="F14" s="5" t="s">
        <v>17</v>
      </c>
      <c r="G14" s="5">
        <v>3</v>
      </c>
      <c r="H14" s="5">
        <v>7500</v>
      </c>
      <c r="I14" s="6">
        <v>12</v>
      </c>
    </row>
    <row r="15" spans="1:12">
      <c r="A15" s="4">
        <v>204</v>
      </c>
      <c r="B15" s="9">
        <v>17</v>
      </c>
      <c r="C15" s="9" t="str">
        <f t="shared" si="0"/>
        <v>Mati</v>
      </c>
      <c r="D15" s="5">
        <v>40</v>
      </c>
      <c r="E15" s="5" t="s">
        <v>21</v>
      </c>
      <c r="F15" s="5" t="s">
        <v>14</v>
      </c>
      <c r="G15" s="5">
        <v>6</v>
      </c>
      <c r="H15" s="5">
        <v>1750</v>
      </c>
      <c r="I15" s="6">
        <v>24</v>
      </c>
    </row>
    <row r="16" spans="1:12" s="13" customFormat="1">
      <c r="A16" s="14">
        <v>27</v>
      </c>
      <c r="B16" s="15">
        <v>2.25</v>
      </c>
      <c r="C16" s="15" t="str">
        <f t="shared" si="0"/>
        <v>Hidup</v>
      </c>
      <c r="D16" s="16">
        <v>41</v>
      </c>
      <c r="E16" s="16" t="s">
        <v>21</v>
      </c>
      <c r="F16" s="16" t="s">
        <v>19</v>
      </c>
      <c r="G16" s="16">
        <v>6</v>
      </c>
      <c r="H16" s="16">
        <v>4250</v>
      </c>
      <c r="I16" s="17">
        <v>24</v>
      </c>
    </row>
    <row r="17" spans="1:9">
      <c r="A17" s="4">
        <v>43</v>
      </c>
      <c r="B17" s="9">
        <v>3.5833333333333335</v>
      </c>
      <c r="C17" s="9" t="str">
        <f t="shared" si="0"/>
        <v>Hidup</v>
      </c>
      <c r="D17" s="5">
        <v>41</v>
      </c>
      <c r="E17" s="5" t="s">
        <v>21</v>
      </c>
      <c r="F17" s="5" t="s">
        <v>16</v>
      </c>
      <c r="G17" s="5">
        <v>3</v>
      </c>
      <c r="H17" s="5">
        <v>1750</v>
      </c>
      <c r="I17" s="6">
        <v>24</v>
      </c>
    </row>
    <row r="18" spans="1:9">
      <c r="A18" s="4">
        <v>45</v>
      </c>
      <c r="B18" s="9">
        <v>3.75</v>
      </c>
      <c r="C18" s="9" t="str">
        <f t="shared" si="0"/>
        <v>Hidup</v>
      </c>
      <c r="D18" s="5">
        <v>43</v>
      </c>
      <c r="E18" s="5" t="s">
        <v>21</v>
      </c>
      <c r="F18" s="5" t="s">
        <v>20</v>
      </c>
      <c r="G18" s="5">
        <v>6</v>
      </c>
      <c r="H18" s="5">
        <v>4250</v>
      </c>
      <c r="I18" s="6">
        <v>36</v>
      </c>
    </row>
    <row r="19" spans="1:9">
      <c r="A19" s="4">
        <v>199</v>
      </c>
      <c r="B19" s="9">
        <v>16.583333333333332</v>
      </c>
      <c r="C19" s="9" t="str">
        <f t="shared" si="0"/>
        <v>Mati</v>
      </c>
      <c r="D19" s="5">
        <v>44</v>
      </c>
      <c r="E19" s="5" t="s">
        <v>21</v>
      </c>
      <c r="F19" s="5" t="s">
        <v>12</v>
      </c>
      <c r="G19" s="5">
        <v>9</v>
      </c>
      <c r="H19" s="5">
        <v>1250</v>
      </c>
      <c r="I19" s="6">
        <v>24</v>
      </c>
    </row>
    <row r="20" spans="1:9">
      <c r="A20" s="4">
        <v>2</v>
      </c>
      <c r="B20" s="9">
        <v>0.16666666666666666</v>
      </c>
      <c r="C20" s="9" t="str">
        <f t="shared" si="0"/>
        <v>Hidup</v>
      </c>
      <c r="D20" s="5">
        <v>46</v>
      </c>
      <c r="E20" s="5" t="s">
        <v>21</v>
      </c>
      <c r="F20" s="5" t="s">
        <v>16</v>
      </c>
      <c r="G20" s="5">
        <v>1</v>
      </c>
      <c r="H20" s="5">
        <v>2750</v>
      </c>
      <c r="I20" s="6">
        <v>24</v>
      </c>
    </row>
    <row r="21" spans="1:9">
      <c r="A21" s="4">
        <v>34</v>
      </c>
      <c r="B21" s="9">
        <v>2.8333333333333335</v>
      </c>
      <c r="C21" s="9" t="str">
        <f t="shared" si="0"/>
        <v>Hidup</v>
      </c>
      <c r="D21" s="5">
        <v>47</v>
      </c>
      <c r="E21" s="5" t="s">
        <v>21</v>
      </c>
      <c r="F21" s="5" t="s">
        <v>10</v>
      </c>
      <c r="G21" s="5">
        <v>6</v>
      </c>
      <c r="H21" s="5">
        <v>1250</v>
      </c>
      <c r="I21" s="6">
        <v>12</v>
      </c>
    </row>
    <row r="22" spans="1:9">
      <c r="A22" s="4">
        <v>9</v>
      </c>
      <c r="B22" s="9">
        <v>0.75</v>
      </c>
      <c r="C22" s="9" t="str">
        <f t="shared" si="0"/>
        <v>Hidup</v>
      </c>
      <c r="D22" s="5">
        <v>47</v>
      </c>
      <c r="E22" s="5" t="s">
        <v>21</v>
      </c>
      <c r="F22" s="5" t="s">
        <v>18</v>
      </c>
      <c r="G22" s="5">
        <v>3</v>
      </c>
      <c r="H22" s="5">
        <v>4250</v>
      </c>
      <c r="I22" s="6">
        <v>24</v>
      </c>
    </row>
    <row r="23" spans="1:9">
      <c r="A23" s="4">
        <v>64</v>
      </c>
      <c r="B23" s="9">
        <v>5.333333333333333</v>
      </c>
      <c r="C23" s="9" t="str">
        <f t="shared" si="0"/>
        <v>Mati</v>
      </c>
      <c r="D23" s="5">
        <v>47</v>
      </c>
      <c r="E23" s="5" t="s">
        <v>21</v>
      </c>
      <c r="F23" s="5" t="s">
        <v>10</v>
      </c>
      <c r="G23" s="5">
        <v>3</v>
      </c>
      <c r="H23" s="5">
        <v>1250</v>
      </c>
      <c r="I23" s="6">
        <v>60</v>
      </c>
    </row>
    <row r="24" spans="1:9">
      <c r="A24" s="4">
        <v>150</v>
      </c>
      <c r="B24" s="9">
        <v>12.5</v>
      </c>
      <c r="C24" s="9" t="str">
        <f t="shared" si="0"/>
        <v>Mati</v>
      </c>
      <c r="D24" s="5">
        <v>47</v>
      </c>
      <c r="E24" s="5" t="s">
        <v>21</v>
      </c>
      <c r="F24" s="5" t="s">
        <v>12</v>
      </c>
      <c r="G24" s="5">
        <v>5</v>
      </c>
      <c r="H24" s="5">
        <v>2250</v>
      </c>
      <c r="I24" s="6">
        <v>24</v>
      </c>
    </row>
    <row r="25" spans="1:9">
      <c r="A25" s="4">
        <v>43</v>
      </c>
      <c r="B25" s="9">
        <v>3.5833333333333335</v>
      </c>
      <c r="C25" s="9" t="str">
        <f t="shared" si="0"/>
        <v>Hidup</v>
      </c>
      <c r="D25" s="5">
        <v>47</v>
      </c>
      <c r="E25" s="5" t="s">
        <v>21</v>
      </c>
      <c r="F25" s="5" t="s">
        <v>19</v>
      </c>
      <c r="G25" s="5">
        <v>2</v>
      </c>
      <c r="H25" s="5">
        <v>750</v>
      </c>
      <c r="I25" s="6">
        <v>24</v>
      </c>
    </row>
    <row r="26" spans="1:9">
      <c r="A26" s="4">
        <v>66</v>
      </c>
      <c r="B26" s="9">
        <v>5.5</v>
      </c>
      <c r="C26" s="9" t="str">
        <f t="shared" si="0"/>
        <v>Mati</v>
      </c>
      <c r="D26" s="5">
        <v>48</v>
      </c>
      <c r="E26" s="5" t="s">
        <v>21</v>
      </c>
      <c r="F26" s="5" t="s">
        <v>14</v>
      </c>
      <c r="G26" s="5">
        <v>3</v>
      </c>
      <c r="H26" s="5">
        <v>3750</v>
      </c>
      <c r="I26" s="6">
        <v>24</v>
      </c>
    </row>
    <row r="27" spans="1:9">
      <c r="A27" s="4">
        <v>3</v>
      </c>
      <c r="B27" s="9">
        <v>0.25</v>
      </c>
      <c r="C27" s="9" t="str">
        <f t="shared" si="0"/>
        <v>Hidup</v>
      </c>
      <c r="D27" s="5">
        <v>48</v>
      </c>
      <c r="E27" s="5" t="s">
        <v>21</v>
      </c>
      <c r="F27" s="5" t="s">
        <v>18</v>
      </c>
      <c r="G27" s="5">
        <v>1</v>
      </c>
      <c r="H27" s="5">
        <v>750</v>
      </c>
      <c r="I27" s="6">
        <v>24</v>
      </c>
    </row>
    <row r="28" spans="1:9">
      <c r="A28" s="4">
        <v>131</v>
      </c>
      <c r="B28" s="9">
        <v>10.916666666666666</v>
      </c>
      <c r="C28" s="9" t="str">
        <f t="shared" si="0"/>
        <v>Mati</v>
      </c>
      <c r="D28" s="5">
        <v>48</v>
      </c>
      <c r="E28" s="5" t="s">
        <v>21</v>
      </c>
      <c r="F28" s="5" t="s">
        <v>18</v>
      </c>
      <c r="G28" s="5">
        <v>3</v>
      </c>
      <c r="H28" s="5">
        <v>2250</v>
      </c>
      <c r="I28" s="6">
        <v>24</v>
      </c>
    </row>
    <row r="29" spans="1:9">
      <c r="A29" s="4">
        <v>138</v>
      </c>
      <c r="B29" s="9">
        <v>11.5</v>
      </c>
      <c r="C29" s="9" t="str">
        <f t="shared" si="0"/>
        <v>Mati</v>
      </c>
      <c r="D29" s="5">
        <v>48</v>
      </c>
      <c r="E29" s="5" t="s">
        <v>21</v>
      </c>
      <c r="F29" s="5" t="s">
        <v>13</v>
      </c>
      <c r="G29" s="5">
        <v>2</v>
      </c>
      <c r="H29" s="5">
        <v>750</v>
      </c>
      <c r="I29" s="6">
        <v>12</v>
      </c>
    </row>
    <row r="30" spans="1:9">
      <c r="A30" s="4">
        <v>72</v>
      </c>
      <c r="B30" s="9">
        <v>6</v>
      </c>
      <c r="C30" s="9" t="str">
        <f t="shared" si="0"/>
        <v>Mati</v>
      </c>
      <c r="D30" s="5">
        <v>49</v>
      </c>
      <c r="E30" s="5" t="s">
        <v>21</v>
      </c>
      <c r="F30" s="5" t="s">
        <v>13</v>
      </c>
      <c r="G30" s="5">
        <v>3</v>
      </c>
      <c r="H30" s="5">
        <v>1250</v>
      </c>
      <c r="I30" s="6">
        <v>60</v>
      </c>
    </row>
    <row r="31" spans="1:9">
      <c r="A31" s="4">
        <v>16</v>
      </c>
      <c r="B31" s="9">
        <v>1.3333333333333333</v>
      </c>
      <c r="C31" s="9" t="str">
        <f t="shared" si="0"/>
        <v>Hidup</v>
      </c>
      <c r="D31" s="5">
        <v>49</v>
      </c>
      <c r="E31" s="5" t="s">
        <v>21</v>
      </c>
      <c r="F31" s="5" t="s">
        <v>12</v>
      </c>
      <c r="G31" s="5">
        <v>3</v>
      </c>
      <c r="H31" s="5">
        <v>3250</v>
      </c>
      <c r="I31" s="6">
        <v>12</v>
      </c>
    </row>
    <row r="32" spans="1:9">
      <c r="A32" s="4">
        <v>6</v>
      </c>
      <c r="B32" s="9">
        <v>0.5</v>
      </c>
      <c r="C32" s="9" t="str">
        <f t="shared" si="0"/>
        <v>Hidup</v>
      </c>
      <c r="D32" s="5">
        <v>49</v>
      </c>
      <c r="E32" s="5" t="s">
        <v>21</v>
      </c>
      <c r="F32" s="5" t="s">
        <v>20</v>
      </c>
      <c r="G32" s="5">
        <v>3</v>
      </c>
      <c r="H32" s="5">
        <v>750</v>
      </c>
      <c r="I32" s="6">
        <v>24</v>
      </c>
    </row>
    <row r="33" spans="1:11">
      <c r="A33" s="4">
        <v>89</v>
      </c>
      <c r="B33" s="9">
        <v>7.416666666666667</v>
      </c>
      <c r="C33" s="9" t="str">
        <f t="shared" si="0"/>
        <v>Mati</v>
      </c>
      <c r="D33" s="5">
        <v>49</v>
      </c>
      <c r="E33" s="5" t="s">
        <v>21</v>
      </c>
      <c r="F33" s="5" t="s">
        <v>12</v>
      </c>
      <c r="G33" s="5">
        <v>6</v>
      </c>
      <c r="H33" s="5">
        <v>2250</v>
      </c>
      <c r="I33" s="6">
        <v>24</v>
      </c>
    </row>
    <row r="34" spans="1:11">
      <c r="A34" s="4">
        <v>98</v>
      </c>
      <c r="B34" s="9">
        <v>8.1666666666666661</v>
      </c>
      <c r="C34" s="9" t="str">
        <f t="shared" si="0"/>
        <v>Mati</v>
      </c>
      <c r="D34" s="5">
        <v>49</v>
      </c>
      <c r="E34" s="5" t="s">
        <v>21</v>
      </c>
      <c r="F34" s="5" t="s">
        <v>12</v>
      </c>
      <c r="G34" s="5">
        <v>3</v>
      </c>
      <c r="H34" s="5">
        <v>4250</v>
      </c>
      <c r="I34" s="6">
        <v>24</v>
      </c>
    </row>
    <row r="35" spans="1:11">
      <c r="A35" s="4">
        <v>149</v>
      </c>
      <c r="B35" s="9">
        <v>12.416666666666666</v>
      </c>
      <c r="C35" s="9" t="str">
        <f t="shared" si="0"/>
        <v>Mati</v>
      </c>
      <c r="D35" s="5">
        <v>50</v>
      </c>
      <c r="E35" s="5" t="s">
        <v>21</v>
      </c>
      <c r="F35" s="5" t="s">
        <v>19</v>
      </c>
      <c r="G35" s="5">
        <v>6</v>
      </c>
      <c r="H35" s="5">
        <v>750</v>
      </c>
      <c r="I35" s="6">
        <v>12</v>
      </c>
    </row>
    <row r="36" spans="1:11" s="13" customFormat="1">
      <c r="A36" s="14">
        <v>24</v>
      </c>
      <c r="B36" s="15">
        <v>2</v>
      </c>
      <c r="C36" s="15" t="str">
        <f t="shared" si="0"/>
        <v>Hidup</v>
      </c>
      <c r="D36" s="16">
        <v>51</v>
      </c>
      <c r="E36" s="16" t="s">
        <v>21</v>
      </c>
      <c r="F36" s="16" t="s">
        <v>9</v>
      </c>
      <c r="G36" s="16">
        <v>2</v>
      </c>
      <c r="H36" s="16">
        <v>3750</v>
      </c>
      <c r="I36" s="17">
        <v>24</v>
      </c>
    </row>
    <row r="37" spans="1:11">
      <c r="A37" s="4">
        <v>24</v>
      </c>
      <c r="B37" s="9">
        <v>2</v>
      </c>
      <c r="C37" s="9" t="str">
        <f t="shared" si="0"/>
        <v>Hidup</v>
      </c>
      <c r="D37" s="5">
        <v>52</v>
      </c>
      <c r="E37" s="5" t="s">
        <v>21</v>
      </c>
      <c r="F37" s="5" t="s">
        <v>19</v>
      </c>
      <c r="G37" s="5">
        <v>6</v>
      </c>
      <c r="H37" s="5">
        <v>4250</v>
      </c>
      <c r="I37" s="6">
        <v>24</v>
      </c>
    </row>
    <row r="38" spans="1:11">
      <c r="A38" s="4">
        <v>28</v>
      </c>
      <c r="B38" s="9">
        <v>2.3333333333333335</v>
      </c>
      <c r="C38" s="9" t="str">
        <f t="shared" si="0"/>
        <v>Hidup</v>
      </c>
      <c r="D38" s="5">
        <v>53</v>
      </c>
      <c r="E38" s="5" t="s">
        <v>21</v>
      </c>
      <c r="F38" s="5" t="s">
        <v>20</v>
      </c>
      <c r="G38" s="5">
        <v>6</v>
      </c>
      <c r="H38" s="5">
        <v>1250</v>
      </c>
      <c r="I38" s="6">
        <v>60</v>
      </c>
    </row>
    <row r="39" spans="1:11">
      <c r="A39" s="4">
        <v>7</v>
      </c>
      <c r="B39" s="9">
        <v>0.58333333333333337</v>
      </c>
      <c r="C39" s="9" t="str">
        <f t="shared" si="0"/>
        <v>Hidup</v>
      </c>
      <c r="D39" s="5">
        <v>54</v>
      </c>
      <c r="E39" s="5" t="s">
        <v>21</v>
      </c>
      <c r="F39" s="5" t="s">
        <v>19</v>
      </c>
      <c r="G39" s="5">
        <v>6</v>
      </c>
      <c r="H39" s="5">
        <v>1750</v>
      </c>
      <c r="I39" s="6">
        <v>12</v>
      </c>
    </row>
    <row r="40" spans="1:11">
      <c r="A40" s="4">
        <v>41</v>
      </c>
      <c r="B40" s="9">
        <v>3.4166666666666665</v>
      </c>
      <c r="C40" s="9" t="str">
        <f t="shared" si="0"/>
        <v>Hidup</v>
      </c>
      <c r="D40" s="5">
        <v>54</v>
      </c>
      <c r="E40" s="5" t="s">
        <v>21</v>
      </c>
      <c r="F40" s="5" t="s">
        <v>11</v>
      </c>
      <c r="G40" s="5">
        <v>6</v>
      </c>
      <c r="H40" s="5">
        <v>1750</v>
      </c>
      <c r="I40" s="6">
        <v>24</v>
      </c>
      <c r="K40" t="s">
        <v>39</v>
      </c>
    </row>
    <row r="41" spans="1:11">
      <c r="A41" s="4">
        <v>84</v>
      </c>
      <c r="B41" s="9">
        <v>7</v>
      </c>
      <c r="C41" s="9" t="str">
        <f t="shared" si="0"/>
        <v>Mati</v>
      </c>
      <c r="D41" s="5">
        <v>55</v>
      </c>
      <c r="E41" s="5" t="s">
        <v>21</v>
      </c>
      <c r="F41" s="5" t="s">
        <v>19</v>
      </c>
      <c r="G41" s="5">
        <v>1</v>
      </c>
      <c r="H41" s="5">
        <v>2250</v>
      </c>
      <c r="I41" s="6">
        <v>24</v>
      </c>
      <c r="K41" t="s">
        <v>40</v>
      </c>
    </row>
    <row r="42" spans="1:11">
      <c r="A42" s="4">
        <v>64</v>
      </c>
      <c r="B42" s="9">
        <v>5.333333333333333</v>
      </c>
      <c r="C42" s="9" t="str">
        <f t="shared" si="0"/>
        <v>Mati</v>
      </c>
      <c r="D42" s="5">
        <v>56</v>
      </c>
      <c r="E42" s="5" t="s">
        <v>21</v>
      </c>
      <c r="F42" s="5" t="s">
        <v>20</v>
      </c>
      <c r="G42" s="5">
        <v>6</v>
      </c>
      <c r="H42" s="5">
        <v>750</v>
      </c>
      <c r="I42" s="6">
        <v>60</v>
      </c>
      <c r="K42" t="s">
        <v>41</v>
      </c>
    </row>
    <row r="43" spans="1:11">
      <c r="A43" s="4">
        <v>4</v>
      </c>
      <c r="B43" s="9">
        <v>0.33333333333333331</v>
      </c>
      <c r="C43" s="9" t="str">
        <f t="shared" si="0"/>
        <v>Hidup</v>
      </c>
      <c r="D43" s="5">
        <v>56</v>
      </c>
      <c r="E43" s="5" t="s">
        <v>21</v>
      </c>
      <c r="F43" s="5" t="s">
        <v>17</v>
      </c>
      <c r="G43" s="5">
        <v>1</v>
      </c>
      <c r="H43" s="5">
        <v>750</v>
      </c>
      <c r="I43" s="6">
        <v>24</v>
      </c>
      <c r="K43" t="s">
        <v>42</v>
      </c>
    </row>
    <row r="44" spans="1:11">
      <c r="A44" s="4">
        <v>6</v>
      </c>
      <c r="B44" s="9">
        <v>0.5</v>
      </c>
      <c r="C44" s="9" t="str">
        <f t="shared" si="0"/>
        <v>Hidup</v>
      </c>
      <c r="D44" s="5">
        <v>56</v>
      </c>
      <c r="E44" s="5" t="s">
        <v>21</v>
      </c>
      <c r="F44" s="5" t="s">
        <v>15</v>
      </c>
      <c r="G44" s="5">
        <v>3</v>
      </c>
      <c r="H44" s="5">
        <v>7500</v>
      </c>
      <c r="I44" s="6">
        <v>24</v>
      </c>
    </row>
    <row r="45" spans="1:11">
      <c r="A45" s="4">
        <v>78</v>
      </c>
      <c r="B45" s="9">
        <v>6.5</v>
      </c>
      <c r="C45" s="9" t="str">
        <f t="shared" si="0"/>
        <v>Mati</v>
      </c>
      <c r="D45" s="5">
        <v>57</v>
      </c>
      <c r="E45" s="5" t="s">
        <v>21</v>
      </c>
      <c r="F45" s="5" t="s">
        <v>12</v>
      </c>
      <c r="G45" s="5">
        <v>2</v>
      </c>
      <c r="H45" s="5">
        <v>1750</v>
      </c>
      <c r="I45" s="6">
        <v>12</v>
      </c>
    </row>
    <row r="46" spans="1:11">
      <c r="A46" s="4">
        <v>4</v>
      </c>
      <c r="B46" s="9">
        <v>0.33333333333333331</v>
      </c>
      <c r="C46" s="9" t="str">
        <f t="shared" si="0"/>
        <v>Hidup</v>
      </c>
      <c r="D46" s="5">
        <v>57</v>
      </c>
      <c r="E46" s="5" t="s">
        <v>21</v>
      </c>
      <c r="F46" s="5" t="s">
        <v>10</v>
      </c>
      <c r="G46" s="5">
        <v>3</v>
      </c>
      <c r="H46" s="5">
        <v>1250</v>
      </c>
      <c r="I46" s="6">
        <v>12</v>
      </c>
    </row>
    <row r="47" spans="1:11">
      <c r="A47" s="4">
        <v>81</v>
      </c>
      <c r="B47" s="9">
        <v>6.75</v>
      </c>
      <c r="C47" s="9" t="str">
        <f t="shared" si="0"/>
        <v>Mati</v>
      </c>
      <c r="D47" s="5">
        <v>58</v>
      </c>
      <c r="E47" s="5" t="s">
        <v>21</v>
      </c>
      <c r="F47" s="5" t="s">
        <v>10</v>
      </c>
      <c r="G47" s="5">
        <v>3</v>
      </c>
      <c r="H47" s="5">
        <v>1250</v>
      </c>
      <c r="I47" s="6">
        <v>24</v>
      </c>
    </row>
    <row r="48" spans="1:11">
      <c r="A48" s="4">
        <v>43</v>
      </c>
      <c r="B48" s="9">
        <v>3.5833333333333335</v>
      </c>
      <c r="C48" s="9" t="str">
        <f t="shared" si="0"/>
        <v>Hidup</v>
      </c>
      <c r="D48" s="5">
        <v>59</v>
      </c>
      <c r="E48" s="5" t="s">
        <v>21</v>
      </c>
      <c r="F48" s="5" t="s">
        <v>19</v>
      </c>
      <c r="G48" s="5">
        <v>6</v>
      </c>
      <c r="H48" s="5">
        <v>7500</v>
      </c>
      <c r="I48" s="6">
        <v>24</v>
      </c>
    </row>
    <row r="49" spans="1:9">
      <c r="A49" s="4">
        <v>44</v>
      </c>
      <c r="B49" s="9">
        <v>3.6666666666666665</v>
      </c>
      <c r="C49" s="9" t="str">
        <f t="shared" si="0"/>
        <v>Hidup</v>
      </c>
      <c r="D49" s="5">
        <v>59</v>
      </c>
      <c r="E49" s="5" t="s">
        <v>21</v>
      </c>
      <c r="F49" s="5" t="s">
        <v>18</v>
      </c>
      <c r="G49" s="5">
        <v>3</v>
      </c>
      <c r="H49" s="5">
        <v>1750</v>
      </c>
      <c r="I49" s="6">
        <v>60</v>
      </c>
    </row>
    <row r="50" spans="1:9" s="13" customFormat="1">
      <c r="A50" s="14">
        <v>45</v>
      </c>
      <c r="B50" s="15">
        <v>3.75</v>
      </c>
      <c r="C50" s="15" t="str">
        <f t="shared" si="0"/>
        <v>Hidup</v>
      </c>
      <c r="D50" s="16">
        <v>61</v>
      </c>
      <c r="E50" s="16" t="s">
        <v>21</v>
      </c>
      <c r="F50" s="16" t="s">
        <v>16</v>
      </c>
      <c r="G50" s="16">
        <v>3</v>
      </c>
      <c r="H50" s="16">
        <v>2750</v>
      </c>
      <c r="I50" s="17">
        <v>24</v>
      </c>
    </row>
    <row r="51" spans="1:9">
      <c r="A51" s="4">
        <v>28</v>
      </c>
      <c r="B51" s="9">
        <v>2.3333333333333335</v>
      </c>
      <c r="C51" s="9" t="str">
        <f t="shared" si="0"/>
        <v>Hidup</v>
      </c>
      <c r="D51" s="5">
        <v>62</v>
      </c>
      <c r="E51" s="5" t="s">
        <v>21</v>
      </c>
      <c r="F51" s="5" t="s">
        <v>13</v>
      </c>
      <c r="G51" s="5">
        <v>3</v>
      </c>
      <c r="H51" s="5">
        <v>1750</v>
      </c>
      <c r="I51" s="6">
        <v>24</v>
      </c>
    </row>
    <row r="52" spans="1:9">
      <c r="A52" s="4">
        <v>15</v>
      </c>
      <c r="B52" s="9">
        <v>1.25</v>
      </c>
      <c r="C52" s="9" t="str">
        <f t="shared" si="0"/>
        <v>Hidup</v>
      </c>
      <c r="D52" s="5">
        <v>64</v>
      </c>
      <c r="E52" s="5" t="s">
        <v>21</v>
      </c>
      <c r="F52" s="5" t="s">
        <v>12</v>
      </c>
      <c r="G52" s="5">
        <v>6</v>
      </c>
      <c r="H52" s="5">
        <v>1250</v>
      </c>
      <c r="I52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Transisi</vt:lpstr>
      <vt:lpstr>Male</vt:lpstr>
      <vt:lpstr>PR</vt:lpstr>
      <vt:lpstr>LK</vt:lpstr>
      <vt:lpstr>Rekap data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Faihatuz Zuhairoh</dc:creator>
  <cp:lastModifiedBy>Faihatuz Zuhairoh</cp:lastModifiedBy>
  <dcterms:created xsi:type="dcterms:W3CDTF">2019-11-09T14:02:25Z</dcterms:created>
  <dcterms:modified xsi:type="dcterms:W3CDTF">2019-11-16T12:33:28Z</dcterms:modified>
</cp:coreProperties>
</file>