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gabriel/Dropbox/Documentos/Work/ramos-UV/ramos-dictados/ICI517-Programación Paralela/"/>
    </mc:Choice>
  </mc:AlternateContent>
  <xr:revisionPtr revIDLastSave="0" documentId="13_ncr:1_{1F50D667-41BC-094E-BDDA-6428D29323D3}" xr6:coauthVersionLast="47" xr6:coauthVersionMax="47" xr10:uidLastSave="{00000000-0000-0000-0000-000000000000}"/>
  <bookViews>
    <workbookView xWindow="1020" yWindow="500" windowWidth="36160" windowHeight="19440" xr2:uid="{00000000-000D-0000-FFFF-FFFF00000000}"/>
  </bookViews>
  <sheets>
    <sheet name="Consolidado" sheetId="1" r:id="rId1"/>
    <sheet name="Tarea#1" sheetId="2" r:id="rId2"/>
    <sheet name="Tarea#2" sheetId="3" r:id="rId3"/>
    <sheet name="Tarea#3" sheetId="4" r:id="rId4"/>
    <sheet name="Tarea#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4" i="1" l="1"/>
  <c r="W13" i="1"/>
  <c r="W12" i="1"/>
  <c r="W5" i="1"/>
  <c r="W6" i="1"/>
  <c r="W9" i="1"/>
  <c r="W10" i="1"/>
  <c r="W4" i="1"/>
  <c r="U4" i="5"/>
  <c r="U5" i="5"/>
  <c r="U6" i="5"/>
  <c r="U9" i="5"/>
  <c r="U10" i="5"/>
  <c r="U12" i="5"/>
  <c r="U13" i="5"/>
  <c r="U14" i="5"/>
  <c r="O14" i="5"/>
  <c r="O13" i="5"/>
  <c r="O12" i="5"/>
  <c r="W12" i="5" s="1"/>
  <c r="O10" i="5"/>
  <c r="W10" i="5" s="1"/>
  <c r="O9" i="5"/>
  <c r="O6" i="5"/>
  <c r="O5" i="5"/>
  <c r="W5" i="5" s="1"/>
  <c r="O4" i="5"/>
  <c r="W4" i="5" s="1"/>
  <c r="U14" i="4"/>
  <c r="U13" i="4"/>
  <c r="U12" i="4"/>
  <c r="U10" i="4"/>
  <c r="U9" i="4"/>
  <c r="U6" i="4"/>
  <c r="U5" i="4"/>
  <c r="U4" i="4"/>
  <c r="O14" i="4"/>
  <c r="W14" i="4" s="1"/>
  <c r="V14" i="1" s="1"/>
  <c r="O13" i="4"/>
  <c r="W13" i="4" s="1"/>
  <c r="V13" i="1" s="1"/>
  <c r="O12" i="4"/>
  <c r="W12" i="4" s="1"/>
  <c r="V12" i="1" s="1"/>
  <c r="X12" i="1" s="1"/>
  <c r="Z12" i="1" s="1"/>
  <c r="R6" i="1"/>
  <c r="R4" i="1"/>
  <c r="V16" i="1"/>
  <c r="O4" i="4"/>
  <c r="O5" i="4"/>
  <c r="O6" i="4"/>
  <c r="O9" i="4"/>
  <c r="O10" i="4"/>
  <c r="U16" i="4"/>
  <c r="O16" i="4"/>
  <c r="W16" i="4" s="1"/>
  <c r="R14" i="1"/>
  <c r="R13" i="1"/>
  <c r="R12" i="1"/>
  <c r="R10" i="1"/>
  <c r="R9" i="1"/>
  <c r="R5" i="1"/>
  <c r="R16" i="1"/>
  <c r="U10" i="3"/>
  <c r="U16" i="3"/>
  <c r="U6" i="3"/>
  <c r="U9" i="3"/>
  <c r="U5" i="3"/>
  <c r="U4" i="3"/>
  <c r="O5" i="3"/>
  <c r="W5" i="3" s="1"/>
  <c r="U5" i="1" s="1"/>
  <c r="O6" i="3"/>
  <c r="W6" i="3" s="1"/>
  <c r="U6" i="1" s="1"/>
  <c r="O9" i="3"/>
  <c r="W9" i="3" s="1"/>
  <c r="U9" i="1" s="1"/>
  <c r="O10" i="3"/>
  <c r="O16" i="3"/>
  <c r="W16" i="3" s="1"/>
  <c r="U16" i="1" s="1"/>
  <c r="O4" i="3"/>
  <c r="W4" i="3" s="1"/>
  <c r="U4" i="1" s="1"/>
  <c r="G21" i="1"/>
  <c r="G20" i="1"/>
  <c r="G19" i="1"/>
  <c r="W6" i="5" l="1"/>
  <c r="W9" i="5"/>
  <c r="W13" i="5"/>
  <c r="W14" i="5"/>
  <c r="U21" i="1"/>
  <c r="W9" i="4"/>
  <c r="V9" i="1" s="1"/>
  <c r="W6" i="4"/>
  <c r="V6" i="1" s="1"/>
  <c r="W10" i="4"/>
  <c r="V10" i="1" s="1"/>
  <c r="W4" i="4"/>
  <c r="V4" i="1" s="1"/>
  <c r="W5" i="4"/>
  <c r="V5" i="1" s="1"/>
  <c r="U20" i="1"/>
  <c r="U19" i="1"/>
  <c r="W10" i="3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J21" i="1"/>
  <c r="J20" i="1"/>
  <c r="J19" i="1"/>
  <c r="K17" i="2"/>
  <c r="K15" i="2"/>
  <c r="K14" i="2"/>
  <c r="K13" i="2"/>
  <c r="L13" i="2" s="1"/>
  <c r="M13" i="2" s="1"/>
  <c r="K12" i="2"/>
  <c r="L12" i="2" s="1"/>
  <c r="M12" i="2" s="1"/>
  <c r="K11" i="2"/>
  <c r="L11" i="2" s="1"/>
  <c r="M11" i="2" s="1"/>
  <c r="T10" i="1" s="1"/>
  <c r="K10" i="2"/>
  <c r="L10" i="2" s="1"/>
  <c r="M10" i="2" s="1"/>
  <c r="T9" i="1" s="1"/>
  <c r="K9" i="2"/>
  <c r="K8" i="2"/>
  <c r="K7" i="2"/>
  <c r="K6" i="2"/>
  <c r="K5" i="2"/>
  <c r="K4" i="2"/>
  <c r="K1" i="2"/>
  <c r="L14" i="2" l="1"/>
  <c r="M14" i="2" s="1"/>
  <c r="T13" i="1" s="1"/>
  <c r="X13" i="1" s="1"/>
  <c r="Z13" i="1" s="1"/>
  <c r="X10" i="1"/>
  <c r="Z10" i="1" s="1"/>
  <c r="X9" i="1"/>
  <c r="Z9" i="1" s="1"/>
  <c r="L15" i="2"/>
  <c r="M15" i="2" s="1"/>
  <c r="T14" i="1" s="1"/>
  <c r="X14" i="1" s="1"/>
  <c r="Z14" i="1" s="1"/>
  <c r="L5" i="2"/>
  <c r="M5" i="2" s="1"/>
  <c r="T5" i="1" s="1"/>
  <c r="X5" i="1" s="1"/>
  <c r="Z5" i="1" s="1"/>
  <c r="L8" i="2"/>
  <c r="M8" i="2" s="1"/>
  <c r="L4" i="2"/>
  <c r="M4" i="2" s="1"/>
  <c r="T4" i="1" s="1"/>
  <c r="X4" i="1" s="1"/>
  <c r="Z4" i="1" s="1"/>
  <c r="L6" i="2"/>
  <c r="M6" i="2" s="1"/>
  <c r="T6" i="1" s="1"/>
  <c r="X6" i="1" s="1"/>
  <c r="Z6" i="1" s="1"/>
  <c r="L17" i="2"/>
  <c r="M17" i="2" s="1"/>
  <c r="T16" i="1" s="1"/>
  <c r="X16" i="1" s="1"/>
  <c r="Z16" i="1" s="1"/>
  <c r="L9" i="2"/>
  <c r="M9" i="2" s="1"/>
  <c r="L7" i="2"/>
  <c r="M7" i="2" s="1"/>
  <c r="T21" i="1" l="1"/>
  <c r="T19" i="1"/>
  <c r="T20" i="1"/>
</calcChain>
</file>

<file path=xl/sharedStrings.xml><?xml version="1.0" encoding="utf-8"?>
<sst xmlns="http://schemas.openxmlformats.org/spreadsheetml/2006/main" count="254" uniqueCount="77">
  <si>
    <t xml:space="preserve"> Nº</t>
  </si>
  <si>
    <t xml:space="preserve"> Rut Alumno</t>
  </si>
  <si>
    <t xml:space="preserve"> 18584961-9</t>
  </si>
  <si>
    <t xml:space="preserve"> 20067633-5</t>
  </si>
  <si>
    <t xml:space="preserve"> 20183303-5</t>
  </si>
  <si>
    <t xml:space="preserve"> 19773392-6</t>
  </si>
  <si>
    <t xml:space="preserve"> 19012457-6</t>
  </si>
  <si>
    <t xml:space="preserve"> 23809347-3</t>
  </si>
  <si>
    <t xml:space="preserve"> 19817247-2</t>
  </si>
  <si>
    <t xml:space="preserve"> 19772624-5</t>
  </si>
  <si>
    <t xml:space="preserve"> 19600867-5</t>
  </si>
  <si>
    <t xml:space="preserve"> 16753023-0</t>
  </si>
  <si>
    <t>INC403</t>
  </si>
  <si>
    <t>ICI517</t>
  </si>
  <si>
    <t xml:space="preserve"> 15076604-4</t>
  </si>
  <si>
    <t xml:space="preserve"> IEJ401</t>
  </si>
  <si>
    <t>ICI525</t>
  </si>
  <si>
    <t xml:space="preserve"> 20156854-4</t>
  </si>
  <si>
    <t>Control 1</t>
  </si>
  <si>
    <t>Control 2</t>
  </si>
  <si>
    <t>Genera correctamente los tres gráficos (3pts)</t>
  </si>
  <si>
    <t>Se ejecuta correctamente como script (./script) (1pts)</t>
  </si>
  <si>
    <t>El script no necesita modificarse para que funcione (1pts)</t>
  </si>
  <si>
    <t>El script está debidamente comentado (1pts)</t>
  </si>
  <si>
    <t>Ptje</t>
  </si>
  <si>
    <t>Nota</t>
  </si>
  <si>
    <t>Tarea 1</t>
  </si>
  <si>
    <t>No entrega</t>
  </si>
  <si>
    <t>OK</t>
  </si>
  <si>
    <t>Control 3</t>
  </si>
  <si>
    <t>Control 4</t>
  </si>
  <si>
    <t>Tarea 2</t>
  </si>
  <si>
    <t>Tarea 3</t>
  </si>
  <si>
    <t>priv. Key</t>
  </si>
  <si>
    <t xml:space="preserve"> CAMILO.*@alumnos.uv.cl</t>
  </si>
  <si>
    <t xml:space="preserve"> EDUARDO.*@alumnos.uv.cl</t>
  </si>
  <si>
    <t xml:space="preserve"> CELSO.*@alumnos.uv.cl</t>
  </si>
  <si>
    <t xml:space="preserve"> ANA.*@alumnos.uv.cl</t>
  </si>
  <si>
    <t xml:space="preserve"> ALEJANDRO.*@alumnos.uv.cl</t>
  </si>
  <si>
    <t xml:space="preserve"> MANUEL.*@alumnos.uv.cl</t>
  </si>
  <si>
    <t xml:space="preserve"> OSCAR.*@alumnos.uv.cl</t>
  </si>
  <si>
    <t xml:space="preserve"> PABLO.*@alumnos.uv.cl</t>
  </si>
  <si>
    <t xml:space="preserve"> ALONSO.*@alumnos.uv.cl</t>
  </si>
  <si>
    <t>A*@tec.mx</t>
  </si>
  <si>
    <t>Correo</t>
  </si>
  <si>
    <t>Control 5</t>
  </si>
  <si>
    <t>Control 6</t>
  </si>
  <si>
    <t>Prom</t>
  </si>
  <si>
    <t>Media</t>
  </si>
  <si>
    <t>sd</t>
  </si>
  <si>
    <t>Certamen1</t>
  </si>
  <si>
    <t>Entrega informe</t>
  </si>
  <si>
    <t>NO</t>
  </si>
  <si>
    <t>Entrega Código Fuente</t>
  </si>
  <si>
    <t>Explica los algoritmos a utilizar</t>
  </si>
  <si>
    <t>Realiza un análisis objetivo de los resultados obtenidos</t>
  </si>
  <si>
    <t>Formato</t>
  </si>
  <si>
    <t>Ortografía y gramática</t>
  </si>
  <si>
    <t>Informe</t>
  </si>
  <si>
    <t>Descripción de las herramientas  de experimentación</t>
  </si>
  <si>
    <t>Describe cómo se realizaron los experimentos</t>
  </si>
  <si>
    <t>Completa correctamente los métodos Doijk() y Dokij()</t>
  </si>
  <si>
    <t>compila sin errores</t>
  </si>
  <si>
    <t>Ejecuta sin errores y entrega los datos en el formato pedido.</t>
  </si>
  <si>
    <t>Script de experimentos ejecuta sin errores y entrega los datos en el formato pedido</t>
  </si>
  <si>
    <t>Código</t>
  </si>
  <si>
    <t>muestra rowsxcols en vez del dato correcto</t>
  </si>
  <si>
    <t>---repeticiones está mal programado</t>
  </si>
  <si>
    <t>Tarea#2</t>
  </si>
  <si>
    <t>Control 7</t>
  </si>
  <si>
    <t>Control 8</t>
  </si>
  <si>
    <t>Controles</t>
  </si>
  <si>
    <t>Tarea 4</t>
  </si>
  <si>
    <t>Tareas</t>
  </si>
  <si>
    <t>Final</t>
  </si>
  <si>
    <t>Tarea#3</t>
  </si>
  <si>
    <t>Certamen2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</si>
</sst>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b/>
      <sz val="12"/>
      <color indexed="72"/>
      <name val="Calibri"/>
      <family val="2"/>
      <scheme val="minor"/>
    </font>
    <font>
      <sz val="12"/>
      <name val="Calibri"/>
      <family val="2"/>
      <scheme val="minor"/>
    </font>
    <font>
      <sz val="12"/>
      <color indexed="7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name val="Arial"/>
      <family val="2"/>
    </font>
    <font>
      <i/>
      <sz val="10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31">
    <xf numFmtId="0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1" fillId="2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164" fontId="5" fillId="0" borderId="0" xfId="0" applyNumberFormat="1" applyFont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 applyProtection="1">
      <alignment horizontal="center" vertical="center" wrapText="1"/>
    </xf>
    <xf numFmtId="0" fontId="3" fillId="4" borderId="0" xfId="0" applyNumberFormat="1" applyFont="1" applyFill="1" applyBorder="1" applyAlignment="1" applyProtection="1">
      <alignment horizontal="left" vertical="center" wrapText="1"/>
    </xf>
    <xf numFmtId="0" fontId="2" fillId="4" borderId="0" xfId="0" applyNumberFormat="1" applyFont="1" applyFill="1" applyBorder="1" applyAlignment="1"/>
    <xf numFmtId="164" fontId="5" fillId="4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7" fillId="0" borderId="0" xfId="0" applyNumberFormat="1" applyFont="1" applyFill="1" applyBorder="1" applyAlignment="1">
      <alignment horizontal="center"/>
    </xf>
    <xf numFmtId="9" fontId="2" fillId="0" borderId="0" xfId="0" applyNumberFormat="1" applyFont="1" applyFill="1" applyBorder="1" applyAlignment="1"/>
    <xf numFmtId="9" fontId="8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370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49</xdr:row>
      <xdr:rowOff>12700</xdr:rowOff>
    </xdr:from>
    <xdr:to>
      <xdr:col>13</xdr:col>
      <xdr:colOff>228600</xdr:colOff>
      <xdr:row>51</xdr:row>
      <xdr:rowOff>50800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8E7C9A-9627-F893-B0A6-6571920E7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11518900"/>
          <a:ext cx="6019800" cy="444500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</xdr:colOff>
      <xdr:row>45</xdr:row>
      <xdr:rowOff>38100</xdr:rowOff>
    </xdr:from>
    <xdr:to>
      <xdr:col>13</xdr:col>
      <xdr:colOff>101600</xdr:colOff>
      <xdr:row>47</xdr:row>
      <xdr:rowOff>50800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F1D872-0AC3-6B27-50E0-8E3A314FE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5700" y="10731500"/>
          <a:ext cx="5867400" cy="4191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20</xdr:row>
      <xdr:rowOff>12700</xdr:rowOff>
    </xdr:from>
    <xdr:to>
      <xdr:col>18</xdr:col>
      <xdr:colOff>25400</xdr:colOff>
      <xdr:row>28</xdr:row>
      <xdr:rowOff>101600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2D227A5-CB22-9AD7-CD47-98CA0383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22800" y="5626100"/>
          <a:ext cx="10261600" cy="1714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53</xdr:row>
      <xdr:rowOff>12700</xdr:rowOff>
    </xdr:from>
    <xdr:to>
      <xdr:col>12</xdr:col>
      <xdr:colOff>469900</xdr:colOff>
      <xdr:row>55</xdr:row>
      <xdr:rowOff>38100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41CC415-A2EF-F953-04B4-2816164FC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10300" y="12331700"/>
          <a:ext cx="5588000" cy="431800"/>
        </a:xfrm>
        <a:prstGeom prst="rect">
          <a:avLst/>
        </a:prstGeom>
      </xdr:spPr>
    </xdr:pic>
    <xdr:clientData/>
  </xdr:twoCellAnchor>
  <xdr:twoCellAnchor editAs="oneCell">
    <xdr:from>
      <xdr:col>4</xdr:col>
      <xdr:colOff>660400</xdr:colOff>
      <xdr:row>29</xdr:row>
      <xdr:rowOff>12700</xdr:rowOff>
    </xdr:from>
    <xdr:to>
      <xdr:col>17</xdr:col>
      <xdr:colOff>304800</xdr:colOff>
      <xdr:row>35</xdr:row>
      <xdr:rowOff>190500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3C81971-D859-4991-AB4B-2301F9263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95800" y="7454900"/>
          <a:ext cx="9893300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19</xdr:col>
      <xdr:colOff>419100</xdr:colOff>
      <xdr:row>71</xdr:row>
      <xdr:rowOff>38100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0ACC6E5-5C74-0D93-4820-CBFF3E732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10300" y="12928600"/>
          <a:ext cx="10248900" cy="3086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H17" sqref="H17"/>
    </sheetView>
  </sheetViews>
  <sheetFormatPr baseColWidth="10" defaultRowHeight="16" x14ac:dyDescent="0.2"/>
  <cols>
    <col min="1" max="1" width="4.5" style="2" bestFit="1" customWidth="1"/>
    <col min="2" max="2" width="13.5" style="2" customWidth="1"/>
    <col min="3" max="3" width="21.5" style="2" customWidth="1"/>
    <col min="4" max="4" width="34" style="2" customWidth="1"/>
    <col min="5" max="6" width="8.83203125" style="2" customWidth="1"/>
    <col min="7" max="7" width="10.1640625" style="2" bestFit="1" customWidth="1"/>
    <col min="8" max="8" width="10.1640625" style="2" customWidth="1"/>
    <col min="9" max="263" width="8.83203125" style="2" customWidth="1"/>
    <col min="264" max="16384" width="10.83203125" style="2"/>
  </cols>
  <sheetData>
    <row r="1" spans="1:26" ht="20" customHeight="1" x14ac:dyDescent="0.2">
      <c r="A1" s="1"/>
      <c r="B1" s="1"/>
      <c r="D1" s="4"/>
      <c r="G1" s="27">
        <v>0.2</v>
      </c>
      <c r="H1" s="27">
        <v>0.3</v>
      </c>
      <c r="R1" s="27">
        <v>0.2</v>
      </c>
      <c r="X1" s="27">
        <v>0.3</v>
      </c>
    </row>
    <row r="2" spans="1:26" ht="20" customHeight="1" x14ac:dyDescent="0.2">
      <c r="A2" s="5" t="s">
        <v>0</v>
      </c>
      <c r="B2" s="5"/>
      <c r="C2" s="5" t="s">
        <v>1</v>
      </c>
      <c r="D2" s="5" t="s">
        <v>44</v>
      </c>
      <c r="E2" s="5" t="s">
        <v>33</v>
      </c>
      <c r="G2" s="5" t="s">
        <v>50</v>
      </c>
      <c r="H2" s="5" t="s">
        <v>76</v>
      </c>
      <c r="J2" s="5" t="s">
        <v>18</v>
      </c>
      <c r="K2" s="5" t="s">
        <v>19</v>
      </c>
      <c r="L2" s="5" t="s">
        <v>29</v>
      </c>
      <c r="M2" s="5" t="s">
        <v>30</v>
      </c>
      <c r="N2" s="5" t="s">
        <v>45</v>
      </c>
      <c r="O2" s="5" t="s">
        <v>46</v>
      </c>
      <c r="P2" s="5" t="s">
        <v>69</v>
      </c>
      <c r="Q2" s="5" t="s">
        <v>70</v>
      </c>
      <c r="R2" s="5" t="s">
        <v>71</v>
      </c>
      <c r="T2" s="5" t="s">
        <v>26</v>
      </c>
      <c r="U2" s="5" t="s">
        <v>31</v>
      </c>
      <c r="V2" s="5" t="s">
        <v>32</v>
      </c>
      <c r="W2" s="5" t="s">
        <v>72</v>
      </c>
      <c r="X2" s="5" t="s">
        <v>73</v>
      </c>
      <c r="Z2" s="5" t="s">
        <v>74</v>
      </c>
    </row>
    <row r="3" spans="1:26" ht="20" customHeight="1" x14ac:dyDescent="0.2">
      <c r="A3" s="3"/>
      <c r="B3" s="3"/>
      <c r="C3" s="7"/>
      <c r="D3" s="6"/>
    </row>
    <row r="4" spans="1:26" ht="20" customHeight="1" x14ac:dyDescent="0.2">
      <c r="A4" s="3">
        <v>1</v>
      </c>
      <c r="B4" s="30" t="s">
        <v>13</v>
      </c>
      <c r="C4" s="6" t="s">
        <v>2</v>
      </c>
      <c r="D4" s="6" t="s">
        <v>34</v>
      </c>
      <c r="E4" s="2" t="s">
        <v>28</v>
      </c>
      <c r="G4" s="8">
        <v>6.3</v>
      </c>
      <c r="H4" s="8"/>
      <c r="J4" s="8">
        <v>7</v>
      </c>
      <c r="K4" s="8">
        <v>5.8</v>
      </c>
      <c r="L4" s="8">
        <v>4.9000000000000004</v>
      </c>
      <c r="M4" s="8">
        <v>1.5</v>
      </c>
      <c r="N4" s="9">
        <v>1</v>
      </c>
      <c r="O4" s="8">
        <v>7</v>
      </c>
      <c r="P4" s="8">
        <v>7</v>
      </c>
      <c r="Q4" s="8">
        <v>4</v>
      </c>
      <c r="R4" s="8">
        <f>SUM(J4,K4,L4,O4,P4,Q4)/6</f>
        <v>5.95</v>
      </c>
      <c r="T4" s="8">
        <f>'Tarea#1'!M4</f>
        <v>7</v>
      </c>
      <c r="U4" s="18">
        <f>'Tarea#2'!W4</f>
        <v>4.8040000000000003</v>
      </c>
      <c r="V4" s="9">
        <f>'Tarea#3'!W4</f>
        <v>1</v>
      </c>
      <c r="W4" s="8">
        <f>'Tarea#4'!W4</f>
        <v>0</v>
      </c>
      <c r="X4" s="8">
        <f>AVERAGE(T4:W4)</f>
        <v>3.2010000000000001</v>
      </c>
      <c r="Z4" s="8">
        <f>G4*G$1+H4*H$1+R4*R$1+X4*X$1</f>
        <v>3.4103000000000003</v>
      </c>
    </row>
    <row r="5" spans="1:26" ht="20" customHeight="1" x14ac:dyDescent="0.2">
      <c r="A5" s="3">
        <v>2</v>
      </c>
      <c r="B5" s="30"/>
      <c r="C5" s="6" t="s">
        <v>3</v>
      </c>
      <c r="D5" s="6" t="s">
        <v>35</v>
      </c>
      <c r="E5" s="2" t="s">
        <v>28</v>
      </c>
      <c r="G5" s="8">
        <v>7</v>
      </c>
      <c r="H5" s="8"/>
      <c r="J5" s="8">
        <v>2.2999999999999998</v>
      </c>
      <c r="K5" s="8">
        <v>3.5</v>
      </c>
      <c r="L5" s="9">
        <v>1</v>
      </c>
      <c r="M5" s="8">
        <v>5.5</v>
      </c>
      <c r="N5" s="9">
        <v>1</v>
      </c>
      <c r="O5" s="8">
        <v>7</v>
      </c>
      <c r="P5" s="8">
        <v>3.5</v>
      </c>
      <c r="Q5" s="9">
        <v>1</v>
      </c>
      <c r="R5" s="8">
        <f>SUM(J5,K5,M5,O5,P5,Q5)/6</f>
        <v>3.8000000000000003</v>
      </c>
      <c r="T5" s="8">
        <f>'Tarea#1'!M5</f>
        <v>5.8</v>
      </c>
      <c r="U5" s="18">
        <f>'Tarea#2'!W5</f>
        <v>5.338000000000001</v>
      </c>
      <c r="V5" s="9">
        <f>'Tarea#3'!W5</f>
        <v>1</v>
      </c>
      <c r="W5" s="8">
        <f>'Tarea#4'!W5</f>
        <v>0</v>
      </c>
      <c r="X5" s="8">
        <f t="shared" ref="X5:X16" si="0">AVERAGE(T5:W5)</f>
        <v>3.0345000000000004</v>
      </c>
      <c r="Z5" s="8">
        <f t="shared" ref="Z5:Z16" si="1">G5*G$1+H5*H$1+R5*R$1+X5*X$1</f>
        <v>3.0703500000000004</v>
      </c>
    </row>
    <row r="6" spans="1:26" ht="20" customHeight="1" x14ac:dyDescent="0.2">
      <c r="A6" s="3">
        <v>3</v>
      </c>
      <c r="B6" s="30"/>
      <c r="C6" s="6" t="s">
        <v>4</v>
      </c>
      <c r="D6" s="6" t="s">
        <v>36</v>
      </c>
      <c r="E6" s="2" t="s">
        <v>28</v>
      </c>
      <c r="G6" s="8">
        <v>7</v>
      </c>
      <c r="H6" s="8"/>
      <c r="J6" s="8">
        <v>2.2999999999999998</v>
      </c>
      <c r="K6" s="8">
        <v>3.5</v>
      </c>
      <c r="L6" s="9">
        <v>1</v>
      </c>
      <c r="M6" s="8">
        <v>2</v>
      </c>
      <c r="N6" s="8">
        <v>4</v>
      </c>
      <c r="O6" s="8">
        <v>2</v>
      </c>
      <c r="P6" s="9">
        <v>1</v>
      </c>
      <c r="Q6" s="8">
        <v>4.5</v>
      </c>
      <c r="R6" s="8">
        <f>SUM(J6,K6,M6,N6,O6,Q6)/6</f>
        <v>3.0500000000000003</v>
      </c>
      <c r="T6" s="8">
        <f>'Tarea#1'!M6</f>
        <v>3.5</v>
      </c>
      <c r="U6" s="18">
        <f>'Tarea#2'!W6</f>
        <v>4.4800000000000004</v>
      </c>
      <c r="V6" s="9">
        <f>'Tarea#3'!W6</f>
        <v>1</v>
      </c>
      <c r="W6" s="8">
        <f>'Tarea#4'!W6</f>
        <v>0</v>
      </c>
      <c r="X6" s="8">
        <f t="shared" si="0"/>
        <v>2.2450000000000001</v>
      </c>
      <c r="Z6" s="8">
        <f t="shared" si="1"/>
        <v>2.6835000000000004</v>
      </c>
    </row>
    <row r="7" spans="1:26" ht="20" customHeight="1" x14ac:dyDescent="0.2">
      <c r="A7" s="3">
        <v>4</v>
      </c>
      <c r="B7" s="30"/>
      <c r="C7" s="6"/>
      <c r="D7" s="6"/>
      <c r="G7" s="8"/>
      <c r="H7" s="8"/>
      <c r="J7" s="18"/>
      <c r="K7" s="18"/>
      <c r="M7" s="8"/>
      <c r="N7" s="8"/>
      <c r="O7" s="8"/>
      <c r="P7" s="8"/>
      <c r="R7" s="8"/>
      <c r="T7" s="18"/>
      <c r="U7" s="18"/>
      <c r="V7" s="8"/>
      <c r="W7" s="8"/>
      <c r="X7" s="8"/>
      <c r="Z7" s="8"/>
    </row>
    <row r="8" spans="1:26" ht="20" customHeight="1" x14ac:dyDescent="0.2">
      <c r="A8" s="3">
        <v>5</v>
      </c>
      <c r="B8" s="30"/>
      <c r="C8" s="6"/>
      <c r="D8" s="6"/>
      <c r="G8" s="8"/>
      <c r="H8" s="8"/>
      <c r="J8" s="18"/>
      <c r="K8" s="18"/>
      <c r="M8" s="8"/>
      <c r="N8" s="8"/>
      <c r="O8" s="8"/>
      <c r="P8" s="8"/>
      <c r="R8" s="8"/>
      <c r="T8" s="18"/>
      <c r="U8" s="18"/>
      <c r="V8" s="8"/>
      <c r="W8" s="8"/>
      <c r="X8" s="8"/>
      <c r="Z8" s="8"/>
    </row>
    <row r="9" spans="1:26" ht="20" customHeight="1" x14ac:dyDescent="0.2">
      <c r="A9" s="3">
        <v>2</v>
      </c>
      <c r="B9" s="30" t="s">
        <v>12</v>
      </c>
      <c r="C9" s="6" t="s">
        <v>8</v>
      </c>
      <c r="D9" s="6" t="s">
        <v>37</v>
      </c>
      <c r="E9" s="2" t="s">
        <v>28</v>
      </c>
      <c r="G9" s="8">
        <v>6.3</v>
      </c>
      <c r="H9" s="8"/>
      <c r="J9" s="8">
        <v>7</v>
      </c>
      <c r="K9" s="8">
        <v>5.3</v>
      </c>
      <c r="L9" s="8">
        <v>3.1</v>
      </c>
      <c r="M9" s="8">
        <v>2.5</v>
      </c>
      <c r="N9" s="8">
        <v>4.8</v>
      </c>
      <c r="O9" s="8">
        <v>5.5</v>
      </c>
      <c r="P9" s="8">
        <v>5.8</v>
      </c>
      <c r="Q9" s="9">
        <v>1</v>
      </c>
      <c r="R9" s="8">
        <f>SUM(J9,K9,L9,N9,O9,P9)/6</f>
        <v>5.25</v>
      </c>
      <c r="T9" s="8">
        <f>'Tarea#1'!M10</f>
        <v>3.5</v>
      </c>
      <c r="U9" s="18">
        <f>'Tarea#2'!W9</f>
        <v>5.5</v>
      </c>
      <c r="V9" s="9">
        <f>'Tarea#3'!W9</f>
        <v>1</v>
      </c>
      <c r="W9" s="8">
        <f>'Tarea#4'!W9</f>
        <v>0</v>
      </c>
      <c r="X9" s="8">
        <f t="shared" si="0"/>
        <v>2.5</v>
      </c>
      <c r="Z9" s="8">
        <f t="shared" si="1"/>
        <v>3.06</v>
      </c>
    </row>
    <row r="10" spans="1:26" ht="20" customHeight="1" x14ac:dyDescent="0.2">
      <c r="A10" s="3">
        <v>3</v>
      </c>
      <c r="B10" s="30"/>
      <c r="C10" s="6" t="s">
        <v>9</v>
      </c>
      <c r="D10" s="6" t="s">
        <v>38</v>
      </c>
      <c r="E10" s="2" t="s">
        <v>28</v>
      </c>
      <c r="G10" s="8">
        <v>7</v>
      </c>
      <c r="H10" s="8"/>
      <c r="J10" s="8">
        <v>1.8</v>
      </c>
      <c r="K10" s="8">
        <v>5.3</v>
      </c>
      <c r="L10" s="8">
        <v>3.1</v>
      </c>
      <c r="M10" s="9">
        <v>1</v>
      </c>
      <c r="N10" s="9">
        <v>1</v>
      </c>
      <c r="O10" s="8">
        <v>7</v>
      </c>
      <c r="P10" s="8">
        <v>7</v>
      </c>
      <c r="Q10" s="9">
        <v>1</v>
      </c>
      <c r="R10" s="8">
        <f>SUM(J10,K10,L10,O10,P10,Q10)/6</f>
        <v>4.2</v>
      </c>
      <c r="T10" s="8">
        <f>'Tarea#1'!M11</f>
        <v>5.8</v>
      </c>
      <c r="U10" s="9"/>
      <c r="V10" s="9">
        <f>'Tarea#3'!W10</f>
        <v>1</v>
      </c>
      <c r="W10" s="8">
        <f>'Tarea#4'!W10</f>
        <v>0</v>
      </c>
      <c r="X10" s="8">
        <f t="shared" si="0"/>
        <v>2.2666666666666666</v>
      </c>
      <c r="Z10" s="8">
        <f t="shared" si="1"/>
        <v>2.92</v>
      </c>
    </row>
    <row r="11" spans="1:26" s="21" customFormat="1" ht="20" customHeight="1" x14ac:dyDescent="0.2">
      <c r="A11" s="19">
        <v>4</v>
      </c>
      <c r="B11" s="30"/>
      <c r="C11" s="20" t="s">
        <v>10</v>
      </c>
      <c r="D11" s="20" t="s">
        <v>39</v>
      </c>
      <c r="E11" s="21" t="s">
        <v>28</v>
      </c>
      <c r="J11" s="22"/>
      <c r="K11" s="22"/>
      <c r="L11" s="22"/>
      <c r="M11" s="22"/>
      <c r="N11" s="22"/>
      <c r="O11" s="22"/>
      <c r="P11" s="22"/>
      <c r="T11" s="22"/>
      <c r="U11" s="22"/>
      <c r="V11" s="22"/>
    </row>
    <row r="12" spans="1:26" ht="20" customHeight="1" x14ac:dyDescent="0.2">
      <c r="A12" s="3">
        <v>5</v>
      </c>
      <c r="B12" s="30"/>
      <c r="C12" s="6" t="s">
        <v>11</v>
      </c>
      <c r="D12" s="6" t="s">
        <v>40</v>
      </c>
      <c r="E12" s="2" t="s">
        <v>28</v>
      </c>
      <c r="G12" s="9"/>
      <c r="H12" s="9"/>
      <c r="J12" s="9">
        <v>1</v>
      </c>
      <c r="K12" s="9">
        <v>1</v>
      </c>
      <c r="L12" s="9">
        <v>1</v>
      </c>
      <c r="M12" s="8">
        <v>1</v>
      </c>
      <c r="N12" s="8">
        <v>1</v>
      </c>
      <c r="O12" s="8">
        <v>3</v>
      </c>
      <c r="P12" s="9">
        <v>1</v>
      </c>
      <c r="Q12" s="9">
        <v>1</v>
      </c>
      <c r="R12" s="8">
        <f>SUM(J12:O12)/6</f>
        <v>1.3333333333333333</v>
      </c>
      <c r="T12" s="9"/>
      <c r="U12" s="9"/>
      <c r="V12" s="9">
        <f>'Tarea#3'!W12</f>
        <v>1</v>
      </c>
      <c r="W12" s="8">
        <f>'Tarea#4'!W12</f>
        <v>0</v>
      </c>
      <c r="X12" s="8">
        <f t="shared" si="0"/>
        <v>0.5</v>
      </c>
      <c r="Z12" s="8">
        <f t="shared" si="1"/>
        <v>0.41666666666666663</v>
      </c>
    </row>
    <row r="13" spans="1:26" ht="17" x14ac:dyDescent="0.2">
      <c r="A13" s="3">
        <v>1</v>
      </c>
      <c r="B13" s="14" t="s">
        <v>15</v>
      </c>
      <c r="C13" s="6" t="s">
        <v>14</v>
      </c>
      <c r="D13" s="6" t="s">
        <v>41</v>
      </c>
      <c r="E13" s="2" t="s">
        <v>28</v>
      </c>
      <c r="G13" s="9"/>
      <c r="H13" s="9"/>
      <c r="J13" s="8">
        <v>1.8</v>
      </c>
      <c r="K13" s="8">
        <v>2.2999999999999998</v>
      </c>
      <c r="L13" s="9">
        <v>1</v>
      </c>
      <c r="M13" s="8">
        <v>2</v>
      </c>
      <c r="N13" s="9">
        <v>1</v>
      </c>
      <c r="O13" s="8">
        <v>3</v>
      </c>
      <c r="P13" s="9">
        <v>1</v>
      </c>
      <c r="Q13" s="9">
        <v>1</v>
      </c>
      <c r="R13" s="8">
        <f>SUM(J13,K13,L13,M13,N13,O13)/6</f>
        <v>1.8499999999999999</v>
      </c>
      <c r="T13" s="8">
        <f>'Tarea#1'!M14</f>
        <v>3.9</v>
      </c>
      <c r="U13" s="9"/>
      <c r="V13" s="9">
        <f>'Tarea#3'!W13</f>
        <v>1</v>
      </c>
      <c r="W13" s="8">
        <f>'Tarea#4'!W13</f>
        <v>0</v>
      </c>
      <c r="X13" s="8">
        <f t="shared" si="0"/>
        <v>1.6333333333333335</v>
      </c>
      <c r="Z13" s="8">
        <f t="shared" si="1"/>
        <v>0.8600000000000001</v>
      </c>
    </row>
    <row r="14" spans="1:26" ht="20" customHeight="1" x14ac:dyDescent="0.2">
      <c r="A14" s="3">
        <v>1</v>
      </c>
      <c r="B14" s="14" t="s">
        <v>16</v>
      </c>
      <c r="C14" s="6" t="s">
        <v>17</v>
      </c>
      <c r="D14" s="6" t="s">
        <v>42</v>
      </c>
      <c r="E14" s="2" t="s">
        <v>28</v>
      </c>
      <c r="G14" s="9"/>
      <c r="H14" s="9"/>
      <c r="J14" s="8">
        <v>2.2999999999999998</v>
      </c>
      <c r="K14" s="8">
        <v>6.4</v>
      </c>
      <c r="L14" s="8">
        <v>1.7</v>
      </c>
      <c r="M14" s="8">
        <v>3.5</v>
      </c>
      <c r="N14" s="9">
        <v>1</v>
      </c>
      <c r="O14" s="9">
        <v>1</v>
      </c>
      <c r="P14" s="9">
        <v>1</v>
      </c>
      <c r="Q14" s="9">
        <v>1</v>
      </c>
      <c r="R14" s="8">
        <f>SUM(J14:O14)/6</f>
        <v>2.65</v>
      </c>
      <c r="T14" s="8">
        <f>'Tarea#1'!M15</f>
        <v>6.4</v>
      </c>
      <c r="U14" s="9"/>
      <c r="V14" s="9">
        <f>'Tarea#3'!W14</f>
        <v>1</v>
      </c>
      <c r="W14" s="8">
        <f>'Tarea#4'!W14</f>
        <v>0</v>
      </c>
      <c r="X14" s="8">
        <f t="shared" si="0"/>
        <v>2.4666666666666668</v>
      </c>
      <c r="Z14" s="8">
        <f t="shared" si="1"/>
        <v>1.27</v>
      </c>
    </row>
    <row r="15" spans="1:26" x14ac:dyDescent="0.2">
      <c r="G15" s="8"/>
      <c r="H15" s="8"/>
      <c r="J15" s="8"/>
      <c r="K15" s="8"/>
      <c r="L15" s="8"/>
      <c r="M15" s="8"/>
      <c r="N15" s="8"/>
      <c r="O15" s="8"/>
      <c r="P15" s="8"/>
      <c r="T15" s="18"/>
      <c r="U15" s="18"/>
      <c r="V15" s="8"/>
      <c r="X15" s="8"/>
      <c r="Z15" s="8"/>
    </row>
    <row r="16" spans="1:26" x14ac:dyDescent="0.2">
      <c r="D16" s="2" t="s">
        <v>43</v>
      </c>
      <c r="E16" s="2" t="s">
        <v>28</v>
      </c>
      <c r="G16" s="8">
        <v>7</v>
      </c>
      <c r="H16" s="8">
        <v>5.5</v>
      </c>
      <c r="J16" s="9">
        <v>1</v>
      </c>
      <c r="K16" s="9">
        <v>1</v>
      </c>
      <c r="L16" s="8">
        <v>3.1</v>
      </c>
      <c r="M16" s="8">
        <v>4.5999999999999996</v>
      </c>
      <c r="N16" s="8">
        <v>7</v>
      </c>
      <c r="O16" s="8">
        <v>7</v>
      </c>
      <c r="P16" s="8">
        <v>7</v>
      </c>
      <c r="R16" s="8">
        <f>AVERAGE(M16:P16)</f>
        <v>6.4</v>
      </c>
      <c r="T16" s="8">
        <f>'Tarea#1'!M17</f>
        <v>5.8</v>
      </c>
      <c r="U16" s="18">
        <f>'Tarea#2'!W16</f>
        <v>7</v>
      </c>
      <c r="V16" s="8">
        <f>'Tarea#3'!W16</f>
        <v>7</v>
      </c>
      <c r="X16" s="8">
        <f t="shared" si="0"/>
        <v>6.6000000000000005</v>
      </c>
      <c r="Z16" s="8">
        <f t="shared" si="1"/>
        <v>6.3100000000000005</v>
      </c>
    </row>
    <row r="17" spans="6:21" x14ac:dyDescent="0.2">
      <c r="R17" s="8"/>
      <c r="T17" s="8"/>
      <c r="U17" s="18"/>
    </row>
    <row r="18" spans="6:21" x14ac:dyDescent="0.2">
      <c r="U18" s="18"/>
    </row>
    <row r="19" spans="6:21" x14ac:dyDescent="0.2">
      <c r="F19" s="2" t="s">
        <v>47</v>
      </c>
      <c r="G19" s="23">
        <f>AVERAGE(G4:G16)</f>
        <v>6.7666666666666666</v>
      </c>
      <c r="H19" s="23"/>
      <c r="J19" s="23">
        <f>AVERAGE(J4:J16)</f>
        <v>2.9444444444444446</v>
      </c>
      <c r="K19" s="23">
        <f t="shared" ref="K19:O19" si="2">AVERAGE(K4:K16)</f>
        <v>3.7888888888888892</v>
      </c>
      <c r="L19" s="23">
        <f t="shared" si="2"/>
        <v>2.2111111111111112</v>
      </c>
      <c r="M19" s="23">
        <f t="shared" si="2"/>
        <v>2.6222222222222222</v>
      </c>
      <c r="N19" s="23">
        <f t="shared" si="2"/>
        <v>2.4222222222222225</v>
      </c>
      <c r="O19" s="23">
        <f t="shared" si="2"/>
        <v>4.7222222222222223</v>
      </c>
      <c r="P19" s="23"/>
      <c r="T19" s="23">
        <f t="shared" ref="T19:U19" si="3">AVERAGE(T4:T16)</f>
        <v>5.2124999999999995</v>
      </c>
      <c r="U19" s="23">
        <f t="shared" si="3"/>
        <v>5.4244000000000003</v>
      </c>
    </row>
    <row r="20" spans="6:21" x14ac:dyDescent="0.2">
      <c r="F20" s="2" t="s">
        <v>48</v>
      </c>
      <c r="G20" s="23">
        <f>MEDIAN(G4:G16)</f>
        <v>7</v>
      </c>
      <c r="H20" s="23"/>
      <c r="J20" s="23">
        <f>MEDIAN(J4:J16)</f>
        <v>2.2999999999999998</v>
      </c>
      <c r="K20" s="23">
        <f t="shared" ref="K20:O20" si="4">MEDIAN(K4:K16)</f>
        <v>3.5</v>
      </c>
      <c r="L20" s="23">
        <f t="shared" si="4"/>
        <v>1.7</v>
      </c>
      <c r="M20" s="23">
        <f t="shared" si="4"/>
        <v>2</v>
      </c>
      <c r="N20" s="23">
        <f t="shared" si="4"/>
        <v>1</v>
      </c>
      <c r="O20" s="23">
        <f t="shared" si="4"/>
        <v>5.5</v>
      </c>
      <c r="P20" s="23"/>
      <c r="T20" s="23">
        <f t="shared" ref="T20:U20" si="5">MEDIAN(T4:T16)</f>
        <v>5.8</v>
      </c>
      <c r="U20" s="23">
        <f t="shared" si="5"/>
        <v>5.338000000000001</v>
      </c>
    </row>
    <row r="21" spans="6:21" x14ac:dyDescent="0.2">
      <c r="F21" s="2" t="s">
        <v>49</v>
      </c>
      <c r="G21" s="24">
        <f>_xlfn.STDEV.S(G4:G16)</f>
        <v>0.36147844564602571</v>
      </c>
      <c r="H21" s="24"/>
      <c r="J21" s="24">
        <f>_xlfn.STDEV.S(J4:J16)</f>
        <v>2.3537794666828442</v>
      </c>
      <c r="K21" s="24">
        <f t="shared" ref="K21:O21" si="6">_xlfn.STDEV.S(K4:K16)</f>
        <v>2.0423298242720525</v>
      </c>
      <c r="L21" s="24">
        <f t="shared" si="6"/>
        <v>1.4021808410868799</v>
      </c>
      <c r="M21" s="24">
        <f t="shared" si="6"/>
        <v>1.5919938581679403</v>
      </c>
      <c r="N21" s="24">
        <f t="shared" si="6"/>
        <v>2.270340160514376</v>
      </c>
      <c r="O21" s="24">
        <f t="shared" si="6"/>
        <v>2.4636242498490803</v>
      </c>
      <c r="P21" s="24"/>
      <c r="T21" s="24">
        <f t="shared" ref="T21:U21" si="7">_xlfn.STDEV.S(T4:T16)</f>
        <v>1.3747077611519618</v>
      </c>
      <c r="U21" s="24">
        <f t="shared" si="7"/>
        <v>0.97114406758214955</v>
      </c>
    </row>
    <row r="22" spans="6:21" x14ac:dyDescent="0.2">
      <c r="J22" s="10"/>
    </row>
    <row r="23" spans="6:21" x14ac:dyDescent="0.2">
      <c r="J23" s="17"/>
      <c r="K23" s="2" t="s">
        <v>27</v>
      </c>
    </row>
    <row r="24" spans="6:21" x14ac:dyDescent="0.2">
      <c r="J24" s="8"/>
    </row>
    <row r="25" spans="6:21" x14ac:dyDescent="0.2">
      <c r="J25" s="8"/>
    </row>
    <row r="29" spans="6:21" x14ac:dyDescent="0.2">
      <c r="J29" s="26"/>
      <c r="K29" s="26"/>
    </row>
    <row r="30" spans="6:21" x14ac:dyDescent="0.2">
      <c r="J30" s="25"/>
      <c r="K30" s="25"/>
    </row>
    <row r="31" spans="6:21" x14ac:dyDescent="0.2">
      <c r="J31" s="25"/>
      <c r="K31" s="25"/>
    </row>
    <row r="32" spans="6:21" x14ac:dyDescent="0.2">
      <c r="J32" s="25"/>
      <c r="K32" s="25"/>
    </row>
    <row r="33" spans="10:11" x14ac:dyDescent="0.2">
      <c r="J33" s="25"/>
      <c r="K33" s="25"/>
    </row>
    <row r="34" spans="10:11" x14ac:dyDescent="0.2">
      <c r="J34" s="25"/>
      <c r="K34" s="25"/>
    </row>
    <row r="35" spans="10:11" x14ac:dyDescent="0.2">
      <c r="J35" s="25"/>
      <c r="K35" s="25"/>
    </row>
    <row r="36" spans="10:11" x14ac:dyDescent="0.2">
      <c r="J36" s="25"/>
      <c r="K36" s="25"/>
    </row>
    <row r="37" spans="10:11" x14ac:dyDescent="0.2">
      <c r="J37" s="25"/>
      <c r="K37" s="25"/>
    </row>
  </sheetData>
  <sortState xmlns:xlrd2="http://schemas.microsoft.com/office/spreadsheetml/2017/richdata2" ref="J30:J36">
    <sortCondition ref="J30"/>
  </sortState>
  <mergeCells count="2">
    <mergeCell ref="B4:B8"/>
    <mergeCell ref="B9:B12"/>
  </mergeCells>
  <phoneticPr fontId="6" type="noConversion"/>
  <conditionalFormatting sqref="K8 J13:K15 J4:J11 T4:T17">
    <cfRule type="cellIs" dxfId="369" priority="155" stopIfTrue="1" operator="greaterThanOrEqual">
      <formula>3.95</formula>
    </cfRule>
    <cfRule type="cellIs" dxfId="368" priority="156" stopIfTrue="1" operator="lessThan">
      <formula>3.95</formula>
    </cfRule>
  </conditionalFormatting>
  <conditionalFormatting sqref="K4:K7 K9:K11">
    <cfRule type="cellIs" dxfId="367" priority="153" stopIfTrue="1" operator="greaterThanOrEqual">
      <formula>3.95</formula>
    </cfRule>
    <cfRule type="cellIs" dxfId="366" priority="154" stopIfTrue="1" operator="lessThan">
      <formula>3.95</formula>
    </cfRule>
  </conditionalFormatting>
  <conditionalFormatting sqref="J16">
    <cfRule type="cellIs" dxfId="365" priority="147" stopIfTrue="1" operator="greaterThanOrEqual">
      <formula>3.95</formula>
    </cfRule>
    <cfRule type="cellIs" dxfId="364" priority="148" stopIfTrue="1" operator="lessThan">
      <formula>3.95</formula>
    </cfRule>
  </conditionalFormatting>
  <conditionalFormatting sqref="K16">
    <cfRule type="cellIs" dxfId="363" priority="145" stopIfTrue="1" operator="greaterThanOrEqual">
      <formula>3.95</formula>
    </cfRule>
    <cfRule type="cellIs" dxfId="362" priority="146" stopIfTrue="1" operator="lessThan">
      <formula>3.95</formula>
    </cfRule>
  </conditionalFormatting>
  <conditionalFormatting sqref="M12:O12 M7:P9 M4:M5 O4:P5 M15:P16 M13:M14 O13 M6:O6">
    <cfRule type="cellIs" dxfId="361" priority="141" stopIfTrue="1" operator="greaterThanOrEqual">
      <formula>3.95</formula>
    </cfRule>
    <cfRule type="cellIs" dxfId="360" priority="142" stopIfTrue="1" operator="lessThan">
      <formula>3.95</formula>
    </cfRule>
  </conditionalFormatting>
  <conditionalFormatting sqref="M10">
    <cfRule type="cellIs" dxfId="359" priority="139" stopIfTrue="1" operator="greaterThanOrEqual">
      <formula>3.95</formula>
    </cfRule>
    <cfRule type="cellIs" dxfId="358" priority="140" stopIfTrue="1" operator="lessThan">
      <formula>3.95</formula>
    </cfRule>
  </conditionalFormatting>
  <conditionalFormatting sqref="M11">
    <cfRule type="cellIs" dxfId="357" priority="137" stopIfTrue="1" operator="greaterThanOrEqual">
      <formula>3.95</formula>
    </cfRule>
    <cfRule type="cellIs" dxfId="356" priority="138" stopIfTrue="1" operator="lessThan">
      <formula>3.95</formula>
    </cfRule>
  </conditionalFormatting>
  <conditionalFormatting sqref="N16">
    <cfRule type="cellIs" dxfId="355" priority="135" stopIfTrue="1" operator="greaterThanOrEqual">
      <formula>3.95</formula>
    </cfRule>
    <cfRule type="cellIs" dxfId="354" priority="136" stopIfTrue="1" operator="lessThan">
      <formula>3.95</formula>
    </cfRule>
  </conditionalFormatting>
  <conditionalFormatting sqref="L5">
    <cfRule type="cellIs" dxfId="353" priority="133" stopIfTrue="1" operator="greaterThanOrEqual">
      <formula>3.95</formula>
    </cfRule>
    <cfRule type="cellIs" dxfId="352" priority="134" stopIfTrue="1" operator="lessThan">
      <formula>3.95</formula>
    </cfRule>
  </conditionalFormatting>
  <conditionalFormatting sqref="L6">
    <cfRule type="cellIs" dxfId="351" priority="131" stopIfTrue="1" operator="greaterThanOrEqual">
      <formula>3.95</formula>
    </cfRule>
    <cfRule type="cellIs" dxfId="350" priority="132" stopIfTrue="1" operator="lessThan">
      <formula>3.95</formula>
    </cfRule>
  </conditionalFormatting>
  <conditionalFormatting sqref="L11">
    <cfRule type="cellIs" dxfId="349" priority="129" stopIfTrue="1" operator="greaterThanOrEqual">
      <formula>3.95</formula>
    </cfRule>
    <cfRule type="cellIs" dxfId="348" priority="130" stopIfTrue="1" operator="lessThan">
      <formula>3.95</formula>
    </cfRule>
  </conditionalFormatting>
  <conditionalFormatting sqref="N5">
    <cfRule type="cellIs" dxfId="347" priority="125" stopIfTrue="1" operator="greaterThanOrEqual">
      <formula>3.95</formula>
    </cfRule>
    <cfRule type="cellIs" dxfId="346" priority="126" stopIfTrue="1" operator="lessThan">
      <formula>3.95</formula>
    </cfRule>
  </conditionalFormatting>
  <conditionalFormatting sqref="N4">
    <cfRule type="cellIs" dxfId="345" priority="123" stopIfTrue="1" operator="greaterThanOrEqual">
      <formula>3.95</formula>
    </cfRule>
    <cfRule type="cellIs" dxfId="344" priority="124" stopIfTrue="1" operator="lessThan">
      <formula>3.95</formula>
    </cfRule>
  </conditionalFormatting>
  <conditionalFormatting sqref="L4">
    <cfRule type="cellIs" dxfId="343" priority="115" stopIfTrue="1" operator="greaterThanOrEqual">
      <formula>3.95</formula>
    </cfRule>
    <cfRule type="cellIs" dxfId="342" priority="116" stopIfTrue="1" operator="lessThan">
      <formula>3.95</formula>
    </cfRule>
  </conditionalFormatting>
  <conditionalFormatting sqref="L9:L10">
    <cfRule type="cellIs" dxfId="341" priority="113" stopIfTrue="1" operator="greaterThanOrEqual">
      <formula>3.95</formula>
    </cfRule>
    <cfRule type="cellIs" dxfId="340" priority="114" stopIfTrue="1" operator="lessThan">
      <formula>3.95</formula>
    </cfRule>
  </conditionalFormatting>
  <conditionalFormatting sqref="L14:L16">
    <cfRule type="cellIs" dxfId="339" priority="111" stopIfTrue="1" operator="greaterThanOrEqual">
      <formula>3.95</formula>
    </cfRule>
    <cfRule type="cellIs" dxfId="338" priority="112" stopIfTrue="1" operator="lessThan">
      <formula>3.95</formula>
    </cfRule>
  </conditionalFormatting>
  <conditionalFormatting sqref="O10:P10">
    <cfRule type="cellIs" dxfId="337" priority="109" stopIfTrue="1" operator="greaterThanOrEqual">
      <formula>3.95</formula>
    </cfRule>
    <cfRule type="cellIs" dxfId="336" priority="110" stopIfTrue="1" operator="lessThan">
      <formula>3.95</formula>
    </cfRule>
  </conditionalFormatting>
  <conditionalFormatting sqref="N11:P11">
    <cfRule type="cellIs" dxfId="335" priority="105" stopIfTrue="1" operator="greaterThanOrEqual">
      <formula>3.95</formula>
    </cfRule>
    <cfRule type="cellIs" dxfId="334" priority="106" stopIfTrue="1" operator="lessThan">
      <formula>3.95</formula>
    </cfRule>
  </conditionalFormatting>
  <conditionalFormatting sqref="N10">
    <cfRule type="cellIs" dxfId="333" priority="103" stopIfTrue="1" operator="greaterThanOrEqual">
      <formula>3.95</formula>
    </cfRule>
    <cfRule type="cellIs" dxfId="332" priority="104" stopIfTrue="1" operator="lessThan">
      <formula>3.95</formula>
    </cfRule>
  </conditionalFormatting>
  <conditionalFormatting sqref="U5:U9 U15:U18 V12:V16 U4:W4 V5:W10">
    <cfRule type="cellIs" dxfId="331" priority="101" stopIfTrue="1" operator="greaterThanOrEqual">
      <formula>3.95</formula>
    </cfRule>
    <cfRule type="cellIs" dxfId="330" priority="102" stopIfTrue="1" operator="lessThan">
      <formula>3.95</formula>
    </cfRule>
  </conditionalFormatting>
  <conditionalFormatting sqref="J24:J25">
    <cfRule type="cellIs" dxfId="329" priority="83" stopIfTrue="1" operator="greaterThanOrEqual">
      <formula>3.95</formula>
    </cfRule>
    <cfRule type="cellIs" dxfId="328" priority="84" stopIfTrue="1" operator="lessThan">
      <formula>3.95</formula>
    </cfRule>
  </conditionalFormatting>
  <conditionalFormatting sqref="G4:H10 G15:H16">
    <cfRule type="cellIs" dxfId="327" priority="81" stopIfTrue="1" operator="greaterThanOrEqual">
      <formula>3.95</formula>
    </cfRule>
    <cfRule type="cellIs" dxfId="326" priority="82" stopIfTrue="1" operator="lessThan">
      <formula>3.95</formula>
    </cfRule>
  </conditionalFormatting>
  <conditionalFormatting sqref="G12:H12">
    <cfRule type="cellIs" dxfId="325" priority="79" stopIfTrue="1" operator="greaterThanOrEqual">
      <formula>3.95</formula>
    </cfRule>
    <cfRule type="cellIs" dxfId="324" priority="80" stopIfTrue="1" operator="lessThan">
      <formula>3.95</formula>
    </cfRule>
  </conditionalFormatting>
  <conditionalFormatting sqref="G13:H13">
    <cfRule type="cellIs" dxfId="323" priority="77" stopIfTrue="1" operator="greaterThanOrEqual">
      <formula>3.95</formula>
    </cfRule>
    <cfRule type="cellIs" dxfId="322" priority="78" stopIfTrue="1" operator="lessThan">
      <formula>3.95</formula>
    </cfRule>
  </conditionalFormatting>
  <conditionalFormatting sqref="G14:H14">
    <cfRule type="cellIs" dxfId="321" priority="75" stopIfTrue="1" operator="greaterThanOrEqual">
      <formula>3.95</formula>
    </cfRule>
    <cfRule type="cellIs" dxfId="320" priority="76" stopIfTrue="1" operator="lessThan">
      <formula>3.95</formula>
    </cfRule>
  </conditionalFormatting>
  <conditionalFormatting sqref="U11">
    <cfRule type="cellIs" dxfId="319" priority="71" stopIfTrue="1" operator="greaterThanOrEqual">
      <formula>3.95</formula>
    </cfRule>
    <cfRule type="cellIs" dxfId="318" priority="72" stopIfTrue="1" operator="lessThan">
      <formula>3.95</formula>
    </cfRule>
  </conditionalFormatting>
  <conditionalFormatting sqref="U10">
    <cfRule type="cellIs" dxfId="317" priority="69" stopIfTrue="1" operator="greaterThanOrEqual">
      <formula>3.95</formula>
    </cfRule>
    <cfRule type="cellIs" dxfId="316" priority="70" stopIfTrue="1" operator="lessThan">
      <formula>3.95</formula>
    </cfRule>
  </conditionalFormatting>
  <conditionalFormatting sqref="U12">
    <cfRule type="cellIs" dxfId="315" priority="67" stopIfTrue="1" operator="greaterThanOrEqual">
      <formula>3.95</formula>
    </cfRule>
    <cfRule type="cellIs" dxfId="314" priority="68" stopIfTrue="1" operator="lessThan">
      <formula>3.95</formula>
    </cfRule>
  </conditionalFormatting>
  <conditionalFormatting sqref="U13">
    <cfRule type="cellIs" dxfId="313" priority="65" stopIfTrue="1" operator="greaterThanOrEqual">
      <formula>3.95</formula>
    </cfRule>
    <cfRule type="cellIs" dxfId="312" priority="66" stopIfTrue="1" operator="lessThan">
      <formula>3.95</formula>
    </cfRule>
  </conditionalFormatting>
  <conditionalFormatting sqref="U14">
    <cfRule type="cellIs" dxfId="311" priority="63" stopIfTrue="1" operator="greaterThanOrEqual">
      <formula>3.95</formula>
    </cfRule>
    <cfRule type="cellIs" dxfId="310" priority="64" stopIfTrue="1" operator="lessThan">
      <formula>3.95</formula>
    </cfRule>
  </conditionalFormatting>
  <conditionalFormatting sqref="R17">
    <cfRule type="cellIs" dxfId="309" priority="61" stopIfTrue="1" operator="greaterThanOrEqual">
      <formula>3.95</formula>
    </cfRule>
    <cfRule type="cellIs" dxfId="308" priority="62" stopIfTrue="1" operator="lessThan">
      <formula>3.95</formula>
    </cfRule>
  </conditionalFormatting>
  <conditionalFormatting sqref="R16">
    <cfRule type="cellIs" dxfId="307" priority="59" stopIfTrue="1" operator="greaterThanOrEqual">
      <formula>3.95</formula>
    </cfRule>
    <cfRule type="cellIs" dxfId="306" priority="60" stopIfTrue="1" operator="lessThan">
      <formula>3.95</formula>
    </cfRule>
  </conditionalFormatting>
  <conditionalFormatting sqref="P6">
    <cfRule type="cellIs" dxfId="305" priority="57" stopIfTrue="1" operator="greaterThanOrEqual">
      <formula>3.95</formula>
    </cfRule>
    <cfRule type="cellIs" dxfId="304" priority="58" stopIfTrue="1" operator="lessThan">
      <formula>3.95</formula>
    </cfRule>
  </conditionalFormatting>
  <conditionalFormatting sqref="P12">
    <cfRule type="cellIs" dxfId="303" priority="55" stopIfTrue="1" operator="greaterThanOrEqual">
      <formula>3.95</formula>
    </cfRule>
    <cfRule type="cellIs" dxfId="302" priority="56" stopIfTrue="1" operator="lessThan">
      <formula>3.95</formula>
    </cfRule>
  </conditionalFormatting>
  <conditionalFormatting sqref="P13">
    <cfRule type="cellIs" dxfId="301" priority="53" stopIfTrue="1" operator="greaterThanOrEqual">
      <formula>3.95</formula>
    </cfRule>
    <cfRule type="cellIs" dxfId="300" priority="54" stopIfTrue="1" operator="lessThan">
      <formula>3.95</formula>
    </cfRule>
  </conditionalFormatting>
  <conditionalFormatting sqref="Q5">
    <cfRule type="cellIs" dxfId="299" priority="51" stopIfTrue="1" operator="greaterThanOrEqual">
      <formula>3.95</formula>
    </cfRule>
    <cfRule type="cellIs" dxfId="298" priority="52" stopIfTrue="1" operator="lessThan">
      <formula>3.95</formula>
    </cfRule>
  </conditionalFormatting>
  <conditionalFormatting sqref="Q9">
    <cfRule type="cellIs" dxfId="297" priority="47" stopIfTrue="1" operator="greaterThanOrEqual">
      <formula>3.95</formula>
    </cfRule>
    <cfRule type="cellIs" dxfId="296" priority="48" stopIfTrue="1" operator="lessThan">
      <formula>3.95</formula>
    </cfRule>
  </conditionalFormatting>
  <conditionalFormatting sqref="Q10">
    <cfRule type="cellIs" dxfId="295" priority="45" stopIfTrue="1" operator="greaterThanOrEqual">
      <formula>3.95</formula>
    </cfRule>
    <cfRule type="cellIs" dxfId="294" priority="46" stopIfTrue="1" operator="lessThan">
      <formula>3.95</formula>
    </cfRule>
  </conditionalFormatting>
  <conditionalFormatting sqref="Q12">
    <cfRule type="cellIs" dxfId="293" priority="43" stopIfTrue="1" operator="greaterThanOrEqual">
      <formula>3.95</formula>
    </cfRule>
    <cfRule type="cellIs" dxfId="292" priority="44" stopIfTrue="1" operator="lessThan">
      <formula>3.95</formula>
    </cfRule>
  </conditionalFormatting>
  <conditionalFormatting sqref="Q13">
    <cfRule type="cellIs" dxfId="291" priority="41" stopIfTrue="1" operator="greaterThanOrEqual">
      <formula>3.95</formula>
    </cfRule>
    <cfRule type="cellIs" dxfId="290" priority="42" stopIfTrue="1" operator="lessThan">
      <formula>3.95</formula>
    </cfRule>
  </conditionalFormatting>
  <conditionalFormatting sqref="Q14">
    <cfRule type="cellIs" dxfId="289" priority="39" stopIfTrue="1" operator="greaterThanOrEqual">
      <formula>3.95</formula>
    </cfRule>
    <cfRule type="cellIs" dxfId="288" priority="40" stopIfTrue="1" operator="lessThan">
      <formula>3.95</formula>
    </cfRule>
  </conditionalFormatting>
  <conditionalFormatting sqref="P14">
    <cfRule type="cellIs" dxfId="287" priority="37" stopIfTrue="1" operator="greaterThanOrEqual">
      <formula>3.95</formula>
    </cfRule>
    <cfRule type="cellIs" dxfId="286" priority="38" stopIfTrue="1" operator="lessThan">
      <formula>3.95</formula>
    </cfRule>
  </conditionalFormatting>
  <conditionalFormatting sqref="O14">
    <cfRule type="cellIs" dxfId="285" priority="35" stopIfTrue="1" operator="greaterThanOrEqual">
      <formula>3.95</formula>
    </cfRule>
    <cfRule type="cellIs" dxfId="284" priority="36" stopIfTrue="1" operator="lessThan">
      <formula>3.95</formula>
    </cfRule>
  </conditionalFormatting>
  <conditionalFormatting sqref="N14">
    <cfRule type="cellIs" dxfId="283" priority="33" stopIfTrue="1" operator="greaterThanOrEqual">
      <formula>3.95</formula>
    </cfRule>
    <cfRule type="cellIs" dxfId="282" priority="34" stopIfTrue="1" operator="lessThan">
      <formula>3.95</formula>
    </cfRule>
  </conditionalFormatting>
  <conditionalFormatting sqref="N13">
    <cfRule type="cellIs" dxfId="281" priority="31" stopIfTrue="1" operator="greaterThanOrEqual">
      <formula>3.95</formula>
    </cfRule>
    <cfRule type="cellIs" dxfId="280" priority="32" stopIfTrue="1" operator="lessThan">
      <formula>3.95</formula>
    </cfRule>
  </conditionalFormatting>
  <conditionalFormatting sqref="L13">
    <cfRule type="cellIs" dxfId="279" priority="29" stopIfTrue="1" operator="greaterThanOrEqual">
      <formula>3.95</formula>
    </cfRule>
    <cfRule type="cellIs" dxfId="278" priority="30" stopIfTrue="1" operator="lessThan">
      <formula>3.95</formula>
    </cfRule>
  </conditionalFormatting>
  <conditionalFormatting sqref="L12">
    <cfRule type="cellIs" dxfId="277" priority="27" stopIfTrue="1" operator="greaterThanOrEqual">
      <formula>3.95</formula>
    </cfRule>
    <cfRule type="cellIs" dxfId="276" priority="28" stopIfTrue="1" operator="lessThan">
      <formula>3.95</formula>
    </cfRule>
  </conditionalFormatting>
  <conditionalFormatting sqref="K12">
    <cfRule type="cellIs" dxfId="275" priority="25" stopIfTrue="1" operator="greaterThanOrEqual">
      <formula>3.95</formula>
    </cfRule>
    <cfRule type="cellIs" dxfId="274" priority="26" stopIfTrue="1" operator="lessThan">
      <formula>3.95</formula>
    </cfRule>
  </conditionalFormatting>
  <conditionalFormatting sqref="J12">
    <cfRule type="cellIs" dxfId="273" priority="23" stopIfTrue="1" operator="greaterThanOrEqual">
      <formula>3.95</formula>
    </cfRule>
    <cfRule type="cellIs" dxfId="272" priority="24" stopIfTrue="1" operator="lessThan">
      <formula>3.95</formula>
    </cfRule>
  </conditionalFormatting>
  <conditionalFormatting sqref="R5:R10">
    <cfRule type="cellIs" dxfId="271" priority="21" stopIfTrue="1" operator="greaterThanOrEqual">
      <formula>3.95</formula>
    </cfRule>
    <cfRule type="cellIs" dxfId="270" priority="22" stopIfTrue="1" operator="lessThan">
      <formula>3.95</formula>
    </cfRule>
  </conditionalFormatting>
  <conditionalFormatting sqref="R12:R14">
    <cfRule type="cellIs" dxfId="269" priority="19" stopIfTrue="1" operator="greaterThanOrEqual">
      <formula>3.95</formula>
    </cfRule>
    <cfRule type="cellIs" dxfId="268" priority="20" stopIfTrue="1" operator="lessThan">
      <formula>3.95</formula>
    </cfRule>
  </conditionalFormatting>
  <conditionalFormatting sqref="V11">
    <cfRule type="cellIs" dxfId="267" priority="17" stopIfTrue="1" operator="greaterThanOrEqual">
      <formula>3.95</formula>
    </cfRule>
    <cfRule type="cellIs" dxfId="266" priority="18" stopIfTrue="1" operator="lessThan">
      <formula>3.95</formula>
    </cfRule>
  </conditionalFormatting>
  <conditionalFormatting sqref="X4:X10 X12:X16">
    <cfRule type="cellIs" dxfId="265" priority="15" stopIfTrue="1" operator="greaterThanOrEqual">
      <formula>3.95</formula>
    </cfRule>
    <cfRule type="cellIs" dxfId="264" priority="16" stopIfTrue="1" operator="lessThan">
      <formula>3.95</formula>
    </cfRule>
  </conditionalFormatting>
  <conditionalFormatting sqref="Z4:Z10 Z12:Z16">
    <cfRule type="cellIs" dxfId="263" priority="13" stopIfTrue="1" operator="greaterThanOrEqual">
      <formula>3.95</formula>
    </cfRule>
    <cfRule type="cellIs" dxfId="262" priority="14" stopIfTrue="1" operator="lessThan">
      <formula>3.95</formula>
    </cfRule>
  </conditionalFormatting>
  <conditionalFormatting sqref="Q4">
    <cfRule type="cellIs" dxfId="261" priority="11" stopIfTrue="1" operator="greaterThanOrEqual">
      <formula>3.95</formula>
    </cfRule>
    <cfRule type="cellIs" dxfId="260" priority="12" stopIfTrue="1" operator="lessThan">
      <formula>3.95</formula>
    </cfRule>
  </conditionalFormatting>
  <conditionalFormatting sqref="R4">
    <cfRule type="cellIs" dxfId="259" priority="9" stopIfTrue="1" operator="greaterThanOrEqual">
      <formula>3.95</formula>
    </cfRule>
    <cfRule type="cellIs" dxfId="258" priority="10" stopIfTrue="1" operator="lessThan">
      <formula>3.95</formula>
    </cfRule>
  </conditionalFormatting>
  <conditionalFormatting sqref="Q6">
    <cfRule type="cellIs" dxfId="257" priority="7" stopIfTrue="1" operator="greaterThanOrEqual">
      <formula>3.95</formula>
    </cfRule>
    <cfRule type="cellIs" dxfId="256" priority="8" stopIfTrue="1" operator="lessThan">
      <formula>3.95</formula>
    </cfRule>
  </conditionalFormatting>
  <conditionalFormatting sqref="W12">
    <cfRule type="cellIs" dxfId="5" priority="5" stopIfTrue="1" operator="greaterThanOrEqual">
      <formula>3.95</formula>
    </cfRule>
    <cfRule type="cellIs" dxfId="4" priority="6" stopIfTrue="1" operator="lessThan">
      <formula>3.95</formula>
    </cfRule>
  </conditionalFormatting>
  <conditionalFormatting sqref="W13">
    <cfRule type="cellIs" dxfId="3" priority="3" stopIfTrue="1" operator="greaterThanOrEqual">
      <formula>3.95</formula>
    </cfRule>
    <cfRule type="cellIs" dxfId="2" priority="4" stopIfTrue="1" operator="lessThan">
      <formula>3.95</formula>
    </cfRule>
  </conditionalFormatting>
  <conditionalFormatting sqref="W14">
    <cfRule type="cellIs" dxfId="1" priority="1" stopIfTrue="1" operator="greaterThanOrEqual">
      <formula>3.95</formula>
    </cfRule>
    <cfRule type="cellIs" dxfId="0" priority="2" stopIfTrue="1" operator="lessThan">
      <formula>3.95</formula>
    </cfRule>
  </conditionalFormatting>
  <pageMargins left="0.27777777777777779" right="0.27777777777777779" top="0.27777777777777779" bottom="0.27777777777777779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zoomScaleNormal="100" workbookViewId="0">
      <selection activeCell="B33" sqref="B33"/>
    </sheetView>
  </sheetViews>
  <sheetFormatPr baseColWidth="10" defaultRowHeight="16" x14ac:dyDescent="0.2"/>
  <cols>
    <col min="1" max="1" width="4.5" style="2" bestFit="1" customWidth="1"/>
    <col min="2" max="2" width="13.5" style="2" customWidth="1"/>
    <col min="3" max="3" width="21.5" style="2" customWidth="1"/>
    <col min="4" max="4" width="34" style="2" customWidth="1"/>
    <col min="5" max="5" width="8.83203125" style="2" customWidth="1"/>
    <col min="6" max="6" width="14.33203125" style="2" customWidth="1"/>
    <col min="7" max="7" width="12.6640625" style="2" customWidth="1"/>
    <col min="8" max="8" width="14.83203125" style="2" customWidth="1"/>
    <col min="9" max="9" width="13.1640625" style="2" customWidth="1"/>
    <col min="10" max="253" width="8.83203125" style="2" customWidth="1"/>
    <col min="254" max="16384" width="10.83203125" style="2"/>
  </cols>
  <sheetData>
    <row r="1" spans="1:13" ht="20" customHeight="1" x14ac:dyDescent="0.2">
      <c r="A1" s="1"/>
      <c r="B1" s="1"/>
      <c r="D1" s="4"/>
      <c r="F1" s="2">
        <v>3</v>
      </c>
      <c r="G1" s="2">
        <v>1</v>
      </c>
      <c r="H1" s="2">
        <v>1</v>
      </c>
      <c r="I1" s="2">
        <v>1</v>
      </c>
      <c r="K1" s="2">
        <f>SUM(F1:I1)</f>
        <v>6</v>
      </c>
    </row>
    <row r="2" spans="1:13" ht="85" x14ac:dyDescent="0.2">
      <c r="A2" s="5" t="s">
        <v>0</v>
      </c>
      <c r="B2" s="5"/>
      <c r="C2" s="5" t="s">
        <v>1</v>
      </c>
      <c r="D2" s="5" t="s">
        <v>44</v>
      </c>
      <c r="F2" s="11" t="s">
        <v>20</v>
      </c>
      <c r="G2" s="11" t="s">
        <v>21</v>
      </c>
      <c r="H2" s="11" t="s">
        <v>22</v>
      </c>
      <c r="I2" s="11" t="s">
        <v>23</v>
      </c>
      <c r="J2" s="10"/>
      <c r="K2" s="10" t="s">
        <v>24</v>
      </c>
      <c r="L2" s="10"/>
      <c r="M2" s="10" t="s">
        <v>25</v>
      </c>
    </row>
    <row r="3" spans="1:13" ht="20" customHeight="1" x14ac:dyDescent="0.2">
      <c r="A3" s="3"/>
      <c r="B3" s="3"/>
      <c r="C3" s="7" t="s">
        <v>13</v>
      </c>
      <c r="D3" s="6"/>
      <c r="F3" s="10"/>
      <c r="G3" s="10"/>
      <c r="H3" s="10"/>
      <c r="I3" s="10"/>
      <c r="J3" s="10"/>
      <c r="K3" s="10"/>
      <c r="L3" s="10"/>
      <c r="M3" s="10"/>
    </row>
    <row r="4" spans="1:13" ht="20" customHeight="1" x14ac:dyDescent="0.2">
      <c r="A4" s="3">
        <v>1</v>
      </c>
      <c r="B4" s="30" t="s">
        <v>13</v>
      </c>
      <c r="C4" s="6" t="s">
        <v>2</v>
      </c>
      <c r="D4" s="6" t="s">
        <v>34</v>
      </c>
      <c r="F4" s="12">
        <v>3</v>
      </c>
      <c r="G4" s="12">
        <v>1</v>
      </c>
      <c r="H4" s="12">
        <v>1</v>
      </c>
      <c r="I4" s="12">
        <v>1</v>
      </c>
      <c r="J4" s="12"/>
      <c r="K4" s="12">
        <f t="shared" ref="K4:K17" si="0">SUM(F4:I4)</f>
        <v>6</v>
      </c>
      <c r="L4" s="13">
        <f t="shared" ref="L4:L17" si="1">K4/$K$1*100</f>
        <v>100</v>
      </c>
      <c r="M4" s="8">
        <f t="shared" ref="M4:M17" si="2">IF(L4=0,1,IF(L4&lt;60,ROUND(L4/60*3+1,1),IF(L4=60,4,IF(L4&lt;100,ROUND((L4-60)/40*3+4,1),7))))</f>
        <v>7</v>
      </c>
    </row>
    <row r="5" spans="1:13" ht="20" customHeight="1" x14ac:dyDescent="0.2">
      <c r="A5" s="3">
        <v>2</v>
      </c>
      <c r="B5" s="30"/>
      <c r="C5" s="6" t="s">
        <v>3</v>
      </c>
      <c r="D5" s="6" t="s">
        <v>35</v>
      </c>
      <c r="F5" s="12">
        <v>3</v>
      </c>
      <c r="G5" s="12">
        <v>1</v>
      </c>
      <c r="H5" s="12">
        <v>1</v>
      </c>
      <c r="I5" s="12">
        <v>0</v>
      </c>
      <c r="J5" s="12"/>
      <c r="K5" s="12">
        <f t="shared" si="0"/>
        <v>5</v>
      </c>
      <c r="L5" s="13">
        <f t="shared" si="1"/>
        <v>83.333333333333343</v>
      </c>
      <c r="M5" s="8">
        <f t="shared" si="2"/>
        <v>5.8</v>
      </c>
    </row>
    <row r="6" spans="1:13" ht="20" customHeight="1" x14ac:dyDescent="0.2">
      <c r="A6" s="3">
        <v>3</v>
      </c>
      <c r="B6" s="30"/>
      <c r="C6" s="6" t="s">
        <v>4</v>
      </c>
      <c r="D6" s="6" t="s">
        <v>36</v>
      </c>
      <c r="F6" s="12">
        <v>1</v>
      </c>
      <c r="G6" s="12">
        <v>1</v>
      </c>
      <c r="H6" s="12">
        <v>1</v>
      </c>
      <c r="I6" s="12">
        <v>0</v>
      </c>
      <c r="J6" s="12"/>
      <c r="K6" s="12">
        <f t="shared" si="0"/>
        <v>3</v>
      </c>
      <c r="L6" s="13">
        <f t="shared" si="1"/>
        <v>50</v>
      </c>
      <c r="M6" s="8">
        <f t="shared" si="2"/>
        <v>3.5</v>
      </c>
    </row>
    <row r="7" spans="1:13" ht="20" customHeight="1" x14ac:dyDescent="0.2">
      <c r="A7" s="3">
        <v>4</v>
      </c>
      <c r="B7" s="30"/>
      <c r="C7" s="6" t="s">
        <v>5</v>
      </c>
      <c r="D7" s="6"/>
      <c r="F7" s="15"/>
      <c r="G7" s="15"/>
      <c r="H7" s="15"/>
      <c r="I7" s="15"/>
      <c r="J7" s="15"/>
      <c r="K7" s="15">
        <f t="shared" si="0"/>
        <v>0</v>
      </c>
      <c r="L7" s="16">
        <f t="shared" si="1"/>
        <v>0</v>
      </c>
      <c r="M7" s="9">
        <f t="shared" si="2"/>
        <v>1</v>
      </c>
    </row>
    <row r="8" spans="1:13" ht="20" customHeight="1" x14ac:dyDescent="0.2">
      <c r="A8" s="3">
        <v>5</v>
      </c>
      <c r="B8" s="30"/>
      <c r="C8" s="6" t="s">
        <v>6</v>
      </c>
      <c r="D8" s="6"/>
      <c r="F8" s="15"/>
      <c r="G8" s="15"/>
      <c r="H8" s="15"/>
      <c r="I8" s="15"/>
      <c r="J8" s="15"/>
      <c r="K8" s="15">
        <f t="shared" si="0"/>
        <v>0</v>
      </c>
      <c r="L8" s="16">
        <f t="shared" si="1"/>
        <v>0</v>
      </c>
      <c r="M8" s="9">
        <f t="shared" si="2"/>
        <v>1</v>
      </c>
    </row>
    <row r="9" spans="1:13" ht="20" customHeight="1" x14ac:dyDescent="0.2">
      <c r="A9" s="3">
        <v>1</v>
      </c>
      <c r="B9" s="30" t="s">
        <v>12</v>
      </c>
      <c r="C9" s="6" t="s">
        <v>7</v>
      </c>
      <c r="D9" s="6" t="s">
        <v>37</v>
      </c>
      <c r="F9" s="15"/>
      <c r="G9" s="15"/>
      <c r="H9" s="15"/>
      <c r="I9" s="15"/>
      <c r="J9" s="15"/>
      <c r="K9" s="15">
        <f t="shared" si="0"/>
        <v>0</v>
      </c>
      <c r="L9" s="16">
        <f t="shared" si="1"/>
        <v>0</v>
      </c>
      <c r="M9" s="9">
        <f t="shared" si="2"/>
        <v>1</v>
      </c>
    </row>
    <row r="10" spans="1:13" ht="20" customHeight="1" x14ac:dyDescent="0.2">
      <c r="A10" s="3">
        <v>2</v>
      </c>
      <c r="B10" s="30"/>
      <c r="C10" s="6" t="s">
        <v>8</v>
      </c>
      <c r="D10" s="6" t="s">
        <v>38</v>
      </c>
      <c r="F10" s="12">
        <v>2</v>
      </c>
      <c r="G10" s="12">
        <v>0</v>
      </c>
      <c r="H10" s="12">
        <v>1</v>
      </c>
      <c r="I10" s="12">
        <v>0</v>
      </c>
      <c r="J10" s="12"/>
      <c r="K10" s="12">
        <f t="shared" si="0"/>
        <v>3</v>
      </c>
      <c r="L10" s="13">
        <f t="shared" si="1"/>
        <v>50</v>
      </c>
      <c r="M10" s="8">
        <f t="shared" si="2"/>
        <v>3.5</v>
      </c>
    </row>
    <row r="11" spans="1:13" ht="20" customHeight="1" x14ac:dyDescent="0.2">
      <c r="A11" s="3">
        <v>3</v>
      </c>
      <c r="B11" s="30"/>
      <c r="C11" s="6" t="s">
        <v>9</v>
      </c>
      <c r="D11" s="6" t="s">
        <v>39</v>
      </c>
      <c r="F11" s="12">
        <v>3</v>
      </c>
      <c r="G11" s="12">
        <v>0</v>
      </c>
      <c r="H11" s="12">
        <v>1</v>
      </c>
      <c r="I11" s="12">
        <v>1</v>
      </c>
      <c r="J11" s="12"/>
      <c r="K11" s="12">
        <f t="shared" si="0"/>
        <v>5</v>
      </c>
      <c r="L11" s="13">
        <f t="shared" si="1"/>
        <v>83.333333333333343</v>
      </c>
      <c r="M11" s="8">
        <f t="shared" si="2"/>
        <v>5.8</v>
      </c>
    </row>
    <row r="12" spans="1:13" ht="20" customHeight="1" x14ac:dyDescent="0.2">
      <c r="A12" s="3">
        <v>4</v>
      </c>
      <c r="B12" s="30"/>
      <c r="C12" s="6" t="s">
        <v>10</v>
      </c>
      <c r="D12" s="6" t="s">
        <v>40</v>
      </c>
      <c r="F12" s="15"/>
      <c r="G12" s="15"/>
      <c r="H12" s="15"/>
      <c r="I12" s="15"/>
      <c r="J12" s="15"/>
      <c r="K12" s="15">
        <f t="shared" si="0"/>
        <v>0</v>
      </c>
      <c r="L12" s="16">
        <f t="shared" si="1"/>
        <v>0</v>
      </c>
      <c r="M12" s="9">
        <f t="shared" si="2"/>
        <v>1</v>
      </c>
    </row>
    <row r="13" spans="1:13" ht="20" customHeight="1" x14ac:dyDescent="0.2">
      <c r="A13" s="3">
        <v>5</v>
      </c>
      <c r="B13" s="30"/>
      <c r="C13" s="6" t="s">
        <v>11</v>
      </c>
      <c r="D13" s="6" t="s">
        <v>41</v>
      </c>
      <c r="F13" s="15"/>
      <c r="G13" s="15"/>
      <c r="H13" s="15"/>
      <c r="I13" s="15"/>
      <c r="J13" s="15"/>
      <c r="K13" s="15">
        <f t="shared" si="0"/>
        <v>0</v>
      </c>
      <c r="L13" s="16">
        <f t="shared" si="1"/>
        <v>0</v>
      </c>
      <c r="M13" s="9">
        <f t="shared" si="2"/>
        <v>1</v>
      </c>
    </row>
    <row r="14" spans="1:13" ht="17" x14ac:dyDescent="0.2">
      <c r="A14" s="3">
        <v>1</v>
      </c>
      <c r="B14" s="14" t="s">
        <v>15</v>
      </c>
      <c r="C14" s="6" t="s">
        <v>14</v>
      </c>
      <c r="D14" s="6" t="s">
        <v>42</v>
      </c>
      <c r="F14" s="12">
        <v>3</v>
      </c>
      <c r="G14" s="12">
        <v>0</v>
      </c>
      <c r="H14" s="12">
        <v>0</v>
      </c>
      <c r="I14" s="12">
        <v>0.5</v>
      </c>
      <c r="J14" s="12"/>
      <c r="K14" s="12">
        <f t="shared" si="0"/>
        <v>3.5</v>
      </c>
      <c r="L14" s="13">
        <f t="shared" si="1"/>
        <v>58.333333333333336</v>
      </c>
      <c r="M14" s="8">
        <f t="shared" si="2"/>
        <v>3.9</v>
      </c>
    </row>
    <row r="15" spans="1:13" ht="20" customHeight="1" x14ac:dyDescent="0.2">
      <c r="A15" s="3">
        <v>1</v>
      </c>
      <c r="B15" s="14" t="s">
        <v>16</v>
      </c>
      <c r="C15" s="6" t="s">
        <v>17</v>
      </c>
      <c r="F15" s="12">
        <v>3</v>
      </c>
      <c r="G15" s="12">
        <v>1</v>
      </c>
      <c r="H15" s="12">
        <v>1</v>
      </c>
      <c r="I15" s="12">
        <v>0.5</v>
      </c>
      <c r="J15" s="12"/>
      <c r="K15" s="12">
        <f t="shared" si="0"/>
        <v>5.5</v>
      </c>
      <c r="L15" s="13">
        <f t="shared" si="1"/>
        <v>91.666666666666657</v>
      </c>
      <c r="M15" s="8">
        <f t="shared" si="2"/>
        <v>6.4</v>
      </c>
    </row>
    <row r="16" spans="1:13" x14ac:dyDescent="0.2">
      <c r="F16" s="12"/>
      <c r="G16" s="12"/>
      <c r="H16" s="12"/>
      <c r="I16" s="12"/>
      <c r="J16" s="12"/>
      <c r="K16" s="12"/>
      <c r="L16" s="13"/>
      <c r="M16" s="18"/>
    </row>
    <row r="17" spans="4:13" x14ac:dyDescent="0.2">
      <c r="D17" s="2" t="s">
        <v>43</v>
      </c>
      <c r="F17" s="12">
        <v>3</v>
      </c>
      <c r="G17" s="12">
        <v>0</v>
      </c>
      <c r="H17" s="12">
        <v>1</v>
      </c>
      <c r="I17" s="12">
        <v>1</v>
      </c>
      <c r="J17" s="12"/>
      <c r="K17" s="12">
        <f t="shared" si="0"/>
        <v>5</v>
      </c>
      <c r="L17" s="13">
        <f t="shared" si="1"/>
        <v>83.333333333333343</v>
      </c>
      <c r="M17" s="8">
        <f t="shared" si="2"/>
        <v>5.8</v>
      </c>
    </row>
    <row r="18" spans="4:13" x14ac:dyDescent="0.2">
      <c r="F18" s="10"/>
      <c r="G18" s="10"/>
      <c r="H18" s="10"/>
      <c r="I18" s="10"/>
      <c r="J18" s="10"/>
      <c r="K18" s="10"/>
      <c r="L18" s="10"/>
      <c r="M18" s="10"/>
    </row>
  </sheetData>
  <mergeCells count="2">
    <mergeCell ref="B4:B8"/>
    <mergeCell ref="B9:B13"/>
  </mergeCells>
  <conditionalFormatting sqref="M4:M17">
    <cfRule type="cellIs" dxfId="255" priority="1" stopIfTrue="1" operator="greaterThanOrEqual">
      <formula>3.95</formula>
    </cfRule>
    <cfRule type="cellIs" dxfId="254" priority="2" stopIfTrue="1" operator="lessThan">
      <formula>3.95</formula>
    </cfRule>
  </conditionalFormatting>
  <pageMargins left="0.27777777777777779" right="0.27777777777777779" top="0.27777777777777779" bottom="0.27777777777777779" header="0" footer="0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ECAD-F0E6-F54F-82E2-50FDF4E90FEF}">
  <dimension ref="A1:AA18"/>
  <sheetViews>
    <sheetView zoomScaleNormal="100" workbookViewId="0">
      <selection activeCell="C26" sqref="C26"/>
    </sheetView>
  </sheetViews>
  <sheetFormatPr baseColWidth="10" defaultRowHeight="16" x14ac:dyDescent="0.2"/>
  <cols>
    <col min="1" max="1" width="4.5" style="2" bestFit="1" customWidth="1"/>
    <col min="2" max="2" width="13.5" style="2" customWidth="1"/>
    <col min="3" max="3" width="21.5" style="2" customWidth="1"/>
    <col min="4" max="4" width="34" style="2" customWidth="1"/>
    <col min="5" max="5" width="8.83203125" style="2" customWidth="1"/>
    <col min="6" max="6" width="7.6640625" style="2" bestFit="1" customWidth="1"/>
    <col min="7" max="7" width="12.6640625" style="2" customWidth="1"/>
    <col min="8" max="9" width="8.83203125" style="2" customWidth="1"/>
    <col min="10" max="10" width="10" style="2" customWidth="1"/>
    <col min="11" max="11" width="15.33203125" style="2" customWidth="1"/>
    <col min="12" max="13" width="15.5" style="2" customWidth="1"/>
    <col min="14" max="14" width="14.5" style="2" customWidth="1"/>
    <col min="15" max="15" width="13.5" style="2" customWidth="1"/>
    <col min="16" max="16" width="8.83203125" style="2" customWidth="1"/>
    <col min="17" max="17" width="16.1640625" style="2" customWidth="1"/>
    <col min="18" max="18" width="11.83203125" style="2" customWidth="1"/>
    <col min="19" max="19" width="15.83203125" style="2" customWidth="1"/>
    <col min="20" max="20" width="20.83203125" style="2" customWidth="1"/>
    <col min="21" max="21" width="6.83203125" style="2" bestFit="1" customWidth="1"/>
    <col min="22" max="248" width="8.83203125" style="2" customWidth="1"/>
    <col min="249" max="16384" width="10.83203125" style="2"/>
  </cols>
  <sheetData>
    <row r="1" spans="1:27" ht="20" customHeight="1" x14ac:dyDescent="0.2">
      <c r="A1" s="1"/>
      <c r="B1" s="1"/>
      <c r="D1" s="4"/>
      <c r="I1" s="28">
        <v>7.0000000000000007E-2</v>
      </c>
      <c r="J1" s="28">
        <v>0.03</v>
      </c>
      <c r="K1" s="28">
        <v>0.2</v>
      </c>
      <c r="L1" s="28">
        <v>0.2</v>
      </c>
      <c r="M1" s="28">
        <v>0.1</v>
      </c>
      <c r="N1" s="28">
        <v>0.4</v>
      </c>
      <c r="O1" s="27">
        <v>0.6</v>
      </c>
      <c r="Q1" s="28">
        <v>0.3</v>
      </c>
      <c r="R1" s="28">
        <v>0.1</v>
      </c>
      <c r="S1" s="28">
        <v>0.3</v>
      </c>
      <c r="T1" s="28">
        <v>0.3</v>
      </c>
      <c r="U1" s="27">
        <v>0.4</v>
      </c>
    </row>
    <row r="2" spans="1:27" ht="85" x14ac:dyDescent="0.2">
      <c r="A2" s="5" t="s">
        <v>0</v>
      </c>
      <c r="B2" s="5"/>
      <c r="C2" s="5" t="s">
        <v>1</v>
      </c>
      <c r="D2" s="5" t="s">
        <v>44</v>
      </c>
      <c r="F2" s="5" t="s">
        <v>51</v>
      </c>
      <c r="G2" s="5" t="s">
        <v>53</v>
      </c>
      <c r="I2" s="5" t="s">
        <v>56</v>
      </c>
      <c r="J2" s="5" t="s">
        <v>57</v>
      </c>
      <c r="K2" s="5" t="s">
        <v>59</v>
      </c>
      <c r="L2" s="5" t="s">
        <v>54</v>
      </c>
      <c r="M2" s="5" t="s">
        <v>60</v>
      </c>
      <c r="N2" s="5" t="s">
        <v>55</v>
      </c>
      <c r="O2" s="5" t="s">
        <v>58</v>
      </c>
      <c r="Q2" s="5" t="s">
        <v>61</v>
      </c>
      <c r="R2" s="5" t="s">
        <v>62</v>
      </c>
      <c r="S2" s="5" t="s">
        <v>63</v>
      </c>
      <c r="T2" s="5" t="s">
        <v>64</v>
      </c>
      <c r="U2" s="5" t="s">
        <v>65</v>
      </c>
      <c r="W2" s="5" t="s">
        <v>68</v>
      </c>
    </row>
    <row r="3" spans="1:27" ht="20" customHeight="1" x14ac:dyDescent="0.2">
      <c r="A3" s="3"/>
      <c r="B3" s="3"/>
      <c r="C3" s="7"/>
      <c r="D3" s="6"/>
      <c r="F3" s="10"/>
    </row>
    <row r="4" spans="1:27" ht="20" customHeight="1" x14ac:dyDescent="0.2">
      <c r="A4" s="3">
        <v>1</v>
      </c>
      <c r="B4" s="30" t="s">
        <v>13</v>
      </c>
      <c r="C4" s="6" t="s">
        <v>2</v>
      </c>
      <c r="D4" s="6" t="s">
        <v>34</v>
      </c>
      <c r="F4" s="12" t="s">
        <v>28</v>
      </c>
      <c r="G4" s="12" t="s">
        <v>28</v>
      </c>
      <c r="I4" s="8">
        <v>7</v>
      </c>
      <c r="J4" s="8">
        <v>5</v>
      </c>
      <c r="K4" s="8">
        <v>7</v>
      </c>
      <c r="L4" s="8">
        <v>1</v>
      </c>
      <c r="M4" s="8">
        <v>7</v>
      </c>
      <c r="N4" s="8">
        <v>1</v>
      </c>
      <c r="O4" s="8">
        <f>SUMPRODUCT(I4:N4,I$1:N$1)</f>
        <v>3.3400000000000003</v>
      </c>
      <c r="Q4" s="8">
        <v>7</v>
      </c>
      <c r="R4" s="8">
        <v>7</v>
      </c>
      <c r="S4" s="8">
        <v>7</v>
      </c>
      <c r="T4" s="8">
        <v>7</v>
      </c>
      <c r="U4" s="8">
        <f>SUMPRODUCT(Q4:T4,Q$1:T$1)</f>
        <v>7</v>
      </c>
      <c r="W4" s="8">
        <f>O4*O$1+U4*U$1</f>
        <v>4.8040000000000003</v>
      </c>
    </row>
    <row r="5" spans="1:27" ht="20" customHeight="1" x14ac:dyDescent="0.2">
      <c r="A5" s="3">
        <v>2</v>
      </c>
      <c r="B5" s="30"/>
      <c r="C5" s="6" t="s">
        <v>3</v>
      </c>
      <c r="D5" s="6" t="s">
        <v>35</v>
      </c>
      <c r="F5" s="12" t="s">
        <v>28</v>
      </c>
      <c r="G5" s="12" t="s">
        <v>28</v>
      </c>
      <c r="I5" s="8">
        <v>6</v>
      </c>
      <c r="J5" s="8">
        <v>7</v>
      </c>
      <c r="K5" s="8">
        <v>7</v>
      </c>
      <c r="L5" s="8">
        <v>7</v>
      </c>
      <c r="M5" s="8">
        <v>5</v>
      </c>
      <c r="N5" s="8">
        <v>1</v>
      </c>
      <c r="O5" s="8">
        <f t="shared" ref="O5:O16" si="0">SUMPRODUCT(I5:N5,I$1:N$1)</f>
        <v>4.330000000000001</v>
      </c>
      <c r="Q5" s="8">
        <v>7</v>
      </c>
      <c r="R5" s="8">
        <v>7</v>
      </c>
      <c r="S5" s="8">
        <v>7</v>
      </c>
      <c r="T5" s="8">
        <v>6.5</v>
      </c>
      <c r="U5" s="8">
        <f>SUMPRODUCT(Q5:T5,Q$1:T$1)</f>
        <v>6.8500000000000005</v>
      </c>
      <c r="W5" s="8">
        <f t="shared" ref="W5:W16" si="1">O5*O$1+U5*U$1</f>
        <v>5.338000000000001</v>
      </c>
      <c r="AA5" s="2" t="s">
        <v>66</v>
      </c>
    </row>
    <row r="6" spans="1:27" ht="20" customHeight="1" x14ac:dyDescent="0.2">
      <c r="A6" s="3">
        <v>3</v>
      </c>
      <c r="B6" s="30"/>
      <c r="C6" s="6" t="s">
        <v>4</v>
      </c>
      <c r="D6" s="6" t="s">
        <v>36</v>
      </c>
      <c r="F6" s="12" t="s">
        <v>28</v>
      </c>
      <c r="G6" s="12" t="s">
        <v>28</v>
      </c>
      <c r="I6" s="8">
        <v>7</v>
      </c>
      <c r="J6" s="8">
        <v>7</v>
      </c>
      <c r="K6" s="8">
        <v>7</v>
      </c>
      <c r="L6" s="8">
        <v>7</v>
      </c>
      <c r="M6" s="8">
        <v>1</v>
      </c>
      <c r="N6" s="8">
        <v>1</v>
      </c>
      <c r="O6" s="8">
        <f t="shared" si="0"/>
        <v>4</v>
      </c>
      <c r="Q6" s="8">
        <v>7</v>
      </c>
      <c r="R6" s="8">
        <v>7</v>
      </c>
      <c r="S6" s="8">
        <v>7</v>
      </c>
      <c r="T6" s="8">
        <v>1</v>
      </c>
      <c r="U6" s="8">
        <f>SUMPRODUCT(Q6:T6,Q$1:T$1)</f>
        <v>5.2</v>
      </c>
      <c r="W6" s="8">
        <f t="shared" si="1"/>
        <v>4.4800000000000004</v>
      </c>
    </row>
    <row r="7" spans="1:27" ht="20" customHeight="1" x14ac:dyDescent="0.2">
      <c r="A7" s="3">
        <v>4</v>
      </c>
      <c r="B7" s="30"/>
      <c r="C7" s="6"/>
      <c r="D7" s="6"/>
      <c r="F7" s="12"/>
      <c r="G7" s="12"/>
      <c r="I7" s="8"/>
      <c r="J7" s="8"/>
      <c r="K7" s="8"/>
      <c r="L7" s="8"/>
      <c r="M7" s="8"/>
      <c r="N7" s="8"/>
      <c r="O7" s="8"/>
      <c r="U7" s="8"/>
      <c r="W7" s="8"/>
    </row>
    <row r="8" spans="1:27" ht="20" customHeight="1" x14ac:dyDescent="0.2">
      <c r="A8" s="3">
        <v>5</v>
      </c>
      <c r="B8" s="30"/>
      <c r="C8" s="6"/>
      <c r="D8" s="6"/>
      <c r="F8" s="12"/>
      <c r="G8" s="12"/>
      <c r="I8" s="8"/>
      <c r="J8" s="8"/>
      <c r="K8" s="8"/>
      <c r="L8" s="8"/>
      <c r="M8" s="8"/>
      <c r="N8" s="8"/>
      <c r="O8" s="8"/>
      <c r="U8" s="8"/>
      <c r="W8" s="8"/>
    </row>
    <row r="9" spans="1:27" ht="20" customHeight="1" x14ac:dyDescent="0.2">
      <c r="A9" s="3">
        <v>2</v>
      </c>
      <c r="B9" s="30" t="s">
        <v>12</v>
      </c>
      <c r="C9" s="6" t="s">
        <v>8</v>
      </c>
      <c r="D9" s="6" t="s">
        <v>37</v>
      </c>
      <c r="F9" s="12" t="s">
        <v>28</v>
      </c>
      <c r="G9" s="12" t="s">
        <v>28</v>
      </c>
      <c r="I9" s="8">
        <v>7</v>
      </c>
      <c r="J9" s="8">
        <v>7</v>
      </c>
      <c r="K9" s="8">
        <v>7</v>
      </c>
      <c r="L9" s="8">
        <v>7</v>
      </c>
      <c r="M9" s="8">
        <v>7</v>
      </c>
      <c r="N9" s="8">
        <v>1</v>
      </c>
      <c r="O9" s="8">
        <f t="shared" si="0"/>
        <v>4.6000000000000005</v>
      </c>
      <c r="Q9" s="8">
        <v>7</v>
      </c>
      <c r="R9" s="8">
        <v>7</v>
      </c>
      <c r="S9" s="8">
        <v>7</v>
      </c>
      <c r="T9" s="8">
        <v>6.5</v>
      </c>
      <c r="U9" s="8">
        <f>SUMPRODUCT(Q9:T9,Q$1:T$1)</f>
        <v>6.8500000000000005</v>
      </c>
      <c r="W9" s="8">
        <f t="shared" si="1"/>
        <v>5.5</v>
      </c>
      <c r="AA9" s="29" t="s">
        <v>67</v>
      </c>
    </row>
    <row r="10" spans="1:27" ht="20" customHeight="1" x14ac:dyDescent="0.2">
      <c r="A10" s="3">
        <v>3</v>
      </c>
      <c r="B10" s="30"/>
      <c r="C10" s="6" t="s">
        <v>9</v>
      </c>
      <c r="D10" s="6" t="s">
        <v>38</v>
      </c>
      <c r="F10" s="12" t="s">
        <v>28</v>
      </c>
      <c r="G10" s="12" t="s">
        <v>28</v>
      </c>
      <c r="I10" s="8">
        <v>7</v>
      </c>
      <c r="J10" s="8">
        <v>7</v>
      </c>
      <c r="K10" s="8">
        <v>7</v>
      </c>
      <c r="L10" s="8">
        <v>7</v>
      </c>
      <c r="M10" s="8">
        <v>7</v>
      </c>
      <c r="N10" s="8">
        <v>5</v>
      </c>
      <c r="O10" s="8">
        <f t="shared" si="0"/>
        <v>6.2</v>
      </c>
      <c r="Q10" s="8">
        <v>7</v>
      </c>
      <c r="R10" s="8">
        <v>7</v>
      </c>
      <c r="S10" s="8">
        <v>7</v>
      </c>
      <c r="T10" s="8">
        <v>7</v>
      </c>
      <c r="U10" s="8">
        <f t="shared" ref="U10" si="2">SUMPRODUCT(Q10:T10,Q$1:T$1)</f>
        <v>7</v>
      </c>
      <c r="W10" s="8">
        <f t="shared" si="1"/>
        <v>6.52</v>
      </c>
    </row>
    <row r="11" spans="1:27" ht="20" customHeight="1" x14ac:dyDescent="0.2">
      <c r="A11" s="19">
        <v>4</v>
      </c>
      <c r="B11" s="30"/>
      <c r="C11" s="20" t="s">
        <v>10</v>
      </c>
      <c r="D11" s="20" t="s">
        <v>39</v>
      </c>
      <c r="F11" s="20"/>
      <c r="G11" s="20"/>
      <c r="I11" s="8"/>
      <c r="J11" s="8"/>
      <c r="K11" s="8"/>
      <c r="L11" s="8"/>
      <c r="M11" s="8"/>
      <c r="N11" s="8"/>
      <c r="O11" s="8"/>
      <c r="U11" s="8"/>
      <c r="W11" s="8"/>
    </row>
    <row r="12" spans="1:27" ht="20" customHeight="1" x14ac:dyDescent="0.2">
      <c r="A12" s="3">
        <v>5</v>
      </c>
      <c r="B12" s="30"/>
      <c r="C12" s="6" t="s">
        <v>11</v>
      </c>
      <c r="D12" s="6" t="s">
        <v>40</v>
      </c>
      <c r="F12" s="15" t="s">
        <v>52</v>
      </c>
      <c r="G12" s="15" t="s">
        <v>52</v>
      </c>
      <c r="I12" s="8"/>
      <c r="J12" s="8"/>
      <c r="K12" s="8"/>
      <c r="L12" s="8"/>
      <c r="M12" s="8"/>
      <c r="N12" s="8"/>
      <c r="O12" s="8"/>
      <c r="U12" s="8"/>
      <c r="W12" s="8"/>
    </row>
    <row r="13" spans="1:27" ht="20" customHeight="1" x14ac:dyDescent="0.2">
      <c r="A13" s="3">
        <v>1</v>
      </c>
      <c r="B13" s="14" t="s">
        <v>15</v>
      </c>
      <c r="C13" s="6" t="s">
        <v>14</v>
      </c>
      <c r="D13" s="6" t="s">
        <v>41</v>
      </c>
      <c r="F13" s="15" t="s">
        <v>52</v>
      </c>
      <c r="G13" s="15" t="s">
        <v>52</v>
      </c>
      <c r="I13" s="8"/>
      <c r="J13" s="8"/>
      <c r="K13" s="8"/>
      <c r="L13" s="8"/>
      <c r="M13" s="8"/>
      <c r="N13" s="8"/>
      <c r="O13" s="8"/>
      <c r="U13" s="8"/>
      <c r="W13" s="8"/>
    </row>
    <row r="14" spans="1:27" ht="17" x14ac:dyDescent="0.2">
      <c r="A14" s="3">
        <v>1</v>
      </c>
      <c r="B14" s="14" t="s">
        <v>16</v>
      </c>
      <c r="C14" s="6" t="s">
        <v>17</v>
      </c>
      <c r="D14" s="6" t="s">
        <v>42</v>
      </c>
      <c r="F14" s="15" t="s">
        <v>52</v>
      </c>
      <c r="G14" s="15" t="s">
        <v>52</v>
      </c>
      <c r="I14" s="8"/>
      <c r="J14" s="8"/>
      <c r="K14" s="8"/>
      <c r="L14" s="8"/>
      <c r="M14" s="8"/>
      <c r="N14" s="8"/>
      <c r="O14" s="8"/>
      <c r="U14" s="8"/>
      <c r="W14" s="8"/>
    </row>
    <row r="15" spans="1:27" ht="20" customHeight="1" x14ac:dyDescent="0.2">
      <c r="F15" s="12"/>
      <c r="I15" s="8"/>
      <c r="J15" s="8"/>
      <c r="K15" s="8"/>
      <c r="L15" s="8"/>
      <c r="M15" s="8"/>
      <c r="N15" s="8"/>
      <c r="O15" s="8"/>
      <c r="U15" s="8"/>
      <c r="W15" s="8"/>
    </row>
    <row r="16" spans="1:27" x14ac:dyDescent="0.2">
      <c r="D16" s="2" t="s">
        <v>43</v>
      </c>
      <c r="F16" s="12" t="s">
        <v>28</v>
      </c>
      <c r="G16" s="10" t="s">
        <v>28</v>
      </c>
      <c r="I16" s="8">
        <v>7</v>
      </c>
      <c r="J16" s="8">
        <v>7</v>
      </c>
      <c r="K16" s="8">
        <v>7</v>
      </c>
      <c r="L16" s="8">
        <v>7</v>
      </c>
      <c r="M16" s="8">
        <v>7</v>
      </c>
      <c r="N16" s="8">
        <v>7</v>
      </c>
      <c r="O16" s="8">
        <f t="shared" si="0"/>
        <v>7</v>
      </c>
      <c r="Q16" s="8">
        <v>7</v>
      </c>
      <c r="R16" s="8">
        <v>7</v>
      </c>
      <c r="S16" s="8">
        <v>7</v>
      </c>
      <c r="T16" s="8">
        <v>7</v>
      </c>
      <c r="U16" s="8">
        <f>SUMPRODUCT(Q16:T16,Q$1:T$1)</f>
        <v>7</v>
      </c>
      <c r="W16" s="8">
        <f t="shared" si="1"/>
        <v>7</v>
      </c>
    </row>
    <row r="17" spans="6:6" x14ac:dyDescent="0.2">
      <c r="F17" s="12"/>
    </row>
    <row r="18" spans="6:6" x14ac:dyDescent="0.2">
      <c r="F18" s="10"/>
    </row>
  </sheetData>
  <mergeCells count="2">
    <mergeCell ref="B4:B8"/>
    <mergeCell ref="B9:B12"/>
  </mergeCells>
  <conditionalFormatting sqref="K4:M4">
    <cfRule type="cellIs" dxfId="253" priority="63" stopIfTrue="1" operator="greaterThanOrEqual">
      <formula>3.95</formula>
    </cfRule>
    <cfRule type="cellIs" dxfId="252" priority="64" stopIfTrue="1" operator="lessThan">
      <formula>3.95</formula>
    </cfRule>
  </conditionalFormatting>
  <conditionalFormatting sqref="N4">
    <cfRule type="cellIs" dxfId="251" priority="61" stopIfTrue="1" operator="greaterThanOrEqual">
      <formula>3.95</formula>
    </cfRule>
    <cfRule type="cellIs" dxfId="250" priority="62" stopIfTrue="1" operator="lessThan">
      <formula>3.95</formula>
    </cfRule>
  </conditionalFormatting>
  <conditionalFormatting sqref="I4:J4">
    <cfRule type="cellIs" dxfId="249" priority="59" stopIfTrue="1" operator="greaterThanOrEqual">
      <formula>3.95</formula>
    </cfRule>
    <cfRule type="cellIs" dxfId="248" priority="60" stopIfTrue="1" operator="lessThan">
      <formula>3.95</formula>
    </cfRule>
  </conditionalFormatting>
  <conditionalFormatting sqref="O4:O16">
    <cfRule type="cellIs" dxfId="247" priority="57" stopIfTrue="1" operator="greaterThanOrEqual">
      <formula>3.95</formula>
    </cfRule>
    <cfRule type="cellIs" dxfId="246" priority="58" stopIfTrue="1" operator="lessThan">
      <formula>3.95</formula>
    </cfRule>
  </conditionalFormatting>
  <conditionalFormatting sqref="K5:M16">
    <cfRule type="cellIs" dxfId="245" priority="55" stopIfTrue="1" operator="greaterThanOrEqual">
      <formula>3.95</formula>
    </cfRule>
    <cfRule type="cellIs" dxfId="244" priority="56" stopIfTrue="1" operator="lessThan">
      <formula>3.95</formula>
    </cfRule>
  </conditionalFormatting>
  <conditionalFormatting sqref="N5:N16">
    <cfRule type="cellIs" dxfId="243" priority="53" stopIfTrue="1" operator="greaterThanOrEqual">
      <formula>3.95</formula>
    </cfRule>
    <cfRule type="cellIs" dxfId="242" priority="54" stopIfTrue="1" operator="lessThan">
      <formula>3.95</formula>
    </cfRule>
  </conditionalFormatting>
  <conditionalFormatting sqref="I5:J16">
    <cfRule type="cellIs" dxfId="241" priority="51" stopIfTrue="1" operator="greaterThanOrEqual">
      <formula>3.95</formula>
    </cfRule>
    <cfRule type="cellIs" dxfId="240" priority="52" stopIfTrue="1" operator="lessThan">
      <formula>3.95</formula>
    </cfRule>
  </conditionalFormatting>
  <conditionalFormatting sqref="Q4">
    <cfRule type="cellIs" dxfId="239" priority="47" stopIfTrue="1" operator="greaterThanOrEqual">
      <formula>3.95</formula>
    </cfRule>
    <cfRule type="cellIs" dxfId="238" priority="48" stopIfTrue="1" operator="lessThan">
      <formula>3.95</formula>
    </cfRule>
  </conditionalFormatting>
  <conditionalFormatting sqref="R4">
    <cfRule type="cellIs" dxfId="237" priority="45" stopIfTrue="1" operator="greaterThanOrEqual">
      <formula>3.95</formula>
    </cfRule>
    <cfRule type="cellIs" dxfId="236" priority="46" stopIfTrue="1" operator="lessThan">
      <formula>3.95</formula>
    </cfRule>
  </conditionalFormatting>
  <conditionalFormatting sqref="S4">
    <cfRule type="cellIs" dxfId="235" priority="43" stopIfTrue="1" operator="greaterThanOrEqual">
      <formula>3.95</formula>
    </cfRule>
    <cfRule type="cellIs" dxfId="234" priority="44" stopIfTrue="1" operator="lessThan">
      <formula>3.95</formula>
    </cfRule>
  </conditionalFormatting>
  <conditionalFormatting sqref="T4">
    <cfRule type="cellIs" dxfId="233" priority="41" stopIfTrue="1" operator="greaterThanOrEqual">
      <formula>3.95</formula>
    </cfRule>
    <cfRule type="cellIs" dxfId="232" priority="42" stopIfTrue="1" operator="lessThan">
      <formula>3.95</formula>
    </cfRule>
  </conditionalFormatting>
  <conditionalFormatting sqref="U4">
    <cfRule type="cellIs" dxfId="231" priority="39" stopIfTrue="1" operator="greaterThanOrEqual">
      <formula>3.95</formula>
    </cfRule>
    <cfRule type="cellIs" dxfId="230" priority="40" stopIfTrue="1" operator="lessThan">
      <formula>3.95</formula>
    </cfRule>
  </conditionalFormatting>
  <conditionalFormatting sqref="U5">
    <cfRule type="cellIs" dxfId="229" priority="37" stopIfTrue="1" operator="greaterThanOrEqual">
      <formula>3.95</formula>
    </cfRule>
    <cfRule type="cellIs" dxfId="228" priority="38" stopIfTrue="1" operator="lessThan">
      <formula>3.95</formula>
    </cfRule>
  </conditionalFormatting>
  <conditionalFormatting sqref="Q5">
    <cfRule type="cellIs" dxfId="227" priority="35" stopIfTrue="1" operator="greaterThanOrEqual">
      <formula>3.95</formula>
    </cfRule>
    <cfRule type="cellIs" dxfId="226" priority="36" stopIfTrue="1" operator="lessThan">
      <formula>3.95</formula>
    </cfRule>
  </conditionalFormatting>
  <conditionalFormatting sqref="R5">
    <cfRule type="cellIs" dxfId="225" priority="33" stopIfTrue="1" operator="greaterThanOrEqual">
      <formula>3.95</formula>
    </cfRule>
    <cfRule type="cellIs" dxfId="224" priority="34" stopIfTrue="1" operator="lessThan">
      <formula>3.95</formula>
    </cfRule>
  </conditionalFormatting>
  <conditionalFormatting sqref="S5">
    <cfRule type="cellIs" dxfId="223" priority="31" stopIfTrue="1" operator="greaterThanOrEqual">
      <formula>3.95</formula>
    </cfRule>
    <cfRule type="cellIs" dxfId="222" priority="32" stopIfTrue="1" operator="lessThan">
      <formula>3.95</formula>
    </cfRule>
  </conditionalFormatting>
  <conditionalFormatting sqref="T5">
    <cfRule type="cellIs" dxfId="221" priority="29" stopIfTrue="1" operator="greaterThanOrEqual">
      <formula>3.95</formula>
    </cfRule>
    <cfRule type="cellIs" dxfId="220" priority="30" stopIfTrue="1" operator="lessThan">
      <formula>3.95</formula>
    </cfRule>
  </conditionalFormatting>
  <conditionalFormatting sqref="Q9:Q10">
    <cfRule type="cellIs" dxfId="219" priority="25" stopIfTrue="1" operator="greaterThanOrEqual">
      <formula>3.95</formula>
    </cfRule>
    <cfRule type="cellIs" dxfId="218" priority="26" stopIfTrue="1" operator="lessThan">
      <formula>3.95</formula>
    </cfRule>
  </conditionalFormatting>
  <conditionalFormatting sqref="R9:R10">
    <cfRule type="cellIs" dxfId="217" priority="23" stopIfTrue="1" operator="greaterThanOrEqual">
      <formula>3.95</formula>
    </cfRule>
    <cfRule type="cellIs" dxfId="216" priority="24" stopIfTrue="1" operator="lessThan">
      <formula>3.95</formula>
    </cfRule>
  </conditionalFormatting>
  <conditionalFormatting sqref="S9:S10">
    <cfRule type="cellIs" dxfId="215" priority="21" stopIfTrue="1" operator="greaterThanOrEqual">
      <formula>3.95</formula>
    </cfRule>
    <cfRule type="cellIs" dxfId="214" priority="22" stopIfTrue="1" operator="lessThan">
      <formula>3.95</formula>
    </cfRule>
  </conditionalFormatting>
  <conditionalFormatting sqref="T9:T10">
    <cfRule type="cellIs" dxfId="213" priority="19" stopIfTrue="1" operator="greaterThanOrEqual">
      <formula>3.95</formula>
    </cfRule>
    <cfRule type="cellIs" dxfId="212" priority="20" stopIfTrue="1" operator="lessThan">
      <formula>3.95</formula>
    </cfRule>
  </conditionalFormatting>
  <conditionalFormatting sqref="U9:U15">
    <cfRule type="cellIs" dxfId="211" priority="17" stopIfTrue="1" operator="greaterThanOrEqual">
      <formula>3.95</formula>
    </cfRule>
    <cfRule type="cellIs" dxfId="210" priority="18" stopIfTrue="1" operator="lessThan">
      <formula>3.95</formula>
    </cfRule>
  </conditionalFormatting>
  <conditionalFormatting sqref="U6:U8">
    <cfRule type="cellIs" dxfId="209" priority="15" stopIfTrue="1" operator="greaterThanOrEqual">
      <formula>3.95</formula>
    </cfRule>
    <cfRule type="cellIs" dxfId="208" priority="16" stopIfTrue="1" operator="lessThan">
      <formula>3.95</formula>
    </cfRule>
  </conditionalFormatting>
  <conditionalFormatting sqref="Q6">
    <cfRule type="cellIs" dxfId="207" priority="13" stopIfTrue="1" operator="greaterThanOrEqual">
      <formula>3.95</formula>
    </cfRule>
    <cfRule type="cellIs" dxfId="206" priority="14" stopIfTrue="1" operator="lessThan">
      <formula>3.95</formula>
    </cfRule>
  </conditionalFormatting>
  <conditionalFormatting sqref="R6">
    <cfRule type="cellIs" dxfId="205" priority="11" stopIfTrue="1" operator="greaterThanOrEqual">
      <formula>3.95</formula>
    </cfRule>
    <cfRule type="cellIs" dxfId="204" priority="12" stopIfTrue="1" operator="lessThan">
      <formula>3.95</formula>
    </cfRule>
  </conditionalFormatting>
  <conditionalFormatting sqref="S6">
    <cfRule type="cellIs" dxfId="203" priority="9" stopIfTrue="1" operator="greaterThanOrEqual">
      <formula>3.95</formula>
    </cfRule>
    <cfRule type="cellIs" dxfId="202" priority="10" stopIfTrue="1" operator="lessThan">
      <formula>3.95</formula>
    </cfRule>
  </conditionalFormatting>
  <conditionalFormatting sqref="T6">
    <cfRule type="cellIs" dxfId="201" priority="7" stopIfTrue="1" operator="greaterThanOrEqual">
      <formula>3.95</formula>
    </cfRule>
    <cfRule type="cellIs" dxfId="200" priority="8" stopIfTrue="1" operator="lessThan">
      <formula>3.95</formula>
    </cfRule>
  </conditionalFormatting>
  <conditionalFormatting sqref="U16">
    <cfRule type="cellIs" dxfId="199" priority="5" stopIfTrue="1" operator="greaterThanOrEqual">
      <formula>3.95</formula>
    </cfRule>
    <cfRule type="cellIs" dxfId="198" priority="6" stopIfTrue="1" operator="lessThan">
      <formula>3.95</formula>
    </cfRule>
  </conditionalFormatting>
  <conditionalFormatting sqref="Q16:T16">
    <cfRule type="cellIs" dxfId="197" priority="3" stopIfTrue="1" operator="greaterThanOrEqual">
      <formula>3.95</formula>
    </cfRule>
    <cfRule type="cellIs" dxfId="196" priority="4" stopIfTrue="1" operator="lessThan">
      <formula>3.95</formula>
    </cfRule>
  </conditionalFormatting>
  <conditionalFormatting sqref="W4:W16">
    <cfRule type="cellIs" dxfId="195" priority="1" stopIfTrue="1" operator="greaterThanOrEqual">
      <formula>3.95</formula>
    </cfRule>
    <cfRule type="cellIs" dxfId="194" priority="2" stopIfTrue="1" operator="lessThan">
      <formula>3.95</formula>
    </cfRule>
  </conditionalFormatting>
  <pageMargins left="0.27777777777777779" right="0.27777777777777779" top="0.27777777777777779" bottom="0.27777777777777779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B9BB-0649-D64C-BAA7-AACA3CC07646}">
  <dimension ref="A1:AA18"/>
  <sheetViews>
    <sheetView zoomScaleNormal="100" workbookViewId="0">
      <selection activeCell="D32" sqref="D32"/>
    </sheetView>
  </sheetViews>
  <sheetFormatPr baseColWidth="10" defaultRowHeight="16" x14ac:dyDescent="0.2"/>
  <cols>
    <col min="1" max="1" width="4.5" style="2" bestFit="1" customWidth="1"/>
    <col min="2" max="2" width="13.5" style="2" customWidth="1"/>
    <col min="3" max="3" width="21.5" style="2" customWidth="1"/>
    <col min="4" max="4" width="34" style="2" customWidth="1"/>
    <col min="5" max="5" width="8.83203125" style="2" customWidth="1"/>
    <col min="6" max="6" width="7.6640625" style="2" bestFit="1" customWidth="1"/>
    <col min="7" max="7" width="12.6640625" style="2" customWidth="1"/>
    <col min="8" max="9" width="8.83203125" style="2" customWidth="1"/>
    <col min="10" max="10" width="10" style="2" customWidth="1"/>
    <col min="11" max="11" width="15.33203125" style="2" customWidth="1"/>
    <col min="12" max="13" width="15.5" style="2" customWidth="1"/>
    <col min="14" max="14" width="14.5" style="2" customWidth="1"/>
    <col min="15" max="15" width="13.5" style="2" customWidth="1"/>
    <col min="16" max="16" width="8.83203125" style="2" customWidth="1"/>
    <col min="17" max="17" width="16.1640625" style="2" customWidth="1"/>
    <col min="18" max="18" width="11.83203125" style="2" customWidth="1"/>
    <col min="19" max="19" width="15.83203125" style="2" customWidth="1"/>
    <col min="20" max="20" width="20.83203125" style="2" customWidth="1"/>
    <col min="21" max="21" width="6.83203125" style="2" bestFit="1" customWidth="1"/>
    <col min="22" max="248" width="8.83203125" style="2" customWidth="1"/>
    <col min="249" max="16384" width="10.83203125" style="2"/>
  </cols>
  <sheetData>
    <row r="1" spans="1:27" ht="20" customHeight="1" x14ac:dyDescent="0.2">
      <c r="A1" s="1"/>
      <c r="B1" s="1"/>
      <c r="D1" s="4"/>
      <c r="I1" s="28">
        <v>7.0000000000000007E-2</v>
      </c>
      <c r="J1" s="28">
        <v>0.03</v>
      </c>
      <c r="K1" s="28">
        <v>0.2</v>
      </c>
      <c r="L1" s="28">
        <v>0.2</v>
      </c>
      <c r="M1" s="28">
        <v>0.1</v>
      </c>
      <c r="N1" s="28">
        <v>0.4</v>
      </c>
      <c r="O1" s="27">
        <v>0.6</v>
      </c>
      <c r="Q1" s="28">
        <v>0.3</v>
      </c>
      <c r="R1" s="28">
        <v>0.1</v>
      </c>
      <c r="S1" s="28">
        <v>0.3</v>
      </c>
      <c r="T1" s="28">
        <v>0.3</v>
      </c>
      <c r="U1" s="27">
        <v>0.4</v>
      </c>
    </row>
    <row r="2" spans="1:27" ht="85" x14ac:dyDescent="0.2">
      <c r="A2" s="5" t="s">
        <v>0</v>
      </c>
      <c r="B2" s="5"/>
      <c r="C2" s="5" t="s">
        <v>1</v>
      </c>
      <c r="D2" s="5" t="s">
        <v>44</v>
      </c>
      <c r="F2" s="5" t="s">
        <v>51</v>
      </c>
      <c r="G2" s="5" t="s">
        <v>53</v>
      </c>
      <c r="I2" s="5" t="s">
        <v>56</v>
      </c>
      <c r="J2" s="5" t="s">
        <v>57</v>
      </c>
      <c r="K2" s="5" t="s">
        <v>59</v>
      </c>
      <c r="L2" s="5" t="s">
        <v>54</v>
      </c>
      <c r="M2" s="5" t="s">
        <v>60</v>
      </c>
      <c r="N2" s="5" t="s">
        <v>55</v>
      </c>
      <c r="O2" s="5" t="s">
        <v>58</v>
      </c>
      <c r="Q2" s="5" t="s">
        <v>61</v>
      </c>
      <c r="R2" s="5" t="s">
        <v>62</v>
      </c>
      <c r="S2" s="5" t="s">
        <v>63</v>
      </c>
      <c r="T2" s="5" t="s">
        <v>64</v>
      </c>
      <c r="U2" s="5" t="s">
        <v>65</v>
      </c>
      <c r="W2" s="5" t="s">
        <v>75</v>
      </c>
    </row>
    <row r="3" spans="1:27" ht="20" customHeight="1" x14ac:dyDescent="0.2">
      <c r="A3" s="3"/>
      <c r="B3" s="3"/>
      <c r="C3" s="7"/>
      <c r="D3" s="6"/>
      <c r="F3" s="10"/>
    </row>
    <row r="4" spans="1:27" ht="20" customHeight="1" x14ac:dyDescent="0.2">
      <c r="A4" s="3">
        <v>1</v>
      </c>
      <c r="B4" s="30" t="s">
        <v>13</v>
      </c>
      <c r="C4" s="6" t="s">
        <v>2</v>
      </c>
      <c r="D4" s="6" t="s">
        <v>34</v>
      </c>
      <c r="F4" s="15" t="s">
        <v>52</v>
      </c>
      <c r="G4" s="15" t="s">
        <v>52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f>SUMPRODUCT(I4:N4,I$1:N$1)</f>
        <v>1</v>
      </c>
      <c r="Q4" s="8">
        <v>1</v>
      </c>
      <c r="R4" s="8">
        <v>1</v>
      </c>
      <c r="S4" s="8">
        <v>1</v>
      </c>
      <c r="T4" s="8">
        <v>1</v>
      </c>
      <c r="U4" s="8">
        <f>SUMPRODUCT(Q4:T4,Q$1:T$1)</f>
        <v>1</v>
      </c>
      <c r="W4" s="8">
        <f>O4*O$1+U4*U$1</f>
        <v>1</v>
      </c>
    </row>
    <row r="5" spans="1:27" ht="20" customHeight="1" x14ac:dyDescent="0.2">
      <c r="A5" s="3">
        <v>2</v>
      </c>
      <c r="B5" s="30"/>
      <c r="C5" s="6" t="s">
        <v>3</v>
      </c>
      <c r="D5" s="6" t="s">
        <v>35</v>
      </c>
      <c r="F5" s="15" t="s">
        <v>52</v>
      </c>
      <c r="G5" s="15" t="s">
        <v>52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f t="shared" ref="O5:O16" si="0">SUMPRODUCT(I5:N5,I$1:N$1)</f>
        <v>1</v>
      </c>
      <c r="Q5" s="8">
        <v>1</v>
      </c>
      <c r="R5" s="8">
        <v>1</v>
      </c>
      <c r="S5" s="8">
        <v>1</v>
      </c>
      <c r="T5" s="8">
        <v>1</v>
      </c>
      <c r="U5" s="8">
        <f>SUMPRODUCT(Q5:T5,Q$1:T$1)</f>
        <v>1</v>
      </c>
      <c r="W5" s="8">
        <f t="shared" ref="W5:W16" si="1">O5*O$1+U5*U$1</f>
        <v>1</v>
      </c>
    </row>
    <row r="6" spans="1:27" ht="20" customHeight="1" x14ac:dyDescent="0.2">
      <c r="A6" s="3">
        <v>3</v>
      </c>
      <c r="B6" s="30"/>
      <c r="C6" s="6" t="s">
        <v>4</v>
      </c>
      <c r="D6" s="6" t="s">
        <v>36</v>
      </c>
      <c r="F6" s="15" t="s">
        <v>52</v>
      </c>
      <c r="G6" s="15" t="s">
        <v>52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f t="shared" si="0"/>
        <v>1</v>
      </c>
      <c r="Q6" s="8">
        <v>1</v>
      </c>
      <c r="R6" s="8">
        <v>1</v>
      </c>
      <c r="S6" s="8">
        <v>1</v>
      </c>
      <c r="T6" s="8">
        <v>1</v>
      </c>
      <c r="U6" s="8">
        <f>SUMPRODUCT(Q6:T6,Q$1:T$1)</f>
        <v>1</v>
      </c>
      <c r="W6" s="8">
        <f t="shared" si="1"/>
        <v>1</v>
      </c>
    </row>
    <row r="7" spans="1:27" ht="20" customHeight="1" x14ac:dyDescent="0.2">
      <c r="A7" s="3">
        <v>4</v>
      </c>
      <c r="B7" s="30"/>
      <c r="C7" s="6"/>
      <c r="D7" s="6"/>
      <c r="F7" s="12"/>
      <c r="G7" s="12"/>
      <c r="I7" s="8"/>
      <c r="J7" s="8"/>
      <c r="K7" s="8"/>
      <c r="L7" s="8"/>
      <c r="M7" s="8"/>
      <c r="N7" s="8"/>
      <c r="O7" s="8"/>
      <c r="U7" s="8"/>
      <c r="W7" s="8"/>
    </row>
    <row r="8" spans="1:27" ht="20" customHeight="1" x14ac:dyDescent="0.2">
      <c r="A8" s="3">
        <v>5</v>
      </c>
      <c r="B8" s="30"/>
      <c r="C8" s="6"/>
      <c r="D8" s="6"/>
      <c r="F8" s="12"/>
      <c r="G8" s="12"/>
      <c r="I8" s="8"/>
      <c r="J8" s="8"/>
      <c r="K8" s="8"/>
      <c r="L8" s="8"/>
      <c r="M8" s="8"/>
      <c r="N8" s="8"/>
      <c r="O8" s="8"/>
      <c r="U8" s="8"/>
      <c r="W8" s="8"/>
    </row>
    <row r="9" spans="1:27" ht="20" customHeight="1" x14ac:dyDescent="0.2">
      <c r="A9" s="3">
        <v>2</v>
      </c>
      <c r="B9" s="30" t="s">
        <v>12</v>
      </c>
      <c r="C9" s="6" t="s">
        <v>8</v>
      </c>
      <c r="D9" s="6" t="s">
        <v>37</v>
      </c>
      <c r="F9" s="15" t="s">
        <v>52</v>
      </c>
      <c r="G9" s="15" t="s">
        <v>52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f t="shared" si="0"/>
        <v>1</v>
      </c>
      <c r="Q9" s="8">
        <v>1</v>
      </c>
      <c r="R9" s="8">
        <v>1</v>
      </c>
      <c r="S9" s="8">
        <v>1</v>
      </c>
      <c r="T9" s="8">
        <v>1</v>
      </c>
      <c r="U9" s="8">
        <f>SUMPRODUCT(Q9:T9,Q$1:T$1)</f>
        <v>1</v>
      </c>
      <c r="W9" s="8">
        <f t="shared" si="1"/>
        <v>1</v>
      </c>
      <c r="AA9" s="29"/>
    </row>
    <row r="10" spans="1:27" ht="20" customHeight="1" x14ac:dyDescent="0.2">
      <c r="A10" s="3">
        <v>3</v>
      </c>
      <c r="B10" s="30"/>
      <c r="C10" s="6" t="s">
        <v>9</v>
      </c>
      <c r="D10" s="6" t="s">
        <v>38</v>
      </c>
      <c r="F10" s="15" t="s">
        <v>52</v>
      </c>
      <c r="G10" s="15" t="s">
        <v>52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f t="shared" si="0"/>
        <v>1</v>
      </c>
      <c r="Q10" s="8">
        <v>1</v>
      </c>
      <c r="R10" s="8">
        <v>1</v>
      </c>
      <c r="S10" s="8">
        <v>1</v>
      </c>
      <c r="T10" s="8">
        <v>1</v>
      </c>
      <c r="U10" s="8">
        <f>SUMPRODUCT(Q10:T10,Q$1:T$1)</f>
        <v>1</v>
      </c>
      <c r="W10" s="8">
        <f t="shared" si="1"/>
        <v>1</v>
      </c>
    </row>
    <row r="11" spans="1:27" ht="20" customHeight="1" x14ac:dyDescent="0.2">
      <c r="A11" s="19">
        <v>4</v>
      </c>
      <c r="B11" s="30"/>
      <c r="C11" s="20" t="s">
        <v>10</v>
      </c>
      <c r="D11" s="20" t="s">
        <v>39</v>
      </c>
      <c r="F11" s="20"/>
      <c r="G11" s="20"/>
      <c r="I11" s="8"/>
      <c r="J11" s="8"/>
      <c r="K11" s="8"/>
      <c r="L11" s="8"/>
      <c r="M11" s="8"/>
      <c r="N11" s="8"/>
      <c r="O11" s="8"/>
      <c r="U11" s="8"/>
      <c r="W11" s="8"/>
    </row>
    <row r="12" spans="1:27" ht="20" customHeight="1" x14ac:dyDescent="0.2">
      <c r="A12" s="3">
        <v>5</v>
      </c>
      <c r="B12" s="30"/>
      <c r="C12" s="6" t="s">
        <v>11</v>
      </c>
      <c r="D12" s="6" t="s">
        <v>40</v>
      </c>
      <c r="F12" s="15" t="s">
        <v>52</v>
      </c>
      <c r="G12" s="15" t="s">
        <v>52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f t="shared" si="0"/>
        <v>1</v>
      </c>
      <c r="Q12" s="8">
        <v>1</v>
      </c>
      <c r="R12" s="8">
        <v>1</v>
      </c>
      <c r="S12" s="8">
        <v>1</v>
      </c>
      <c r="T12" s="8">
        <v>1</v>
      </c>
      <c r="U12" s="8">
        <f>SUMPRODUCT(Q12:T12,Q$1:T$1)</f>
        <v>1</v>
      </c>
      <c r="W12" s="8">
        <f t="shared" si="1"/>
        <v>1</v>
      </c>
    </row>
    <row r="13" spans="1:27" ht="20" customHeight="1" x14ac:dyDescent="0.2">
      <c r="A13" s="3">
        <v>1</v>
      </c>
      <c r="B13" s="14" t="s">
        <v>15</v>
      </c>
      <c r="C13" s="6" t="s">
        <v>14</v>
      </c>
      <c r="D13" s="6" t="s">
        <v>41</v>
      </c>
      <c r="F13" s="15" t="s">
        <v>52</v>
      </c>
      <c r="G13" s="15" t="s">
        <v>52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f t="shared" si="0"/>
        <v>1</v>
      </c>
      <c r="Q13" s="8">
        <v>1</v>
      </c>
      <c r="R13" s="8">
        <v>1</v>
      </c>
      <c r="S13" s="8">
        <v>1</v>
      </c>
      <c r="T13" s="8">
        <v>1</v>
      </c>
      <c r="U13" s="8">
        <f>SUMPRODUCT(Q13:T13,Q$1:T$1)</f>
        <v>1</v>
      </c>
      <c r="W13" s="8">
        <f t="shared" si="1"/>
        <v>1</v>
      </c>
    </row>
    <row r="14" spans="1:27" ht="17" x14ac:dyDescent="0.2">
      <c r="A14" s="3">
        <v>1</v>
      </c>
      <c r="B14" s="14" t="s">
        <v>16</v>
      </c>
      <c r="C14" s="6" t="s">
        <v>17</v>
      </c>
      <c r="D14" s="6" t="s">
        <v>42</v>
      </c>
      <c r="F14" s="15" t="s">
        <v>52</v>
      </c>
      <c r="G14" s="15" t="s">
        <v>52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f t="shared" si="0"/>
        <v>1</v>
      </c>
      <c r="Q14" s="8">
        <v>1</v>
      </c>
      <c r="R14" s="8">
        <v>1</v>
      </c>
      <c r="S14" s="8">
        <v>1</v>
      </c>
      <c r="T14" s="8">
        <v>1</v>
      </c>
      <c r="U14" s="8">
        <f>SUMPRODUCT(Q14:T14,Q$1:T$1)</f>
        <v>1</v>
      </c>
      <c r="W14" s="8">
        <f t="shared" si="1"/>
        <v>1</v>
      </c>
    </row>
    <row r="15" spans="1:27" ht="20" customHeight="1" x14ac:dyDescent="0.2">
      <c r="F15" s="12"/>
      <c r="I15" s="8"/>
      <c r="J15" s="8"/>
      <c r="K15" s="8"/>
      <c r="L15" s="8"/>
      <c r="M15" s="8"/>
      <c r="N15" s="8"/>
      <c r="O15" s="8"/>
      <c r="U15" s="8"/>
      <c r="W15" s="8"/>
    </row>
    <row r="16" spans="1:27" x14ac:dyDescent="0.2">
      <c r="D16" s="2" t="s">
        <v>43</v>
      </c>
      <c r="F16" s="12" t="s">
        <v>28</v>
      </c>
      <c r="G16" s="10" t="s">
        <v>28</v>
      </c>
      <c r="I16" s="8">
        <v>7</v>
      </c>
      <c r="J16" s="8">
        <v>7</v>
      </c>
      <c r="K16" s="8">
        <v>7</v>
      </c>
      <c r="L16" s="8">
        <v>7</v>
      </c>
      <c r="M16" s="8">
        <v>7</v>
      </c>
      <c r="N16" s="8">
        <v>7</v>
      </c>
      <c r="O16" s="8">
        <f t="shared" si="0"/>
        <v>7</v>
      </c>
      <c r="Q16" s="8">
        <v>7</v>
      </c>
      <c r="R16" s="8">
        <v>7</v>
      </c>
      <c r="S16" s="8">
        <v>7</v>
      </c>
      <c r="T16" s="8">
        <v>7</v>
      </c>
      <c r="U16" s="8">
        <f>SUMPRODUCT(Q16:T16,Q$1:T$1)</f>
        <v>7</v>
      </c>
      <c r="W16" s="8">
        <f t="shared" si="1"/>
        <v>7</v>
      </c>
    </row>
    <row r="17" spans="6:6" x14ac:dyDescent="0.2">
      <c r="F17" s="12"/>
    </row>
    <row r="18" spans="6:6" x14ac:dyDescent="0.2">
      <c r="F18" s="10"/>
    </row>
  </sheetData>
  <mergeCells count="2">
    <mergeCell ref="B4:B8"/>
    <mergeCell ref="B9:B12"/>
  </mergeCells>
  <conditionalFormatting sqref="I4:N4">
    <cfRule type="cellIs" dxfId="193" priority="121" stopIfTrue="1" operator="greaterThanOrEqual">
      <formula>3.95</formula>
    </cfRule>
    <cfRule type="cellIs" dxfId="192" priority="122" stopIfTrue="1" operator="lessThan">
      <formula>3.95</formula>
    </cfRule>
  </conditionalFormatting>
  <conditionalFormatting sqref="O4:O16">
    <cfRule type="cellIs" dxfId="191" priority="119" stopIfTrue="1" operator="greaterThanOrEqual">
      <formula>3.95</formula>
    </cfRule>
    <cfRule type="cellIs" dxfId="190" priority="120" stopIfTrue="1" operator="lessThan">
      <formula>3.95</formula>
    </cfRule>
  </conditionalFormatting>
  <conditionalFormatting sqref="K7:M8 K11:M11 K15:M16">
    <cfRule type="cellIs" dxfId="189" priority="117" stopIfTrue="1" operator="greaterThanOrEqual">
      <formula>3.95</formula>
    </cfRule>
    <cfRule type="cellIs" dxfId="188" priority="118" stopIfTrue="1" operator="lessThan">
      <formula>3.95</formula>
    </cfRule>
  </conditionalFormatting>
  <conditionalFormatting sqref="N7:N8 N11 N15:N16">
    <cfRule type="cellIs" dxfId="187" priority="115" stopIfTrue="1" operator="greaterThanOrEqual">
      <formula>3.95</formula>
    </cfRule>
    <cfRule type="cellIs" dxfId="186" priority="116" stopIfTrue="1" operator="lessThan">
      <formula>3.95</formula>
    </cfRule>
  </conditionalFormatting>
  <conditionalFormatting sqref="I7:J8 I11:J11 I15:J16">
    <cfRule type="cellIs" dxfId="185" priority="113" stopIfTrue="1" operator="greaterThanOrEqual">
      <formula>3.95</formula>
    </cfRule>
    <cfRule type="cellIs" dxfId="184" priority="114" stopIfTrue="1" operator="lessThan">
      <formula>3.95</formula>
    </cfRule>
  </conditionalFormatting>
  <conditionalFormatting sqref="Q4:Q6">
    <cfRule type="cellIs" dxfId="183" priority="111" stopIfTrue="1" operator="greaterThanOrEqual">
      <formula>3.95</formula>
    </cfRule>
    <cfRule type="cellIs" dxfId="182" priority="112" stopIfTrue="1" operator="lessThan">
      <formula>3.95</formula>
    </cfRule>
  </conditionalFormatting>
  <conditionalFormatting sqref="R4:R6">
    <cfRule type="cellIs" dxfId="181" priority="109" stopIfTrue="1" operator="greaterThanOrEqual">
      <formula>3.95</formula>
    </cfRule>
    <cfRule type="cellIs" dxfId="180" priority="110" stopIfTrue="1" operator="lessThan">
      <formula>3.95</formula>
    </cfRule>
  </conditionalFormatting>
  <conditionalFormatting sqref="S4:S6">
    <cfRule type="cellIs" dxfId="179" priority="107" stopIfTrue="1" operator="greaterThanOrEqual">
      <formula>3.95</formula>
    </cfRule>
    <cfRule type="cellIs" dxfId="178" priority="108" stopIfTrue="1" operator="lessThan">
      <formula>3.95</formula>
    </cfRule>
  </conditionalFormatting>
  <conditionalFormatting sqref="T4:T6">
    <cfRule type="cellIs" dxfId="177" priority="105" stopIfTrue="1" operator="greaterThanOrEqual">
      <formula>3.95</formula>
    </cfRule>
    <cfRule type="cellIs" dxfId="176" priority="106" stopIfTrue="1" operator="lessThan">
      <formula>3.95</formula>
    </cfRule>
  </conditionalFormatting>
  <conditionalFormatting sqref="U11 U15">
    <cfRule type="cellIs" dxfId="175" priority="83" stopIfTrue="1" operator="greaterThanOrEqual">
      <formula>3.95</formula>
    </cfRule>
    <cfRule type="cellIs" dxfId="174" priority="84" stopIfTrue="1" operator="lessThan">
      <formula>3.95</formula>
    </cfRule>
  </conditionalFormatting>
  <conditionalFormatting sqref="U7:U8">
    <cfRule type="cellIs" dxfId="173" priority="81" stopIfTrue="1" operator="greaterThanOrEqual">
      <formula>3.95</formula>
    </cfRule>
    <cfRule type="cellIs" dxfId="172" priority="82" stopIfTrue="1" operator="lessThan">
      <formula>3.95</formula>
    </cfRule>
  </conditionalFormatting>
  <conditionalFormatting sqref="U16">
    <cfRule type="cellIs" dxfId="171" priority="71" stopIfTrue="1" operator="greaterThanOrEqual">
      <formula>3.95</formula>
    </cfRule>
    <cfRule type="cellIs" dxfId="170" priority="72" stopIfTrue="1" operator="lessThan">
      <formula>3.95</formula>
    </cfRule>
  </conditionalFormatting>
  <conditionalFormatting sqref="Q16:T16">
    <cfRule type="cellIs" dxfId="169" priority="69" stopIfTrue="1" operator="greaterThanOrEqual">
      <formula>3.95</formula>
    </cfRule>
    <cfRule type="cellIs" dxfId="168" priority="70" stopIfTrue="1" operator="lessThan">
      <formula>3.95</formula>
    </cfRule>
  </conditionalFormatting>
  <conditionalFormatting sqref="W4:W16">
    <cfRule type="cellIs" dxfId="167" priority="67" stopIfTrue="1" operator="greaterThanOrEqual">
      <formula>3.95</formula>
    </cfRule>
    <cfRule type="cellIs" dxfId="166" priority="68" stopIfTrue="1" operator="lessThan">
      <formula>3.95</formula>
    </cfRule>
  </conditionalFormatting>
  <conditionalFormatting sqref="I5:N5">
    <cfRule type="cellIs" dxfId="165" priority="65" stopIfTrue="1" operator="greaterThanOrEqual">
      <formula>3.95</formula>
    </cfRule>
    <cfRule type="cellIs" dxfId="164" priority="66" stopIfTrue="1" operator="lessThan">
      <formula>3.95</formula>
    </cfRule>
  </conditionalFormatting>
  <conditionalFormatting sqref="I6:N6">
    <cfRule type="cellIs" dxfId="163" priority="63" stopIfTrue="1" operator="greaterThanOrEqual">
      <formula>3.95</formula>
    </cfRule>
    <cfRule type="cellIs" dxfId="162" priority="64" stopIfTrue="1" operator="lessThan">
      <formula>3.95</formula>
    </cfRule>
  </conditionalFormatting>
  <conditionalFormatting sqref="I9:N9">
    <cfRule type="cellIs" dxfId="161" priority="61" stopIfTrue="1" operator="greaterThanOrEqual">
      <formula>3.95</formula>
    </cfRule>
    <cfRule type="cellIs" dxfId="160" priority="62" stopIfTrue="1" operator="lessThan">
      <formula>3.95</formula>
    </cfRule>
  </conditionalFormatting>
  <conditionalFormatting sqref="I10:N10">
    <cfRule type="cellIs" dxfId="159" priority="59" stopIfTrue="1" operator="greaterThanOrEqual">
      <formula>3.95</formula>
    </cfRule>
    <cfRule type="cellIs" dxfId="158" priority="60" stopIfTrue="1" operator="lessThan">
      <formula>3.95</formula>
    </cfRule>
  </conditionalFormatting>
  <conditionalFormatting sqref="I12:N12">
    <cfRule type="cellIs" dxfId="157" priority="57" stopIfTrue="1" operator="greaterThanOrEqual">
      <formula>3.95</formula>
    </cfRule>
    <cfRule type="cellIs" dxfId="156" priority="58" stopIfTrue="1" operator="lessThan">
      <formula>3.95</formula>
    </cfRule>
  </conditionalFormatting>
  <conditionalFormatting sqref="I13:N13">
    <cfRule type="cellIs" dxfId="155" priority="55" stopIfTrue="1" operator="greaterThanOrEqual">
      <formula>3.95</formula>
    </cfRule>
    <cfRule type="cellIs" dxfId="154" priority="56" stopIfTrue="1" operator="lessThan">
      <formula>3.95</formula>
    </cfRule>
  </conditionalFormatting>
  <conditionalFormatting sqref="I14:N14">
    <cfRule type="cellIs" dxfId="153" priority="53" stopIfTrue="1" operator="greaterThanOrEqual">
      <formula>3.95</formula>
    </cfRule>
    <cfRule type="cellIs" dxfId="152" priority="54" stopIfTrue="1" operator="lessThan">
      <formula>3.95</formula>
    </cfRule>
  </conditionalFormatting>
  <conditionalFormatting sqref="Q9">
    <cfRule type="cellIs" dxfId="151" priority="51" stopIfTrue="1" operator="greaterThanOrEqual">
      <formula>3.95</formula>
    </cfRule>
    <cfRule type="cellIs" dxfId="150" priority="52" stopIfTrue="1" operator="lessThan">
      <formula>3.95</formula>
    </cfRule>
  </conditionalFormatting>
  <conditionalFormatting sqref="R9">
    <cfRule type="cellIs" dxfId="149" priority="49" stopIfTrue="1" operator="greaterThanOrEqual">
      <formula>3.95</formula>
    </cfRule>
    <cfRule type="cellIs" dxfId="148" priority="50" stopIfTrue="1" operator="lessThan">
      <formula>3.95</formula>
    </cfRule>
  </conditionalFormatting>
  <conditionalFormatting sqref="S9">
    <cfRule type="cellIs" dxfId="147" priority="47" stopIfTrue="1" operator="greaterThanOrEqual">
      <formula>3.95</formula>
    </cfRule>
    <cfRule type="cellIs" dxfId="146" priority="48" stopIfTrue="1" operator="lessThan">
      <formula>3.95</formula>
    </cfRule>
  </conditionalFormatting>
  <conditionalFormatting sqref="T9">
    <cfRule type="cellIs" dxfId="145" priority="45" stopIfTrue="1" operator="greaterThanOrEqual">
      <formula>3.95</formula>
    </cfRule>
    <cfRule type="cellIs" dxfId="144" priority="46" stopIfTrue="1" operator="lessThan">
      <formula>3.95</formula>
    </cfRule>
  </conditionalFormatting>
  <conditionalFormatting sqref="Q10">
    <cfRule type="cellIs" dxfId="143" priority="43" stopIfTrue="1" operator="greaterThanOrEqual">
      <formula>3.95</formula>
    </cfRule>
    <cfRule type="cellIs" dxfId="142" priority="44" stopIfTrue="1" operator="lessThan">
      <formula>3.95</formula>
    </cfRule>
  </conditionalFormatting>
  <conditionalFormatting sqref="R10">
    <cfRule type="cellIs" dxfId="141" priority="41" stopIfTrue="1" operator="greaterThanOrEqual">
      <formula>3.95</formula>
    </cfRule>
    <cfRule type="cellIs" dxfId="140" priority="42" stopIfTrue="1" operator="lessThan">
      <formula>3.95</formula>
    </cfRule>
  </conditionalFormatting>
  <conditionalFormatting sqref="S10">
    <cfRule type="cellIs" dxfId="139" priority="39" stopIfTrue="1" operator="greaterThanOrEqual">
      <formula>3.95</formula>
    </cfRule>
    <cfRule type="cellIs" dxfId="138" priority="40" stopIfTrue="1" operator="lessThan">
      <formula>3.95</formula>
    </cfRule>
  </conditionalFormatting>
  <conditionalFormatting sqref="T10">
    <cfRule type="cellIs" dxfId="137" priority="37" stopIfTrue="1" operator="greaterThanOrEqual">
      <formula>3.95</formula>
    </cfRule>
    <cfRule type="cellIs" dxfId="136" priority="38" stopIfTrue="1" operator="lessThan">
      <formula>3.95</formula>
    </cfRule>
  </conditionalFormatting>
  <conditionalFormatting sqref="Q12">
    <cfRule type="cellIs" dxfId="135" priority="35" stopIfTrue="1" operator="greaterThanOrEqual">
      <formula>3.95</formula>
    </cfRule>
    <cfRule type="cellIs" dxfId="134" priority="36" stopIfTrue="1" operator="lessThan">
      <formula>3.95</formula>
    </cfRule>
  </conditionalFormatting>
  <conditionalFormatting sqref="R12">
    <cfRule type="cellIs" dxfId="133" priority="33" stopIfTrue="1" operator="greaterThanOrEqual">
      <formula>3.95</formula>
    </cfRule>
    <cfRule type="cellIs" dxfId="132" priority="34" stopIfTrue="1" operator="lessThan">
      <formula>3.95</formula>
    </cfRule>
  </conditionalFormatting>
  <conditionalFormatting sqref="S12">
    <cfRule type="cellIs" dxfId="131" priority="31" stopIfTrue="1" operator="greaterThanOrEqual">
      <formula>3.95</formula>
    </cfRule>
    <cfRule type="cellIs" dxfId="130" priority="32" stopIfTrue="1" operator="lessThan">
      <formula>3.95</formula>
    </cfRule>
  </conditionalFormatting>
  <conditionalFormatting sqref="T12">
    <cfRule type="cellIs" dxfId="129" priority="29" stopIfTrue="1" operator="greaterThanOrEqual">
      <formula>3.95</formula>
    </cfRule>
    <cfRule type="cellIs" dxfId="128" priority="30" stopIfTrue="1" operator="lessThan">
      <formula>3.95</formula>
    </cfRule>
  </conditionalFormatting>
  <conditionalFormatting sqref="Q13">
    <cfRule type="cellIs" dxfId="127" priority="27" stopIfTrue="1" operator="greaterThanOrEqual">
      <formula>3.95</formula>
    </cfRule>
    <cfRule type="cellIs" dxfId="126" priority="28" stopIfTrue="1" operator="lessThan">
      <formula>3.95</formula>
    </cfRule>
  </conditionalFormatting>
  <conditionalFormatting sqref="R13">
    <cfRule type="cellIs" dxfId="125" priority="25" stopIfTrue="1" operator="greaterThanOrEqual">
      <formula>3.95</formula>
    </cfRule>
    <cfRule type="cellIs" dxfId="124" priority="26" stopIfTrue="1" operator="lessThan">
      <formula>3.95</formula>
    </cfRule>
  </conditionalFormatting>
  <conditionalFormatting sqref="S13">
    <cfRule type="cellIs" dxfId="123" priority="23" stopIfTrue="1" operator="greaterThanOrEqual">
      <formula>3.95</formula>
    </cfRule>
    <cfRule type="cellIs" dxfId="122" priority="24" stopIfTrue="1" operator="lessThan">
      <formula>3.95</formula>
    </cfRule>
  </conditionalFormatting>
  <conditionalFormatting sqref="T13">
    <cfRule type="cellIs" dxfId="121" priority="21" stopIfTrue="1" operator="greaterThanOrEqual">
      <formula>3.95</formula>
    </cfRule>
    <cfRule type="cellIs" dxfId="120" priority="22" stopIfTrue="1" operator="lessThan">
      <formula>3.95</formula>
    </cfRule>
  </conditionalFormatting>
  <conditionalFormatting sqref="Q14">
    <cfRule type="cellIs" dxfId="119" priority="19" stopIfTrue="1" operator="greaterThanOrEqual">
      <formula>3.95</formula>
    </cfRule>
    <cfRule type="cellIs" dxfId="118" priority="20" stopIfTrue="1" operator="lessThan">
      <formula>3.95</formula>
    </cfRule>
  </conditionalFormatting>
  <conditionalFormatting sqref="R14">
    <cfRule type="cellIs" dxfId="117" priority="17" stopIfTrue="1" operator="greaterThanOrEqual">
      <formula>3.95</formula>
    </cfRule>
    <cfRule type="cellIs" dxfId="116" priority="18" stopIfTrue="1" operator="lessThan">
      <formula>3.95</formula>
    </cfRule>
  </conditionalFormatting>
  <conditionalFormatting sqref="S14">
    <cfRule type="cellIs" dxfId="115" priority="15" stopIfTrue="1" operator="greaterThanOrEqual">
      <formula>3.95</formula>
    </cfRule>
    <cfRule type="cellIs" dxfId="114" priority="16" stopIfTrue="1" operator="lessThan">
      <formula>3.95</formula>
    </cfRule>
  </conditionalFormatting>
  <conditionalFormatting sqref="T14">
    <cfRule type="cellIs" dxfId="113" priority="13" stopIfTrue="1" operator="greaterThanOrEqual">
      <formula>3.95</formula>
    </cfRule>
    <cfRule type="cellIs" dxfId="112" priority="14" stopIfTrue="1" operator="lessThan">
      <formula>3.95</formula>
    </cfRule>
  </conditionalFormatting>
  <conditionalFormatting sqref="U4:U6">
    <cfRule type="cellIs" dxfId="111" priority="11" stopIfTrue="1" operator="greaterThanOrEqual">
      <formula>3.95</formula>
    </cfRule>
    <cfRule type="cellIs" dxfId="110" priority="12" stopIfTrue="1" operator="lessThan">
      <formula>3.95</formula>
    </cfRule>
  </conditionalFormatting>
  <conditionalFormatting sqref="U9">
    <cfRule type="cellIs" dxfId="109" priority="9" stopIfTrue="1" operator="greaterThanOrEqual">
      <formula>3.95</formula>
    </cfRule>
    <cfRule type="cellIs" dxfId="108" priority="10" stopIfTrue="1" operator="lessThan">
      <formula>3.95</formula>
    </cfRule>
  </conditionalFormatting>
  <conditionalFormatting sqref="U10">
    <cfRule type="cellIs" dxfId="107" priority="7" stopIfTrue="1" operator="greaterThanOrEqual">
      <formula>3.95</formula>
    </cfRule>
    <cfRule type="cellIs" dxfId="106" priority="8" stopIfTrue="1" operator="lessThan">
      <formula>3.95</formula>
    </cfRule>
  </conditionalFormatting>
  <conditionalFormatting sqref="U12">
    <cfRule type="cellIs" dxfId="105" priority="5" stopIfTrue="1" operator="greaterThanOrEqual">
      <formula>3.95</formula>
    </cfRule>
    <cfRule type="cellIs" dxfId="104" priority="6" stopIfTrue="1" operator="lessThan">
      <formula>3.95</formula>
    </cfRule>
  </conditionalFormatting>
  <conditionalFormatting sqref="U13">
    <cfRule type="cellIs" dxfId="103" priority="3" stopIfTrue="1" operator="greaterThanOrEqual">
      <formula>3.95</formula>
    </cfRule>
    <cfRule type="cellIs" dxfId="102" priority="4" stopIfTrue="1" operator="lessThan">
      <formula>3.95</formula>
    </cfRule>
  </conditionalFormatting>
  <conditionalFormatting sqref="U14">
    <cfRule type="cellIs" dxfId="101" priority="1" stopIfTrue="1" operator="greaterThanOrEqual">
      <formula>3.95</formula>
    </cfRule>
    <cfRule type="cellIs" dxfId="100" priority="2" stopIfTrue="1" operator="lessThan">
      <formula>3.95</formula>
    </cfRule>
  </conditionalFormatting>
  <pageMargins left="0.27777777777777779" right="0.27777777777777779" top="0.27777777777777779" bottom="0.27777777777777779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73E3-73C2-3547-873A-76E6830B134D}">
  <dimension ref="A1:AA18"/>
  <sheetViews>
    <sheetView topLeftCell="C1" zoomScaleNormal="100" workbookViewId="0">
      <selection activeCell="T20" sqref="T20"/>
    </sheetView>
  </sheetViews>
  <sheetFormatPr baseColWidth="10" defaultRowHeight="16" x14ac:dyDescent="0.2"/>
  <cols>
    <col min="1" max="1" width="4.5" style="2" bestFit="1" customWidth="1"/>
    <col min="2" max="2" width="13.5" style="2" customWidth="1"/>
    <col min="3" max="3" width="21.5" style="2" customWidth="1"/>
    <col min="4" max="4" width="34" style="2" customWidth="1"/>
    <col min="5" max="5" width="8.83203125" style="2" customWidth="1"/>
    <col min="6" max="6" width="7.6640625" style="2" bestFit="1" customWidth="1"/>
    <col min="7" max="7" width="12.6640625" style="2" customWidth="1"/>
    <col min="8" max="9" width="8.83203125" style="2" customWidth="1"/>
    <col min="10" max="10" width="10" style="2" customWidth="1"/>
    <col min="11" max="11" width="15.33203125" style="2" customWidth="1"/>
    <col min="12" max="13" width="15.5" style="2" customWidth="1"/>
    <col min="14" max="14" width="14.5" style="2" customWidth="1"/>
    <col min="15" max="15" width="13.5" style="2" customWidth="1"/>
    <col min="16" max="16" width="8.83203125" style="2" customWidth="1"/>
    <col min="17" max="17" width="16.1640625" style="2" customWidth="1"/>
    <col min="18" max="18" width="11.83203125" style="2" customWidth="1"/>
    <col min="19" max="19" width="15.83203125" style="2" customWidth="1"/>
    <col min="20" max="20" width="20.83203125" style="2" customWidth="1"/>
    <col min="21" max="21" width="6.83203125" style="2" bestFit="1" customWidth="1"/>
    <col min="22" max="248" width="8.83203125" style="2" customWidth="1"/>
    <col min="249" max="16384" width="10.83203125" style="2"/>
  </cols>
  <sheetData>
    <row r="1" spans="1:27" ht="20" customHeight="1" x14ac:dyDescent="0.2">
      <c r="A1" s="1"/>
      <c r="B1" s="1"/>
      <c r="D1" s="4"/>
      <c r="I1" s="28">
        <v>7.0000000000000007E-2</v>
      </c>
      <c r="J1" s="28">
        <v>0.03</v>
      </c>
      <c r="K1" s="28">
        <v>0.2</v>
      </c>
      <c r="L1" s="28">
        <v>0.2</v>
      </c>
      <c r="M1" s="28">
        <v>0.1</v>
      </c>
      <c r="N1" s="28">
        <v>0.4</v>
      </c>
      <c r="O1" s="27">
        <v>0.6</v>
      </c>
      <c r="Q1" s="28">
        <v>0.3</v>
      </c>
      <c r="R1" s="28">
        <v>0.1</v>
      </c>
      <c r="S1" s="28">
        <v>0.3</v>
      </c>
      <c r="T1" s="28">
        <v>0.3</v>
      </c>
      <c r="U1" s="27">
        <v>0.4</v>
      </c>
    </row>
    <row r="2" spans="1:27" ht="85" x14ac:dyDescent="0.2">
      <c r="A2" s="5" t="s">
        <v>0</v>
      </c>
      <c r="B2" s="5"/>
      <c r="C2" s="5" t="s">
        <v>1</v>
      </c>
      <c r="D2" s="5" t="s">
        <v>44</v>
      </c>
      <c r="F2" s="5" t="s">
        <v>51</v>
      </c>
      <c r="G2" s="5" t="s">
        <v>53</v>
      </c>
      <c r="I2" s="5" t="s">
        <v>56</v>
      </c>
      <c r="J2" s="5" t="s">
        <v>57</v>
      </c>
      <c r="K2" s="5" t="s">
        <v>59</v>
      </c>
      <c r="L2" s="5" t="s">
        <v>54</v>
      </c>
      <c r="M2" s="5" t="s">
        <v>60</v>
      </c>
      <c r="N2" s="5" t="s">
        <v>55</v>
      </c>
      <c r="O2" s="5" t="s">
        <v>58</v>
      </c>
      <c r="Q2" s="5" t="s">
        <v>61</v>
      </c>
      <c r="R2" s="5" t="s">
        <v>62</v>
      </c>
      <c r="S2" s="5" t="s">
        <v>63</v>
      </c>
      <c r="T2" s="5" t="s">
        <v>64</v>
      </c>
      <c r="U2" s="5" t="s">
        <v>65</v>
      </c>
      <c r="W2" s="5" t="s">
        <v>75</v>
      </c>
    </row>
    <row r="3" spans="1:27" ht="20" customHeight="1" x14ac:dyDescent="0.2">
      <c r="A3" s="3"/>
      <c r="B3" s="3"/>
      <c r="C3" s="7"/>
      <c r="D3" s="6"/>
      <c r="F3" s="10"/>
    </row>
    <row r="4" spans="1:27" ht="20" customHeight="1" x14ac:dyDescent="0.2">
      <c r="A4" s="3">
        <v>1</v>
      </c>
      <c r="B4" s="30" t="s">
        <v>13</v>
      </c>
      <c r="C4" s="6" t="s">
        <v>2</v>
      </c>
      <c r="D4" s="6" t="s">
        <v>34</v>
      </c>
      <c r="F4" s="12"/>
      <c r="G4" s="12"/>
      <c r="I4" s="8"/>
      <c r="J4" s="8"/>
      <c r="K4" s="8"/>
      <c r="L4" s="8"/>
      <c r="M4" s="8"/>
      <c r="N4" s="8"/>
      <c r="O4" s="8">
        <f>SUMPRODUCT(I4:N4,I$1:N$1)</f>
        <v>0</v>
      </c>
      <c r="Q4" s="8"/>
      <c r="R4" s="8"/>
      <c r="S4" s="8"/>
      <c r="T4" s="8"/>
      <c r="U4" s="8">
        <f>SUMPRODUCT(Q4:T4,Q$1:T$1)</f>
        <v>0</v>
      </c>
      <c r="W4" s="8">
        <f>O4*O$1+U4*U$1</f>
        <v>0</v>
      </c>
    </row>
    <row r="5" spans="1:27" ht="20" customHeight="1" x14ac:dyDescent="0.2">
      <c r="A5" s="3">
        <v>2</v>
      </c>
      <c r="B5" s="30"/>
      <c r="C5" s="6" t="s">
        <v>3</v>
      </c>
      <c r="D5" s="6" t="s">
        <v>35</v>
      </c>
      <c r="F5" s="12"/>
      <c r="G5" s="12"/>
      <c r="I5" s="8"/>
      <c r="J5" s="8"/>
      <c r="K5" s="8"/>
      <c r="L5" s="8"/>
      <c r="M5" s="8"/>
      <c r="N5" s="8"/>
      <c r="O5" s="8">
        <f t="shared" ref="O5:O16" si="0">SUMPRODUCT(I5:N5,I$1:N$1)</f>
        <v>0</v>
      </c>
      <c r="Q5" s="8"/>
      <c r="R5" s="8"/>
      <c r="S5" s="8"/>
      <c r="T5" s="8"/>
      <c r="U5" s="8">
        <f>SUMPRODUCT(Q5:T5,Q$1:T$1)</f>
        <v>0</v>
      </c>
      <c r="W5" s="8">
        <f t="shared" ref="W5:W16" si="1">O5*O$1+U5*U$1</f>
        <v>0</v>
      </c>
    </row>
    <row r="6" spans="1:27" ht="20" customHeight="1" x14ac:dyDescent="0.2">
      <c r="A6" s="3">
        <v>3</v>
      </c>
      <c r="B6" s="30"/>
      <c r="C6" s="6" t="s">
        <v>4</v>
      </c>
      <c r="D6" s="6" t="s">
        <v>36</v>
      </c>
      <c r="F6" s="12"/>
      <c r="G6" s="12"/>
      <c r="I6" s="8"/>
      <c r="J6" s="8"/>
      <c r="K6" s="8"/>
      <c r="L6" s="8"/>
      <c r="M6" s="8"/>
      <c r="N6" s="8"/>
      <c r="O6" s="8">
        <f t="shared" si="0"/>
        <v>0</v>
      </c>
      <c r="Q6" s="8"/>
      <c r="R6" s="8"/>
      <c r="S6" s="8"/>
      <c r="T6" s="8"/>
      <c r="U6" s="8">
        <f>SUMPRODUCT(Q6:T6,Q$1:T$1)</f>
        <v>0</v>
      </c>
      <c r="W6" s="8">
        <f t="shared" si="1"/>
        <v>0</v>
      </c>
    </row>
    <row r="7" spans="1:27" ht="20" customHeight="1" x14ac:dyDescent="0.2">
      <c r="A7" s="3">
        <v>4</v>
      </c>
      <c r="B7" s="30"/>
      <c r="C7" s="6"/>
      <c r="D7" s="6"/>
      <c r="F7" s="12"/>
      <c r="G7" s="12"/>
      <c r="I7" s="8"/>
      <c r="J7" s="8"/>
      <c r="K7" s="8"/>
      <c r="L7" s="8"/>
      <c r="M7" s="8"/>
      <c r="N7" s="8"/>
      <c r="O7" s="8"/>
      <c r="U7" s="8"/>
      <c r="W7" s="8"/>
    </row>
    <row r="8" spans="1:27" ht="20" customHeight="1" x14ac:dyDescent="0.2">
      <c r="A8" s="3">
        <v>5</v>
      </c>
      <c r="B8" s="30"/>
      <c r="C8" s="6"/>
      <c r="D8" s="6"/>
      <c r="F8" s="12"/>
      <c r="G8" s="12"/>
      <c r="I8" s="8"/>
      <c r="J8" s="8"/>
      <c r="K8" s="8"/>
      <c r="L8" s="8"/>
      <c r="M8" s="8"/>
      <c r="N8" s="8"/>
      <c r="O8" s="8"/>
      <c r="U8" s="8"/>
      <c r="W8" s="8"/>
    </row>
    <row r="9" spans="1:27" ht="20" customHeight="1" x14ac:dyDescent="0.2">
      <c r="A9" s="3">
        <v>2</v>
      </c>
      <c r="B9" s="30" t="s">
        <v>12</v>
      </c>
      <c r="C9" s="6" t="s">
        <v>8</v>
      </c>
      <c r="D9" s="6" t="s">
        <v>37</v>
      </c>
      <c r="F9" s="12"/>
      <c r="G9" s="12"/>
      <c r="I9" s="8"/>
      <c r="J9" s="8"/>
      <c r="K9" s="8"/>
      <c r="L9" s="8"/>
      <c r="M9" s="8"/>
      <c r="N9" s="8"/>
      <c r="O9" s="8">
        <f t="shared" si="0"/>
        <v>0</v>
      </c>
      <c r="Q9" s="8"/>
      <c r="R9" s="8"/>
      <c r="S9" s="8"/>
      <c r="T9" s="8"/>
      <c r="U9" s="8">
        <f>SUMPRODUCT(Q9:T9,Q$1:T$1)</f>
        <v>0</v>
      </c>
      <c r="W9" s="8">
        <f t="shared" si="1"/>
        <v>0</v>
      </c>
      <c r="AA9" s="29"/>
    </row>
    <row r="10" spans="1:27" ht="20" customHeight="1" x14ac:dyDescent="0.2">
      <c r="A10" s="3">
        <v>3</v>
      </c>
      <c r="B10" s="30"/>
      <c r="C10" s="6" t="s">
        <v>9</v>
      </c>
      <c r="D10" s="6" t="s">
        <v>38</v>
      </c>
      <c r="F10" s="12"/>
      <c r="G10" s="12"/>
      <c r="I10" s="8"/>
      <c r="J10" s="8"/>
      <c r="K10" s="8"/>
      <c r="L10" s="8"/>
      <c r="M10" s="8"/>
      <c r="N10" s="8"/>
      <c r="O10" s="8">
        <f t="shared" si="0"/>
        <v>0</v>
      </c>
      <c r="Q10" s="8"/>
      <c r="R10" s="8"/>
      <c r="S10" s="8"/>
      <c r="T10" s="8"/>
      <c r="U10" s="8">
        <f>SUMPRODUCT(Q10:T10,Q$1:T$1)</f>
        <v>0</v>
      </c>
      <c r="W10" s="8">
        <f t="shared" si="1"/>
        <v>0</v>
      </c>
    </row>
    <row r="11" spans="1:27" ht="20" customHeight="1" x14ac:dyDescent="0.2">
      <c r="A11" s="19">
        <v>4</v>
      </c>
      <c r="B11" s="30"/>
      <c r="C11" s="20" t="s">
        <v>10</v>
      </c>
      <c r="D11" s="20" t="s">
        <v>39</v>
      </c>
      <c r="F11" s="20"/>
      <c r="G11" s="20"/>
      <c r="I11" s="8"/>
      <c r="J11" s="8"/>
      <c r="K11" s="8"/>
      <c r="L11" s="8"/>
      <c r="M11" s="8"/>
      <c r="N11" s="8"/>
      <c r="O11" s="8"/>
      <c r="U11" s="8"/>
      <c r="W11" s="8"/>
    </row>
    <row r="12" spans="1:27" ht="20" customHeight="1" x14ac:dyDescent="0.2">
      <c r="A12" s="3">
        <v>5</v>
      </c>
      <c r="B12" s="30"/>
      <c r="C12" s="6" t="s">
        <v>11</v>
      </c>
      <c r="D12" s="6" t="s">
        <v>40</v>
      </c>
      <c r="F12" s="12"/>
      <c r="G12" s="12"/>
      <c r="I12" s="8"/>
      <c r="J12" s="8"/>
      <c r="K12" s="8"/>
      <c r="L12" s="8"/>
      <c r="M12" s="8"/>
      <c r="N12" s="8"/>
      <c r="O12" s="8">
        <f t="shared" si="0"/>
        <v>0</v>
      </c>
      <c r="Q12" s="8"/>
      <c r="R12" s="8"/>
      <c r="S12" s="8"/>
      <c r="T12" s="8"/>
      <c r="U12" s="8">
        <f>SUMPRODUCT(Q12:T12,Q$1:T$1)</f>
        <v>0</v>
      </c>
      <c r="W12" s="8">
        <f t="shared" si="1"/>
        <v>0</v>
      </c>
    </row>
    <row r="13" spans="1:27" ht="20" customHeight="1" x14ac:dyDescent="0.2">
      <c r="A13" s="3">
        <v>1</v>
      </c>
      <c r="B13" s="14" t="s">
        <v>15</v>
      </c>
      <c r="C13" s="6" t="s">
        <v>14</v>
      </c>
      <c r="D13" s="6" t="s">
        <v>41</v>
      </c>
      <c r="F13" s="12"/>
      <c r="G13" s="12"/>
      <c r="I13" s="8"/>
      <c r="J13" s="8"/>
      <c r="K13" s="8"/>
      <c r="L13" s="8"/>
      <c r="M13" s="8"/>
      <c r="N13" s="8"/>
      <c r="O13" s="8">
        <f t="shared" si="0"/>
        <v>0</v>
      </c>
      <c r="Q13" s="8"/>
      <c r="R13" s="8"/>
      <c r="S13" s="8"/>
      <c r="T13" s="8"/>
      <c r="U13" s="8">
        <f>SUMPRODUCT(Q13:T13,Q$1:T$1)</f>
        <v>0</v>
      </c>
      <c r="W13" s="8">
        <f t="shared" si="1"/>
        <v>0</v>
      </c>
    </row>
    <row r="14" spans="1:27" ht="17" x14ac:dyDescent="0.2">
      <c r="A14" s="3">
        <v>1</v>
      </c>
      <c r="B14" s="14" t="s">
        <v>16</v>
      </c>
      <c r="C14" s="6" t="s">
        <v>17</v>
      </c>
      <c r="D14" s="6" t="s">
        <v>42</v>
      </c>
      <c r="F14" s="12"/>
      <c r="G14" s="12"/>
      <c r="I14" s="8"/>
      <c r="J14" s="8"/>
      <c r="K14" s="8"/>
      <c r="L14" s="8"/>
      <c r="M14" s="8"/>
      <c r="N14" s="8"/>
      <c r="O14" s="8">
        <f t="shared" si="0"/>
        <v>0</v>
      </c>
      <c r="Q14" s="8"/>
      <c r="R14" s="8"/>
      <c r="S14" s="8"/>
      <c r="T14" s="8"/>
      <c r="U14" s="8">
        <f>SUMPRODUCT(Q14:T14,Q$1:T$1)</f>
        <v>0</v>
      </c>
      <c r="W14" s="8">
        <f t="shared" si="1"/>
        <v>0</v>
      </c>
    </row>
    <row r="15" spans="1:27" ht="20" customHeight="1" x14ac:dyDescent="0.2">
      <c r="F15" s="12"/>
      <c r="I15" s="8"/>
      <c r="J15" s="8"/>
      <c r="K15" s="8"/>
      <c r="L15" s="8"/>
      <c r="M15" s="8"/>
      <c r="N15" s="8"/>
      <c r="O15" s="8"/>
      <c r="U15" s="8"/>
      <c r="W15" s="8"/>
    </row>
    <row r="16" spans="1:27" x14ac:dyDescent="0.2">
      <c r="F16" s="12"/>
      <c r="G16" s="10"/>
      <c r="I16" s="8"/>
      <c r="J16" s="8"/>
      <c r="K16" s="8"/>
      <c r="L16" s="8"/>
      <c r="M16" s="8"/>
      <c r="N16" s="8"/>
      <c r="O16" s="8"/>
      <c r="Q16" s="8"/>
      <c r="R16" s="8"/>
      <c r="S16" s="8"/>
      <c r="T16" s="8"/>
      <c r="U16" s="8"/>
      <c r="W16" s="8"/>
    </row>
    <row r="17" spans="6:6" x14ac:dyDescent="0.2">
      <c r="F17" s="12"/>
    </row>
    <row r="18" spans="6:6" x14ac:dyDescent="0.2">
      <c r="F18" s="10"/>
    </row>
  </sheetData>
  <mergeCells count="2">
    <mergeCell ref="B4:B8"/>
    <mergeCell ref="B9:B12"/>
  </mergeCells>
  <conditionalFormatting sqref="I4:N4">
    <cfRule type="cellIs" dxfId="99" priority="93" stopIfTrue="1" operator="greaterThanOrEqual">
      <formula>3.95</formula>
    </cfRule>
    <cfRule type="cellIs" dxfId="98" priority="94" stopIfTrue="1" operator="lessThan">
      <formula>3.95</formula>
    </cfRule>
  </conditionalFormatting>
  <conditionalFormatting sqref="O4:O16">
    <cfRule type="cellIs" dxfId="97" priority="91" stopIfTrue="1" operator="greaterThanOrEqual">
      <formula>3.95</formula>
    </cfRule>
    <cfRule type="cellIs" dxfId="96" priority="92" stopIfTrue="1" operator="lessThan">
      <formula>3.95</formula>
    </cfRule>
  </conditionalFormatting>
  <conditionalFormatting sqref="K7:M8 K11:M11 K15:M16">
    <cfRule type="cellIs" dxfId="95" priority="89" stopIfTrue="1" operator="greaterThanOrEqual">
      <formula>3.95</formula>
    </cfRule>
    <cfRule type="cellIs" dxfId="94" priority="90" stopIfTrue="1" operator="lessThan">
      <formula>3.95</formula>
    </cfRule>
  </conditionalFormatting>
  <conditionalFormatting sqref="N7:N8 N11 N15:N16">
    <cfRule type="cellIs" dxfId="93" priority="87" stopIfTrue="1" operator="greaterThanOrEqual">
      <formula>3.95</formula>
    </cfRule>
    <cfRule type="cellIs" dxfId="92" priority="88" stopIfTrue="1" operator="lessThan">
      <formula>3.95</formula>
    </cfRule>
  </conditionalFormatting>
  <conditionalFormatting sqref="I7:J8 I11:J11 I15:J16">
    <cfRule type="cellIs" dxfId="91" priority="85" stopIfTrue="1" operator="greaterThanOrEqual">
      <formula>3.95</formula>
    </cfRule>
    <cfRule type="cellIs" dxfId="90" priority="86" stopIfTrue="1" operator="lessThan">
      <formula>3.95</formula>
    </cfRule>
  </conditionalFormatting>
  <conditionalFormatting sqref="Q4:Q6">
    <cfRule type="cellIs" dxfId="89" priority="83" stopIfTrue="1" operator="greaterThanOrEqual">
      <formula>3.95</formula>
    </cfRule>
    <cfRule type="cellIs" dxfId="88" priority="84" stopIfTrue="1" operator="lessThan">
      <formula>3.95</formula>
    </cfRule>
  </conditionalFormatting>
  <conditionalFormatting sqref="R4:R6">
    <cfRule type="cellIs" dxfId="87" priority="81" stopIfTrue="1" operator="greaterThanOrEqual">
      <formula>3.95</formula>
    </cfRule>
    <cfRule type="cellIs" dxfId="86" priority="82" stopIfTrue="1" operator="lessThan">
      <formula>3.95</formula>
    </cfRule>
  </conditionalFormatting>
  <conditionalFormatting sqref="S4:S6">
    <cfRule type="cellIs" dxfId="85" priority="79" stopIfTrue="1" operator="greaterThanOrEqual">
      <formula>3.95</formula>
    </cfRule>
    <cfRule type="cellIs" dxfId="84" priority="80" stopIfTrue="1" operator="lessThan">
      <formula>3.95</formula>
    </cfRule>
  </conditionalFormatting>
  <conditionalFormatting sqref="T4:T6">
    <cfRule type="cellIs" dxfId="83" priority="77" stopIfTrue="1" operator="greaterThanOrEqual">
      <formula>3.95</formula>
    </cfRule>
    <cfRule type="cellIs" dxfId="82" priority="78" stopIfTrue="1" operator="lessThan">
      <formula>3.95</formula>
    </cfRule>
  </conditionalFormatting>
  <conditionalFormatting sqref="U11 U15">
    <cfRule type="cellIs" dxfId="81" priority="75" stopIfTrue="1" operator="greaterThanOrEqual">
      <formula>3.95</formula>
    </cfRule>
    <cfRule type="cellIs" dxfId="80" priority="76" stopIfTrue="1" operator="lessThan">
      <formula>3.95</formula>
    </cfRule>
  </conditionalFormatting>
  <conditionalFormatting sqref="U7:U8">
    <cfRule type="cellIs" dxfId="79" priority="73" stopIfTrue="1" operator="greaterThanOrEqual">
      <formula>3.95</formula>
    </cfRule>
    <cfRule type="cellIs" dxfId="78" priority="74" stopIfTrue="1" operator="lessThan">
      <formula>3.95</formula>
    </cfRule>
  </conditionalFormatting>
  <conditionalFormatting sqref="U16">
    <cfRule type="cellIs" dxfId="77" priority="71" stopIfTrue="1" operator="greaterThanOrEqual">
      <formula>3.95</formula>
    </cfRule>
    <cfRule type="cellIs" dxfId="76" priority="72" stopIfTrue="1" operator="lessThan">
      <formula>3.95</formula>
    </cfRule>
  </conditionalFormatting>
  <conditionalFormatting sqref="Q16:T16">
    <cfRule type="cellIs" dxfId="75" priority="69" stopIfTrue="1" operator="greaterThanOrEqual">
      <formula>3.95</formula>
    </cfRule>
    <cfRule type="cellIs" dxfId="74" priority="70" stopIfTrue="1" operator="lessThan">
      <formula>3.95</formula>
    </cfRule>
  </conditionalFormatting>
  <conditionalFormatting sqref="W4:W16">
    <cfRule type="cellIs" dxfId="73" priority="67" stopIfTrue="1" operator="greaterThanOrEqual">
      <formula>3.95</formula>
    </cfRule>
    <cfRule type="cellIs" dxfId="72" priority="68" stopIfTrue="1" operator="lessThan">
      <formula>3.95</formula>
    </cfRule>
  </conditionalFormatting>
  <conditionalFormatting sqref="I5:N5">
    <cfRule type="cellIs" dxfId="71" priority="65" stopIfTrue="1" operator="greaterThanOrEqual">
      <formula>3.95</formula>
    </cfRule>
    <cfRule type="cellIs" dxfId="70" priority="66" stopIfTrue="1" operator="lessThan">
      <formula>3.95</formula>
    </cfRule>
  </conditionalFormatting>
  <conditionalFormatting sqref="I6:N6">
    <cfRule type="cellIs" dxfId="69" priority="63" stopIfTrue="1" operator="greaterThanOrEqual">
      <formula>3.95</formula>
    </cfRule>
    <cfRule type="cellIs" dxfId="68" priority="64" stopIfTrue="1" operator="lessThan">
      <formula>3.95</formula>
    </cfRule>
  </conditionalFormatting>
  <conditionalFormatting sqref="I9:N9">
    <cfRule type="cellIs" dxfId="67" priority="61" stopIfTrue="1" operator="greaterThanOrEqual">
      <formula>3.95</formula>
    </cfRule>
    <cfRule type="cellIs" dxfId="66" priority="62" stopIfTrue="1" operator="lessThan">
      <formula>3.95</formula>
    </cfRule>
  </conditionalFormatting>
  <conditionalFormatting sqref="I10:N10">
    <cfRule type="cellIs" dxfId="65" priority="59" stopIfTrue="1" operator="greaterThanOrEqual">
      <formula>3.95</formula>
    </cfRule>
    <cfRule type="cellIs" dxfId="64" priority="60" stopIfTrue="1" operator="lessThan">
      <formula>3.95</formula>
    </cfRule>
  </conditionalFormatting>
  <conditionalFormatting sqref="I12:N12">
    <cfRule type="cellIs" dxfId="63" priority="57" stopIfTrue="1" operator="greaterThanOrEqual">
      <formula>3.95</formula>
    </cfRule>
    <cfRule type="cellIs" dxfId="62" priority="58" stopIfTrue="1" operator="lessThan">
      <formula>3.95</formula>
    </cfRule>
  </conditionalFormatting>
  <conditionalFormatting sqref="I13:N13">
    <cfRule type="cellIs" dxfId="61" priority="55" stopIfTrue="1" operator="greaterThanOrEqual">
      <formula>3.95</formula>
    </cfRule>
    <cfRule type="cellIs" dxfId="60" priority="56" stopIfTrue="1" operator="lessThan">
      <formula>3.95</formula>
    </cfRule>
  </conditionalFormatting>
  <conditionalFormatting sqref="I14:N14">
    <cfRule type="cellIs" dxfId="59" priority="53" stopIfTrue="1" operator="greaterThanOrEqual">
      <formula>3.95</formula>
    </cfRule>
    <cfRule type="cellIs" dxfId="58" priority="54" stopIfTrue="1" operator="lessThan">
      <formula>3.95</formula>
    </cfRule>
  </conditionalFormatting>
  <conditionalFormatting sqref="Q9">
    <cfRule type="cellIs" dxfId="57" priority="51" stopIfTrue="1" operator="greaterThanOrEqual">
      <formula>3.95</formula>
    </cfRule>
    <cfRule type="cellIs" dxfId="56" priority="52" stopIfTrue="1" operator="lessThan">
      <formula>3.95</formula>
    </cfRule>
  </conditionalFormatting>
  <conditionalFormatting sqref="R9">
    <cfRule type="cellIs" dxfId="55" priority="49" stopIfTrue="1" operator="greaterThanOrEqual">
      <formula>3.95</formula>
    </cfRule>
    <cfRule type="cellIs" dxfId="54" priority="50" stopIfTrue="1" operator="lessThan">
      <formula>3.95</formula>
    </cfRule>
  </conditionalFormatting>
  <conditionalFormatting sqref="S9">
    <cfRule type="cellIs" dxfId="53" priority="47" stopIfTrue="1" operator="greaterThanOrEqual">
      <formula>3.95</formula>
    </cfRule>
    <cfRule type="cellIs" dxfId="52" priority="48" stopIfTrue="1" operator="lessThan">
      <formula>3.95</formula>
    </cfRule>
  </conditionalFormatting>
  <conditionalFormatting sqref="T9">
    <cfRule type="cellIs" dxfId="51" priority="45" stopIfTrue="1" operator="greaterThanOrEqual">
      <formula>3.95</formula>
    </cfRule>
    <cfRule type="cellIs" dxfId="50" priority="46" stopIfTrue="1" operator="lessThan">
      <formula>3.95</formula>
    </cfRule>
  </conditionalFormatting>
  <conditionalFormatting sqref="Q10">
    <cfRule type="cellIs" dxfId="49" priority="43" stopIfTrue="1" operator="greaterThanOrEqual">
      <formula>3.95</formula>
    </cfRule>
    <cfRule type="cellIs" dxfId="48" priority="44" stopIfTrue="1" operator="lessThan">
      <formula>3.95</formula>
    </cfRule>
  </conditionalFormatting>
  <conditionalFormatting sqref="R10">
    <cfRule type="cellIs" dxfId="47" priority="41" stopIfTrue="1" operator="greaterThanOrEqual">
      <formula>3.95</formula>
    </cfRule>
    <cfRule type="cellIs" dxfId="46" priority="42" stopIfTrue="1" operator="lessThan">
      <formula>3.95</formula>
    </cfRule>
  </conditionalFormatting>
  <conditionalFormatting sqref="S10">
    <cfRule type="cellIs" dxfId="45" priority="39" stopIfTrue="1" operator="greaterThanOrEqual">
      <formula>3.95</formula>
    </cfRule>
    <cfRule type="cellIs" dxfId="44" priority="40" stopIfTrue="1" operator="lessThan">
      <formula>3.95</formula>
    </cfRule>
  </conditionalFormatting>
  <conditionalFormatting sqref="T10">
    <cfRule type="cellIs" dxfId="43" priority="37" stopIfTrue="1" operator="greaterThanOrEqual">
      <formula>3.95</formula>
    </cfRule>
    <cfRule type="cellIs" dxfId="42" priority="38" stopIfTrue="1" operator="lessThan">
      <formula>3.95</formula>
    </cfRule>
  </conditionalFormatting>
  <conditionalFormatting sqref="Q12">
    <cfRule type="cellIs" dxfId="41" priority="35" stopIfTrue="1" operator="greaterThanOrEqual">
      <formula>3.95</formula>
    </cfRule>
    <cfRule type="cellIs" dxfId="40" priority="36" stopIfTrue="1" operator="lessThan">
      <formula>3.95</formula>
    </cfRule>
  </conditionalFormatting>
  <conditionalFormatting sqref="R12">
    <cfRule type="cellIs" dxfId="39" priority="33" stopIfTrue="1" operator="greaterThanOrEqual">
      <formula>3.95</formula>
    </cfRule>
    <cfRule type="cellIs" dxfId="38" priority="34" stopIfTrue="1" operator="lessThan">
      <formula>3.95</formula>
    </cfRule>
  </conditionalFormatting>
  <conditionalFormatting sqref="S12">
    <cfRule type="cellIs" dxfId="37" priority="31" stopIfTrue="1" operator="greaterThanOrEqual">
      <formula>3.95</formula>
    </cfRule>
    <cfRule type="cellIs" dxfId="36" priority="32" stopIfTrue="1" operator="lessThan">
      <formula>3.95</formula>
    </cfRule>
  </conditionalFormatting>
  <conditionalFormatting sqref="T12">
    <cfRule type="cellIs" dxfId="35" priority="29" stopIfTrue="1" operator="greaterThanOrEqual">
      <formula>3.95</formula>
    </cfRule>
    <cfRule type="cellIs" dxfId="34" priority="30" stopIfTrue="1" operator="lessThan">
      <formula>3.95</formula>
    </cfRule>
  </conditionalFormatting>
  <conditionalFormatting sqref="Q13">
    <cfRule type="cellIs" dxfId="33" priority="27" stopIfTrue="1" operator="greaterThanOrEqual">
      <formula>3.95</formula>
    </cfRule>
    <cfRule type="cellIs" dxfId="32" priority="28" stopIfTrue="1" operator="lessThan">
      <formula>3.95</formula>
    </cfRule>
  </conditionalFormatting>
  <conditionalFormatting sqref="R13">
    <cfRule type="cellIs" dxfId="31" priority="25" stopIfTrue="1" operator="greaterThanOrEqual">
      <formula>3.95</formula>
    </cfRule>
    <cfRule type="cellIs" dxfId="30" priority="26" stopIfTrue="1" operator="lessThan">
      <formula>3.95</formula>
    </cfRule>
  </conditionalFormatting>
  <conditionalFormatting sqref="S13">
    <cfRule type="cellIs" dxfId="29" priority="23" stopIfTrue="1" operator="greaterThanOrEqual">
      <formula>3.95</formula>
    </cfRule>
    <cfRule type="cellIs" dxfId="28" priority="24" stopIfTrue="1" operator="lessThan">
      <formula>3.95</formula>
    </cfRule>
  </conditionalFormatting>
  <conditionalFormatting sqref="T13">
    <cfRule type="cellIs" dxfId="27" priority="21" stopIfTrue="1" operator="greaterThanOrEqual">
      <formula>3.95</formula>
    </cfRule>
    <cfRule type="cellIs" dxfId="26" priority="22" stopIfTrue="1" operator="lessThan">
      <formula>3.95</formula>
    </cfRule>
  </conditionalFormatting>
  <conditionalFormatting sqref="Q14">
    <cfRule type="cellIs" dxfId="25" priority="19" stopIfTrue="1" operator="greaterThanOrEqual">
      <formula>3.95</formula>
    </cfRule>
    <cfRule type="cellIs" dxfId="24" priority="20" stopIfTrue="1" operator="lessThan">
      <formula>3.95</formula>
    </cfRule>
  </conditionalFormatting>
  <conditionalFormatting sqref="R14">
    <cfRule type="cellIs" dxfId="23" priority="17" stopIfTrue="1" operator="greaterThanOrEqual">
      <formula>3.95</formula>
    </cfRule>
    <cfRule type="cellIs" dxfId="22" priority="18" stopIfTrue="1" operator="lessThan">
      <formula>3.95</formula>
    </cfRule>
  </conditionalFormatting>
  <conditionalFormatting sqref="S14">
    <cfRule type="cellIs" dxfId="21" priority="15" stopIfTrue="1" operator="greaterThanOrEqual">
      <formula>3.95</formula>
    </cfRule>
    <cfRule type="cellIs" dxfId="20" priority="16" stopIfTrue="1" operator="lessThan">
      <formula>3.95</formula>
    </cfRule>
  </conditionalFormatting>
  <conditionalFormatting sqref="T14">
    <cfRule type="cellIs" dxfId="19" priority="13" stopIfTrue="1" operator="greaterThanOrEqual">
      <formula>3.95</formula>
    </cfRule>
    <cfRule type="cellIs" dxfId="18" priority="14" stopIfTrue="1" operator="lessThan">
      <formula>3.95</formula>
    </cfRule>
  </conditionalFormatting>
  <conditionalFormatting sqref="U4:U6">
    <cfRule type="cellIs" dxfId="17" priority="11" stopIfTrue="1" operator="greaterThanOrEqual">
      <formula>3.95</formula>
    </cfRule>
    <cfRule type="cellIs" dxfId="16" priority="12" stopIfTrue="1" operator="lessThan">
      <formula>3.95</formula>
    </cfRule>
  </conditionalFormatting>
  <conditionalFormatting sqref="U9">
    <cfRule type="cellIs" dxfId="15" priority="9" stopIfTrue="1" operator="greaterThanOrEqual">
      <formula>3.95</formula>
    </cfRule>
    <cfRule type="cellIs" dxfId="14" priority="10" stopIfTrue="1" operator="lessThan">
      <formula>3.95</formula>
    </cfRule>
  </conditionalFormatting>
  <conditionalFormatting sqref="U10">
    <cfRule type="cellIs" dxfId="13" priority="7" stopIfTrue="1" operator="greaterThanOrEqual">
      <formula>3.95</formula>
    </cfRule>
    <cfRule type="cellIs" dxfId="12" priority="8" stopIfTrue="1" operator="lessThan">
      <formula>3.95</formula>
    </cfRule>
  </conditionalFormatting>
  <conditionalFormatting sqref="U12">
    <cfRule type="cellIs" dxfId="11" priority="5" stopIfTrue="1" operator="greaterThanOrEqual">
      <formula>3.95</formula>
    </cfRule>
    <cfRule type="cellIs" dxfId="10" priority="6" stopIfTrue="1" operator="lessThan">
      <formula>3.95</formula>
    </cfRule>
  </conditionalFormatting>
  <conditionalFormatting sqref="U13">
    <cfRule type="cellIs" dxfId="9" priority="3" stopIfTrue="1" operator="greaterThanOrEqual">
      <formula>3.95</formula>
    </cfRule>
    <cfRule type="cellIs" dxfId="8" priority="4" stopIfTrue="1" operator="lessThan">
      <formula>3.95</formula>
    </cfRule>
  </conditionalFormatting>
  <conditionalFormatting sqref="U14">
    <cfRule type="cellIs" dxfId="7" priority="1" stopIfTrue="1" operator="greaterThanOrEqual">
      <formula>3.95</formula>
    </cfRule>
    <cfRule type="cellIs" dxfId="6" priority="2" stopIfTrue="1" operator="lessThan">
      <formula>3.95</formula>
    </cfRule>
  </conditionalFormatting>
  <pageMargins left="0.27777777777777779" right="0.27777777777777779" top="0.27777777777777779" bottom="0.27777777777777779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Consolidado</vt:lpstr>
      <vt:lpstr>Tarea#1</vt:lpstr>
      <vt:lpstr>Tarea#2</vt:lpstr>
      <vt:lpstr>Tarea#3</vt:lpstr>
      <vt:lpstr>Tarea#4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2022-04-25T15:51:24Z</dcterms:created>
  <dcterms:modified xsi:type="dcterms:W3CDTF">2022-07-17T22:23:15Z</dcterms:modified>
</cp:coreProperties>
</file>