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sources-my.sharepoint.com/personal/gdolphin_rff_org/Documents/Documents/Research/projects/ecp/wcpd_dataset/source_data/price/Switzerland/ets/calculations/"/>
    </mc:Choice>
  </mc:AlternateContent>
  <xr:revisionPtr revIDLastSave="22" documentId="11_1A59CDA470A2503142F18E2AA91A44377DF69E53" xr6:coauthVersionLast="47" xr6:coauthVersionMax="47" xr10:uidLastSave="{8F4F691D-955A-DC4E-A478-70D364DCF5B3}"/>
  <bookViews>
    <workbookView xWindow="0" yWindow="4760" windowWidth="28800" windowHeight="17500" xr2:uid="{00000000-000D-0000-FFFF-FFFF00000000}"/>
  </bookViews>
  <sheets>
    <sheet name="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8" i="1"/>
  <c r="N12" i="1"/>
  <c r="N16" i="1"/>
  <c r="N20" i="1"/>
  <c r="N24" i="1"/>
  <c r="N30" i="1"/>
</calcChain>
</file>

<file path=xl/sharedStrings.xml><?xml version="1.0" encoding="utf-8"?>
<sst xmlns="http://schemas.openxmlformats.org/spreadsheetml/2006/main" count="328" uniqueCount="138">
  <si>
    <t>Nom de l'enchère</t>
  </si>
  <si>
    <t>Date de début</t>
  </si>
  <si>
    <t>Date de fin</t>
  </si>
  <si>
    <t>Type d'unité</t>
  </si>
  <si>
    <t>Quantité mise à l'enchère</t>
  </si>
  <si>
    <t>Quantité minimale</t>
  </si>
  <si>
    <t>Quantité maximale</t>
  </si>
  <si>
    <t>Prix d'adjudication</t>
  </si>
  <si>
    <t>Quantité d’adjudication</t>
  </si>
  <si>
    <t>Valeur totale</t>
  </si>
  <si>
    <t>Procédure</t>
  </si>
  <si>
    <t>Statut</t>
  </si>
  <si>
    <t>2021_01_C</t>
  </si>
  <si>
    <t>0-9-CHU2</t>
  </si>
  <si>
    <t>175 000</t>
  </si>
  <si>
    <t>50</t>
  </si>
  <si>
    <t/>
  </si>
  <si>
    <t>COMPETITIVE</t>
  </si>
  <si>
    <t>2020_04_C</t>
  </si>
  <si>
    <t>07.12.2020 12:00</t>
  </si>
  <si>
    <t>09.12.2020 17:00</t>
  </si>
  <si>
    <t>0-7-CHUA</t>
  </si>
  <si>
    <t>196 500</t>
  </si>
  <si>
    <t>5 207 250,00</t>
  </si>
  <si>
    <t>DELIVRE</t>
  </si>
  <si>
    <t>2020_03_C</t>
  </si>
  <si>
    <t>02.11.2020 12:00</t>
  </si>
  <si>
    <t>04.11.2020 17:00</t>
  </si>
  <si>
    <t>90 000</t>
  </si>
  <si>
    <t>2 097 900,00</t>
  </si>
  <si>
    <t>2020_02_C</t>
  </si>
  <si>
    <t>08.06.2020 12:00</t>
  </si>
  <si>
    <t>10.06.2020 17:00</t>
  </si>
  <si>
    <t>ANNULE</t>
  </si>
  <si>
    <t>2020_01_C</t>
  </si>
  <si>
    <t>09.03.2020 12:00</t>
  </si>
  <si>
    <t>11.03.2020 17:00</t>
  </si>
  <si>
    <t>350 000</t>
  </si>
  <si>
    <t>2019_02_C</t>
  </si>
  <si>
    <t>05.11.2019 12:00</t>
  </si>
  <si>
    <t>12.11.2019 12:00</t>
  </si>
  <si>
    <t>333 000</t>
  </si>
  <si>
    <t>6 043 950,00</t>
  </si>
  <si>
    <t>2019_02_NC</t>
  </si>
  <si>
    <t>37 000</t>
  </si>
  <si>
    <t>1</t>
  </si>
  <si>
    <t>698</t>
  </si>
  <si>
    <t>114 018,30</t>
  </si>
  <si>
    <t>NON COMPETITIVE</t>
  </si>
  <si>
    <t>2019_01_C</t>
  </si>
  <si>
    <t>19.03.2019 12:00</t>
  </si>
  <si>
    <t>26.03.2019 12:00</t>
  </si>
  <si>
    <t>2 380 942,85</t>
  </si>
  <si>
    <t>2019_01_NC</t>
  </si>
  <si>
    <t>19 962,80</t>
  </si>
  <si>
    <t>2018_02_C</t>
  </si>
  <si>
    <t>30.10.2018 12:00</t>
  </si>
  <si>
    <t>06.11.2018 12:00</t>
  </si>
  <si>
    <t>1 714 950,00</t>
  </si>
  <si>
    <t>2018_02_NC</t>
  </si>
  <si>
    <t>17 973,50</t>
  </si>
  <si>
    <t>2018_01_C</t>
  </si>
  <si>
    <t>06.03.2018 12:00</t>
  </si>
  <si>
    <t>13.03.2018 12:00</t>
  </si>
  <si>
    <t>2 664 000,00</t>
  </si>
  <si>
    <t>2018_01_NC</t>
  </si>
  <si>
    <t>685</t>
  </si>
  <si>
    <t>16 440,00</t>
  </si>
  <si>
    <t>2017_02_C</t>
  </si>
  <si>
    <t>31.10.2017 12:00</t>
  </si>
  <si>
    <t>07.11.2017 12:00</t>
  </si>
  <si>
    <t>387 000</t>
  </si>
  <si>
    <t>2 902 492,50</t>
  </si>
  <si>
    <t>2017_02_NC</t>
  </si>
  <si>
    <t>43 000</t>
  </si>
  <si>
    <t>796</t>
  </si>
  <si>
    <t>29 850,00</t>
  </si>
  <si>
    <t>2017_01_C</t>
  </si>
  <si>
    <t>14.03.2017 12:00</t>
  </si>
  <si>
    <t>21.03.2017 12:00</t>
  </si>
  <si>
    <t>270 000</t>
  </si>
  <si>
    <t>1 754 980,50</t>
  </si>
  <si>
    <t>2017_01_NC</t>
  </si>
  <si>
    <t>30 000</t>
  </si>
  <si>
    <t>535</t>
  </si>
  <si>
    <t>13 910,00</t>
  </si>
  <si>
    <t>2016_02_C</t>
  </si>
  <si>
    <t>01.11.2016 12:00</t>
  </si>
  <si>
    <t>08.11.2016 12:00</t>
  </si>
  <si>
    <t>2 767 050,00</t>
  </si>
  <si>
    <t>2016_02_NC</t>
  </si>
  <si>
    <t>767</t>
  </si>
  <si>
    <t>21 936,20</t>
  </si>
  <si>
    <t>2016_01_C</t>
  </si>
  <si>
    <t>01.03.2016 12:00</t>
  </si>
  <si>
    <t>08.03.2016 12:00</t>
  </si>
  <si>
    <t>135 000</t>
  </si>
  <si>
    <t>1 214 973,00</t>
  </si>
  <si>
    <t>2016_01_NC</t>
  </si>
  <si>
    <t>15 000</t>
  </si>
  <si>
    <t>272</t>
  </si>
  <si>
    <t>816</t>
  </si>
  <si>
    <t>7 344,00</t>
  </si>
  <si>
    <t>2015_03_C</t>
  </si>
  <si>
    <t>03.11.2015 12:00</t>
  </si>
  <si>
    <t>10.11.2015 12:00</t>
  </si>
  <si>
    <t>1 491 738,95</t>
  </si>
  <si>
    <t>2015_03_NC</t>
  </si>
  <si>
    <t>544</t>
  </si>
  <si>
    <t>6 011,20</t>
  </si>
  <si>
    <t>2015_02_C</t>
  </si>
  <si>
    <t>24.02.2015 12:00</t>
  </si>
  <si>
    <t>03.03.2015 12:00</t>
  </si>
  <si>
    <t>1 619 964,00</t>
  </si>
  <si>
    <t>2015_02_NC</t>
  </si>
  <si>
    <t>9 792,00</t>
  </si>
  <si>
    <t>2015_01_C</t>
  </si>
  <si>
    <t>13.01.2015 12:00</t>
  </si>
  <si>
    <t>20.01.2015 12:00</t>
  </si>
  <si>
    <t>1 619 952,00</t>
  </si>
  <si>
    <t>2015_01_NC</t>
  </si>
  <si>
    <t>16 320,00</t>
  </si>
  <si>
    <t>2014_02_C</t>
  </si>
  <si>
    <t>05.11.2014 12:00</t>
  </si>
  <si>
    <t>12.11.2014 12:00</t>
  </si>
  <si>
    <t>2 699 980,00</t>
  </si>
  <si>
    <t>2014_02_NC</t>
  </si>
  <si>
    <t>38 100,00</t>
  </si>
  <si>
    <t>2014_01_C</t>
  </si>
  <si>
    <t>14.05.2014 12:00</t>
  </si>
  <si>
    <t>21.05.2014 12:00</t>
  </si>
  <si>
    <t>5 433 750,00</t>
  </si>
  <si>
    <t>2014_01_NC</t>
  </si>
  <si>
    <t>142 324,00</t>
  </si>
  <si>
    <t>alllowance_weighted_price</t>
  </si>
  <si>
    <t>2021_02_C</t>
  </si>
  <si>
    <t>DELIVERED</t>
  </si>
  <si>
    <t>0-9-CHU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</si>
</sst>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Calibri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mediumGray">
        <bgColor indexed="5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2" fontId="0" fillId="0" borderId="0" xfId="0" applyNumberFormat="1"/>
    <xf numFmtId="0" fontId="2" fillId="2" borderId="0" xfId="0" applyFont="1" applyFill="1"/>
    <xf numFmtId="0" fontId="0" fillId="0" borderId="0" xfId="0" applyFill="1"/>
    <xf numFmtId="0" fontId="2" fillId="0" borderId="0" xfId="0" applyFont="1" applyFill="1"/>
    <xf numFmtId="22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workbookViewId="0">
      <selection activeCell="A2" sqref="A2:L3"/>
    </sheetView>
  </sheetViews>
  <sheetFormatPr baseColWidth="10" defaultColWidth="8.83203125" defaultRowHeight="15" x14ac:dyDescent="0.2"/>
  <cols>
    <col min="2" max="2" width="15.1640625" customWidth="1"/>
    <col min="9" max="9" width="11.6640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3" t="s">
        <v>134</v>
      </c>
    </row>
    <row r="2" spans="1:14" x14ac:dyDescent="0.2">
      <c r="A2" t="s">
        <v>135</v>
      </c>
      <c r="B2" s="6">
        <v>44494.5</v>
      </c>
      <c r="C2" s="6">
        <v>44496.708333333336</v>
      </c>
      <c r="D2" t="s">
        <v>21</v>
      </c>
      <c r="E2" s="7">
        <v>160850</v>
      </c>
      <c r="F2">
        <v>50</v>
      </c>
      <c r="G2" s="7">
        <v>160850</v>
      </c>
      <c r="H2">
        <v>58.05</v>
      </c>
      <c r="I2" s="7">
        <v>160850</v>
      </c>
      <c r="J2" s="8">
        <v>9337342.5</v>
      </c>
      <c r="K2" t="s">
        <v>17</v>
      </c>
      <c r="L2" t="s">
        <v>136</v>
      </c>
      <c r="M2" s="4"/>
      <c r="N2" s="5"/>
    </row>
    <row r="3" spans="1:14" x14ac:dyDescent="0.2">
      <c r="A3" t="s">
        <v>12</v>
      </c>
      <c r="B3" s="6">
        <v>44263.5</v>
      </c>
      <c r="C3" s="6">
        <v>44265.708333333336</v>
      </c>
      <c r="D3" t="s">
        <v>137</v>
      </c>
      <c r="E3" s="7">
        <v>175000</v>
      </c>
      <c r="F3">
        <v>50</v>
      </c>
      <c r="G3" s="7">
        <v>175000</v>
      </c>
      <c r="H3">
        <v>39.25</v>
      </c>
      <c r="I3" s="7">
        <v>175000</v>
      </c>
      <c r="J3" s="8">
        <v>6868750</v>
      </c>
      <c r="K3" t="s">
        <v>17</v>
      </c>
      <c r="L3" t="s">
        <v>136</v>
      </c>
    </row>
    <row r="4" spans="1:14" x14ac:dyDescent="0.2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15</v>
      </c>
      <c r="G4" t="s">
        <v>22</v>
      </c>
      <c r="H4">
        <v>26.5</v>
      </c>
      <c r="I4" s="2">
        <v>196500</v>
      </c>
      <c r="J4" t="s">
        <v>23</v>
      </c>
      <c r="K4" t="s">
        <v>17</v>
      </c>
      <c r="L4" t="s">
        <v>24</v>
      </c>
      <c r="N4">
        <f>(I4*H4+I5*H5)/(SUM(I4:I5))</f>
        <v>25.497905759162304</v>
      </c>
    </row>
    <row r="5" spans="1:14" x14ac:dyDescent="0.2">
      <c r="A5" t="s">
        <v>25</v>
      </c>
      <c r="B5" t="s">
        <v>26</v>
      </c>
      <c r="C5" t="s">
        <v>27</v>
      </c>
      <c r="D5" t="s">
        <v>13</v>
      </c>
      <c r="E5" t="s">
        <v>28</v>
      </c>
      <c r="F5" t="s">
        <v>15</v>
      </c>
      <c r="G5" t="s">
        <v>28</v>
      </c>
      <c r="H5">
        <v>23.31</v>
      </c>
      <c r="I5" s="2">
        <v>90000</v>
      </c>
      <c r="J5" t="s">
        <v>29</v>
      </c>
      <c r="K5" t="s">
        <v>17</v>
      </c>
      <c r="L5" t="s">
        <v>24</v>
      </c>
    </row>
    <row r="6" spans="1:14" x14ac:dyDescent="0.2">
      <c r="A6" t="s">
        <v>30</v>
      </c>
      <c r="B6" t="s">
        <v>31</v>
      </c>
      <c r="C6" t="s">
        <v>32</v>
      </c>
      <c r="D6" t="s">
        <v>13</v>
      </c>
      <c r="E6" t="s">
        <v>14</v>
      </c>
      <c r="F6" t="s">
        <v>15</v>
      </c>
      <c r="G6" t="s">
        <v>14</v>
      </c>
      <c r="H6" t="s">
        <v>16</v>
      </c>
      <c r="I6" s="2" t="s">
        <v>16</v>
      </c>
      <c r="J6" t="s">
        <v>16</v>
      </c>
      <c r="K6" t="s">
        <v>17</v>
      </c>
      <c r="L6" t="s">
        <v>33</v>
      </c>
    </row>
    <row r="7" spans="1:14" x14ac:dyDescent="0.2">
      <c r="A7" t="s">
        <v>34</v>
      </c>
      <c r="B7" t="s">
        <v>35</v>
      </c>
      <c r="C7" t="s">
        <v>36</v>
      </c>
      <c r="D7" t="s">
        <v>13</v>
      </c>
      <c r="E7" t="s">
        <v>37</v>
      </c>
      <c r="F7" t="s">
        <v>15</v>
      </c>
      <c r="G7" t="s">
        <v>37</v>
      </c>
      <c r="H7" t="s">
        <v>16</v>
      </c>
      <c r="I7" s="2" t="s">
        <v>16</v>
      </c>
      <c r="J7" t="s">
        <v>16</v>
      </c>
      <c r="K7" t="s">
        <v>17</v>
      </c>
      <c r="L7" t="s">
        <v>33</v>
      </c>
    </row>
    <row r="8" spans="1:14" x14ac:dyDescent="0.2">
      <c r="A8" t="s">
        <v>38</v>
      </c>
      <c r="B8" t="s">
        <v>39</v>
      </c>
      <c r="C8" t="s">
        <v>40</v>
      </c>
      <c r="D8" t="s">
        <v>13</v>
      </c>
      <c r="E8" t="s">
        <v>41</v>
      </c>
      <c r="F8" t="s">
        <v>15</v>
      </c>
      <c r="G8" t="s">
        <v>41</v>
      </c>
      <c r="H8">
        <v>18.149999999999999</v>
      </c>
      <c r="I8" s="2">
        <v>333000</v>
      </c>
      <c r="J8" t="s">
        <v>42</v>
      </c>
      <c r="K8" t="s">
        <v>17</v>
      </c>
      <c r="L8" t="s">
        <v>24</v>
      </c>
      <c r="N8">
        <f>(I8*H8+I9*H9+I10*H10+I11*H11)/(SUM(I8:I11))</f>
        <v>12.678442109223742</v>
      </c>
    </row>
    <row r="9" spans="1:14" x14ac:dyDescent="0.2">
      <c r="A9" t="s">
        <v>43</v>
      </c>
      <c r="B9" t="s">
        <v>39</v>
      </c>
      <c r="C9" t="s">
        <v>40</v>
      </c>
      <c r="D9" t="s">
        <v>13</v>
      </c>
      <c r="E9" t="s">
        <v>44</v>
      </c>
      <c r="F9" t="s">
        <v>45</v>
      </c>
      <c r="G9" t="s">
        <v>46</v>
      </c>
      <c r="H9">
        <v>18.149999999999999</v>
      </c>
      <c r="I9" s="2">
        <v>6282</v>
      </c>
      <c r="J9" t="s">
        <v>47</v>
      </c>
      <c r="K9" t="s">
        <v>48</v>
      </c>
      <c r="L9" t="s">
        <v>24</v>
      </c>
    </row>
    <row r="10" spans="1:14" x14ac:dyDescent="0.2">
      <c r="A10" t="s">
        <v>49</v>
      </c>
      <c r="B10" t="s">
        <v>50</v>
      </c>
      <c r="C10" t="s">
        <v>51</v>
      </c>
      <c r="D10" t="s">
        <v>13</v>
      </c>
      <c r="E10" t="s">
        <v>41</v>
      </c>
      <c r="F10" t="s">
        <v>15</v>
      </c>
      <c r="G10" t="s">
        <v>41</v>
      </c>
      <c r="H10">
        <v>7.15</v>
      </c>
      <c r="I10" s="2">
        <v>332999</v>
      </c>
      <c r="J10" t="s">
        <v>52</v>
      </c>
      <c r="K10" t="s">
        <v>17</v>
      </c>
      <c r="L10" t="s">
        <v>24</v>
      </c>
    </row>
    <row r="11" spans="1:14" x14ac:dyDescent="0.2">
      <c r="A11" t="s">
        <v>53</v>
      </c>
      <c r="B11" t="s">
        <v>50</v>
      </c>
      <c r="C11" t="s">
        <v>51</v>
      </c>
      <c r="D11" t="s">
        <v>13</v>
      </c>
      <c r="E11" t="s">
        <v>44</v>
      </c>
      <c r="F11" t="s">
        <v>45</v>
      </c>
      <c r="G11" t="s">
        <v>46</v>
      </c>
      <c r="H11">
        <v>7.15</v>
      </c>
      <c r="I11" s="2">
        <v>2792</v>
      </c>
      <c r="J11" t="s">
        <v>54</v>
      </c>
      <c r="K11" t="s">
        <v>48</v>
      </c>
      <c r="L11" t="s">
        <v>24</v>
      </c>
    </row>
    <row r="12" spans="1:14" x14ac:dyDescent="0.2">
      <c r="A12" t="s">
        <v>55</v>
      </c>
      <c r="B12" t="s">
        <v>56</v>
      </c>
      <c r="C12" t="s">
        <v>57</v>
      </c>
      <c r="D12" t="s">
        <v>13</v>
      </c>
      <c r="E12" t="s">
        <v>41</v>
      </c>
      <c r="F12" t="s">
        <v>15</v>
      </c>
      <c r="G12" t="s">
        <v>41</v>
      </c>
      <c r="H12">
        <v>5.15</v>
      </c>
      <c r="I12" s="2">
        <v>333000</v>
      </c>
      <c r="J12" t="s">
        <v>58</v>
      </c>
      <c r="K12" t="s">
        <v>17</v>
      </c>
      <c r="L12" t="s">
        <v>24</v>
      </c>
      <c r="N12">
        <f>(I12*H12+I13*H13+I14*H14+I15*H15)/(SUM(I12:I15))</f>
        <v>6.5719549695106059</v>
      </c>
    </row>
    <row r="13" spans="1:14" x14ac:dyDescent="0.2">
      <c r="A13" t="s">
        <v>59</v>
      </c>
      <c r="B13" t="s">
        <v>56</v>
      </c>
      <c r="C13" t="s">
        <v>57</v>
      </c>
      <c r="D13" t="s">
        <v>13</v>
      </c>
      <c r="E13" t="s">
        <v>44</v>
      </c>
      <c r="F13" t="s">
        <v>45</v>
      </c>
      <c r="G13" t="s">
        <v>46</v>
      </c>
      <c r="H13">
        <v>5.15</v>
      </c>
      <c r="I13" s="2">
        <v>3490</v>
      </c>
      <c r="J13" t="s">
        <v>60</v>
      </c>
      <c r="K13" t="s">
        <v>48</v>
      </c>
      <c r="L13" t="s">
        <v>24</v>
      </c>
    </row>
    <row r="14" spans="1:14" x14ac:dyDescent="0.2">
      <c r="A14" t="s">
        <v>61</v>
      </c>
      <c r="B14" t="s">
        <v>62</v>
      </c>
      <c r="C14" t="s">
        <v>63</v>
      </c>
      <c r="D14" t="s">
        <v>13</v>
      </c>
      <c r="E14" t="s">
        <v>41</v>
      </c>
      <c r="F14" t="s">
        <v>15</v>
      </c>
      <c r="G14" t="s">
        <v>41</v>
      </c>
      <c r="H14">
        <v>8</v>
      </c>
      <c r="I14" s="2">
        <v>333000</v>
      </c>
      <c r="J14" t="s">
        <v>64</v>
      </c>
      <c r="K14" t="s">
        <v>17</v>
      </c>
      <c r="L14" t="s">
        <v>24</v>
      </c>
    </row>
    <row r="15" spans="1:14" x14ac:dyDescent="0.2">
      <c r="A15" t="s">
        <v>65</v>
      </c>
      <c r="B15" t="s">
        <v>62</v>
      </c>
      <c r="C15" t="s">
        <v>63</v>
      </c>
      <c r="D15" t="s">
        <v>13</v>
      </c>
      <c r="E15" t="s">
        <v>44</v>
      </c>
      <c r="F15" t="s">
        <v>45</v>
      </c>
      <c r="G15" t="s">
        <v>66</v>
      </c>
      <c r="H15">
        <v>8</v>
      </c>
      <c r="I15" s="2">
        <v>2055</v>
      </c>
      <c r="J15" t="s">
        <v>67</v>
      </c>
      <c r="K15" t="s">
        <v>48</v>
      </c>
      <c r="L15" t="s">
        <v>24</v>
      </c>
    </row>
    <row r="16" spans="1:14" x14ac:dyDescent="0.2">
      <c r="A16" t="s">
        <v>68</v>
      </c>
      <c r="B16" t="s">
        <v>69</v>
      </c>
      <c r="C16" t="s">
        <v>70</v>
      </c>
      <c r="D16" t="s">
        <v>13</v>
      </c>
      <c r="E16" t="s">
        <v>71</v>
      </c>
      <c r="F16" t="s">
        <v>15</v>
      </c>
      <c r="G16" t="s">
        <v>71</v>
      </c>
      <c r="H16">
        <v>7.5</v>
      </c>
      <c r="I16" s="2">
        <v>386999</v>
      </c>
      <c r="J16" t="s">
        <v>72</v>
      </c>
      <c r="K16" t="s">
        <v>17</v>
      </c>
      <c r="L16" t="s">
        <v>24</v>
      </c>
      <c r="N16">
        <f>(I16*H16+I17*H17+I18*H18+I19*H19)/(SUM(I16:I19))</f>
        <v>7.0896087562357115</v>
      </c>
    </row>
    <row r="17" spans="1:14" x14ac:dyDescent="0.2">
      <c r="A17" t="s">
        <v>73</v>
      </c>
      <c r="B17" t="s">
        <v>69</v>
      </c>
      <c r="C17" t="s">
        <v>70</v>
      </c>
      <c r="D17" t="s">
        <v>13</v>
      </c>
      <c r="E17" t="s">
        <v>74</v>
      </c>
      <c r="F17" t="s">
        <v>45</v>
      </c>
      <c r="G17" t="s">
        <v>75</v>
      </c>
      <c r="H17">
        <v>7.5</v>
      </c>
      <c r="I17" s="2">
        <v>3980</v>
      </c>
      <c r="J17" t="s">
        <v>76</v>
      </c>
      <c r="K17" t="s">
        <v>48</v>
      </c>
      <c r="L17" t="s">
        <v>24</v>
      </c>
    </row>
    <row r="18" spans="1:14" x14ac:dyDescent="0.2">
      <c r="A18" t="s">
        <v>77</v>
      </c>
      <c r="B18" t="s">
        <v>78</v>
      </c>
      <c r="C18" t="s">
        <v>79</v>
      </c>
      <c r="D18" t="s">
        <v>13</v>
      </c>
      <c r="E18" t="s">
        <v>80</v>
      </c>
      <c r="F18" t="s">
        <v>15</v>
      </c>
      <c r="G18" t="s">
        <v>80</v>
      </c>
      <c r="H18">
        <v>6.5</v>
      </c>
      <c r="I18" s="2">
        <v>269997</v>
      </c>
      <c r="J18" t="s">
        <v>81</v>
      </c>
      <c r="K18" t="s">
        <v>17</v>
      </c>
      <c r="L18" t="s">
        <v>24</v>
      </c>
    </row>
    <row r="19" spans="1:14" x14ac:dyDescent="0.2">
      <c r="A19" t="s">
        <v>82</v>
      </c>
      <c r="B19" t="s">
        <v>78</v>
      </c>
      <c r="C19" t="s">
        <v>79</v>
      </c>
      <c r="D19" t="s">
        <v>13</v>
      </c>
      <c r="E19" t="s">
        <v>83</v>
      </c>
      <c r="F19" t="s">
        <v>45</v>
      </c>
      <c r="G19" t="s">
        <v>84</v>
      </c>
      <c r="H19">
        <v>6.5</v>
      </c>
      <c r="I19" s="2">
        <v>2140</v>
      </c>
      <c r="J19" t="s">
        <v>85</v>
      </c>
      <c r="K19" t="s">
        <v>48</v>
      </c>
      <c r="L19" t="s">
        <v>24</v>
      </c>
    </row>
    <row r="20" spans="1:14" x14ac:dyDescent="0.2">
      <c r="A20" t="s">
        <v>86</v>
      </c>
      <c r="B20" t="s">
        <v>87</v>
      </c>
      <c r="C20" t="s">
        <v>88</v>
      </c>
      <c r="D20" t="s">
        <v>13</v>
      </c>
      <c r="E20" t="s">
        <v>71</v>
      </c>
      <c r="F20" t="s">
        <v>15</v>
      </c>
      <c r="G20" t="s">
        <v>71</v>
      </c>
      <c r="H20">
        <v>7.15</v>
      </c>
      <c r="I20" s="2">
        <v>387000</v>
      </c>
      <c r="J20" t="s">
        <v>89</v>
      </c>
      <c r="K20" t="s">
        <v>17</v>
      </c>
      <c r="L20" t="s">
        <v>24</v>
      </c>
      <c r="N20">
        <f>(I20*H20+I21*H21+I22*H22+I23*H23)/(SUM(I20:I23))</f>
        <v>7.6396316646510432</v>
      </c>
    </row>
    <row r="21" spans="1:14" x14ac:dyDescent="0.2">
      <c r="A21" t="s">
        <v>90</v>
      </c>
      <c r="B21" t="s">
        <v>87</v>
      </c>
      <c r="C21" t="s">
        <v>88</v>
      </c>
      <c r="D21" t="s">
        <v>13</v>
      </c>
      <c r="E21" t="s">
        <v>74</v>
      </c>
      <c r="F21" t="s">
        <v>45</v>
      </c>
      <c r="G21" t="s">
        <v>91</v>
      </c>
      <c r="H21">
        <v>7.15</v>
      </c>
      <c r="I21" s="2">
        <v>3068</v>
      </c>
      <c r="J21" t="s">
        <v>92</v>
      </c>
      <c r="K21" t="s">
        <v>48</v>
      </c>
      <c r="L21" t="s">
        <v>24</v>
      </c>
    </row>
    <row r="22" spans="1:14" x14ac:dyDescent="0.2">
      <c r="A22" t="s">
        <v>93</v>
      </c>
      <c r="B22" t="s">
        <v>94</v>
      </c>
      <c r="C22" t="s">
        <v>95</v>
      </c>
      <c r="D22" t="s">
        <v>13</v>
      </c>
      <c r="E22" t="s">
        <v>96</v>
      </c>
      <c r="F22" t="s">
        <v>15</v>
      </c>
      <c r="G22" t="s">
        <v>96</v>
      </c>
      <c r="H22">
        <v>9</v>
      </c>
      <c r="I22" s="2">
        <v>134997</v>
      </c>
      <c r="J22" t="s">
        <v>97</v>
      </c>
      <c r="K22" t="s">
        <v>17</v>
      </c>
      <c r="L22" t="s">
        <v>24</v>
      </c>
    </row>
    <row r="23" spans="1:14" x14ac:dyDescent="0.2">
      <c r="A23" t="s">
        <v>98</v>
      </c>
      <c r="B23" t="s">
        <v>94</v>
      </c>
      <c r="C23" t="s">
        <v>95</v>
      </c>
      <c r="D23" t="s">
        <v>13</v>
      </c>
      <c r="E23" t="s">
        <v>99</v>
      </c>
      <c r="F23" t="s">
        <v>45</v>
      </c>
      <c r="G23" t="s">
        <v>100</v>
      </c>
      <c r="H23">
        <v>9</v>
      </c>
      <c r="I23" s="2" t="s">
        <v>101</v>
      </c>
      <c r="J23" t="s">
        <v>102</v>
      </c>
      <c r="K23" t="s">
        <v>48</v>
      </c>
      <c r="L23" t="s">
        <v>24</v>
      </c>
    </row>
    <row r="24" spans="1:14" x14ac:dyDescent="0.2">
      <c r="A24" t="s">
        <v>103</v>
      </c>
      <c r="B24" t="s">
        <v>104</v>
      </c>
      <c r="C24" t="s">
        <v>105</v>
      </c>
      <c r="D24" t="s">
        <v>13</v>
      </c>
      <c r="E24" t="s">
        <v>96</v>
      </c>
      <c r="F24" t="s">
        <v>15</v>
      </c>
      <c r="G24" t="s">
        <v>96</v>
      </c>
      <c r="H24">
        <v>11.05</v>
      </c>
      <c r="I24" s="2">
        <v>134999</v>
      </c>
      <c r="J24" t="s">
        <v>106</v>
      </c>
      <c r="K24" t="s">
        <v>17</v>
      </c>
      <c r="L24" t="s">
        <v>24</v>
      </c>
      <c r="N24">
        <f>(I24*H24+I25*H25+I26*H26+I27*H27+H28*I28+H29*I29)/(SUM(I24:I29))</f>
        <v>11.723279693467733</v>
      </c>
    </row>
    <row r="25" spans="1:14" x14ac:dyDescent="0.2">
      <c r="A25" t="s">
        <v>107</v>
      </c>
      <c r="B25" t="s">
        <v>104</v>
      </c>
      <c r="C25" t="s">
        <v>105</v>
      </c>
      <c r="D25" t="s">
        <v>13</v>
      </c>
      <c r="E25" t="s">
        <v>99</v>
      </c>
      <c r="F25" t="s">
        <v>45</v>
      </c>
      <c r="G25" t="s">
        <v>100</v>
      </c>
      <c r="H25">
        <v>11.05</v>
      </c>
      <c r="I25" s="2" t="s">
        <v>108</v>
      </c>
      <c r="J25" t="s">
        <v>109</v>
      </c>
      <c r="K25" t="s">
        <v>48</v>
      </c>
      <c r="L25" t="s">
        <v>24</v>
      </c>
    </row>
    <row r="26" spans="1:14" x14ac:dyDescent="0.2">
      <c r="A26" t="s">
        <v>110</v>
      </c>
      <c r="B26" t="s">
        <v>111</v>
      </c>
      <c r="C26" t="s">
        <v>112</v>
      </c>
      <c r="D26" t="s">
        <v>13</v>
      </c>
      <c r="E26" t="s">
        <v>96</v>
      </c>
      <c r="F26" t="s">
        <v>15</v>
      </c>
      <c r="G26" t="s">
        <v>96</v>
      </c>
      <c r="H26">
        <v>12</v>
      </c>
      <c r="I26" s="2">
        <v>134997</v>
      </c>
      <c r="J26" t="s">
        <v>113</v>
      </c>
      <c r="K26" t="s">
        <v>17</v>
      </c>
      <c r="L26" t="s">
        <v>24</v>
      </c>
    </row>
    <row r="27" spans="1:14" x14ac:dyDescent="0.2">
      <c r="A27" t="s">
        <v>114</v>
      </c>
      <c r="B27" t="s">
        <v>111</v>
      </c>
      <c r="C27" t="s">
        <v>112</v>
      </c>
      <c r="D27" t="s">
        <v>13</v>
      </c>
      <c r="E27" t="s">
        <v>99</v>
      </c>
      <c r="F27" t="s">
        <v>45</v>
      </c>
      <c r="G27" t="s">
        <v>100</v>
      </c>
      <c r="H27">
        <v>12</v>
      </c>
      <c r="I27" s="2" t="s">
        <v>101</v>
      </c>
      <c r="J27" t="s">
        <v>115</v>
      </c>
      <c r="K27" t="s">
        <v>48</v>
      </c>
      <c r="L27" t="s">
        <v>24</v>
      </c>
    </row>
    <row r="28" spans="1:14" x14ac:dyDescent="0.2">
      <c r="A28" t="s">
        <v>116</v>
      </c>
      <c r="B28" t="s">
        <v>117</v>
      </c>
      <c r="C28" t="s">
        <v>118</v>
      </c>
      <c r="D28" t="s">
        <v>13</v>
      </c>
      <c r="E28" t="s">
        <v>96</v>
      </c>
      <c r="F28" t="s">
        <v>15</v>
      </c>
      <c r="G28" t="s">
        <v>96</v>
      </c>
      <c r="H28">
        <v>12</v>
      </c>
      <c r="I28" s="2">
        <v>134996</v>
      </c>
      <c r="J28" t="s">
        <v>119</v>
      </c>
      <c r="K28" t="s">
        <v>17</v>
      </c>
      <c r="L28" t="s">
        <v>24</v>
      </c>
    </row>
    <row r="29" spans="1:14" x14ac:dyDescent="0.2">
      <c r="A29" t="s">
        <v>120</v>
      </c>
      <c r="B29" t="s">
        <v>117</v>
      </c>
      <c r="C29" t="s">
        <v>118</v>
      </c>
      <c r="D29" t="s">
        <v>13</v>
      </c>
      <c r="E29" t="s">
        <v>99</v>
      </c>
      <c r="F29" t="s">
        <v>45</v>
      </c>
      <c r="G29" t="s">
        <v>100</v>
      </c>
      <c r="H29">
        <v>12</v>
      </c>
      <c r="I29" s="2">
        <v>1360</v>
      </c>
      <c r="J29" t="s">
        <v>121</v>
      </c>
      <c r="K29" t="s">
        <v>48</v>
      </c>
      <c r="L29" t="s">
        <v>24</v>
      </c>
    </row>
    <row r="30" spans="1:14" x14ac:dyDescent="0.2">
      <c r="A30" t="s">
        <v>122</v>
      </c>
      <c r="B30" t="s">
        <v>123</v>
      </c>
      <c r="C30" t="s">
        <v>124</v>
      </c>
      <c r="D30" t="s">
        <v>13</v>
      </c>
      <c r="E30" t="s">
        <v>96</v>
      </c>
      <c r="F30" t="s">
        <v>15</v>
      </c>
      <c r="G30" t="s">
        <v>96</v>
      </c>
      <c r="H30">
        <v>20</v>
      </c>
      <c r="I30" s="2">
        <v>134999</v>
      </c>
      <c r="J30" t="s">
        <v>125</v>
      </c>
      <c r="K30" t="s">
        <v>17</v>
      </c>
      <c r="L30" t="s">
        <v>24</v>
      </c>
      <c r="N30">
        <f>(I30*H30+I31*H31+I32*H32+I33*H33)/(SUM(I30:I33))</f>
        <v>30.184991286668602</v>
      </c>
    </row>
    <row r="31" spans="1:14" x14ac:dyDescent="0.2">
      <c r="A31" t="s">
        <v>126</v>
      </c>
      <c r="B31" t="s">
        <v>123</v>
      </c>
      <c r="C31" t="s">
        <v>124</v>
      </c>
      <c r="D31" t="s">
        <v>13</v>
      </c>
      <c r="E31" t="s">
        <v>99</v>
      </c>
      <c r="F31" t="s">
        <v>45</v>
      </c>
      <c r="G31" t="s">
        <v>100</v>
      </c>
      <c r="H31">
        <v>20</v>
      </c>
      <c r="I31" s="2">
        <v>1905</v>
      </c>
      <c r="J31" t="s">
        <v>127</v>
      </c>
      <c r="K31" t="s">
        <v>48</v>
      </c>
      <c r="L31" t="s">
        <v>24</v>
      </c>
    </row>
    <row r="32" spans="1:14" x14ac:dyDescent="0.2">
      <c r="A32" t="s">
        <v>128</v>
      </c>
      <c r="B32" t="s">
        <v>129</v>
      </c>
      <c r="C32" t="s">
        <v>130</v>
      </c>
      <c r="D32" t="s">
        <v>13</v>
      </c>
      <c r="E32" t="s">
        <v>96</v>
      </c>
      <c r="F32" t="s">
        <v>15</v>
      </c>
      <c r="G32" t="s">
        <v>96</v>
      </c>
      <c r="H32">
        <v>40.25</v>
      </c>
      <c r="I32" s="2">
        <v>135000</v>
      </c>
      <c r="J32" t="s">
        <v>131</v>
      </c>
      <c r="K32" t="s">
        <v>17</v>
      </c>
      <c r="L32" t="s">
        <v>24</v>
      </c>
    </row>
    <row r="33" spans="1:12" x14ac:dyDescent="0.2">
      <c r="A33" t="s">
        <v>132</v>
      </c>
      <c r="B33" t="s">
        <v>129</v>
      </c>
      <c r="C33" t="s">
        <v>130</v>
      </c>
      <c r="D33" t="s">
        <v>13</v>
      </c>
      <c r="E33" t="s">
        <v>99</v>
      </c>
      <c r="F33" t="s">
        <v>45</v>
      </c>
      <c r="G33" t="s">
        <v>100</v>
      </c>
      <c r="H33">
        <v>40.25</v>
      </c>
      <c r="I33" s="2">
        <v>3536</v>
      </c>
      <c r="J33" t="s">
        <v>133</v>
      </c>
      <c r="K33" t="s">
        <v>48</v>
      </c>
      <c r="L33" t="s">
        <v>24</v>
      </c>
    </row>
  </sheetData>
  <pageMargins left="0.7" right="0.7" top="1" bottom="1" header="0.3" footer="0.3"/>
  <headerFooter>
    <oddHeader>&amp;CEnchères</oddHeader>
    <oddFooter>&amp;R04.02.2021 01:39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Ulysse De Jong</cp:lastModifiedBy>
  <dcterms:created xsi:type="dcterms:W3CDTF">2021-02-04T12:39:47Z</dcterms:created>
  <dcterms:modified xsi:type="dcterms:W3CDTF">2022-04-25T02:40:51Z</dcterms:modified>
</cp:coreProperties>
</file>