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us\Documents\Guilherme\AC 3\reclustertestesmatrixelatencia\tp3_AC3\"/>
    </mc:Choice>
  </mc:AlternateContent>
  <bookViews>
    <workbookView xWindow="0" yWindow="0" windowWidth="28800" windowHeight="12210" activeTab="1"/>
  </bookViews>
  <sheets>
    <sheet name="results" sheetId="1" r:id="rId1"/>
    <sheet name="Graficos - tempo e speedup" sheetId="5" r:id="rId2"/>
    <sheet name="Regressão Linear" sheetId="6" r:id="rId3"/>
    <sheet name="Sequential results" sheetId="2" r:id="rId4"/>
  </sheets>
  <definedNames>
    <definedName name="_xlnm._FilterDatabase" localSheetId="1" hidden="1">'Graficos - tempo e speedup'!$A$74:$D$74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0" i="5" l="1"/>
  <c r="D86" i="5"/>
  <c r="D82" i="5"/>
  <c r="D78" i="5"/>
  <c r="D89" i="5"/>
  <c r="D85" i="5"/>
  <c r="D81" i="5"/>
  <c r="D77" i="5"/>
  <c r="D88" i="5"/>
  <c r="D84" i="5"/>
  <c r="D80" i="5"/>
  <c r="D76" i="5"/>
  <c r="D87" i="5"/>
  <c r="D83" i="5"/>
  <c r="D79" i="5"/>
  <c r="D75" i="5"/>
  <c r="L79" i="5"/>
  <c r="M79" i="5"/>
  <c r="N79" i="5"/>
  <c r="O79" i="5"/>
  <c r="P79" i="5"/>
  <c r="L80" i="5"/>
  <c r="M80" i="5"/>
  <c r="N80" i="5"/>
  <c r="O80" i="5"/>
  <c r="P80" i="5"/>
  <c r="L81" i="5"/>
  <c r="M81" i="5"/>
  <c r="N81" i="5"/>
  <c r="O81" i="5"/>
  <c r="P81" i="5"/>
  <c r="L82" i="5"/>
  <c r="M82" i="5"/>
  <c r="N82" i="5"/>
  <c r="O82" i="5"/>
  <c r="P82" i="5"/>
  <c r="H90" i="5"/>
  <c r="H86" i="5"/>
  <c r="H82" i="5"/>
  <c r="H78" i="5"/>
  <c r="M77" i="5"/>
  <c r="N77" i="5"/>
  <c r="O77" i="5"/>
  <c r="P77" i="5"/>
  <c r="AS58" i="1"/>
  <c r="AR58" i="1"/>
  <c r="AT58" i="1"/>
  <c r="H89" i="5"/>
  <c r="H85" i="5"/>
  <c r="H81" i="5"/>
  <c r="H77" i="5"/>
  <c r="H88" i="5"/>
  <c r="H84" i="5"/>
  <c r="H80" i="5"/>
  <c r="H76" i="5"/>
  <c r="H87" i="5"/>
  <c r="H83" i="5"/>
  <c r="H79" i="5"/>
  <c r="H75" i="5"/>
  <c r="L77" i="5"/>
  <c r="P76" i="5"/>
  <c r="O76" i="5"/>
  <c r="N76" i="5"/>
  <c r="M76" i="5"/>
  <c r="L76" i="5"/>
  <c r="P75" i="5"/>
  <c r="O75" i="5"/>
  <c r="N75" i="5"/>
  <c r="M75" i="5"/>
  <c r="L75" i="5"/>
  <c r="P74" i="5"/>
  <c r="O74" i="5"/>
  <c r="N74" i="5"/>
  <c r="M74" i="5"/>
  <c r="L74" i="5"/>
  <c r="C137" i="1" l="1"/>
  <c r="C138" i="1"/>
  <c r="C139" i="1"/>
  <c r="C140" i="1"/>
  <c r="C39" i="1"/>
  <c r="C40" i="1"/>
  <c r="C41" i="1"/>
  <c r="C42" i="1"/>
  <c r="C104" i="1"/>
  <c r="C105" i="1"/>
  <c r="C106" i="1"/>
  <c r="C107" i="1"/>
  <c r="C71" i="1"/>
  <c r="C72" i="1"/>
  <c r="C73" i="1"/>
  <c r="C74" i="1"/>
  <c r="C37" i="6" l="1"/>
  <c r="D37" i="6"/>
  <c r="E37" i="6"/>
  <c r="C38" i="6"/>
  <c r="D38" i="6"/>
  <c r="E38" i="6"/>
  <c r="C39" i="6"/>
  <c r="D39" i="6"/>
  <c r="E39" i="6"/>
  <c r="C40" i="6"/>
  <c r="D40" i="6"/>
  <c r="E40" i="6"/>
  <c r="C41" i="6"/>
  <c r="D41" i="6"/>
  <c r="E41" i="6"/>
  <c r="C42" i="6"/>
  <c r="D42" i="6"/>
  <c r="E42" i="6"/>
  <c r="C43" i="6"/>
  <c r="D43" i="6"/>
  <c r="E43" i="6"/>
  <c r="C44" i="6"/>
  <c r="D44" i="6"/>
  <c r="E44" i="6"/>
  <c r="C45" i="6"/>
  <c r="D45" i="6"/>
  <c r="E45" i="6"/>
  <c r="C46" i="6"/>
  <c r="D46" i="6"/>
  <c r="E46" i="6"/>
  <c r="C47" i="6"/>
  <c r="D47" i="6"/>
  <c r="E47" i="6"/>
  <c r="C48" i="6"/>
  <c r="D48" i="6"/>
  <c r="E48" i="6"/>
  <c r="C49" i="6"/>
  <c r="D49" i="6"/>
  <c r="E49" i="6"/>
  <c r="C50" i="6"/>
  <c r="D50" i="6"/>
  <c r="E50" i="6"/>
  <c r="C51" i="6"/>
  <c r="D51" i="6"/>
  <c r="E51" i="6"/>
  <c r="C52" i="6"/>
  <c r="D52" i="6"/>
  <c r="E52" i="6"/>
  <c r="C53" i="6"/>
  <c r="D53" i="6"/>
  <c r="E53" i="6"/>
  <c r="C54" i="6"/>
  <c r="D54" i="6"/>
  <c r="E54" i="6"/>
  <c r="C55" i="6"/>
  <c r="D55" i="6"/>
  <c r="E55" i="6"/>
  <c r="C56" i="6"/>
  <c r="D56" i="6"/>
  <c r="E56" i="6"/>
  <c r="E57" i="6"/>
  <c r="E58" i="6"/>
  <c r="E59" i="6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5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V5" i="1"/>
  <c r="B22" i="6"/>
  <c r="L3" i="6"/>
  <c r="L4" i="6"/>
  <c r="L5" i="6"/>
  <c r="L6" i="6"/>
  <c r="M6" i="6" s="1"/>
  <c r="N6" i="6" s="1"/>
  <c r="L7" i="6"/>
  <c r="L8" i="6"/>
  <c r="L9" i="6"/>
  <c r="L10" i="6"/>
  <c r="M10" i="6" s="1"/>
  <c r="N10" i="6" s="1"/>
  <c r="L11" i="6"/>
  <c r="L12" i="6"/>
  <c r="M12" i="6" s="1"/>
  <c r="N12" i="6" s="1"/>
  <c r="L13" i="6"/>
  <c r="M13" i="6" s="1"/>
  <c r="N13" i="6" s="1"/>
  <c r="L14" i="6"/>
  <c r="M14" i="6" s="1"/>
  <c r="N14" i="6" s="1"/>
  <c r="L15" i="6"/>
  <c r="L16" i="6"/>
  <c r="L17" i="6"/>
  <c r="M17" i="6" s="1"/>
  <c r="N17" i="6" s="1"/>
  <c r="L18" i="6"/>
  <c r="M18" i="6" s="1"/>
  <c r="N18" i="6" s="1"/>
  <c r="L19" i="6"/>
  <c r="L20" i="6"/>
  <c r="L21" i="6"/>
  <c r="L2" i="6"/>
  <c r="M2" i="6" s="1"/>
  <c r="N2" i="6" s="1"/>
  <c r="M3" i="6"/>
  <c r="N3" i="6" s="1"/>
  <c r="M4" i="6"/>
  <c r="N4" i="6" s="1"/>
  <c r="M5" i="6"/>
  <c r="N5" i="6" s="1"/>
  <c r="M7" i="6"/>
  <c r="N7" i="6" s="1"/>
  <c r="M8" i="6"/>
  <c r="N8" i="6" s="1"/>
  <c r="M9" i="6"/>
  <c r="N9" i="6" s="1"/>
  <c r="M11" i="6"/>
  <c r="N11" i="6" s="1"/>
  <c r="M15" i="6"/>
  <c r="N15" i="6" s="1"/>
  <c r="M16" i="6"/>
  <c r="N16" i="6" s="1"/>
  <c r="M19" i="6"/>
  <c r="N19" i="6" s="1"/>
  <c r="M20" i="6"/>
  <c r="N20" i="6" s="1"/>
  <c r="M21" i="6"/>
  <c r="N21" i="6" s="1"/>
  <c r="N22" i="6" l="1"/>
  <c r="N23" i="6" s="1"/>
  <c r="N24" i="6" s="1"/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5" i="1"/>
  <c r="L11" i="1"/>
  <c r="AB8" i="1" s="1"/>
  <c r="L9" i="1"/>
  <c r="Z8" i="1" s="1"/>
  <c r="L5" i="1"/>
  <c r="B40" i="1" l="1"/>
  <c r="Z7" i="1"/>
  <c r="B39" i="1"/>
  <c r="D42" i="1"/>
  <c r="D41" i="1"/>
  <c r="D40" i="1"/>
  <c r="AO73" i="2"/>
  <c r="AN73" i="2"/>
  <c r="AM73" i="2"/>
  <c r="AL73" i="2"/>
  <c r="AK73" i="2"/>
  <c r="AJ73" i="2"/>
  <c r="AI73" i="2"/>
  <c r="AH73" i="2"/>
  <c r="AP58" i="2"/>
  <c r="AO58" i="2"/>
  <c r="AN58" i="2"/>
  <c r="AM58" i="2"/>
  <c r="AL58" i="2"/>
  <c r="AK58" i="2"/>
  <c r="AQ43" i="2"/>
  <c r="AP43" i="2"/>
  <c r="AO43" i="2"/>
  <c r="AN43" i="2"/>
  <c r="AR28" i="2"/>
  <c r="AQ28" i="2"/>
  <c r="L17" i="1" s="1"/>
  <c r="AE73" i="2"/>
  <c r="AD73" i="2"/>
  <c r="AC73" i="2"/>
  <c r="AB73" i="2"/>
  <c r="AA73" i="2"/>
  <c r="Z73" i="2"/>
  <c r="Y73" i="2"/>
  <c r="X73" i="2"/>
  <c r="AE58" i="2"/>
  <c r="AD58" i="2"/>
  <c r="AC58" i="2"/>
  <c r="AB58" i="2"/>
  <c r="AA58" i="2"/>
  <c r="Z58" i="2"/>
  <c r="AE43" i="2"/>
  <c r="AD43" i="2"/>
  <c r="AC43" i="2"/>
  <c r="AB43" i="2"/>
  <c r="AE28" i="2"/>
  <c r="AD28" i="2"/>
  <c r="U73" i="2"/>
  <c r="T73" i="2"/>
  <c r="S73" i="2"/>
  <c r="R73" i="2"/>
  <c r="Q73" i="2"/>
  <c r="P73" i="2"/>
  <c r="O73" i="2"/>
  <c r="N73" i="2"/>
  <c r="T58" i="2"/>
  <c r="S58" i="2"/>
  <c r="R58" i="2"/>
  <c r="Q58" i="2"/>
  <c r="P58" i="2"/>
  <c r="O58" i="2"/>
  <c r="S43" i="2"/>
  <c r="R43" i="2"/>
  <c r="Q43" i="2"/>
  <c r="P43" i="2"/>
  <c r="R28" i="2"/>
  <c r="Q28" i="2"/>
  <c r="K73" i="2"/>
  <c r="G73" i="2"/>
  <c r="J73" i="2"/>
  <c r="I73" i="2"/>
  <c r="H73" i="2"/>
  <c r="F73" i="2"/>
  <c r="E73" i="2"/>
  <c r="D73" i="2"/>
  <c r="I58" i="2"/>
  <c r="F58" i="2"/>
  <c r="H58" i="2"/>
  <c r="G58" i="2"/>
  <c r="E58" i="2"/>
  <c r="D58" i="2"/>
  <c r="E43" i="2"/>
  <c r="F43" i="2"/>
  <c r="G43" i="2"/>
  <c r="D43" i="2"/>
  <c r="E28" i="2"/>
  <c r="D28" i="2"/>
  <c r="F13" i="2"/>
  <c r="G13" i="2"/>
  <c r="E13" i="2"/>
  <c r="D13" i="2"/>
  <c r="C6" i="1" s="1"/>
  <c r="Q9" i="1" l="1"/>
  <c r="AR56" i="1" s="1"/>
  <c r="AD56" i="1"/>
  <c r="Q40" i="1"/>
  <c r="Z10" i="1"/>
  <c r="B42" i="1"/>
  <c r="Q11" i="1"/>
  <c r="AT56" i="1" s="1"/>
  <c r="Q105" i="1"/>
  <c r="AF56" i="1"/>
  <c r="AD55" i="1"/>
  <c r="Q39" i="1"/>
  <c r="L19" i="1"/>
  <c r="L6" i="1"/>
  <c r="L13" i="1"/>
  <c r="L12" i="1"/>
  <c r="L20" i="1"/>
  <c r="L8" i="1"/>
  <c r="L14" i="1"/>
  <c r="L10" i="1"/>
  <c r="L15" i="1"/>
  <c r="L18" i="1"/>
  <c r="L16" i="1"/>
  <c r="L7" i="1"/>
  <c r="C8" i="1"/>
  <c r="C7" i="1"/>
  <c r="C5" i="1"/>
  <c r="Q5" i="1" s="1"/>
  <c r="AR55" i="1" s="1"/>
  <c r="B105" i="1"/>
  <c r="M11" i="1"/>
  <c r="AB14" i="1" s="1"/>
  <c r="M17" i="1"/>
  <c r="Z16" i="1" s="1"/>
  <c r="M9" i="1"/>
  <c r="Z14" i="1" s="1"/>
  <c r="M19" i="1" l="1"/>
  <c r="AB16" i="1" s="1"/>
  <c r="Q7" i="1"/>
  <c r="AT55" i="1" s="1"/>
  <c r="B139" i="1"/>
  <c r="B41" i="1"/>
  <c r="Q17" i="1"/>
  <c r="AD58" i="1"/>
  <c r="Q42" i="1"/>
  <c r="Q18" i="1"/>
  <c r="Q74" i="1"/>
  <c r="AE58" i="1"/>
  <c r="AE55" i="1"/>
  <c r="Q71" i="1"/>
  <c r="B74" i="1"/>
  <c r="AF55" i="1"/>
  <c r="Q104" i="1"/>
  <c r="Q10" i="1"/>
  <c r="AS56" i="1" s="1"/>
  <c r="AE56" i="1"/>
  <c r="Q72" i="1"/>
  <c r="B138" i="1"/>
  <c r="Q14" i="1"/>
  <c r="AS57" i="1" s="1"/>
  <c r="Q73" i="1"/>
  <c r="AE57" i="1"/>
  <c r="B137" i="1"/>
  <c r="Q8" i="1"/>
  <c r="AU55" i="1" s="1"/>
  <c r="Q15" i="1"/>
  <c r="AT57" i="1" s="1"/>
  <c r="AF57" i="1"/>
  <c r="Q106" i="1"/>
  <c r="B140" i="1"/>
  <c r="Q19" i="1"/>
  <c r="Q107" i="1"/>
  <c r="AF58" i="1"/>
  <c r="Q6" i="1"/>
  <c r="AS55" i="1" s="1"/>
  <c r="M15" i="1"/>
  <c r="AB15" i="1" s="1"/>
  <c r="AB9" i="1"/>
  <c r="M20" i="1"/>
  <c r="AC16" i="1" s="1"/>
  <c r="AC10" i="1"/>
  <c r="B107" i="1"/>
  <c r="AB10" i="1"/>
  <c r="B104" i="1"/>
  <c r="AB7" i="1"/>
  <c r="B72" i="1"/>
  <c r="AA8" i="1"/>
  <c r="M12" i="1"/>
  <c r="AC14" i="1" s="1"/>
  <c r="AC8" i="1"/>
  <c r="M16" i="1"/>
  <c r="AC15" i="1" s="1"/>
  <c r="AC9" i="1"/>
  <c r="B73" i="1"/>
  <c r="AA9" i="1"/>
  <c r="M13" i="1"/>
  <c r="Z15" i="1" s="1"/>
  <c r="Z9" i="1"/>
  <c r="M18" i="1"/>
  <c r="AA16" i="1" s="1"/>
  <c r="AA10" i="1"/>
  <c r="AC7" i="1"/>
  <c r="B71" i="1"/>
  <c r="AA7" i="1"/>
  <c r="M7" i="1"/>
  <c r="AB13" i="1" s="1"/>
  <c r="M6" i="1"/>
  <c r="AA13" i="1" s="1"/>
  <c r="M8" i="1"/>
  <c r="AC13" i="1" s="1"/>
  <c r="B106" i="1"/>
  <c r="D39" i="1"/>
  <c r="M5" i="1"/>
  <c r="Z13" i="1" s="1"/>
  <c r="M14" i="1"/>
  <c r="AA15" i="1" s="1"/>
  <c r="M10" i="1"/>
  <c r="AA14" i="1" s="1"/>
  <c r="Q20" i="1" l="1"/>
  <c r="AU58" i="1" s="1"/>
  <c r="AG58" i="1"/>
  <c r="Q140" i="1"/>
  <c r="Q16" i="1"/>
  <c r="AU57" i="1" s="1"/>
  <c r="AG57" i="1"/>
  <c r="Q139" i="1"/>
  <c r="Q12" i="1"/>
  <c r="AU56" i="1" s="1"/>
  <c r="AG56" i="1"/>
  <c r="Q138" i="1"/>
  <c r="Q13" i="1"/>
  <c r="AR57" i="1" s="1"/>
  <c r="AD57" i="1"/>
  <c r="Q41" i="1"/>
  <c r="AG55" i="1"/>
  <c r="Q137" i="1"/>
</calcChain>
</file>

<file path=xl/sharedStrings.xml><?xml version="1.0" encoding="utf-8"?>
<sst xmlns="http://schemas.openxmlformats.org/spreadsheetml/2006/main" count="371" uniqueCount="43">
  <si>
    <t>Sequential Time</t>
  </si>
  <si>
    <t>Test</t>
  </si>
  <si>
    <t>CPU1</t>
  </si>
  <si>
    <t>CPU2</t>
  </si>
  <si>
    <t>CPU3</t>
  </si>
  <si>
    <t>CPU4</t>
  </si>
  <si>
    <t>Iteration</t>
  </si>
  <si>
    <t>Average</t>
  </si>
  <si>
    <t>NODE1</t>
  </si>
  <si>
    <t>NODE2</t>
  </si>
  <si>
    <t>Max</t>
  </si>
  <si>
    <t>Speedup</t>
  </si>
  <si>
    <t>10x10</t>
  </si>
  <si>
    <t>70x70</t>
  </si>
  <si>
    <t>130x130</t>
  </si>
  <si>
    <t>180x180</t>
  </si>
  <si>
    <t>RPI ZERO _ MASTER</t>
  </si>
  <si>
    <t>Pi03</t>
  </si>
  <si>
    <t>Pi01</t>
  </si>
  <si>
    <t xml:space="preserve"># Size [B] </t>
  </si>
  <si>
    <t xml:space="preserve">       Latency [us]</t>
  </si>
  <si>
    <t>Time w/ Latency</t>
  </si>
  <si>
    <t>% of Bytes</t>
  </si>
  <si>
    <t xml:space="preserve">       Latency (Group) [us]</t>
  </si>
  <si>
    <t xml:space="preserve">       Latency (Real) [us]</t>
  </si>
  <si>
    <t>Speed-up w/ Latency</t>
  </si>
  <si>
    <t>Bytes per message</t>
  </si>
  <si>
    <t>1 CPU</t>
  </si>
  <si>
    <t>3 CPU</t>
  </si>
  <si>
    <t>2 CPU</t>
  </si>
  <si>
    <t>4 CPU</t>
  </si>
  <si>
    <t>Sem Latencia</t>
  </si>
  <si>
    <t>Com Latencia</t>
  </si>
  <si>
    <t>CPU</t>
  </si>
  <si>
    <t>RPI 3</t>
  </si>
  <si>
    <t>RPI ZERO</t>
  </si>
  <si>
    <t>5.5528x+8775.9</t>
  </si>
  <si>
    <t>DIST</t>
  </si>
  <si>
    <t>DIFF</t>
  </si>
  <si>
    <t>QUAD</t>
  </si>
  <si>
    <t>SOMA</t>
  </si>
  <si>
    <t>S/N-2</t>
  </si>
  <si>
    <t>sqrt(S/N-2)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</si>
</sst>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0" borderId="0" xfId="0" applyNumberFormat="1"/>
    <xf numFmtId="0" fontId="1" fillId="0" borderId="2" xfId="0" applyFont="1" applyFill="1" applyBorder="1" applyAlignment="1">
      <alignment horizontal="center"/>
    </xf>
    <xf numFmtId="0" fontId="0" fillId="7" borderId="1" xfId="0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/>
    <xf numFmtId="0" fontId="0" fillId="8" borderId="1" xfId="0" applyFill="1" applyBorder="1"/>
    <xf numFmtId="0" fontId="0" fillId="0" borderId="0" xfId="0" applyAlignment="1">
      <alignment horizontal="center"/>
    </xf>
    <xf numFmtId="165" fontId="0" fillId="0" borderId="0" xfId="0" applyNumberFormat="1"/>
    <xf numFmtId="165" fontId="0" fillId="2" borderId="1" xfId="0" applyNumberFormat="1" applyFill="1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9500"/>
      <color rgb="FFD5D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 1 node</a:t>
            </a:r>
          </a:p>
        </c:rich>
      </c:tx>
      <c:layout>
        <c:manualLayout>
          <c:xMode val="edge"/>
          <c:yMode val="edge"/>
          <c:x val="0.275729002624671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results!$C$4</c:f>
              <c:strCache>
                <c:ptCount val="1"/>
                <c:pt idx="0">
                  <c:v>Sequential Time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results!$B$5:$B$20</c15:sqref>
                  </c15:fullRef>
                </c:ext>
              </c:extLst>
              <c:f>(results!$B$5,results!$B$9,results!$B$13,results!$B$17)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results!$C$5:$C$20</c15:sqref>
                  </c15:fullRef>
                </c:ext>
              </c:extLst>
              <c:f>(results!$C$5,results!$C$9,results!$C$13,results!$C$17)</c:f>
              <c:numCache>
                <c:formatCode>General</c:formatCode>
                <c:ptCount val="4"/>
                <c:pt idx="0">
                  <c:v>1.1109999999999998E-2</c:v>
                </c:pt>
                <c:pt idx="1">
                  <c:v>1.3396600000000001</c:v>
                </c:pt>
                <c:pt idx="2">
                  <c:v>14.458959999999999</c:v>
                </c:pt>
                <c:pt idx="3">
                  <c:v>48.235689999999998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2-480B-BC28-055815053D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9323952"/>
        <c:axId val="319324512"/>
      </c:lineChart>
      <c:catAx>
        <c:axId val="319323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324512"/>
        <c:crosses val="autoZero"/>
        <c:auto val="1"/>
        <c:lblAlgn val="ctr"/>
        <c:lblOffset val="100"/>
        <c:noMultiLvlLbl val="0"/>
      </c:catAx>
      <c:valAx>
        <c:axId val="319324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32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Matrix multiplication 2 nodes (3 CPU each)</a:t>
            </a:r>
          </a:p>
        </c:rich>
      </c:tx>
      <c:layout>
        <c:manualLayout>
          <c:xMode val="edge"/>
          <c:yMode val="edge"/>
          <c:x val="0.14989566929133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percentStacke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results!$P$104:$P$107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results!$Q$104:$Q$107</c:f>
              <c:numCache>
                <c:formatCode>0.00000</c:formatCode>
                <c:ptCount val="4"/>
                <c:pt idx="0">
                  <c:v>1.0420123999999999E-2</c:v>
                </c:pt>
                <c:pt idx="1">
                  <c:v>0.33458114800000005</c:v>
                </c:pt>
                <c:pt idx="2">
                  <c:v>2.032849052</c:v>
                </c:pt>
                <c:pt idx="3">
                  <c:v>5.4347568599999994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152-4F69-874A-2003CD4A7ED6}"/>
            </c:ext>
          </c:extLst>
        </c:ser>
        <c:ser>
          <c:idx val="3"/>
          <c:order val="1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results!$P$104:$P$107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results!$R$104:$R$107</c:f>
              <c:numCache>
                <c:formatCode>General</c:formatCode>
                <c:ptCount val="4"/>
                <c:pt idx="0">
                  <c:v>1.1109999999999998E-2</c:v>
                </c:pt>
                <c:pt idx="1">
                  <c:v>1.3396600000000001</c:v>
                </c:pt>
                <c:pt idx="2">
                  <c:v>14.458959999999999</c:v>
                </c:pt>
                <c:pt idx="3">
                  <c:v>48.235689999999998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152-4F69-874A-2003CD4A7E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5022304"/>
        <c:axId val="325022864"/>
      </c:lineChart>
      <c:catAx>
        <c:axId val="325022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022864"/>
        <c:crosses val="autoZero"/>
        <c:auto val="1"/>
        <c:lblAlgn val="ctr"/>
        <c:lblOffset val="100"/>
        <c:noMultiLvlLbl val="0"/>
      </c:catAx>
      <c:valAx>
        <c:axId val="325022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022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Matrix multiplication 3 nodes (4 CPU each)</a:t>
            </a:r>
          </a:p>
        </c:rich>
      </c:tx>
      <c:layout>
        <c:manualLayout>
          <c:xMode val="edge"/>
          <c:yMode val="edge"/>
          <c:x val="0.14989566929133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percentStacke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results!$P$137:$P$140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results!$Q$137:$Q$140</c:f>
              <c:numCache>
                <c:formatCode>0.00000</c:formatCode>
                <c:ptCount val="4"/>
                <c:pt idx="0">
                  <c:v>1.0520123999999999E-2</c:v>
                </c:pt>
                <c:pt idx="1">
                  <c:v>0.25475244399999997</c:v>
                </c:pt>
                <c:pt idx="2">
                  <c:v>1.566074492</c:v>
                </c:pt>
                <c:pt idx="3">
                  <c:v>3.9948886040000002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65-46DE-A191-99E2DE3ED1DF}"/>
            </c:ext>
          </c:extLst>
        </c:ser>
        <c:ser>
          <c:idx val="3"/>
          <c:order val="1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results!$P$137:$P$140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results!$R$137:$R$140</c:f>
              <c:numCache>
                <c:formatCode>General</c:formatCode>
                <c:ptCount val="4"/>
                <c:pt idx="0">
                  <c:v>1.1109999999999998E-2</c:v>
                </c:pt>
                <c:pt idx="1">
                  <c:v>1.3396600000000001</c:v>
                </c:pt>
                <c:pt idx="2">
                  <c:v>14.458959999999999</c:v>
                </c:pt>
                <c:pt idx="3">
                  <c:v>48.235689999999998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65-46DE-A191-99E2DE3ED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5328672"/>
        <c:axId val="325329232"/>
      </c:lineChart>
      <c:catAx>
        <c:axId val="325328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329232"/>
        <c:crosses val="autoZero"/>
        <c:auto val="1"/>
        <c:lblAlgn val="ctr"/>
        <c:lblOffset val="100"/>
        <c:noMultiLvlLbl val="0"/>
      </c:catAx>
      <c:valAx>
        <c:axId val="325329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328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results!$AQ$55:$AQ$58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results!$AR$55:$AR$58</c:f>
              <c:numCache>
                <c:formatCode>0.00000</c:formatCode>
                <c:ptCount val="4"/>
                <c:pt idx="0">
                  <c:v>0.77168747421341355</c:v>
                </c:pt>
                <c:pt idx="1">
                  <c:v>1.2919722948583872</c:v>
                </c:pt>
                <c:pt idx="2">
                  <c:v>2.3136760066116238</c:v>
                </c:pt>
                <c:pt idx="3">
                  <c:v>3.0523472218163343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BC-490C-AFC3-4882EB1C825A}"/>
            </c:ext>
          </c:extLst>
        </c:ser>
        <c:ser>
          <c:idx val="2"/>
          <c:order val="1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results!$AQ$55:$AQ$58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results!$AS$55:$AS$58</c:f>
              <c:numCache>
                <c:formatCode>0.00000</c:formatCode>
                <c:ptCount val="4"/>
                <c:pt idx="0">
                  <c:v>0.94437872800090572</c:v>
                </c:pt>
                <c:pt idx="1">
                  <c:v>2.6343331969503607</c:v>
                </c:pt>
                <c:pt idx="2">
                  <c:v>4.7026007659941511</c:v>
                </c:pt>
                <c:pt idx="3">
                  <c:v>6.1229919885194706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DBC-490C-AFC3-4882EB1C825A}"/>
            </c:ext>
          </c:extLst>
        </c:ser>
        <c:ser>
          <c:idx val="3"/>
          <c:order val="2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results!$AQ$55:$AQ$58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results!$AT$55:$AT$58</c:f>
              <c:numCache>
                <c:formatCode>0.00000</c:formatCode>
                <c:ptCount val="4"/>
                <c:pt idx="0">
                  <c:v>1.066206121923309</c:v>
                </c:pt>
                <c:pt idx="1">
                  <c:v>4.0039912828561395</c:v>
                </c:pt>
                <c:pt idx="2">
                  <c:v>7.1126579643356616</c:v>
                </c:pt>
                <c:pt idx="3">
                  <c:v>8.8754090095577904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BC-490C-AFC3-4882EB1C825A}"/>
            </c:ext>
          </c:extLst>
        </c:ser>
        <c:ser>
          <c:idx val="4"/>
          <c:order val="3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results!$AQ$55:$AQ$58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results!$AU$55:$AU$58</c:f>
              <c:numCache>
                <c:formatCode>0.00000</c:formatCode>
                <c:ptCount val="4"/>
                <c:pt idx="0">
                  <c:v>1.0560712022025596</c:v>
                </c:pt>
                <c:pt idx="1">
                  <c:v>5.2586737892100466</c:v>
                </c:pt>
                <c:pt idx="2">
                  <c:v>9.2326131827450766</c:v>
                </c:pt>
                <c:pt idx="3">
                  <c:v>12.074351698243248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DBC-490C-AFC3-4882EB1C82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25334272"/>
        <c:axId val="325521056"/>
        <c:extLst>
          <c:ext xmlns:c15="http://schemas.microsoft.com/office/drawing/2012/chart" uri="{02D57815-91ED-43cb-92C2-25804820EDAC}">
            <c15:filteredBarSeries>
              <c15:ser>
                <c:idx val="1"/>
                <c:order val="4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results!$AQ$55:$AQ$58</c15:sqref>
                        </c15:formulaRef>
                      </c:ext>
                    </c:extLst>
                    <c:strCache>
                      <c:ptCount val="4"/>
                      <c:pt idx="0">
                        <c:v>10x10</c:v>
                      </c:pt>
                      <c:pt idx="1">
                        <c:v>70x70</c:v>
                      </c:pt>
                      <c:pt idx="2">
                        <c:v>130x130</c:v>
                      </c:pt>
                      <c:pt idx="3">
                        <c:v>180x180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results!$AV$55:$AV$58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Chart>
      <c:catAx>
        <c:axId val="32533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521056"/>
        <c:crosses val="autoZero"/>
        <c:auto val="1"/>
        <c:lblAlgn val="ctr"/>
        <c:lblOffset val="100"/>
        <c:noMultiLvlLbl val="0"/>
      </c:catAx>
      <c:valAx>
        <c:axId val="3255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33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Matrix multiplication 2 nodes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results!$AC$55:$AC$58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results!$AD$55:$AD$58</c:f>
              <c:numCache>
                <c:formatCode>0.00000</c:formatCode>
                <c:ptCount val="4"/>
                <c:pt idx="0">
                  <c:v>1.439702E-2</c:v>
                </c:pt>
                <c:pt idx="1">
                  <c:v>1.0369107799999999</c:v>
                </c:pt>
                <c:pt idx="2">
                  <c:v>6.2493451799999997</c:v>
                </c:pt>
                <c:pt idx="3">
                  <c:v>15.802818780000001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1F-4D9B-9D8A-9730955A714D}"/>
            </c:ext>
          </c:extLst>
        </c:ser>
        <c:ser>
          <c:idx val="0"/>
          <c:order val="1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results!$AC$55:$AC$58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results!$AE$55:$AE$58</c:f>
              <c:numCache>
                <c:formatCode>0.00000</c:formatCode>
                <c:ptCount val="4"/>
                <c:pt idx="0">
                  <c:v>1.1764347999999999E-2</c:v>
                </c:pt>
                <c:pt idx="1">
                  <c:v>0.50853855599999997</c:v>
                </c:pt>
                <c:pt idx="2">
                  <c:v>3.0746730840000001</c:v>
                </c:pt>
                <c:pt idx="3">
                  <c:v>7.8777973399999999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1F-4D9B-9D8A-9730955A714D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results!$AC$55:$AC$58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results!$AF$55:$AF$58</c:f>
              <c:numCache>
                <c:formatCode>0.00000</c:formatCode>
                <c:ptCount val="4"/>
                <c:pt idx="0">
                  <c:v>1.0420123999999999E-2</c:v>
                </c:pt>
                <c:pt idx="1">
                  <c:v>0.33458114800000005</c:v>
                </c:pt>
                <c:pt idx="2">
                  <c:v>2.032849052</c:v>
                </c:pt>
                <c:pt idx="3">
                  <c:v>5.4347568599999994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1F-4D9B-9D8A-9730955A714D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results!$AC$55:$AC$58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results!$AG$55:$AG$58</c:f>
              <c:numCache>
                <c:formatCode>0.00000</c:formatCode>
                <c:ptCount val="4"/>
                <c:pt idx="0">
                  <c:v>1.0520123999999999E-2</c:v>
                </c:pt>
                <c:pt idx="1">
                  <c:v>0.25475244399999997</c:v>
                </c:pt>
                <c:pt idx="2">
                  <c:v>1.566074492</c:v>
                </c:pt>
                <c:pt idx="3">
                  <c:v>3.9948886040000002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1F-4D9B-9D8A-9730955A714D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results!$AC$55:$AC$58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results!$AH$55:$AH$58</c:f>
              <c:numCache>
                <c:formatCode>General</c:formatCode>
                <c:ptCount val="4"/>
                <c:pt idx="0">
                  <c:v>1.1109999999999998E-2</c:v>
                </c:pt>
                <c:pt idx="1">
                  <c:v>1.29955</c:v>
                </c:pt>
                <c:pt idx="2">
                  <c:v>15.022870000000001</c:v>
                </c:pt>
                <c:pt idx="3">
                  <c:v>51.699950000000001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C1F-4D9B-9D8A-9730955A7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5526656"/>
        <c:axId val="325527216"/>
      </c:lineChart>
      <c:catAx>
        <c:axId val="325526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527216"/>
        <c:crosses val="autoZero"/>
        <c:auto val="1"/>
        <c:lblAlgn val="ctr"/>
        <c:lblOffset val="100"/>
        <c:noMultiLvlLbl val="0"/>
      </c:catAx>
      <c:valAx>
        <c:axId val="325527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0" sourceLinked="1"/>
        <c:majorTickMark val="in"/>
        <c:minorTickMark val="none"/>
        <c:tickLblPos val="nextTo"/>
        <c:spPr>
          <a:noFill/>
          <a:ln w="952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526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results!$I$23:$I$43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</c:numCache>
            </c:numRef>
          </c:xVal>
          <c:yVal>
            <c:numRef>
              <c:f>results!$J$23:$J$43</c:f>
              <c:numCache>
                <c:formatCode>General</c:formatCode>
                <c:ptCount val="21"/>
                <c:pt idx="0">
                  <c:v>5.48</c:v>
                </c:pt>
                <c:pt idx="1">
                  <c:v>1318.87</c:v>
                </c:pt>
                <c:pt idx="2">
                  <c:v>1271.96</c:v>
                </c:pt>
                <c:pt idx="3">
                  <c:v>1319.27</c:v>
                </c:pt>
                <c:pt idx="4">
                  <c:v>1291.1099999999999</c:v>
                </c:pt>
                <c:pt idx="5">
                  <c:v>1344.23</c:v>
                </c:pt>
                <c:pt idx="6">
                  <c:v>1499.72</c:v>
                </c:pt>
                <c:pt idx="7">
                  <c:v>1651.19</c:v>
                </c:pt>
                <c:pt idx="8">
                  <c:v>1909.02</c:v>
                </c:pt>
                <c:pt idx="9">
                  <c:v>2536.08</c:v>
                </c:pt>
                <c:pt idx="10">
                  <c:v>3644.42</c:v>
                </c:pt>
                <c:pt idx="11">
                  <c:v>6086.12</c:v>
                </c:pt>
                <c:pt idx="12">
                  <c:v>10435.09</c:v>
                </c:pt>
                <c:pt idx="13">
                  <c:v>18799.03</c:v>
                </c:pt>
                <c:pt idx="14">
                  <c:v>40348.660000000003</c:v>
                </c:pt>
                <c:pt idx="15">
                  <c:v>110312.36</c:v>
                </c:pt>
                <c:pt idx="16">
                  <c:v>171353.95</c:v>
                </c:pt>
                <c:pt idx="17">
                  <c:v>340456.17</c:v>
                </c:pt>
                <c:pt idx="18">
                  <c:v>710465.01</c:v>
                </c:pt>
                <c:pt idx="19">
                  <c:v>1815840.81</c:v>
                </c:pt>
                <c:pt idx="20">
                  <c:v>2756137.17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814064"/>
        <c:axId val="325814624"/>
      </c:scatterChart>
      <c:valAx>
        <c:axId val="32581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(B)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814624"/>
        <c:crosses val="autoZero"/>
        <c:crossBetween val="midCat"/>
      </c:valAx>
      <c:valAx>
        <c:axId val="3258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respsota( us</a:t>
                </a:r>
                <a:r>
                  <a:rPr lang="pt-BR" baseline="0"/>
                  <a:t>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8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results!$S$23</c:f>
              <c:strCache>
                <c:ptCount val="1"/>
                <c:pt idx="0">
                  <c:v>RPI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results!$R$24:$R$27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results!$S$24:$S$27</c:f>
              <c:numCache>
                <c:formatCode>General</c:formatCode>
                <c:ptCount val="4"/>
                <c:pt idx="0">
                  <c:v>3.2000000000000002E-3</c:v>
                </c:pt>
                <c:pt idx="1">
                  <c:v>0.90010000000000001</c:v>
                </c:pt>
                <c:pt idx="2">
                  <c:v>5.6508000000000003</c:v>
                </c:pt>
                <c:pt idx="3">
                  <c:v>15.0275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results!$T$23</c:f>
              <c:strCache>
                <c:ptCount val="1"/>
                <c:pt idx="0">
                  <c:v>RPI ZERO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results!$R$24:$R$27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results!$T$24:$T$27</c:f>
              <c:numCache>
                <c:formatCode>General</c:formatCode>
                <c:ptCount val="4"/>
                <c:pt idx="0">
                  <c:v>1.5900000000000001E-2</c:v>
                </c:pt>
                <c:pt idx="1">
                  <c:v>4.4036999999999997</c:v>
                </c:pt>
                <c:pt idx="2">
                  <c:v>26.439900000000002</c:v>
                </c:pt>
                <c:pt idx="3">
                  <c:v>64.797499999999999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817424"/>
        <c:axId val="325817984"/>
      </c:lineChart>
      <c:catAx>
        <c:axId val="32581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817984"/>
        <c:crosses val="autoZero"/>
        <c:auto val="1"/>
        <c:lblAlgn val="ctr"/>
        <c:lblOffset val="100"/>
        <c:noMultiLvlLbl val="0"/>
      </c:catAx>
      <c:valAx>
        <c:axId val="3258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81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Matrix multiplication 2 nodes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Linear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results!$Y$7:$Y$10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results!$AD$7:$AD$10</c:f>
              <c:numCache>
                <c:formatCode>General</c:formatCode>
                <c:ptCount val="4"/>
                <c:pt idx="0">
                  <c:v>1.1109999999999998E-2</c:v>
                </c:pt>
                <c:pt idx="1">
                  <c:v>1.29955</c:v>
                </c:pt>
                <c:pt idx="2">
                  <c:v>15.022870000000001</c:v>
                </c:pt>
                <c:pt idx="3">
                  <c:v>51.699950000000001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1F-4D9B-9D8A-9730955A714D}"/>
            </c:ext>
          </c:extLst>
        </c:ser>
        <c:ser>
          <c:idx val="0"/>
          <c:order val="1"/>
          <c:tx>
            <c:v>1 CPU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results!$Y$7:$Y$10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results!$Z$7:$Z$10</c:f>
              <c:numCache>
                <c:formatCode>0.00000</c:formatCode>
                <c:ptCount val="4"/>
                <c:pt idx="0">
                  <c:v>3.3999999999999998E-3</c:v>
                </c:pt>
                <c:pt idx="1">
                  <c:v>0.91930000000000001</c:v>
                </c:pt>
                <c:pt idx="2">
                  <c:v>5.8651999999999997</c:v>
                </c:pt>
                <c:pt idx="3">
                  <c:v>15.074400000000001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1F-4D9B-9D8A-9730955A714D}"/>
            </c:ext>
          </c:extLst>
        </c:ser>
        <c:ser>
          <c:idx val="2"/>
          <c:order val="2"/>
          <c:tx>
            <c:v>2 CPUs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results!$AA$7:$AA$10</c:f>
              <c:numCache>
                <c:formatCode>0.00000</c:formatCode>
                <c:ptCount val="4"/>
                <c:pt idx="0">
                  <c:v>2.0999999999999999E-3</c:v>
                </c:pt>
                <c:pt idx="1">
                  <c:v>0.44690000000000002</c:v>
                </c:pt>
                <c:pt idx="2">
                  <c:v>2.8811</c:v>
                </c:pt>
                <c:pt idx="3">
                  <c:v>7.5091999999999999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1F-4D9B-9D8A-9730955A714D}"/>
            </c:ext>
          </c:extLst>
        </c:ser>
        <c:ser>
          <c:idx val="3"/>
          <c:order val="3"/>
          <c:tx>
            <c:v>3 CPUs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results!$AB$7:$AB$10</c:f>
              <c:numCache>
                <c:formatCode>0.00000</c:formatCode>
                <c:ptCount val="4"/>
                <c:pt idx="0">
                  <c:v>1.1999999999999999E-3</c:v>
                </c:pt>
                <c:pt idx="1">
                  <c:v>0.29160000000000003</c:v>
                </c:pt>
                <c:pt idx="2">
                  <c:v>1.9028</c:v>
                </c:pt>
                <c:pt idx="3">
                  <c:v>5.1860999999999997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1F-4D9B-9D8A-9730955A714D}"/>
            </c:ext>
          </c:extLst>
        </c:ser>
        <c:ser>
          <c:idx val="4"/>
          <c:order val="4"/>
          <c:tx>
            <c:v>4 CPUs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results!$AC$7:$AC$10</c:f>
              <c:numCache>
                <c:formatCode>0.00000</c:formatCode>
                <c:ptCount val="4"/>
                <c:pt idx="0">
                  <c:v>1.2999999999999999E-3</c:v>
                </c:pt>
                <c:pt idx="1">
                  <c:v>0.22109999999999999</c:v>
                </c:pt>
                <c:pt idx="2">
                  <c:v>1.4649000000000001</c:v>
                </c:pt>
                <c:pt idx="3">
                  <c:v>3.8102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C1F-4D9B-9D8A-9730955A7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180432"/>
        <c:axId val="326180992"/>
      </c:lineChart>
      <c:catAx>
        <c:axId val="32618043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180992"/>
        <c:crosses val="autoZero"/>
        <c:auto val="1"/>
        <c:lblAlgn val="ctr"/>
        <c:lblOffset val="100"/>
        <c:noMultiLvlLbl val="0"/>
      </c:catAx>
      <c:valAx>
        <c:axId val="326180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18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1 CPU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results!$Y$7:$Y$10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results!$Z$13:$Z$16</c:f>
              <c:numCache>
                <c:formatCode>General</c:formatCode>
                <c:ptCount val="4"/>
                <c:pt idx="0">
                  <c:v>3.2676470588235289</c:v>
                </c:pt>
                <c:pt idx="1">
                  <c:v>1.45726095942565</c:v>
                </c:pt>
                <c:pt idx="2">
                  <c:v>2.4652117574848256</c:v>
                </c:pt>
                <c:pt idx="3">
                  <c:v>3.1998414530594914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BC-490C-AFC3-4882EB1C825A}"/>
            </c:ext>
          </c:extLst>
        </c:ser>
        <c:ser>
          <c:idx val="2"/>
          <c:order val="1"/>
          <c:tx>
            <c:v>2 CPUs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results!$AA$13:$AA$16</c:f>
              <c:numCache>
                <c:formatCode>General</c:formatCode>
                <c:ptCount val="4"/>
                <c:pt idx="0">
                  <c:v>5.2904761904761903</c:v>
                </c:pt>
                <c:pt idx="1">
                  <c:v>2.9976728574625198</c:v>
                </c:pt>
                <c:pt idx="2">
                  <c:v>5.018555412863142</c:v>
                </c:pt>
                <c:pt idx="3">
                  <c:v>6.4235457838384917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DBC-490C-AFC3-4882EB1C825A}"/>
            </c:ext>
          </c:extLst>
        </c:ser>
        <c:ser>
          <c:idx val="3"/>
          <c:order val="2"/>
          <c:tx>
            <c:v>3 CPUs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results!$AB$13:$AB$16</c:f>
              <c:numCache>
                <c:formatCode>General</c:formatCode>
                <c:ptCount val="4"/>
                <c:pt idx="0">
                  <c:v>9.2583333333333329</c:v>
                </c:pt>
                <c:pt idx="1">
                  <c:v>4.5941700960219478</c:v>
                </c:pt>
                <c:pt idx="2">
                  <c:v>7.5987807441664907</c:v>
                </c:pt>
                <c:pt idx="3">
                  <c:v>9.3009564026918117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BC-490C-AFC3-4882EB1C825A}"/>
            </c:ext>
          </c:extLst>
        </c:ser>
        <c:ser>
          <c:idx val="4"/>
          <c:order val="3"/>
          <c:tx>
            <c:v>4 CPUs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results!$AC$13:$AC$16</c:f>
              <c:numCache>
                <c:formatCode>General</c:formatCode>
                <c:ptCount val="4"/>
                <c:pt idx="0">
                  <c:v>8.546153846153846</c:v>
                </c:pt>
                <c:pt idx="1">
                  <c:v>6.0590682948891912</c:v>
                </c:pt>
                <c:pt idx="2">
                  <c:v>9.8702710082599481</c:v>
                </c:pt>
                <c:pt idx="3">
                  <c:v>12.659621542176263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DBC-490C-AFC3-4882EB1C82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26260112"/>
        <c:axId val="326260672"/>
      </c:barChart>
      <c:catAx>
        <c:axId val="32626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260672"/>
        <c:crosses val="autoZero"/>
        <c:auto val="1"/>
        <c:lblAlgn val="ctr"/>
        <c:lblOffset val="100"/>
        <c:noMultiLvlLbl val="0"/>
      </c:catAx>
      <c:valAx>
        <c:axId val="32626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26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results!$AQ$55:$AQ$58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results!$AR$55:$AR$58</c:f>
              <c:numCache>
                <c:formatCode>0.00000</c:formatCode>
                <c:ptCount val="4"/>
                <c:pt idx="0">
                  <c:v>0.77168747421341355</c:v>
                </c:pt>
                <c:pt idx="1">
                  <c:v>1.2919722948583872</c:v>
                </c:pt>
                <c:pt idx="2">
                  <c:v>2.3136760066116238</c:v>
                </c:pt>
                <c:pt idx="3">
                  <c:v>3.0523472218163343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BC-490C-AFC3-4882EB1C825A}"/>
            </c:ext>
          </c:extLst>
        </c:ser>
        <c:ser>
          <c:idx val="2"/>
          <c:order val="1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results!$AQ$55:$AQ$58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results!$AS$55:$AS$58</c:f>
              <c:numCache>
                <c:formatCode>0.00000</c:formatCode>
                <c:ptCount val="4"/>
                <c:pt idx="0">
                  <c:v>0.94437872800090572</c:v>
                </c:pt>
                <c:pt idx="1">
                  <c:v>2.6343331969503607</c:v>
                </c:pt>
                <c:pt idx="2">
                  <c:v>4.7026007659941511</c:v>
                </c:pt>
                <c:pt idx="3">
                  <c:v>6.1229919885194706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DBC-490C-AFC3-4882EB1C825A}"/>
            </c:ext>
          </c:extLst>
        </c:ser>
        <c:ser>
          <c:idx val="3"/>
          <c:order val="2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results!$AQ$55:$AQ$58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results!$AT$55:$AT$58</c:f>
              <c:numCache>
                <c:formatCode>0.00000</c:formatCode>
                <c:ptCount val="4"/>
                <c:pt idx="0">
                  <c:v>1.066206121923309</c:v>
                </c:pt>
                <c:pt idx="1">
                  <c:v>4.0039912828561395</c:v>
                </c:pt>
                <c:pt idx="2">
                  <c:v>7.1126579643356616</c:v>
                </c:pt>
                <c:pt idx="3">
                  <c:v>8.8754090095577904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BC-490C-AFC3-4882EB1C825A}"/>
            </c:ext>
          </c:extLst>
        </c:ser>
        <c:ser>
          <c:idx val="4"/>
          <c:order val="3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results!$AQ$55:$AQ$58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results!$AU$55:$AU$58</c:f>
              <c:numCache>
                <c:formatCode>0.00000</c:formatCode>
                <c:ptCount val="4"/>
                <c:pt idx="0">
                  <c:v>1.0560712022025596</c:v>
                </c:pt>
                <c:pt idx="1">
                  <c:v>5.2586737892100466</c:v>
                </c:pt>
                <c:pt idx="2">
                  <c:v>9.2326131827450766</c:v>
                </c:pt>
                <c:pt idx="3">
                  <c:v>12.074351698243248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DBC-490C-AFC3-4882EB1C82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26397136"/>
        <c:axId val="326397696"/>
        <c:extLst>
          <c:ext xmlns:c15="http://schemas.microsoft.com/office/drawing/2012/chart" uri="{02D57815-91ED-43cb-92C2-25804820EDAC}">
            <c15:filteredBarSeries>
              <c15:ser>
                <c:idx val="1"/>
                <c:order val="4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results!$AQ$55:$AQ$58</c15:sqref>
                        </c15:formulaRef>
                      </c:ext>
                    </c:extLst>
                    <c:strCache>
                      <c:ptCount val="4"/>
                      <c:pt idx="0">
                        <c:v>10x10</c:v>
                      </c:pt>
                      <c:pt idx="1">
                        <c:v>70x70</c:v>
                      </c:pt>
                      <c:pt idx="2">
                        <c:v>130x130</c:v>
                      </c:pt>
                      <c:pt idx="3">
                        <c:v>180x180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results!$AV$55:$AV$58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Chart>
      <c:catAx>
        <c:axId val="32639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397696"/>
        <c:crosses val="autoZero"/>
        <c:auto val="1"/>
        <c:lblAlgn val="ctr"/>
        <c:lblOffset val="100"/>
        <c:noMultiLvlLbl val="0"/>
      </c:catAx>
      <c:valAx>
        <c:axId val="32639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397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Matrix multiplication 2 nodes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Linear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results!$AC$55:$AC$58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results!$AH$55:$AH$58</c:f>
              <c:numCache>
                <c:formatCode>General</c:formatCode>
                <c:ptCount val="4"/>
                <c:pt idx="0">
                  <c:v>1.1109999999999998E-2</c:v>
                </c:pt>
                <c:pt idx="1">
                  <c:v>1.29955</c:v>
                </c:pt>
                <c:pt idx="2">
                  <c:v>15.022870000000001</c:v>
                </c:pt>
                <c:pt idx="3">
                  <c:v>51.699950000000001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C1F-4D9B-9D8A-9730955A714D}"/>
            </c:ext>
          </c:extLst>
        </c:ser>
        <c:ser>
          <c:idx val="1"/>
          <c:order val="1"/>
          <c:tx>
            <c:v>1 CPU</c:v>
          </c:tx>
          <c:spPr>
            <a:ln w="22225" cap="rnd">
              <a:solidFill>
                <a:srgbClr val="0070C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results!$AC$55:$AC$58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results!$AD$55:$AD$58</c:f>
              <c:numCache>
                <c:formatCode>0.00000</c:formatCode>
                <c:ptCount val="4"/>
                <c:pt idx="0">
                  <c:v>1.439702E-2</c:v>
                </c:pt>
                <c:pt idx="1">
                  <c:v>1.0369107799999999</c:v>
                </c:pt>
                <c:pt idx="2">
                  <c:v>6.2493451799999997</c:v>
                </c:pt>
                <c:pt idx="3">
                  <c:v>15.802818780000001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1F-4D9B-9D8A-9730955A714D}"/>
            </c:ext>
          </c:extLst>
        </c:ser>
        <c:ser>
          <c:idx val="0"/>
          <c:order val="2"/>
          <c:tx>
            <c:v>2 CPU</c:v>
          </c:tx>
          <c:spPr>
            <a:ln w="22225" cap="rnd">
              <a:solidFill>
                <a:schemeClr val="bg2">
                  <a:lumMod val="7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results!$AC$55:$AC$58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results!$AE$55:$AE$58</c:f>
              <c:numCache>
                <c:formatCode>0.00000</c:formatCode>
                <c:ptCount val="4"/>
                <c:pt idx="0">
                  <c:v>1.1764347999999999E-2</c:v>
                </c:pt>
                <c:pt idx="1">
                  <c:v>0.50853855599999997</c:v>
                </c:pt>
                <c:pt idx="2">
                  <c:v>3.0746730840000001</c:v>
                </c:pt>
                <c:pt idx="3">
                  <c:v>7.8777973399999999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1F-4D9B-9D8A-9730955A714D}"/>
            </c:ext>
          </c:extLst>
        </c:ser>
        <c:ser>
          <c:idx val="2"/>
          <c:order val="3"/>
          <c:tx>
            <c:v>3 CPU</c:v>
          </c:tx>
          <c:spPr>
            <a:ln w="22225" cap="rnd">
              <a:solidFill>
                <a:srgbClr val="D5D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results!$AC$55:$AC$58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results!$AF$55:$AF$58</c:f>
              <c:numCache>
                <c:formatCode>0.00000</c:formatCode>
                <c:ptCount val="4"/>
                <c:pt idx="0">
                  <c:v>1.0420123999999999E-2</c:v>
                </c:pt>
                <c:pt idx="1">
                  <c:v>0.33458114800000005</c:v>
                </c:pt>
                <c:pt idx="2">
                  <c:v>2.032849052</c:v>
                </c:pt>
                <c:pt idx="3">
                  <c:v>5.4347568599999994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1F-4D9B-9D8A-9730955A714D}"/>
            </c:ext>
          </c:extLst>
        </c:ser>
        <c:ser>
          <c:idx val="3"/>
          <c:order val="4"/>
          <c:tx>
            <c:v>4 CPU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results!$AC$55:$AC$58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results!$AG$55:$AG$58</c:f>
              <c:numCache>
                <c:formatCode>0.00000</c:formatCode>
                <c:ptCount val="4"/>
                <c:pt idx="0">
                  <c:v>1.0520123999999999E-2</c:v>
                </c:pt>
                <c:pt idx="1">
                  <c:v>0.25475244399999997</c:v>
                </c:pt>
                <c:pt idx="2">
                  <c:v>1.566074492</c:v>
                </c:pt>
                <c:pt idx="3">
                  <c:v>3.9948886040000002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1F-4D9B-9D8A-9730955A7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403296"/>
        <c:axId val="326477936"/>
      </c:lineChart>
      <c:catAx>
        <c:axId val="326403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477936"/>
        <c:crosses val="autoZero"/>
        <c:auto val="1"/>
        <c:lblAlgn val="ctr"/>
        <c:lblOffset val="100"/>
        <c:noMultiLvlLbl val="0"/>
      </c:catAx>
      <c:valAx>
        <c:axId val="32647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403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Matrix multiplication 2 nodes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Sequential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results!$Y$7:$Y$10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results!$AD$7:$AD$10</c:f>
              <c:numCache>
                <c:formatCode>General</c:formatCode>
                <c:ptCount val="4"/>
                <c:pt idx="0">
                  <c:v>1.1109999999999998E-2</c:v>
                </c:pt>
                <c:pt idx="1">
                  <c:v>1.29955</c:v>
                </c:pt>
                <c:pt idx="2">
                  <c:v>15.022870000000001</c:v>
                </c:pt>
                <c:pt idx="3">
                  <c:v>51.699950000000001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1F-4D9B-9D8A-9730955A714D}"/>
            </c:ext>
          </c:extLst>
        </c:ser>
        <c:ser>
          <c:idx val="0"/>
          <c:order val="1"/>
          <c:tx>
            <c:v>1 CPU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results!$Y$7:$Y$10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results!$Z$7:$Z$10</c:f>
              <c:numCache>
                <c:formatCode>0.00000</c:formatCode>
                <c:ptCount val="4"/>
                <c:pt idx="0">
                  <c:v>3.3999999999999998E-3</c:v>
                </c:pt>
                <c:pt idx="1">
                  <c:v>0.91930000000000001</c:v>
                </c:pt>
                <c:pt idx="2">
                  <c:v>5.8651999999999997</c:v>
                </c:pt>
                <c:pt idx="3">
                  <c:v>15.074400000000001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1F-4D9B-9D8A-9730955A714D}"/>
            </c:ext>
          </c:extLst>
        </c:ser>
        <c:ser>
          <c:idx val="2"/>
          <c:order val="2"/>
          <c:tx>
            <c:v>2 CPUs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results!$AA$7:$AA$10</c:f>
              <c:numCache>
                <c:formatCode>0.00000</c:formatCode>
                <c:ptCount val="4"/>
                <c:pt idx="0">
                  <c:v>2.0999999999999999E-3</c:v>
                </c:pt>
                <c:pt idx="1">
                  <c:v>0.44690000000000002</c:v>
                </c:pt>
                <c:pt idx="2">
                  <c:v>2.8811</c:v>
                </c:pt>
                <c:pt idx="3">
                  <c:v>7.5091999999999999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1F-4D9B-9D8A-9730955A714D}"/>
            </c:ext>
          </c:extLst>
        </c:ser>
        <c:ser>
          <c:idx val="3"/>
          <c:order val="3"/>
          <c:tx>
            <c:v>3 CPUs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results!$AB$7:$AB$10</c:f>
              <c:numCache>
                <c:formatCode>0.00000</c:formatCode>
                <c:ptCount val="4"/>
                <c:pt idx="0">
                  <c:v>1.1999999999999999E-3</c:v>
                </c:pt>
                <c:pt idx="1">
                  <c:v>0.29160000000000003</c:v>
                </c:pt>
                <c:pt idx="2">
                  <c:v>1.9028</c:v>
                </c:pt>
                <c:pt idx="3">
                  <c:v>5.1860999999999997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1F-4D9B-9D8A-9730955A714D}"/>
            </c:ext>
          </c:extLst>
        </c:ser>
        <c:ser>
          <c:idx val="4"/>
          <c:order val="4"/>
          <c:tx>
            <c:v>4 CPUs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results!$AC$7:$AC$10</c:f>
              <c:numCache>
                <c:formatCode>0.00000</c:formatCode>
                <c:ptCount val="4"/>
                <c:pt idx="0">
                  <c:v>1.2999999999999999E-3</c:v>
                </c:pt>
                <c:pt idx="1">
                  <c:v>0.22109999999999999</c:v>
                </c:pt>
                <c:pt idx="2">
                  <c:v>1.4649000000000001</c:v>
                </c:pt>
                <c:pt idx="3">
                  <c:v>3.8102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C1F-4D9B-9D8A-9730955A7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404240"/>
        <c:axId val="324404800"/>
      </c:lineChart>
      <c:catAx>
        <c:axId val="32440424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404800"/>
        <c:crosses val="autoZero"/>
        <c:auto val="1"/>
        <c:lblAlgn val="ctr"/>
        <c:lblOffset val="100"/>
        <c:noMultiLvlLbl val="0"/>
      </c:catAx>
      <c:valAx>
        <c:axId val="324404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40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Valores Totais</a:t>
            </a:r>
            <a:r>
              <a:rPr lang="pt-BR" baseline="0"/>
              <a:t> - Por Latência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'Graficos - tempo e speedup'!$C$74</c:f>
              <c:strCache>
                <c:ptCount val="1"/>
                <c:pt idx="0">
                  <c:v>Sem Latencia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732377424748662E-3"/>
                  <c:y val="4.96171664456684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4647548494973241E-3"/>
                  <c:y val="-1.48851499337006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1971322742459863E-3"/>
                  <c:y val="2.48085832228342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5.1971322742460496E-3"/>
                  <c:y val="7.44257496685008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3.4647548494973241E-3"/>
                  <c:y val="-1.819275086586797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1.2703954357658712E-16"/>
                  <c:y val="-7.44257496685035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'Graficos - tempo e speedup'!$A$75:$B$90</c:f>
              <c:multiLvlStrCache>
                <c:ptCount val="16"/>
                <c:lvl>
                  <c:pt idx="0">
                    <c:v>10x10</c:v>
                  </c:pt>
                  <c:pt idx="1">
                    <c:v>70x70</c:v>
                  </c:pt>
                  <c:pt idx="2">
                    <c:v>130x130</c:v>
                  </c:pt>
                  <c:pt idx="3">
                    <c:v>180x180</c:v>
                  </c:pt>
                  <c:pt idx="4">
                    <c:v>10x10</c:v>
                  </c:pt>
                  <c:pt idx="5">
                    <c:v>70x70</c:v>
                  </c:pt>
                  <c:pt idx="6">
                    <c:v>130x130</c:v>
                  </c:pt>
                  <c:pt idx="7">
                    <c:v>180x180</c:v>
                  </c:pt>
                  <c:pt idx="8">
                    <c:v>10x10</c:v>
                  </c:pt>
                  <c:pt idx="9">
                    <c:v>70x70</c:v>
                  </c:pt>
                  <c:pt idx="10">
                    <c:v>130x130</c:v>
                  </c:pt>
                  <c:pt idx="11">
                    <c:v>180x180</c:v>
                  </c:pt>
                  <c:pt idx="12">
                    <c:v>10x10</c:v>
                  </c:pt>
                  <c:pt idx="13">
                    <c:v>70x70</c:v>
                  </c:pt>
                  <c:pt idx="14">
                    <c:v>130x130</c:v>
                  </c:pt>
                  <c:pt idx="15">
                    <c:v>180x180</c:v>
                  </c:pt>
                </c:lvl>
                <c:lvl>
                  <c:pt idx="0">
                    <c:v>1 CPU</c:v>
                  </c:pt>
                  <c:pt idx="4">
                    <c:v>2 CPU</c:v>
                  </c:pt>
                  <c:pt idx="8">
                    <c:v>3 CPU</c:v>
                  </c:pt>
                  <c:pt idx="12">
                    <c:v>4 CPU</c:v>
                  </c:pt>
                </c:lvl>
              </c:multiLvlStrCache>
            </c:multiLvlStrRef>
          </c:cat>
          <c:val>
            <c:numRef>
              <c:f>'Graficos - tempo e speedup'!$C$75:$C$90</c:f>
              <c:numCache>
                <c:formatCode>General</c:formatCode>
                <c:ptCount val="16"/>
                <c:pt idx="0">
                  <c:v>3.3999999999999998E-3</c:v>
                </c:pt>
                <c:pt idx="1">
                  <c:v>0.91930000000000001</c:v>
                </c:pt>
                <c:pt idx="2">
                  <c:v>5.8651999999999997</c:v>
                </c:pt>
                <c:pt idx="3">
                  <c:v>15.074400000000001</c:v>
                </c:pt>
                <c:pt idx="4">
                  <c:v>2.0999999999999999E-3</c:v>
                </c:pt>
                <c:pt idx="5">
                  <c:v>0.44690000000000002</c:v>
                </c:pt>
                <c:pt idx="6">
                  <c:v>2.8811</c:v>
                </c:pt>
                <c:pt idx="7">
                  <c:v>7.5091999999999999</c:v>
                </c:pt>
                <c:pt idx="8">
                  <c:v>1.1999999999999999E-3</c:v>
                </c:pt>
                <c:pt idx="9">
                  <c:v>0.29160000000000003</c:v>
                </c:pt>
                <c:pt idx="10">
                  <c:v>1.9028</c:v>
                </c:pt>
                <c:pt idx="11">
                  <c:v>5.1860999999999997</c:v>
                </c:pt>
                <c:pt idx="12">
                  <c:v>1.2999999999999999E-3</c:v>
                </c:pt>
                <c:pt idx="13">
                  <c:v>0.22109999999999999</c:v>
                </c:pt>
                <c:pt idx="14">
                  <c:v>1.4649000000000001</c:v>
                </c:pt>
                <c:pt idx="15">
                  <c:v>3.8102</c:v>
                </c:pt>
              </c:numCache>
            </c:numRef>
          </c:val>
        </c:ser>
        <c:ser>
          <c:idx val="1"/>
          <c:order val="1"/>
          <c:tx>
            <c:strRef>
              <c:f>'Graficos - tempo e speedup'!$D$74</c:f>
              <c:strCache>
                <c:ptCount val="1"/>
                <c:pt idx="0">
                  <c:v>Com Latencia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3.4647548494973241E-3"/>
                  <c:y val="-1.98468665782673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732377424748662E-3"/>
                  <c:y val="-1.48851499337005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6618871237433108E-3"/>
                  <c:y val="-3.47320165119678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7323774247487256E-3"/>
                  <c:y val="-9.92343328913359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6.351977178829356E-17"/>
                  <c:y val="-3.96937331565347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1.732377424748662E-3"/>
                  <c:y val="-1.98468665782673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3.4647548494973241E-3"/>
                  <c:y val="-3.72128748342513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1.732377424748662E-3"/>
                  <c:y val="-1.7366008255983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0"/>
                  <c:y val="-9.92343328913368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'Graficos - tempo e speedup'!$A$75:$B$90</c:f>
              <c:multiLvlStrCache>
                <c:ptCount val="16"/>
                <c:lvl>
                  <c:pt idx="0">
                    <c:v>10x10</c:v>
                  </c:pt>
                  <c:pt idx="1">
                    <c:v>70x70</c:v>
                  </c:pt>
                  <c:pt idx="2">
                    <c:v>130x130</c:v>
                  </c:pt>
                  <c:pt idx="3">
                    <c:v>180x180</c:v>
                  </c:pt>
                  <c:pt idx="4">
                    <c:v>10x10</c:v>
                  </c:pt>
                  <c:pt idx="5">
                    <c:v>70x70</c:v>
                  </c:pt>
                  <c:pt idx="6">
                    <c:v>130x130</c:v>
                  </c:pt>
                  <c:pt idx="7">
                    <c:v>180x180</c:v>
                  </c:pt>
                  <c:pt idx="8">
                    <c:v>10x10</c:v>
                  </c:pt>
                  <c:pt idx="9">
                    <c:v>70x70</c:v>
                  </c:pt>
                  <c:pt idx="10">
                    <c:v>130x130</c:v>
                  </c:pt>
                  <c:pt idx="11">
                    <c:v>180x180</c:v>
                  </c:pt>
                  <c:pt idx="12">
                    <c:v>10x10</c:v>
                  </c:pt>
                  <c:pt idx="13">
                    <c:v>70x70</c:v>
                  </c:pt>
                  <c:pt idx="14">
                    <c:v>130x130</c:v>
                  </c:pt>
                  <c:pt idx="15">
                    <c:v>180x180</c:v>
                  </c:pt>
                </c:lvl>
                <c:lvl>
                  <c:pt idx="0">
                    <c:v>1 CPU</c:v>
                  </c:pt>
                  <c:pt idx="4">
                    <c:v>2 CPU</c:v>
                  </c:pt>
                  <c:pt idx="8">
                    <c:v>3 CPU</c:v>
                  </c:pt>
                  <c:pt idx="12">
                    <c:v>4 CPU</c:v>
                  </c:pt>
                </c:lvl>
              </c:multiLvlStrCache>
            </c:multiLvlStrRef>
          </c:cat>
          <c:val>
            <c:numRef>
              <c:f>'Graficos - tempo e speedup'!$D$75:$D$90</c:f>
              <c:numCache>
                <c:formatCode>General</c:formatCode>
                <c:ptCount val="16"/>
                <c:pt idx="0">
                  <c:v>1.439702E-2</c:v>
                </c:pt>
                <c:pt idx="1">
                  <c:v>1.0369107799999999</c:v>
                </c:pt>
                <c:pt idx="2">
                  <c:v>6.2493451799999997</c:v>
                </c:pt>
                <c:pt idx="3">
                  <c:v>15.802818780000001</c:v>
                </c:pt>
                <c:pt idx="4">
                  <c:v>1.1764347999999999E-2</c:v>
                </c:pt>
                <c:pt idx="5">
                  <c:v>0.50853855599999997</c:v>
                </c:pt>
                <c:pt idx="6">
                  <c:v>3.0746730840000001</c:v>
                </c:pt>
                <c:pt idx="7">
                  <c:v>7.8777973399999999</c:v>
                </c:pt>
                <c:pt idx="8">
                  <c:v>1.0420123999999999E-2</c:v>
                </c:pt>
                <c:pt idx="9">
                  <c:v>0.33458114800000005</c:v>
                </c:pt>
                <c:pt idx="10">
                  <c:v>2.032849052</c:v>
                </c:pt>
                <c:pt idx="11">
                  <c:v>5.4347568599999994</c:v>
                </c:pt>
                <c:pt idx="12">
                  <c:v>1.0520123999999999E-2</c:v>
                </c:pt>
                <c:pt idx="13">
                  <c:v>0.25475244399999997</c:v>
                </c:pt>
                <c:pt idx="14">
                  <c:v>1.566074492</c:v>
                </c:pt>
                <c:pt idx="15">
                  <c:v>3.9948886040000002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6481856"/>
        <c:axId val="326482416"/>
      </c:barChart>
      <c:catAx>
        <c:axId val="3264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482416"/>
        <c:crosses val="autoZero"/>
        <c:auto val="1"/>
        <c:lblAlgn val="ctr"/>
        <c:lblOffset val="100"/>
        <c:noMultiLvlLbl val="0"/>
      </c:catAx>
      <c:valAx>
        <c:axId val="32648241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481856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Diferença de </a:t>
            </a:r>
            <a:r>
              <a:rPr lang="pt-BR" i="1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'Graficos - tempo e speedup'!$H$74</c:f>
              <c:strCache>
                <c:ptCount val="1"/>
                <c:pt idx="0">
                  <c:v>Com Latencia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'Graficos - tempo e speedup'!$F$75:$G$90</c:f>
              <c:multiLvlStrCache>
                <c:ptCount val="16"/>
                <c:lvl>
                  <c:pt idx="0">
                    <c:v>10x10</c:v>
                  </c:pt>
                  <c:pt idx="1">
                    <c:v>70x70</c:v>
                  </c:pt>
                  <c:pt idx="2">
                    <c:v>130x130</c:v>
                  </c:pt>
                  <c:pt idx="3">
                    <c:v>180x180</c:v>
                  </c:pt>
                  <c:pt idx="4">
                    <c:v>10x10</c:v>
                  </c:pt>
                  <c:pt idx="5">
                    <c:v>70x70</c:v>
                  </c:pt>
                  <c:pt idx="6">
                    <c:v>130x130</c:v>
                  </c:pt>
                  <c:pt idx="7">
                    <c:v>180x180</c:v>
                  </c:pt>
                  <c:pt idx="8">
                    <c:v>10x10</c:v>
                  </c:pt>
                  <c:pt idx="9">
                    <c:v>70x70</c:v>
                  </c:pt>
                  <c:pt idx="10">
                    <c:v>130x130</c:v>
                  </c:pt>
                  <c:pt idx="11">
                    <c:v>180x180</c:v>
                  </c:pt>
                  <c:pt idx="12">
                    <c:v>10x10</c:v>
                  </c:pt>
                  <c:pt idx="13">
                    <c:v>70x70</c:v>
                  </c:pt>
                  <c:pt idx="14">
                    <c:v>130x130</c:v>
                  </c:pt>
                  <c:pt idx="15">
                    <c:v>180x180</c:v>
                  </c:pt>
                </c:lvl>
                <c:lvl>
                  <c:pt idx="0">
                    <c:v>1 CPU</c:v>
                  </c:pt>
                  <c:pt idx="4">
                    <c:v>2 CPU</c:v>
                  </c:pt>
                  <c:pt idx="8">
                    <c:v>3 CPU</c:v>
                  </c:pt>
                  <c:pt idx="12">
                    <c:v>4 CPU</c:v>
                  </c:pt>
                </c:lvl>
              </c:multiLvlStrCache>
            </c:multiLvlStrRef>
          </c:cat>
          <c:val>
            <c:numRef>
              <c:f>'Graficos - tempo e speedup'!$H$75:$H$90</c:f>
              <c:numCache>
                <c:formatCode>0.0000</c:formatCode>
                <c:ptCount val="16"/>
                <c:pt idx="0">
                  <c:v>0.77168747421341355</c:v>
                </c:pt>
                <c:pt idx="1">
                  <c:v>1.2919722948583872</c:v>
                </c:pt>
                <c:pt idx="2">
                  <c:v>2.3136760066116238</c:v>
                </c:pt>
                <c:pt idx="3">
                  <c:v>3.0523472218163343</c:v>
                </c:pt>
                <c:pt idx="4">
                  <c:v>0.94437872800090572</c:v>
                </c:pt>
                <c:pt idx="5">
                  <c:v>2.6343331969503607</c:v>
                </c:pt>
                <c:pt idx="6">
                  <c:v>4.7026007659941511</c:v>
                </c:pt>
                <c:pt idx="7">
                  <c:v>6.1229919885194706</c:v>
                </c:pt>
                <c:pt idx="8">
                  <c:v>1.066206121923309</c:v>
                </c:pt>
                <c:pt idx="9">
                  <c:v>4.0039912828561395</c:v>
                </c:pt>
                <c:pt idx="10">
                  <c:v>7.1126579643356616</c:v>
                </c:pt>
                <c:pt idx="11">
                  <c:v>8.8754090095577904</c:v>
                </c:pt>
                <c:pt idx="12">
                  <c:v>1.0560712022025596</c:v>
                </c:pt>
                <c:pt idx="13">
                  <c:v>5.2586737892100466</c:v>
                </c:pt>
                <c:pt idx="14">
                  <c:v>9.2326131827450766</c:v>
                </c:pt>
                <c:pt idx="15">
                  <c:v>12.074351698243248</c:v>
                </c:pt>
              </c:numCache>
            </c:numRef>
          </c:val>
        </c:ser>
        <c:ser>
          <c:idx val="1"/>
          <c:order val="1"/>
          <c:tx>
            <c:strRef>
              <c:f>'Graficos - tempo e speedup'!$I$74</c:f>
              <c:strCache>
                <c:ptCount val="1"/>
                <c:pt idx="0">
                  <c:v>Sem Latencia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'Graficos - tempo e speedup'!$F$75:$G$90</c:f>
              <c:multiLvlStrCache>
                <c:ptCount val="16"/>
                <c:lvl>
                  <c:pt idx="0">
                    <c:v>10x10</c:v>
                  </c:pt>
                  <c:pt idx="1">
                    <c:v>70x70</c:v>
                  </c:pt>
                  <c:pt idx="2">
                    <c:v>130x130</c:v>
                  </c:pt>
                  <c:pt idx="3">
                    <c:v>180x180</c:v>
                  </c:pt>
                  <c:pt idx="4">
                    <c:v>10x10</c:v>
                  </c:pt>
                  <c:pt idx="5">
                    <c:v>70x70</c:v>
                  </c:pt>
                  <c:pt idx="6">
                    <c:v>130x130</c:v>
                  </c:pt>
                  <c:pt idx="7">
                    <c:v>180x180</c:v>
                  </c:pt>
                  <c:pt idx="8">
                    <c:v>10x10</c:v>
                  </c:pt>
                  <c:pt idx="9">
                    <c:v>70x70</c:v>
                  </c:pt>
                  <c:pt idx="10">
                    <c:v>130x130</c:v>
                  </c:pt>
                  <c:pt idx="11">
                    <c:v>180x180</c:v>
                  </c:pt>
                  <c:pt idx="12">
                    <c:v>10x10</c:v>
                  </c:pt>
                  <c:pt idx="13">
                    <c:v>70x70</c:v>
                  </c:pt>
                  <c:pt idx="14">
                    <c:v>130x130</c:v>
                  </c:pt>
                  <c:pt idx="15">
                    <c:v>180x180</c:v>
                  </c:pt>
                </c:lvl>
                <c:lvl>
                  <c:pt idx="0">
                    <c:v>1 CPU</c:v>
                  </c:pt>
                  <c:pt idx="4">
                    <c:v>2 CPU</c:v>
                  </c:pt>
                  <c:pt idx="8">
                    <c:v>3 CPU</c:v>
                  </c:pt>
                  <c:pt idx="12">
                    <c:v>4 CPU</c:v>
                  </c:pt>
                </c:lvl>
              </c:multiLvlStrCache>
            </c:multiLvlStrRef>
          </c:cat>
          <c:val>
            <c:numRef>
              <c:f>'Graficos - tempo e speedup'!$I$75:$I$90</c:f>
              <c:numCache>
                <c:formatCode>0.0000</c:formatCode>
                <c:ptCount val="16"/>
                <c:pt idx="0">
                  <c:v>3.2676470588235289</c:v>
                </c:pt>
                <c:pt idx="1">
                  <c:v>1.45726095942565</c:v>
                </c:pt>
                <c:pt idx="2">
                  <c:v>2.4652117574848256</c:v>
                </c:pt>
                <c:pt idx="3">
                  <c:v>3.1998414530594914</c:v>
                </c:pt>
                <c:pt idx="4">
                  <c:v>5.2904761904761903</c:v>
                </c:pt>
                <c:pt idx="5">
                  <c:v>2.9976728574625198</c:v>
                </c:pt>
                <c:pt idx="6">
                  <c:v>5.018555412863142</c:v>
                </c:pt>
                <c:pt idx="7">
                  <c:v>6.4235457838384917</c:v>
                </c:pt>
                <c:pt idx="8">
                  <c:v>9.2583333333333329</c:v>
                </c:pt>
                <c:pt idx="9">
                  <c:v>4.5941700960219478</c:v>
                </c:pt>
                <c:pt idx="10">
                  <c:v>7.5987807441664907</c:v>
                </c:pt>
                <c:pt idx="11">
                  <c:v>9.3009564026918117</c:v>
                </c:pt>
                <c:pt idx="12">
                  <c:v>8.546153846153846</c:v>
                </c:pt>
                <c:pt idx="13">
                  <c:v>6.0590682948891912</c:v>
                </c:pt>
                <c:pt idx="14">
                  <c:v>9.8702710082599481</c:v>
                </c:pt>
                <c:pt idx="15">
                  <c:v>12.659621542176263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26924448"/>
        <c:axId val="326925008"/>
      </c:barChart>
      <c:catAx>
        <c:axId val="32692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925008"/>
        <c:crosses val="autoZero"/>
        <c:auto val="1"/>
        <c:lblAlgn val="ctr"/>
        <c:lblOffset val="100"/>
        <c:noMultiLvlLbl val="0"/>
      </c:catAx>
      <c:valAx>
        <c:axId val="32692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92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'Regressão Linear'!$B$1</c:f>
              <c:strCache>
                <c:ptCount val="1"/>
                <c:pt idx="0">
                  <c:v>       Latency [us]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'Regressão Linear'!$A$2:$A$21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xVal>
          <c:yVal>
            <c:numRef>
              <c:f>'Regressão Linear'!$B$2:$B$21</c:f>
              <c:numCache>
                <c:formatCode>General</c:formatCode>
                <c:ptCount val="20"/>
                <c:pt idx="0">
                  <c:v>1318.87</c:v>
                </c:pt>
                <c:pt idx="1">
                  <c:v>1271.96</c:v>
                </c:pt>
                <c:pt idx="2">
                  <c:v>1319.27</c:v>
                </c:pt>
                <c:pt idx="3">
                  <c:v>1291.1099999999999</c:v>
                </c:pt>
                <c:pt idx="4">
                  <c:v>1344.23</c:v>
                </c:pt>
                <c:pt idx="5">
                  <c:v>1499.72</c:v>
                </c:pt>
                <c:pt idx="6">
                  <c:v>1651.19</c:v>
                </c:pt>
                <c:pt idx="7">
                  <c:v>1909.02</c:v>
                </c:pt>
                <c:pt idx="8">
                  <c:v>2536.08</c:v>
                </c:pt>
                <c:pt idx="9">
                  <c:v>3644.42</c:v>
                </c:pt>
                <c:pt idx="10">
                  <c:v>6086.12</c:v>
                </c:pt>
                <c:pt idx="11">
                  <c:v>10435.09</c:v>
                </c:pt>
                <c:pt idx="12">
                  <c:v>18799.03</c:v>
                </c:pt>
                <c:pt idx="13">
                  <c:v>40348.660000000003</c:v>
                </c:pt>
                <c:pt idx="14">
                  <c:v>110312.36</c:v>
                </c:pt>
                <c:pt idx="15">
                  <c:v>171353.95</c:v>
                </c:pt>
                <c:pt idx="16">
                  <c:v>340456.17</c:v>
                </c:pt>
                <c:pt idx="17">
                  <c:v>710465.01</c:v>
                </c:pt>
                <c:pt idx="18">
                  <c:v>1815840.81</c:v>
                </c:pt>
                <c:pt idx="19">
                  <c:v>2756137.17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744112"/>
        <c:axId val="286746352"/>
      </c:scatterChart>
      <c:valAx>
        <c:axId val="28674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746352"/>
        <c:crosses val="autoZero"/>
        <c:crossBetween val="midCat"/>
      </c:valAx>
      <c:valAx>
        <c:axId val="2867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74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'Regressão Linear'!$B$1</c:f>
              <c:strCache>
                <c:ptCount val="1"/>
                <c:pt idx="0">
                  <c:v>       Latency [us]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'Regressão Linear'!$B$2:$B$21</c:f>
              <c:numCache>
                <c:formatCode>General</c:formatCode>
                <c:ptCount val="20"/>
                <c:pt idx="0">
                  <c:v>1318.87</c:v>
                </c:pt>
                <c:pt idx="1">
                  <c:v>1271.96</c:v>
                </c:pt>
                <c:pt idx="2">
                  <c:v>1319.27</c:v>
                </c:pt>
                <c:pt idx="3">
                  <c:v>1291.1099999999999</c:v>
                </c:pt>
                <c:pt idx="4">
                  <c:v>1344.23</c:v>
                </c:pt>
                <c:pt idx="5">
                  <c:v>1499.72</c:v>
                </c:pt>
                <c:pt idx="6">
                  <c:v>1651.19</c:v>
                </c:pt>
                <c:pt idx="7">
                  <c:v>1909.02</c:v>
                </c:pt>
                <c:pt idx="8">
                  <c:v>2536.08</c:v>
                </c:pt>
                <c:pt idx="9">
                  <c:v>3644.42</c:v>
                </c:pt>
                <c:pt idx="10">
                  <c:v>6086.12</c:v>
                </c:pt>
                <c:pt idx="11">
                  <c:v>10435.09</c:v>
                </c:pt>
                <c:pt idx="12">
                  <c:v>18799.03</c:v>
                </c:pt>
                <c:pt idx="13">
                  <c:v>40348.660000000003</c:v>
                </c:pt>
                <c:pt idx="14">
                  <c:v>110312.36</c:v>
                </c:pt>
                <c:pt idx="15">
                  <c:v>171353.95</c:v>
                </c:pt>
                <c:pt idx="16">
                  <c:v>340456.17</c:v>
                </c:pt>
                <c:pt idx="17">
                  <c:v>710465.01</c:v>
                </c:pt>
                <c:pt idx="18">
                  <c:v>1815840.81</c:v>
                </c:pt>
                <c:pt idx="19">
                  <c:v>2756137.17</c:v>
                </c:pt>
              </c:numCache>
            </c:numRef>
          </c:xVal>
          <c:yVal>
            <c:numRef>
              <c:f>'Regressão Linear'!$M$2:$M$21</c:f>
              <c:numCache>
                <c:formatCode>General</c:formatCode>
                <c:ptCount val="20"/>
                <c:pt idx="0">
                  <c:v>-7462.5827999999992</c:v>
                </c:pt>
                <c:pt idx="1">
                  <c:v>-7515.0456000000004</c:v>
                </c:pt>
                <c:pt idx="2">
                  <c:v>-7478.8411999999989</c:v>
                </c:pt>
                <c:pt idx="3">
                  <c:v>-7529.2123999999994</c:v>
                </c:pt>
                <c:pt idx="4">
                  <c:v>-7520.5148000000008</c:v>
                </c:pt>
                <c:pt idx="5">
                  <c:v>-7453.8695999999991</c:v>
                </c:pt>
                <c:pt idx="6">
                  <c:v>-7480.0891999999985</c:v>
                </c:pt>
                <c:pt idx="7">
                  <c:v>-7577.6383999999998</c:v>
                </c:pt>
                <c:pt idx="8">
                  <c:v>-7661.3367999999991</c:v>
                </c:pt>
                <c:pt idx="9">
                  <c:v>-7974.5136000000002</c:v>
                </c:pt>
                <c:pt idx="10">
                  <c:v>-8375.8472000000002</c:v>
                </c:pt>
                <c:pt idx="11">
                  <c:v>-9712.9444000000003</c:v>
                </c:pt>
                <c:pt idx="12">
                  <c:v>-12721.138800000001</c:v>
                </c:pt>
                <c:pt idx="13">
                  <c:v>-13915.777600000001</c:v>
                </c:pt>
                <c:pt idx="14">
                  <c:v>10559.3848</c:v>
                </c:pt>
                <c:pt idx="15">
                  <c:v>-19376.100399999996</c:v>
                </c:pt>
                <c:pt idx="16">
                  <c:v>-32228.030800000066</c:v>
                </c:pt>
                <c:pt idx="17">
                  <c:v>-26127.491600000067</c:v>
                </c:pt>
                <c:pt idx="18">
                  <c:v>351431.70680000004</c:v>
                </c:pt>
                <c:pt idx="19">
                  <c:v>-163905.13640000019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741312"/>
        <c:axId val="321199200"/>
      </c:scatterChart>
      <c:valAx>
        <c:axId val="28674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1199200"/>
        <c:crosses val="autoZero"/>
        <c:crossBetween val="midCat"/>
      </c:valAx>
      <c:valAx>
        <c:axId val="3211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74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1 CPU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results!$Y$7:$Y$10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results!$Z$13:$Z$16</c:f>
              <c:numCache>
                <c:formatCode>General</c:formatCode>
                <c:ptCount val="4"/>
                <c:pt idx="0">
                  <c:v>3.2676470588235289</c:v>
                </c:pt>
                <c:pt idx="1">
                  <c:v>1.45726095942565</c:v>
                </c:pt>
                <c:pt idx="2">
                  <c:v>2.4652117574848256</c:v>
                </c:pt>
                <c:pt idx="3">
                  <c:v>3.1998414530594914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BC-490C-AFC3-4882EB1C825A}"/>
            </c:ext>
          </c:extLst>
        </c:ser>
        <c:ser>
          <c:idx val="2"/>
          <c:order val="1"/>
          <c:tx>
            <c:v>2 CPUs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results!$AA$13:$AA$16</c:f>
              <c:numCache>
                <c:formatCode>General</c:formatCode>
                <c:ptCount val="4"/>
                <c:pt idx="0">
                  <c:v>5.2904761904761903</c:v>
                </c:pt>
                <c:pt idx="1">
                  <c:v>2.9976728574625198</c:v>
                </c:pt>
                <c:pt idx="2">
                  <c:v>5.018555412863142</c:v>
                </c:pt>
                <c:pt idx="3">
                  <c:v>6.4235457838384917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DBC-490C-AFC3-4882EB1C825A}"/>
            </c:ext>
          </c:extLst>
        </c:ser>
        <c:ser>
          <c:idx val="3"/>
          <c:order val="2"/>
          <c:tx>
            <c:v>3 CPUs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results!$AB$13:$AB$16</c:f>
              <c:numCache>
                <c:formatCode>General</c:formatCode>
                <c:ptCount val="4"/>
                <c:pt idx="0">
                  <c:v>9.2583333333333329</c:v>
                </c:pt>
                <c:pt idx="1">
                  <c:v>4.5941700960219478</c:v>
                </c:pt>
                <c:pt idx="2">
                  <c:v>7.5987807441664907</c:v>
                </c:pt>
                <c:pt idx="3">
                  <c:v>9.3009564026918117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BC-490C-AFC3-4882EB1C825A}"/>
            </c:ext>
          </c:extLst>
        </c:ser>
        <c:ser>
          <c:idx val="4"/>
          <c:order val="3"/>
          <c:tx>
            <c:v>4 CPUs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results!$AC$13:$AC$16</c:f>
              <c:numCache>
                <c:formatCode>General</c:formatCode>
                <c:ptCount val="4"/>
                <c:pt idx="0">
                  <c:v>8.546153846153846</c:v>
                </c:pt>
                <c:pt idx="1">
                  <c:v>6.0590682948891912</c:v>
                </c:pt>
                <c:pt idx="2">
                  <c:v>9.8702710082599481</c:v>
                </c:pt>
                <c:pt idx="3">
                  <c:v>12.659621542176263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DBC-490C-AFC3-4882EB1C82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23795568"/>
        <c:axId val="323796128"/>
      </c:barChart>
      <c:catAx>
        <c:axId val="32379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796128"/>
        <c:crosses val="autoZero"/>
        <c:auto val="1"/>
        <c:lblAlgn val="ctr"/>
        <c:lblOffset val="100"/>
        <c:noMultiLvlLbl val="0"/>
      </c:catAx>
      <c:valAx>
        <c:axId val="32379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7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Matrix multiplication 2 nodes (1 CPU each)</a:t>
            </a:r>
          </a:p>
        </c:rich>
      </c:tx>
      <c:layout>
        <c:manualLayout>
          <c:xMode val="edge"/>
          <c:yMode val="edge"/>
          <c:x val="0.14989566929133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v>Sequential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results!$A$39:$A$42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results!$B$39:$B$42</c:f>
              <c:numCache>
                <c:formatCode>0.0000</c:formatCode>
                <c:ptCount val="4"/>
                <c:pt idx="0">
                  <c:v>3.3999999999999998E-3</c:v>
                </c:pt>
                <c:pt idx="1">
                  <c:v>0.91930000000000001</c:v>
                </c:pt>
                <c:pt idx="2">
                  <c:v>5.8651999999999997</c:v>
                </c:pt>
                <c:pt idx="3">
                  <c:v>15.074400000000001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45-4B02-BABB-7F442A6DE5B0}"/>
            </c:ext>
          </c:extLst>
        </c:ser>
        <c:ser>
          <c:idx val="1"/>
          <c:order val="1"/>
          <c:tx>
            <c:v>Parallel + Latency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results!$A$39:$A$42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results!$C$39:$C$42</c:f>
              <c:numCache>
                <c:formatCode>0.0000</c:formatCode>
                <c:ptCount val="4"/>
                <c:pt idx="0">
                  <c:v>1.439702E-2</c:v>
                </c:pt>
                <c:pt idx="1">
                  <c:v>1.0369107799999999</c:v>
                </c:pt>
                <c:pt idx="2">
                  <c:v>6.2493451799999997</c:v>
                </c:pt>
                <c:pt idx="3">
                  <c:v>15.802818780000001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45-4B02-BABB-7F442A6DE5B0}"/>
            </c:ext>
          </c:extLst>
        </c:ser>
        <c:ser>
          <c:idx val="2"/>
          <c:order val="2"/>
          <c:tx>
            <c:v>Parallel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results!$A$39:$A$42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results!$D$39:$D$42</c:f>
              <c:numCache>
                <c:formatCode>General</c:formatCode>
                <c:ptCount val="4"/>
                <c:pt idx="0">
                  <c:v>1.1109999999999998E-2</c:v>
                </c:pt>
                <c:pt idx="1">
                  <c:v>1.3396600000000001</c:v>
                </c:pt>
                <c:pt idx="2">
                  <c:v>14.458959999999999</c:v>
                </c:pt>
                <c:pt idx="3">
                  <c:v>48.235689999999998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808416"/>
        <c:axId val="323808976"/>
      </c:lineChart>
      <c:catAx>
        <c:axId val="323808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808976"/>
        <c:crosses val="autoZero"/>
        <c:auto val="1"/>
        <c:lblAlgn val="ctr"/>
        <c:lblOffset val="100"/>
        <c:noMultiLvlLbl val="0"/>
      </c:catAx>
      <c:valAx>
        <c:axId val="323808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808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Matrix multiplication 2 nodes (2 CPU each)</a:t>
            </a:r>
          </a:p>
        </c:rich>
      </c:tx>
      <c:layout>
        <c:manualLayout>
          <c:xMode val="edge"/>
          <c:yMode val="edge"/>
          <c:x val="0.14989566929133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v>Sequential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results!$A$71:$A$74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results!$B$71:$B$74</c:f>
              <c:numCache>
                <c:formatCode>General</c:formatCode>
                <c:ptCount val="4"/>
                <c:pt idx="0">
                  <c:v>2.0999999999999999E-3</c:v>
                </c:pt>
                <c:pt idx="1">
                  <c:v>0.44690000000000002</c:v>
                </c:pt>
                <c:pt idx="2">
                  <c:v>2.8811</c:v>
                </c:pt>
                <c:pt idx="3">
                  <c:v>7.5091999999999999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C3-48ED-9BC7-FBAA2451385C}"/>
            </c:ext>
          </c:extLst>
        </c:ser>
        <c:ser>
          <c:idx val="1"/>
          <c:order val="1"/>
          <c:tx>
            <c:v>Parallel + Latency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results!$A$71:$A$74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results!$C$71:$C$74</c:f>
              <c:numCache>
                <c:formatCode>0.0000</c:formatCode>
                <c:ptCount val="4"/>
                <c:pt idx="0">
                  <c:v>1.1764347999999999E-2</c:v>
                </c:pt>
                <c:pt idx="1">
                  <c:v>0.50853855599999997</c:v>
                </c:pt>
                <c:pt idx="2">
                  <c:v>3.0746730840000001</c:v>
                </c:pt>
                <c:pt idx="3">
                  <c:v>7.8777973399999999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C3-48ED-9BC7-FBAA2451385C}"/>
            </c:ext>
          </c:extLst>
        </c:ser>
        <c:ser>
          <c:idx val="2"/>
          <c:order val="2"/>
          <c:tx>
            <c:v>Parallel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results!$A$71:$A$74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results!$D$71:$D$74</c:f>
              <c:numCache>
                <c:formatCode>General</c:formatCode>
                <c:ptCount val="4"/>
                <c:pt idx="0">
                  <c:v>1.1109999999999998E-2</c:v>
                </c:pt>
                <c:pt idx="1">
                  <c:v>1.3396600000000001</c:v>
                </c:pt>
                <c:pt idx="2">
                  <c:v>14.458959999999999</c:v>
                </c:pt>
                <c:pt idx="3">
                  <c:v>48.235689999999998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422960"/>
        <c:axId val="323938320"/>
      </c:lineChart>
      <c:catAx>
        <c:axId val="324422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3938320"/>
        <c:crosses val="autoZero"/>
        <c:auto val="1"/>
        <c:lblAlgn val="ctr"/>
        <c:lblOffset val="100"/>
        <c:noMultiLvlLbl val="0"/>
      </c:catAx>
      <c:valAx>
        <c:axId val="323938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422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Matrix multiplication 2 nodes (3 CPU each)</a:t>
            </a:r>
          </a:p>
        </c:rich>
      </c:tx>
      <c:layout>
        <c:manualLayout>
          <c:xMode val="edge"/>
          <c:yMode val="edge"/>
          <c:x val="0.14989566929133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percentStacked"/>
        <c:varyColors val="0"/>
        <c:ser>
          <c:idx val="2"/>
          <c:order val="0"/>
          <c:tx>
            <c:v>Sequential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results!$A$104:$A$107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results!$B$104:$B$107</c:f>
              <c:numCache>
                <c:formatCode>General</c:formatCode>
                <c:ptCount val="4"/>
                <c:pt idx="0">
                  <c:v>1.1999999999999999E-3</c:v>
                </c:pt>
                <c:pt idx="1">
                  <c:v>0.29160000000000003</c:v>
                </c:pt>
                <c:pt idx="2">
                  <c:v>1.9028</c:v>
                </c:pt>
                <c:pt idx="3">
                  <c:v>5.1860999999999997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152-4F69-874A-2003CD4A7ED6}"/>
            </c:ext>
          </c:extLst>
        </c:ser>
        <c:ser>
          <c:idx val="3"/>
          <c:order val="1"/>
          <c:tx>
            <c:v>Parallel + Latency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results!$A$104:$A$107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results!$C$104:$C$107</c:f>
              <c:numCache>
                <c:formatCode>0.0000</c:formatCode>
                <c:ptCount val="4"/>
                <c:pt idx="0">
                  <c:v>1.0420123999999999E-2</c:v>
                </c:pt>
                <c:pt idx="1">
                  <c:v>0.33458114800000005</c:v>
                </c:pt>
                <c:pt idx="2">
                  <c:v>2.032849052</c:v>
                </c:pt>
                <c:pt idx="3">
                  <c:v>5.4347568599999994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152-4F69-874A-2003CD4A7ED6}"/>
            </c:ext>
          </c:extLst>
        </c:ser>
        <c:ser>
          <c:idx val="0"/>
          <c:order val="2"/>
          <c:tx>
            <c:v>Parallel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results!$A$104:$A$107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results!$D$104:$D$107</c:f>
              <c:numCache>
                <c:formatCode>General</c:formatCode>
                <c:ptCount val="4"/>
                <c:pt idx="0">
                  <c:v>1.1109999999999998E-2</c:v>
                </c:pt>
                <c:pt idx="1">
                  <c:v>1.3396600000000001</c:v>
                </c:pt>
                <c:pt idx="2">
                  <c:v>14.458959999999999</c:v>
                </c:pt>
                <c:pt idx="3">
                  <c:v>48.235689999999998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795024"/>
        <c:axId val="324795584"/>
      </c:lineChart>
      <c:catAx>
        <c:axId val="324795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795584"/>
        <c:crosses val="autoZero"/>
        <c:auto val="1"/>
        <c:lblAlgn val="ctr"/>
        <c:lblOffset val="100"/>
        <c:noMultiLvlLbl val="0"/>
      </c:catAx>
      <c:valAx>
        <c:axId val="324795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795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Matrix multiplication 3 nodes (4 CPU each)</a:t>
            </a:r>
          </a:p>
        </c:rich>
      </c:tx>
      <c:layout>
        <c:manualLayout>
          <c:xMode val="edge"/>
          <c:yMode val="edge"/>
          <c:x val="0.14989566929133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percentStacked"/>
        <c:varyColors val="0"/>
        <c:ser>
          <c:idx val="2"/>
          <c:order val="0"/>
          <c:tx>
            <c:v>Sequential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results!$A$137:$A$140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results!$B$137:$B$140</c:f>
              <c:numCache>
                <c:formatCode>General</c:formatCode>
                <c:ptCount val="4"/>
                <c:pt idx="0">
                  <c:v>1.2999999999999999E-3</c:v>
                </c:pt>
                <c:pt idx="1">
                  <c:v>0.22109999999999999</c:v>
                </c:pt>
                <c:pt idx="2">
                  <c:v>1.4649000000000001</c:v>
                </c:pt>
                <c:pt idx="3">
                  <c:v>3.8102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65-46DE-A191-99E2DE3ED1DF}"/>
            </c:ext>
          </c:extLst>
        </c:ser>
        <c:ser>
          <c:idx val="3"/>
          <c:order val="1"/>
          <c:tx>
            <c:v>Parallel + Latency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results!$A$137:$A$140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results!$C$137:$C$140</c:f>
              <c:numCache>
                <c:formatCode>0.00000</c:formatCode>
                <c:ptCount val="4"/>
                <c:pt idx="0">
                  <c:v>1.0520123999999999E-2</c:v>
                </c:pt>
                <c:pt idx="1">
                  <c:v>0.25475244399999997</c:v>
                </c:pt>
                <c:pt idx="2">
                  <c:v>1.566074492</c:v>
                </c:pt>
                <c:pt idx="3">
                  <c:v>3.9948886040000002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65-46DE-A191-99E2DE3ED1DF}"/>
            </c:ext>
          </c:extLst>
        </c:ser>
        <c:ser>
          <c:idx val="0"/>
          <c:order val="2"/>
          <c:tx>
            <c:v>PArallel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results!$A$137:$A$140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results!$D$137:$D$140</c:f>
              <c:numCache>
                <c:formatCode>General</c:formatCode>
                <c:ptCount val="4"/>
                <c:pt idx="0">
                  <c:v>1.1109999999999998E-2</c:v>
                </c:pt>
                <c:pt idx="1">
                  <c:v>1.3396600000000001</c:v>
                </c:pt>
                <c:pt idx="2">
                  <c:v>14.458959999999999</c:v>
                </c:pt>
                <c:pt idx="3">
                  <c:v>48.235689999999998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766416"/>
        <c:axId val="324766976"/>
      </c:lineChart>
      <c:catAx>
        <c:axId val="324766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766976"/>
        <c:crosses val="autoZero"/>
        <c:auto val="1"/>
        <c:lblAlgn val="ctr"/>
        <c:lblOffset val="100"/>
        <c:noMultiLvlLbl val="0"/>
      </c:catAx>
      <c:valAx>
        <c:axId val="324766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76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Matrix multiplication 2 nodes (1 CPU each)</a:t>
            </a:r>
          </a:p>
        </c:rich>
      </c:tx>
      <c:layout>
        <c:manualLayout>
          <c:xMode val="edge"/>
          <c:yMode val="edge"/>
          <c:x val="0.14989566929133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v>Paralelo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results!$P$39:$P$42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results!$Q$39:$Q$42</c:f>
              <c:numCache>
                <c:formatCode>0.00000</c:formatCode>
                <c:ptCount val="4"/>
                <c:pt idx="0">
                  <c:v>1.439702E-2</c:v>
                </c:pt>
                <c:pt idx="1">
                  <c:v>1.0369107799999999</c:v>
                </c:pt>
                <c:pt idx="2">
                  <c:v>6.2493451799999997</c:v>
                </c:pt>
                <c:pt idx="3">
                  <c:v>15.802818780000001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45-4B02-BABB-7F442A6DE5B0}"/>
            </c:ext>
          </c:extLst>
        </c:ser>
        <c:ser>
          <c:idx val="1"/>
          <c:order val="1"/>
          <c:tx>
            <c:v>Linear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results!$P$39:$P$42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results!$R$39:$R$42</c:f>
              <c:numCache>
                <c:formatCode>General</c:formatCode>
                <c:ptCount val="4"/>
                <c:pt idx="0">
                  <c:v>1.1109999999999998E-2</c:v>
                </c:pt>
                <c:pt idx="1">
                  <c:v>1.3396600000000001</c:v>
                </c:pt>
                <c:pt idx="2">
                  <c:v>14.458959999999999</c:v>
                </c:pt>
                <c:pt idx="3">
                  <c:v>48.235689999999998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45-4B02-BABB-7F442A6DE5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669152"/>
        <c:axId val="324669712"/>
      </c:lineChart>
      <c:catAx>
        <c:axId val="324669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669712"/>
        <c:crosses val="autoZero"/>
        <c:auto val="1"/>
        <c:lblAlgn val="ctr"/>
        <c:lblOffset val="100"/>
        <c:noMultiLvlLbl val="0"/>
      </c:catAx>
      <c:valAx>
        <c:axId val="324669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669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Matrix multiplication 2 nodes (2 CPU each)</a:t>
            </a:r>
          </a:p>
        </c:rich>
      </c:tx>
      <c:layout>
        <c:manualLayout>
          <c:xMode val="edge"/>
          <c:yMode val="edge"/>
          <c:x val="0.14989566929133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v>Paralelo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results!$P$71:$P$74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results!$Q$71:$Q$74</c:f>
              <c:numCache>
                <c:formatCode>0.00000</c:formatCode>
                <c:ptCount val="4"/>
                <c:pt idx="0">
                  <c:v>1.1764347999999999E-2</c:v>
                </c:pt>
                <c:pt idx="1">
                  <c:v>0.50853855599999997</c:v>
                </c:pt>
                <c:pt idx="2">
                  <c:v>3.0746730840000001</c:v>
                </c:pt>
                <c:pt idx="3">
                  <c:v>7.8777973399999999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C3-48ED-9BC7-FBAA2451385C}"/>
            </c:ext>
          </c:extLst>
        </c:ser>
        <c:ser>
          <c:idx val="1"/>
          <c:order val="1"/>
          <c:tx>
            <c:v>Linear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results!$P$71:$P$74</c:f>
              <c:strCache>
                <c:ptCount val="4"/>
                <c:pt idx="0">
                  <c:v>10x10</c:v>
                </c:pt>
                <c:pt idx="1">
                  <c:v>70x70</c:v>
                </c:pt>
                <c:pt idx="2">
                  <c:v>130x130</c:v>
                </c:pt>
                <c:pt idx="3">
                  <c:v>180x180</c:v>
                </c:pt>
              </c:strCache>
            </c:strRef>
          </c:cat>
          <c:val>
            <c:numRef>
              <c:f>results!$R$71:$R$74</c:f>
              <c:numCache>
                <c:formatCode>General</c:formatCode>
                <c:ptCount val="4"/>
                <c:pt idx="0">
                  <c:v>1.1109999999999998E-2</c:v>
                </c:pt>
                <c:pt idx="1">
                  <c:v>1.3396600000000001</c:v>
                </c:pt>
                <c:pt idx="2">
                  <c:v>14.458959999999999</c:v>
                </c:pt>
                <c:pt idx="3">
                  <c:v>48.235689999999998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C3-48ED-9BC7-FBAA245138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5018384"/>
        <c:axId val="325018944"/>
      </c:lineChart>
      <c:catAx>
        <c:axId val="325018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018944"/>
        <c:crosses val="autoZero"/>
        <c:auto val="1"/>
        <c:lblAlgn val="ctr"/>
        <c:lblOffset val="100"/>
        <c:noMultiLvlLbl val="0"/>
      </c:catAx>
      <c:valAx>
        <c:axId val="325018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5018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127186</xdr:colOff>
      <xdr:row>22</xdr:row>
      <xdr:rowOff>24653</xdr:rowOff>
    </xdr:from>
    <xdr:to>
      <xdr:col>7</xdr:col>
      <xdr:colOff>7844</xdr:colOff>
      <xdr:row>36</xdr:row>
      <xdr:rowOff>100853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95250</xdr:colOff>
      <xdr:row>2</xdr:row>
      <xdr:rowOff>38100</xdr:rowOff>
    </xdr:from>
    <xdr:to>
      <xdr:col>43</xdr:col>
      <xdr:colOff>514350</xdr:colOff>
      <xdr:row>25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95250</xdr:colOff>
      <xdr:row>27</xdr:row>
      <xdr:rowOff>104775</xdr:rowOff>
    </xdr:from>
    <xdr:to>
      <xdr:col>43</xdr:col>
      <xdr:colOff>514350</xdr:colOff>
      <xdr:row>51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14</xdr:col>
      <xdr:colOff>762000</xdr:colOff>
      <xdr:row>67</xdr:row>
      <xdr:rowOff>93266</xdr:rowOff>
    </xdr:to>
    <xdr:graphicFrame macro="">
      <xdr:nvGraphicFramePr>
        <xdr:cNvPr id="1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76</xdr:row>
      <xdr:rowOff>188514</xdr:rowOff>
    </xdr:from>
    <xdr:to>
      <xdr:col>14</xdr:col>
      <xdr:colOff>674686</xdr:colOff>
      <xdr:row>100</xdr:row>
      <xdr:rowOff>168671</xdr:rowOff>
    </xdr:to>
    <xdr:graphicFrame macro="">
      <xdr:nvGraphicFramePr>
        <xdr:cNvPr id="1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14</xdr:col>
      <xdr:colOff>762000</xdr:colOff>
      <xdr:row>133</xdr:row>
      <xdr:rowOff>95251</xdr:rowOff>
    </xdr:to>
    <xdr:graphicFrame macro="">
      <xdr:nvGraphicFramePr>
        <xdr:cNvPr id="1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142</xdr:row>
      <xdr:rowOff>0</xdr:rowOff>
    </xdr:from>
    <xdr:to>
      <xdr:col>14</xdr:col>
      <xdr:colOff>766366</xdr:colOff>
      <xdr:row>165</xdr:row>
      <xdr:rowOff>93266</xdr:rowOff>
    </xdr:to>
    <xdr:graphicFrame macro="">
      <xdr:nvGraphicFramePr>
        <xdr:cNvPr id="1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44</xdr:row>
      <xdr:rowOff>0</xdr:rowOff>
    </xdr:from>
    <xdr:to>
      <xdr:col>27</xdr:col>
      <xdr:colOff>414734</xdr:colOff>
      <xdr:row>67</xdr:row>
      <xdr:rowOff>93266</xdr:rowOff>
    </xdr:to>
    <xdr:graphicFrame macro="">
      <xdr:nvGraphicFramePr>
        <xdr:cNvPr id="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77</xdr:row>
      <xdr:rowOff>0</xdr:rowOff>
    </xdr:from>
    <xdr:to>
      <xdr:col>27</xdr:col>
      <xdr:colOff>327420</xdr:colOff>
      <xdr:row>100</xdr:row>
      <xdr:rowOff>168672</xdr:rowOff>
    </xdr:to>
    <xdr:graphicFrame macro="">
      <xdr:nvGraphicFramePr>
        <xdr:cNvPr id="1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110</xdr:row>
      <xdr:rowOff>0</xdr:rowOff>
    </xdr:from>
    <xdr:to>
      <xdr:col>27</xdr:col>
      <xdr:colOff>414734</xdr:colOff>
      <xdr:row>133</xdr:row>
      <xdr:rowOff>95251</xdr:rowOff>
    </xdr:to>
    <xdr:graphicFrame macro="">
      <xdr:nvGraphicFramePr>
        <xdr:cNvPr id="1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142</xdr:row>
      <xdr:rowOff>0</xdr:rowOff>
    </xdr:from>
    <xdr:to>
      <xdr:col>27</xdr:col>
      <xdr:colOff>419100</xdr:colOff>
      <xdr:row>165</xdr:row>
      <xdr:rowOff>93266</xdr:rowOff>
    </xdr:to>
    <xdr:graphicFrame macro="">
      <xdr:nvGraphicFramePr>
        <xdr:cNvPr id="1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595313</xdr:colOff>
      <xdr:row>60</xdr:row>
      <xdr:rowOff>158750</xdr:rowOff>
    </xdr:from>
    <xdr:to>
      <xdr:col>54</xdr:col>
      <xdr:colOff>409179</xdr:colOff>
      <xdr:row>84</xdr:row>
      <xdr:rowOff>63500</xdr:rowOff>
    </xdr:to>
    <xdr:graphicFrame macro="">
      <xdr:nvGraphicFramePr>
        <xdr:cNvPr id="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0</xdr:colOff>
      <xdr:row>61</xdr:row>
      <xdr:rowOff>0</xdr:rowOff>
    </xdr:from>
    <xdr:to>
      <xdr:col>40</xdr:col>
      <xdr:colOff>419100</xdr:colOff>
      <xdr:row>84</xdr:row>
      <xdr:rowOff>95250</xdr:rowOff>
    </xdr:to>
    <xdr:graphicFrame macro="">
      <xdr:nvGraphicFramePr>
        <xdr:cNvPr id="1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54428</xdr:colOff>
      <xdr:row>21</xdr:row>
      <xdr:rowOff>0</xdr:rowOff>
    </xdr:from>
    <xdr:to>
      <xdr:col>14</xdr:col>
      <xdr:colOff>1415142</xdr:colOff>
      <xdr:row>42</xdr:row>
      <xdr:rowOff>190499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489857</xdr:colOff>
      <xdr:row>22</xdr:row>
      <xdr:rowOff>50346</xdr:rowOff>
    </xdr:from>
    <xdr:to>
      <xdr:col>19</xdr:col>
      <xdr:colOff>340179</xdr:colOff>
      <xdr:row>36</xdr:row>
      <xdr:rowOff>126546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284629</xdr:colOff>
      <xdr:row>20</xdr:row>
      <xdr:rowOff>89647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8805</xdr:colOff>
      <xdr:row>0</xdr:row>
      <xdr:rowOff>0</xdr:rowOff>
    </xdr:from>
    <xdr:to>
      <xdr:col>25</xdr:col>
      <xdr:colOff>158605</xdr:colOff>
      <xdr:row>20</xdr:row>
      <xdr:rowOff>100853</xdr:rowOff>
    </xdr:to>
    <xdr:graphicFrame macro="">
      <xdr:nvGraphicFramePr>
        <xdr:cNvPr id="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13606</xdr:colOff>
      <xdr:row>21</xdr:row>
      <xdr:rowOff>2401</xdr:rowOff>
    </xdr:from>
    <xdr:to>
      <xdr:col>25</xdr:col>
      <xdr:colOff>320966</xdr:colOff>
      <xdr:row>42</xdr:row>
      <xdr:rowOff>103254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181604</xdr:rowOff>
    </xdr:from>
    <xdr:to>
      <xdr:col>12</xdr:col>
      <xdr:colOff>246529</xdr:colOff>
      <xdr:row>42</xdr:row>
      <xdr:rowOff>62192</xdr:rowOff>
    </xdr:to>
    <xdr:graphicFrame macro="">
      <xdr:nvGraphicFramePr>
        <xdr:cNvPr id="1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176985</xdr:rowOff>
    </xdr:from>
    <xdr:to>
      <xdr:col>9</xdr:col>
      <xdr:colOff>307521</xdr:colOff>
      <xdr:row>69</xdr:row>
      <xdr:rowOff>152681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25</xdr:col>
      <xdr:colOff>340180</xdr:colOff>
      <xdr:row>70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14287</xdr:rowOff>
    </xdr:from>
    <xdr:to>
      <xdr:col>9</xdr:col>
      <xdr:colOff>390525</xdr:colOff>
      <xdr:row>15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16</xdr:row>
      <xdr:rowOff>23812</xdr:rowOff>
    </xdr:from>
    <xdr:to>
      <xdr:col>9</xdr:col>
      <xdr:colOff>381000</xdr:colOff>
      <xdr:row>30</xdr:row>
      <xdr:rowOff>100012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showGridLines="0" topLeftCell="U49" zoomScaleNormal="100" zoomScaleSheetLayoutView="100" workbookViewId="0">
      <selection activeCell="AC55" sqref="AC55:AG58"/>
    </sheetView>
  </sheetViews>
  <sheetFormatPr defaultRowHeight="15" x14ac:dyDescent="0.25"/>
  <cols>
    <col min="2" max="2" width="10.140625" bestFit="1" customWidth="1"/>
    <col min="3" max="3" width="20.140625" bestFit="1" customWidth="1"/>
    <col min="4" max="4" width="9.7109375" bestFit="1" customWidth="1"/>
    <col min="5" max="5" width="9.140625" customWidth="1"/>
    <col min="8" max="8" width="10.140625" bestFit="1" customWidth="1"/>
    <col min="9" max="9" width="9.85546875" bestFit="1" customWidth="1"/>
    <col min="10" max="10" width="15.5703125" bestFit="1" customWidth="1"/>
    <col min="12" max="12" width="10.140625" bestFit="1" customWidth="1"/>
    <col min="13" max="13" width="14.85546875" bestFit="1" customWidth="1"/>
    <col min="14" max="14" width="23.42578125" bestFit="1" customWidth="1"/>
    <col min="15" max="15" width="22.140625" bestFit="1" customWidth="1"/>
    <col min="16" max="16" width="20.140625" bestFit="1" customWidth="1"/>
    <col min="17" max="17" width="19.85546875" bestFit="1" customWidth="1"/>
    <col min="18" max="18" width="14.85546875" bestFit="1" customWidth="1"/>
    <col min="19" max="19" width="15.85546875" customWidth="1"/>
    <col min="20" max="20" width="22.28515625" bestFit="1" customWidth="1"/>
    <col min="21" max="21" width="20.5703125" bestFit="1" customWidth="1"/>
    <col min="22" max="22" width="15.85546875" bestFit="1" customWidth="1"/>
    <col min="23" max="23" width="20.5703125" bestFit="1" customWidth="1"/>
  </cols>
  <sheetData>
    <row r="1" spans="2:30" x14ac:dyDescent="0.25">
      <c r="C1" s="27" t="s">
        <v>16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3" spans="2:30" x14ac:dyDescent="0.25">
      <c r="D3" s="26" t="s">
        <v>18</v>
      </c>
      <c r="E3" s="26"/>
      <c r="F3" s="26"/>
      <c r="G3" s="26"/>
      <c r="H3" s="26" t="s">
        <v>17</v>
      </c>
      <c r="I3" s="26"/>
      <c r="J3" s="26"/>
      <c r="K3" s="26"/>
    </row>
    <row r="4" spans="2:30" x14ac:dyDescent="0.25">
      <c r="B4" s="3" t="s">
        <v>1</v>
      </c>
      <c r="C4" s="3" t="s">
        <v>0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2</v>
      </c>
      <c r="I4" s="3" t="s">
        <v>3</v>
      </c>
      <c r="J4" s="3" t="s">
        <v>4</v>
      </c>
      <c r="K4" s="3" t="s">
        <v>5</v>
      </c>
      <c r="L4" s="4" t="s">
        <v>10</v>
      </c>
      <c r="M4" s="4" t="s">
        <v>11</v>
      </c>
      <c r="N4" s="4" t="s">
        <v>26</v>
      </c>
      <c r="O4" s="2" t="s">
        <v>24</v>
      </c>
      <c r="P4" s="4" t="s">
        <v>21</v>
      </c>
      <c r="Q4" s="4" t="s">
        <v>25</v>
      </c>
      <c r="R4" s="2" t="s">
        <v>19</v>
      </c>
      <c r="S4" s="4" t="s">
        <v>22</v>
      </c>
      <c r="T4" s="2" t="s">
        <v>23</v>
      </c>
      <c r="U4" s="2" t="s">
        <v>24</v>
      </c>
      <c r="V4" t="s">
        <v>36</v>
      </c>
      <c r="W4" t="s">
        <v>24</v>
      </c>
    </row>
    <row r="5" spans="2:30" x14ac:dyDescent="0.25">
      <c r="B5" s="5" t="s">
        <v>12</v>
      </c>
      <c r="C5" s="5">
        <f>'Sequential results'!$D$13</f>
        <v>1.1109999999999998E-2</v>
      </c>
      <c r="D5" s="10">
        <v>3.3999999999999998E-3</v>
      </c>
      <c r="E5" s="10"/>
      <c r="F5" s="10"/>
      <c r="G5" s="10"/>
      <c r="H5" s="10">
        <v>3.3E-3</v>
      </c>
      <c r="I5" s="10"/>
      <c r="J5" s="10"/>
      <c r="K5" s="10"/>
      <c r="L5" s="10">
        <f t="shared" ref="L5:L20" si="0">MAX(D5:K5)</f>
        <v>3.3999999999999998E-3</v>
      </c>
      <c r="M5" s="6">
        <f t="shared" ref="M5:M20" si="1">C5/L5</f>
        <v>3.2676470588235289</v>
      </c>
      <c r="N5" s="16">
        <v>400</v>
      </c>
      <c r="O5" s="21">
        <f>5.5528*(N5)+8775.9</f>
        <v>10997.02</v>
      </c>
      <c r="P5" s="10">
        <f>L5+(O5/1000000)</f>
        <v>1.439702E-2</v>
      </c>
      <c r="Q5" s="10">
        <f>C5/P5</f>
        <v>0.77168747421341355</v>
      </c>
      <c r="R5" s="16">
        <v>512</v>
      </c>
      <c r="S5" s="16">
        <f t="shared" ref="S5:S20" si="2">N5/R5</f>
        <v>0.78125</v>
      </c>
      <c r="T5" s="21">
        <v>3644.42</v>
      </c>
      <c r="U5">
        <f>5.5528*(M5)+8775.9</f>
        <v>8794.0445905882352</v>
      </c>
      <c r="V5">
        <f>5.5528*(N5)+8775.9</f>
        <v>10997.02</v>
      </c>
      <c r="W5">
        <v>2.8472031250000002E-2</v>
      </c>
    </row>
    <row r="6" spans="2:30" x14ac:dyDescent="0.25">
      <c r="B6" s="5" t="s">
        <v>12</v>
      </c>
      <c r="C6" s="5">
        <f>'Sequential results'!$D$13</f>
        <v>1.1109999999999998E-2</v>
      </c>
      <c r="D6" s="10">
        <v>1.5E-3</v>
      </c>
      <c r="E6" s="10">
        <v>1.6000000000000001E-3</v>
      </c>
      <c r="F6" s="10"/>
      <c r="G6" s="10"/>
      <c r="H6" s="10">
        <v>1.4E-3</v>
      </c>
      <c r="I6" s="10">
        <v>2.0999999999999999E-3</v>
      </c>
      <c r="J6" s="10"/>
      <c r="K6" s="10"/>
      <c r="L6" s="10">
        <f t="shared" si="0"/>
        <v>2.0999999999999999E-3</v>
      </c>
      <c r="M6" s="6">
        <f t="shared" si="1"/>
        <v>5.2904761904761903</v>
      </c>
      <c r="N6" s="16">
        <v>160</v>
      </c>
      <c r="O6" s="21">
        <f t="shared" ref="O6:O20" si="3">5.5528*(N6)+8775.9</f>
        <v>9664.348</v>
      </c>
      <c r="P6" s="10">
        <f t="shared" ref="P6:P20" si="4">L6+(O6/1000000)</f>
        <v>1.1764347999999999E-2</v>
      </c>
      <c r="Q6" s="10">
        <f t="shared" ref="Q6:Q20" si="5">C6/P6</f>
        <v>0.94437872800090572</v>
      </c>
      <c r="R6" s="16">
        <v>256</v>
      </c>
      <c r="S6" s="16">
        <f t="shared" si="2"/>
        <v>0.625</v>
      </c>
      <c r="T6" s="21">
        <v>2536.08</v>
      </c>
      <c r="U6">
        <f t="shared" ref="U6:U20" si="6">5.5528*(M6)+8775.9</f>
        <v>8805.2769561904752</v>
      </c>
      <c r="W6">
        <v>1.58505E-2</v>
      </c>
    </row>
    <row r="7" spans="2:30" x14ac:dyDescent="0.25">
      <c r="B7" s="5" t="s">
        <v>12</v>
      </c>
      <c r="C7" s="5">
        <f>'Sequential results'!$D$13</f>
        <v>1.1109999999999998E-2</v>
      </c>
      <c r="D7" s="10">
        <v>6.9999999999999999E-4</v>
      </c>
      <c r="E7" s="10">
        <v>6.9999999999999999E-4</v>
      </c>
      <c r="F7" s="10">
        <v>6.9999999999999999E-4</v>
      </c>
      <c r="G7" s="10"/>
      <c r="H7" s="10">
        <v>6.9999999999999999E-4</v>
      </c>
      <c r="I7" s="10">
        <v>6.9999999999999999E-4</v>
      </c>
      <c r="J7" s="10">
        <v>1.1999999999999999E-3</v>
      </c>
      <c r="K7" s="10"/>
      <c r="L7" s="10">
        <f t="shared" si="0"/>
        <v>1.1999999999999999E-3</v>
      </c>
      <c r="M7" s="6">
        <f t="shared" si="1"/>
        <v>9.2583333333333329</v>
      </c>
      <c r="N7" s="16">
        <v>80</v>
      </c>
      <c r="O7" s="21">
        <f t="shared" si="3"/>
        <v>9220.1239999999998</v>
      </c>
      <c r="P7" s="10">
        <f t="shared" si="4"/>
        <v>1.0420123999999999E-2</v>
      </c>
      <c r="Q7" s="10">
        <f t="shared" si="5"/>
        <v>1.066206121923309</v>
      </c>
      <c r="R7" s="16">
        <v>128</v>
      </c>
      <c r="S7" s="16">
        <f t="shared" si="2"/>
        <v>0.625</v>
      </c>
      <c r="T7" s="21">
        <v>1909.02</v>
      </c>
      <c r="U7">
        <f t="shared" si="6"/>
        <v>8827.3096733333332</v>
      </c>
      <c r="W7">
        <v>1.1931374999999999E-2</v>
      </c>
      <c r="Y7" s="5" t="s">
        <v>12</v>
      </c>
      <c r="Z7" s="14">
        <f>L5</f>
        <v>3.3999999999999998E-3</v>
      </c>
      <c r="AA7" s="14">
        <f>L6</f>
        <v>2.0999999999999999E-3</v>
      </c>
      <c r="AB7" s="14">
        <f>L7</f>
        <v>1.1999999999999999E-3</v>
      </c>
      <c r="AC7" s="14">
        <f>L8</f>
        <v>1.2999999999999999E-3</v>
      </c>
      <c r="AD7">
        <v>1.1109999999999998E-2</v>
      </c>
    </row>
    <row r="8" spans="2:30" x14ac:dyDescent="0.25">
      <c r="B8" s="5" t="s">
        <v>12</v>
      </c>
      <c r="C8" s="5">
        <f>'Sequential results'!$D$13</f>
        <v>1.1109999999999998E-2</v>
      </c>
      <c r="D8" s="10">
        <v>6.9999999999999999E-4</v>
      </c>
      <c r="E8" s="10">
        <v>1.2999999999999999E-3</v>
      </c>
      <c r="F8" s="10">
        <v>8.9999999999999998E-4</v>
      </c>
      <c r="G8" s="10">
        <v>1.1000000000000001E-3</v>
      </c>
      <c r="H8" s="10">
        <v>6.9999999999999999E-4</v>
      </c>
      <c r="I8" s="10">
        <v>8.0000000000000004E-4</v>
      </c>
      <c r="J8" s="10">
        <v>1.1999999999999999E-3</v>
      </c>
      <c r="K8" s="10">
        <v>6.9999999999999999E-4</v>
      </c>
      <c r="L8" s="10">
        <f t="shared" si="0"/>
        <v>1.2999999999999999E-3</v>
      </c>
      <c r="M8" s="6">
        <f t="shared" si="1"/>
        <v>8.546153846153846</v>
      </c>
      <c r="N8" s="16">
        <v>80</v>
      </c>
      <c r="O8" s="21">
        <f t="shared" si="3"/>
        <v>9220.1239999999998</v>
      </c>
      <c r="P8" s="10">
        <f t="shared" si="4"/>
        <v>1.0520123999999999E-2</v>
      </c>
      <c r="Q8" s="10">
        <f t="shared" si="5"/>
        <v>1.0560712022025596</v>
      </c>
      <c r="R8" s="16">
        <v>128</v>
      </c>
      <c r="S8" s="16">
        <f t="shared" si="2"/>
        <v>0.625</v>
      </c>
      <c r="T8" s="21">
        <v>1909.02</v>
      </c>
      <c r="U8">
        <f t="shared" si="6"/>
        <v>8823.3550830769236</v>
      </c>
      <c r="W8">
        <v>1.1931374999999999E-2</v>
      </c>
      <c r="Y8" s="7" t="s">
        <v>13</v>
      </c>
      <c r="Z8" s="14">
        <f>L9</f>
        <v>0.91930000000000001</v>
      </c>
      <c r="AA8" s="14">
        <f>L10</f>
        <v>0.44690000000000002</v>
      </c>
      <c r="AB8" s="14">
        <f>L11</f>
        <v>0.29160000000000003</v>
      </c>
      <c r="AC8" s="14">
        <f>L12</f>
        <v>0.22109999999999999</v>
      </c>
      <c r="AD8">
        <v>1.29955</v>
      </c>
    </row>
    <row r="9" spans="2:30" x14ac:dyDescent="0.25">
      <c r="B9" s="7" t="s">
        <v>13</v>
      </c>
      <c r="C9" s="7">
        <v>1.3396600000000001</v>
      </c>
      <c r="D9" s="11">
        <v>0.89480000000000004</v>
      </c>
      <c r="E9" s="11"/>
      <c r="F9" s="11"/>
      <c r="G9" s="11"/>
      <c r="H9" s="11">
        <v>0.91930000000000001</v>
      </c>
      <c r="I9" s="11"/>
      <c r="J9" s="11"/>
      <c r="K9" s="11"/>
      <c r="L9" s="10">
        <f t="shared" si="0"/>
        <v>0.91930000000000001</v>
      </c>
      <c r="M9" s="6">
        <f t="shared" si="1"/>
        <v>1.45726095942565</v>
      </c>
      <c r="N9" s="16">
        <v>19600</v>
      </c>
      <c r="O9" s="21">
        <f t="shared" si="3"/>
        <v>117610.78</v>
      </c>
      <c r="P9" s="10">
        <f t="shared" si="4"/>
        <v>1.0369107799999999</v>
      </c>
      <c r="Q9" s="10">
        <f t="shared" si="5"/>
        <v>1.2919722948583872</v>
      </c>
      <c r="R9" s="16">
        <v>32768</v>
      </c>
      <c r="S9" s="16">
        <f t="shared" si="2"/>
        <v>0.59814453125</v>
      </c>
      <c r="T9" s="21">
        <v>171353.95</v>
      </c>
      <c r="U9">
        <f t="shared" si="6"/>
        <v>8783.991878655499</v>
      </c>
      <c r="W9">
        <v>1.0249442810058595</v>
      </c>
      <c r="Y9" s="8" t="s">
        <v>14</v>
      </c>
      <c r="Z9" s="14">
        <f>L13</f>
        <v>5.8651999999999997</v>
      </c>
      <c r="AA9" s="14">
        <f>L14</f>
        <v>2.8811</v>
      </c>
      <c r="AB9" s="14">
        <f>L15</f>
        <v>1.9028</v>
      </c>
      <c r="AC9" s="14">
        <f>L16</f>
        <v>1.4649000000000001</v>
      </c>
      <c r="AD9">
        <v>15.022870000000001</v>
      </c>
    </row>
    <row r="10" spans="2:30" x14ac:dyDescent="0.25">
      <c r="B10" s="7" t="s">
        <v>13</v>
      </c>
      <c r="C10" s="7">
        <v>1.3396600000000001</v>
      </c>
      <c r="D10" s="11">
        <v>0.43519999999999998</v>
      </c>
      <c r="E10" s="11">
        <v>0.44690000000000002</v>
      </c>
      <c r="F10" s="11"/>
      <c r="G10" s="11"/>
      <c r="H10" s="11">
        <v>0.4461</v>
      </c>
      <c r="I10" s="11">
        <v>0.43509999999999999</v>
      </c>
      <c r="J10" s="11"/>
      <c r="K10" s="11"/>
      <c r="L10" s="10">
        <f t="shared" si="0"/>
        <v>0.44690000000000002</v>
      </c>
      <c r="M10" s="6">
        <f t="shared" si="1"/>
        <v>2.9976728574625198</v>
      </c>
      <c r="N10" s="16">
        <v>9520</v>
      </c>
      <c r="O10" s="21">
        <f t="shared" si="3"/>
        <v>61638.556000000004</v>
      </c>
      <c r="P10" s="10">
        <f t="shared" si="4"/>
        <v>0.50853855599999997</v>
      </c>
      <c r="Q10" s="10">
        <f t="shared" si="5"/>
        <v>2.6343331969503607</v>
      </c>
      <c r="R10" s="16">
        <v>16384</v>
      </c>
      <c r="S10" s="16">
        <f t="shared" si="2"/>
        <v>0.5810546875</v>
      </c>
      <c r="T10" s="21">
        <v>110312.36</v>
      </c>
      <c r="U10">
        <f t="shared" si="6"/>
        <v>8792.5454778429175</v>
      </c>
      <c r="W10">
        <v>0.64097513867187494</v>
      </c>
      <c r="Y10" s="9" t="s">
        <v>15</v>
      </c>
      <c r="Z10" s="14">
        <f>L17</f>
        <v>15.074400000000001</v>
      </c>
      <c r="AA10" s="14">
        <f>L18</f>
        <v>7.5091999999999999</v>
      </c>
      <c r="AB10" s="14">
        <f>L19</f>
        <v>5.1860999999999997</v>
      </c>
      <c r="AC10" s="14">
        <f>L20</f>
        <v>3.8102</v>
      </c>
      <c r="AD10">
        <v>51.699950000000001</v>
      </c>
    </row>
    <row r="11" spans="2:30" x14ac:dyDescent="0.25">
      <c r="B11" s="7" t="s">
        <v>13</v>
      </c>
      <c r="C11" s="7">
        <v>1.3396600000000001</v>
      </c>
      <c r="D11" s="11">
        <v>0.28320000000000001</v>
      </c>
      <c r="E11" s="11">
        <v>0.29160000000000003</v>
      </c>
      <c r="F11" s="11">
        <v>0.28089999999999998</v>
      </c>
      <c r="G11" s="11"/>
      <c r="H11" s="11">
        <v>0.28470000000000001</v>
      </c>
      <c r="I11" s="11">
        <v>0.2828</v>
      </c>
      <c r="J11" s="11">
        <v>0.2863</v>
      </c>
      <c r="K11" s="11"/>
      <c r="L11" s="10">
        <f t="shared" si="0"/>
        <v>0.29160000000000003</v>
      </c>
      <c r="M11" s="6">
        <f t="shared" si="1"/>
        <v>4.5941700960219478</v>
      </c>
      <c r="N11" s="16">
        <v>6160</v>
      </c>
      <c r="O11" s="21">
        <f t="shared" si="3"/>
        <v>42981.148000000001</v>
      </c>
      <c r="P11" s="10">
        <f t="shared" si="4"/>
        <v>0.33458114800000005</v>
      </c>
      <c r="Q11" s="10">
        <f t="shared" si="5"/>
        <v>4.0039912828561395</v>
      </c>
      <c r="R11" s="16">
        <v>8192</v>
      </c>
      <c r="S11" s="16">
        <f t="shared" si="2"/>
        <v>0.751953125</v>
      </c>
      <c r="T11" s="21">
        <v>40348.660000000003</v>
      </c>
      <c r="U11">
        <f t="shared" si="6"/>
        <v>8801.4105077091899</v>
      </c>
      <c r="W11">
        <v>0.30340300976562501</v>
      </c>
    </row>
    <row r="12" spans="2:30" x14ac:dyDescent="0.25">
      <c r="B12" s="7" t="s">
        <v>13</v>
      </c>
      <c r="C12" s="7">
        <v>1.3396600000000001</v>
      </c>
      <c r="D12" s="11">
        <v>0.2104</v>
      </c>
      <c r="E12" s="11">
        <v>0.21240000000000001</v>
      </c>
      <c r="F12" s="11">
        <v>0.20830000000000001</v>
      </c>
      <c r="G12" s="11">
        <v>0.21110000000000001</v>
      </c>
      <c r="H12" s="11">
        <v>0.22109999999999999</v>
      </c>
      <c r="I12" s="11">
        <v>0.20519999999999999</v>
      </c>
      <c r="J12" s="11">
        <v>0.20480000000000001</v>
      </c>
      <c r="K12" s="11">
        <v>0.2054</v>
      </c>
      <c r="L12" s="10">
        <f t="shared" si="0"/>
        <v>0.22109999999999999</v>
      </c>
      <c r="M12" s="6">
        <f t="shared" si="1"/>
        <v>6.0590682948891912</v>
      </c>
      <c r="N12" s="16">
        <v>4480</v>
      </c>
      <c r="O12" s="21">
        <f t="shared" si="3"/>
        <v>33652.444000000003</v>
      </c>
      <c r="P12" s="10">
        <f t="shared" si="4"/>
        <v>0.25475244399999997</v>
      </c>
      <c r="Q12" s="10">
        <f t="shared" si="5"/>
        <v>5.2586737892100466</v>
      </c>
      <c r="R12" s="16">
        <v>8192</v>
      </c>
      <c r="S12" s="16">
        <f t="shared" si="2"/>
        <v>0.546875</v>
      </c>
      <c r="T12" s="21">
        <v>40348.660000000003</v>
      </c>
      <c r="U12">
        <f t="shared" si="6"/>
        <v>8809.5447944278603</v>
      </c>
      <c r="W12">
        <v>0.22065673437500002</v>
      </c>
    </row>
    <row r="13" spans="2:30" x14ac:dyDescent="0.25">
      <c r="B13" s="8" t="s">
        <v>14</v>
      </c>
      <c r="C13" s="8">
        <v>14.458959999999999</v>
      </c>
      <c r="D13" s="12">
        <v>5.8651999999999997</v>
      </c>
      <c r="E13" s="12"/>
      <c r="F13" s="12"/>
      <c r="G13" s="12"/>
      <c r="H13" s="12">
        <v>5.8174999999999999</v>
      </c>
      <c r="I13" s="12"/>
      <c r="J13" s="12"/>
      <c r="K13" s="12"/>
      <c r="L13" s="10">
        <f t="shared" si="0"/>
        <v>5.8651999999999997</v>
      </c>
      <c r="M13" s="6">
        <f t="shared" si="1"/>
        <v>2.4652117574848256</v>
      </c>
      <c r="N13" s="16">
        <v>67600</v>
      </c>
      <c r="O13" s="21">
        <f t="shared" si="3"/>
        <v>384145.18000000005</v>
      </c>
      <c r="P13" s="10">
        <f t="shared" si="4"/>
        <v>6.2493451799999997</v>
      </c>
      <c r="Q13" s="10">
        <f t="shared" si="5"/>
        <v>2.3136760066116238</v>
      </c>
      <c r="R13" s="16">
        <v>131072</v>
      </c>
      <c r="S13" s="16">
        <f t="shared" si="2"/>
        <v>0.5157470703125</v>
      </c>
      <c r="T13" s="21">
        <v>710465.01</v>
      </c>
      <c r="U13">
        <f t="shared" si="6"/>
        <v>8789.5888278469611</v>
      </c>
      <c r="W13">
        <v>3.66420247467041</v>
      </c>
      <c r="Y13" s="5" t="s">
        <v>12</v>
      </c>
      <c r="Z13">
        <f>M5</f>
        <v>3.2676470588235289</v>
      </c>
      <c r="AA13">
        <f>M6</f>
        <v>5.2904761904761903</v>
      </c>
      <c r="AB13">
        <f>M7</f>
        <v>9.2583333333333329</v>
      </c>
      <c r="AC13">
        <f>M8</f>
        <v>8.546153846153846</v>
      </c>
      <c r="AD13">
        <v>1.1109999999999998E-2</v>
      </c>
    </row>
    <row r="14" spans="2:30" x14ac:dyDescent="0.25">
      <c r="B14" s="8" t="s">
        <v>14</v>
      </c>
      <c r="C14" s="8">
        <v>14.458959999999999</v>
      </c>
      <c r="D14" s="12">
        <v>2.7875000000000001</v>
      </c>
      <c r="E14" s="12">
        <v>2.8610000000000002</v>
      </c>
      <c r="F14" s="12"/>
      <c r="G14" s="12"/>
      <c r="H14" s="12">
        <v>2.8811</v>
      </c>
      <c r="I14" s="12">
        <v>2.7915000000000001</v>
      </c>
      <c r="J14" s="12"/>
      <c r="K14" s="12"/>
      <c r="L14" s="10">
        <f t="shared" si="0"/>
        <v>2.8811</v>
      </c>
      <c r="M14" s="6">
        <f t="shared" si="1"/>
        <v>5.018555412863142</v>
      </c>
      <c r="N14" s="16">
        <v>33280</v>
      </c>
      <c r="O14" s="21">
        <f t="shared" si="3"/>
        <v>193573.084</v>
      </c>
      <c r="P14" s="10">
        <f t="shared" si="4"/>
        <v>3.0746730840000001</v>
      </c>
      <c r="Q14" s="10">
        <f t="shared" si="5"/>
        <v>4.7026007659941511</v>
      </c>
      <c r="R14" s="16">
        <v>65536</v>
      </c>
      <c r="S14" s="16">
        <f t="shared" si="2"/>
        <v>0.5078125</v>
      </c>
      <c r="T14" s="21">
        <v>340456.17</v>
      </c>
      <c r="U14">
        <f t="shared" si="6"/>
        <v>8803.7670344965463</v>
      </c>
      <c r="W14">
        <v>1.7288789882812499</v>
      </c>
      <c r="Y14" s="7" t="s">
        <v>13</v>
      </c>
      <c r="Z14">
        <f>M9</f>
        <v>1.45726095942565</v>
      </c>
      <c r="AA14">
        <f>M10</f>
        <v>2.9976728574625198</v>
      </c>
      <c r="AB14">
        <f>M11</f>
        <v>4.5941700960219478</v>
      </c>
      <c r="AC14">
        <f>M12</f>
        <v>6.0590682948891912</v>
      </c>
      <c r="AD14">
        <v>1.29955</v>
      </c>
    </row>
    <row r="15" spans="2:30" x14ac:dyDescent="0.25">
      <c r="B15" s="8" t="s">
        <v>14</v>
      </c>
      <c r="C15" s="8">
        <v>14.458959999999999</v>
      </c>
      <c r="D15" s="12">
        <v>1.8786</v>
      </c>
      <c r="E15" s="12">
        <v>1.9028</v>
      </c>
      <c r="F15" s="12">
        <v>1.8355999999999999</v>
      </c>
      <c r="G15" s="12"/>
      <c r="H15" s="12">
        <v>1.8925000000000001</v>
      </c>
      <c r="I15" s="12">
        <v>1.8354999999999999</v>
      </c>
      <c r="J15" s="12">
        <v>1.8480000000000001</v>
      </c>
      <c r="K15" s="12"/>
      <c r="L15" s="10">
        <f t="shared" si="0"/>
        <v>1.9028</v>
      </c>
      <c r="M15" s="6">
        <f t="shared" si="1"/>
        <v>7.5987807441664907</v>
      </c>
      <c r="N15" s="16">
        <v>21840</v>
      </c>
      <c r="O15" s="21">
        <f t="shared" si="3"/>
        <v>130049.052</v>
      </c>
      <c r="P15" s="10">
        <f t="shared" si="4"/>
        <v>2.032849052</v>
      </c>
      <c r="Q15" s="10">
        <f t="shared" si="5"/>
        <v>7.1126579643356616</v>
      </c>
      <c r="R15" s="16">
        <v>32768</v>
      </c>
      <c r="S15" s="16">
        <f t="shared" si="2"/>
        <v>0.66650390625</v>
      </c>
      <c r="T15" s="21">
        <v>171353.95</v>
      </c>
      <c r="U15">
        <f t="shared" si="6"/>
        <v>8818.0945097162075</v>
      </c>
      <c r="W15">
        <v>1.1420807702636719</v>
      </c>
      <c r="Y15" s="8" t="s">
        <v>14</v>
      </c>
      <c r="Z15">
        <f>M13</f>
        <v>2.4652117574848256</v>
      </c>
      <c r="AA15">
        <f>M14</f>
        <v>5.018555412863142</v>
      </c>
      <c r="AB15">
        <f>M15</f>
        <v>7.5987807441664907</v>
      </c>
      <c r="AC15">
        <f>M16</f>
        <v>9.8702710082599481</v>
      </c>
      <c r="AD15">
        <v>15.022870000000001</v>
      </c>
    </row>
    <row r="16" spans="2:30" x14ac:dyDescent="0.25">
      <c r="B16" s="8" t="s">
        <v>14</v>
      </c>
      <c r="C16" s="8">
        <v>14.458959999999999</v>
      </c>
      <c r="D16" s="12">
        <v>1.4388000000000001</v>
      </c>
      <c r="E16" s="12">
        <v>1.4350000000000001</v>
      </c>
      <c r="F16" s="12">
        <v>1.4067000000000001</v>
      </c>
      <c r="G16" s="12">
        <v>1.4649000000000001</v>
      </c>
      <c r="H16" s="12">
        <v>1.4088000000000001</v>
      </c>
      <c r="I16" s="12">
        <v>1.4095</v>
      </c>
      <c r="J16" s="12">
        <v>1.4187000000000001</v>
      </c>
      <c r="K16" s="12">
        <v>1.4260999999999999</v>
      </c>
      <c r="L16" s="10">
        <f t="shared" si="0"/>
        <v>1.4649000000000001</v>
      </c>
      <c r="M16" s="6">
        <f t="shared" si="1"/>
        <v>9.8702710082599481</v>
      </c>
      <c r="N16" s="16">
        <v>16640</v>
      </c>
      <c r="O16" s="21">
        <f t="shared" si="3"/>
        <v>101174.492</v>
      </c>
      <c r="P16" s="10">
        <f t="shared" si="4"/>
        <v>1.566074492</v>
      </c>
      <c r="Q16" s="10">
        <f t="shared" si="5"/>
        <v>9.2326131827450766</v>
      </c>
      <c r="R16" s="16">
        <v>32768</v>
      </c>
      <c r="S16" s="16">
        <f t="shared" si="2"/>
        <v>0.5078125</v>
      </c>
      <c r="T16" s="21">
        <v>171353.95</v>
      </c>
      <c r="U16">
        <f t="shared" si="6"/>
        <v>8830.7076408546654</v>
      </c>
      <c r="W16">
        <v>0.87015677734375008</v>
      </c>
      <c r="Y16" s="9" t="s">
        <v>15</v>
      </c>
      <c r="Z16">
        <f>M17</f>
        <v>3.1998414530594914</v>
      </c>
      <c r="AA16">
        <f>M18</f>
        <v>6.4235457838384917</v>
      </c>
      <c r="AB16">
        <f>M19</f>
        <v>9.3009564026918117</v>
      </c>
      <c r="AC16">
        <f>M20</f>
        <v>12.659621542176263</v>
      </c>
      <c r="AD16">
        <v>51.699950000000001</v>
      </c>
    </row>
    <row r="17" spans="2:23" x14ac:dyDescent="0.25">
      <c r="B17" s="9" t="s">
        <v>15</v>
      </c>
      <c r="C17" s="9">
        <v>48.235689999999998</v>
      </c>
      <c r="D17" s="13">
        <v>15.0219</v>
      </c>
      <c r="E17" s="13"/>
      <c r="F17" s="13"/>
      <c r="G17" s="13"/>
      <c r="H17" s="13">
        <v>15.074400000000001</v>
      </c>
      <c r="I17" s="13"/>
      <c r="J17" s="13"/>
      <c r="K17" s="13"/>
      <c r="L17" s="10">
        <f t="shared" si="0"/>
        <v>15.074400000000001</v>
      </c>
      <c r="M17" s="6">
        <f t="shared" si="1"/>
        <v>3.1998414530594914</v>
      </c>
      <c r="N17" s="16">
        <v>129600</v>
      </c>
      <c r="O17" s="21">
        <f t="shared" si="3"/>
        <v>728418.78</v>
      </c>
      <c r="P17" s="10">
        <f t="shared" si="4"/>
        <v>15.802818780000001</v>
      </c>
      <c r="Q17" s="10">
        <f t="shared" si="5"/>
        <v>3.0523472218163343</v>
      </c>
      <c r="R17" s="16">
        <v>131072</v>
      </c>
      <c r="S17" s="16">
        <f t="shared" si="2"/>
        <v>0.98876953125</v>
      </c>
      <c r="T17" s="21">
        <v>710465.01</v>
      </c>
      <c r="U17">
        <f t="shared" si="6"/>
        <v>8793.6680796205492</v>
      </c>
      <c r="W17">
        <v>7.0248615490722655</v>
      </c>
    </row>
    <row r="18" spans="2:23" x14ac:dyDescent="0.25">
      <c r="B18" s="9" t="s">
        <v>15</v>
      </c>
      <c r="C18" s="9">
        <v>48.235689999999998</v>
      </c>
      <c r="D18" s="13">
        <v>7.5083000000000002</v>
      </c>
      <c r="E18" s="13">
        <v>7.4763999999999999</v>
      </c>
      <c r="F18" s="13"/>
      <c r="G18" s="13"/>
      <c r="H18" s="13">
        <v>7.5091999999999999</v>
      </c>
      <c r="I18" s="13">
        <v>7.4896000000000003</v>
      </c>
      <c r="J18" s="13"/>
      <c r="K18" s="13"/>
      <c r="L18" s="10">
        <f t="shared" si="0"/>
        <v>7.5091999999999999</v>
      </c>
      <c r="M18" s="6">
        <f t="shared" si="1"/>
        <v>6.4235457838384917</v>
      </c>
      <c r="N18" s="16">
        <v>64800</v>
      </c>
      <c r="O18" s="21">
        <f t="shared" si="3"/>
        <v>368597.34</v>
      </c>
      <c r="P18" s="10">
        <f t="shared" si="4"/>
        <v>7.8777973399999999</v>
      </c>
      <c r="Q18" s="10">
        <f t="shared" si="5"/>
        <v>6.1229919885194706</v>
      </c>
      <c r="R18" s="16">
        <v>65536</v>
      </c>
      <c r="S18" s="16">
        <f t="shared" si="2"/>
        <v>0.98876953125</v>
      </c>
      <c r="T18" s="21">
        <v>340456.17</v>
      </c>
      <c r="U18">
        <f t="shared" si="6"/>
        <v>8811.5686650284988</v>
      </c>
      <c r="W18">
        <v>3.366326876220703</v>
      </c>
    </row>
    <row r="19" spans="2:23" x14ac:dyDescent="0.25">
      <c r="B19" s="9" t="s">
        <v>15</v>
      </c>
      <c r="C19" s="9">
        <v>48.235689999999998</v>
      </c>
      <c r="D19" s="13">
        <v>5.0622999999999996</v>
      </c>
      <c r="E19" s="13">
        <v>5.0430999999999999</v>
      </c>
      <c r="F19" s="13">
        <v>5.0968</v>
      </c>
      <c r="G19" s="13"/>
      <c r="H19" s="13">
        <v>4.9939</v>
      </c>
      <c r="I19" s="13">
        <v>5.1071</v>
      </c>
      <c r="J19" s="13">
        <v>5.1860999999999997</v>
      </c>
      <c r="K19" s="13"/>
      <c r="L19" s="10">
        <f t="shared" si="0"/>
        <v>5.1860999999999997</v>
      </c>
      <c r="M19" s="6">
        <f t="shared" si="1"/>
        <v>9.3009564026918117</v>
      </c>
      <c r="N19" s="16">
        <v>43200</v>
      </c>
      <c r="O19" s="21">
        <f t="shared" si="3"/>
        <v>248656.86000000002</v>
      </c>
      <c r="P19" s="10">
        <f t="shared" si="4"/>
        <v>5.4347568599999994</v>
      </c>
      <c r="Q19" s="10">
        <f t="shared" si="5"/>
        <v>8.8754090095577904</v>
      </c>
      <c r="R19" s="16">
        <v>65536</v>
      </c>
      <c r="S19" s="16">
        <f t="shared" si="2"/>
        <v>0.6591796875</v>
      </c>
      <c r="T19" s="21">
        <v>340456.17</v>
      </c>
      <c r="U19">
        <f t="shared" si="6"/>
        <v>8827.5463507128661</v>
      </c>
      <c r="W19">
        <v>2.2442179174804688</v>
      </c>
    </row>
    <row r="20" spans="2:23" x14ac:dyDescent="0.25">
      <c r="B20" s="9" t="s">
        <v>15</v>
      </c>
      <c r="C20" s="9">
        <v>48.235689999999998</v>
      </c>
      <c r="D20" s="13">
        <v>3.6962999999999999</v>
      </c>
      <c r="E20" s="13">
        <v>3.8102</v>
      </c>
      <c r="F20" s="13">
        <v>3.7166999999999999</v>
      </c>
      <c r="G20" s="13">
        <v>3.6856</v>
      </c>
      <c r="H20" s="13">
        <v>3.7294</v>
      </c>
      <c r="I20" s="13">
        <v>3.7027999999999999</v>
      </c>
      <c r="J20" s="13">
        <v>3.6783000000000001</v>
      </c>
      <c r="K20" s="13">
        <v>3.6558000000000002</v>
      </c>
      <c r="L20" s="10">
        <f t="shared" si="0"/>
        <v>3.8102</v>
      </c>
      <c r="M20" s="6">
        <f t="shared" si="1"/>
        <v>12.659621542176263</v>
      </c>
      <c r="N20" s="16">
        <v>31680</v>
      </c>
      <c r="O20" s="21">
        <f t="shared" si="3"/>
        <v>184688.60400000002</v>
      </c>
      <c r="P20" s="10">
        <f t="shared" si="4"/>
        <v>3.9948886040000002</v>
      </c>
      <c r="Q20" s="10">
        <f t="shared" si="5"/>
        <v>12.074351698243248</v>
      </c>
      <c r="R20" s="16">
        <v>32768</v>
      </c>
      <c r="S20" s="16">
        <f t="shared" si="2"/>
        <v>0.966796875</v>
      </c>
      <c r="T20" s="21">
        <v>171353.95</v>
      </c>
      <c r="U20">
        <f t="shared" si="6"/>
        <v>8846.1963464993969</v>
      </c>
      <c r="W20">
        <v>1.6566446337890628</v>
      </c>
    </row>
    <row r="22" spans="2:23" x14ac:dyDescent="0.25">
      <c r="I22" t="s">
        <v>19</v>
      </c>
      <c r="J22" t="s">
        <v>20</v>
      </c>
      <c r="P22">
        <v>80</v>
      </c>
    </row>
    <row r="23" spans="2:23" x14ac:dyDescent="0.25">
      <c r="I23">
        <v>0</v>
      </c>
      <c r="J23">
        <v>5.48</v>
      </c>
      <c r="P23">
        <v>80</v>
      </c>
      <c r="S23" s="25" t="s">
        <v>34</v>
      </c>
      <c r="T23" s="22" t="s">
        <v>35</v>
      </c>
    </row>
    <row r="24" spans="2:23" x14ac:dyDescent="0.25">
      <c r="I24">
        <v>1</v>
      </c>
      <c r="J24">
        <v>1318.87</v>
      </c>
      <c r="P24">
        <v>160</v>
      </c>
      <c r="R24" t="s">
        <v>12</v>
      </c>
      <c r="S24">
        <v>3.2000000000000002E-3</v>
      </c>
      <c r="T24">
        <v>1.5900000000000001E-2</v>
      </c>
    </row>
    <row r="25" spans="2:23" x14ac:dyDescent="0.25">
      <c r="I25">
        <v>2</v>
      </c>
      <c r="J25">
        <v>1271.96</v>
      </c>
      <c r="P25">
        <v>400</v>
      </c>
      <c r="R25" t="s">
        <v>13</v>
      </c>
      <c r="S25">
        <v>0.90010000000000001</v>
      </c>
      <c r="T25">
        <v>4.4036999999999997</v>
      </c>
    </row>
    <row r="26" spans="2:23" x14ac:dyDescent="0.25">
      <c r="I26">
        <v>4</v>
      </c>
      <c r="J26">
        <v>1319.27</v>
      </c>
      <c r="P26">
        <v>4480</v>
      </c>
      <c r="R26" t="s">
        <v>14</v>
      </c>
      <c r="S26">
        <v>5.6508000000000003</v>
      </c>
      <c r="T26">
        <v>26.439900000000002</v>
      </c>
    </row>
    <row r="27" spans="2:23" x14ac:dyDescent="0.25">
      <c r="I27">
        <v>8</v>
      </c>
      <c r="J27">
        <v>1291.1099999999999</v>
      </c>
      <c r="P27">
        <v>6160</v>
      </c>
      <c r="R27" t="s">
        <v>15</v>
      </c>
      <c r="S27">
        <v>15.0275</v>
      </c>
      <c r="T27">
        <v>64.797499999999999</v>
      </c>
    </row>
    <row r="28" spans="2:23" x14ac:dyDescent="0.25">
      <c r="I28">
        <v>16</v>
      </c>
      <c r="J28">
        <v>1344.23</v>
      </c>
      <c r="P28">
        <v>9520</v>
      </c>
    </row>
    <row r="29" spans="2:23" x14ac:dyDescent="0.25">
      <c r="I29">
        <v>32</v>
      </c>
      <c r="J29">
        <v>1499.72</v>
      </c>
      <c r="P29">
        <v>16640</v>
      </c>
    </row>
    <row r="30" spans="2:23" x14ac:dyDescent="0.25">
      <c r="I30">
        <v>64</v>
      </c>
      <c r="J30">
        <v>1651.19</v>
      </c>
      <c r="P30">
        <v>19600</v>
      </c>
    </row>
    <row r="31" spans="2:23" x14ac:dyDescent="0.25">
      <c r="I31">
        <v>128</v>
      </c>
      <c r="J31">
        <v>1909.02</v>
      </c>
      <c r="P31">
        <v>21840</v>
      </c>
    </row>
    <row r="32" spans="2:23" x14ac:dyDescent="0.25">
      <c r="I32">
        <v>256</v>
      </c>
      <c r="J32">
        <v>2536.08</v>
      </c>
      <c r="P32">
        <v>31680</v>
      </c>
    </row>
    <row r="33" spans="1:18" x14ac:dyDescent="0.25">
      <c r="I33">
        <v>512</v>
      </c>
      <c r="J33">
        <v>3644.42</v>
      </c>
      <c r="P33">
        <v>33280</v>
      </c>
    </row>
    <row r="34" spans="1:18" x14ac:dyDescent="0.25">
      <c r="I34">
        <v>1024</v>
      </c>
      <c r="J34">
        <v>6086.12</v>
      </c>
      <c r="P34">
        <v>43200</v>
      </c>
    </row>
    <row r="35" spans="1:18" x14ac:dyDescent="0.25">
      <c r="I35">
        <v>2048</v>
      </c>
      <c r="J35">
        <v>10435.09</v>
      </c>
      <c r="P35">
        <v>64800</v>
      </c>
    </row>
    <row r="36" spans="1:18" x14ac:dyDescent="0.25">
      <c r="I36">
        <v>4096</v>
      </c>
      <c r="J36">
        <v>18799.03</v>
      </c>
      <c r="P36">
        <v>67600</v>
      </c>
    </row>
    <row r="37" spans="1:18" x14ac:dyDescent="0.25">
      <c r="I37">
        <v>8192</v>
      </c>
      <c r="J37">
        <v>40348.660000000003</v>
      </c>
      <c r="P37">
        <v>129600</v>
      </c>
    </row>
    <row r="38" spans="1:18" x14ac:dyDescent="0.25">
      <c r="I38">
        <v>16384</v>
      </c>
      <c r="J38">
        <v>110312.36</v>
      </c>
    </row>
    <row r="39" spans="1:18" x14ac:dyDescent="0.25">
      <c r="A39" s="5" t="s">
        <v>12</v>
      </c>
      <c r="B39" s="24">
        <f>L5</f>
        <v>3.3999999999999998E-3</v>
      </c>
      <c r="C39" s="23">
        <f t="shared" ref="C39:C42" si="7">Q39</f>
        <v>1.439702E-2</v>
      </c>
      <c r="D39">
        <f>C5</f>
        <v>1.1109999999999998E-2</v>
      </c>
      <c r="I39">
        <v>32768</v>
      </c>
      <c r="J39">
        <v>171353.95</v>
      </c>
      <c r="P39" s="5" t="s">
        <v>12</v>
      </c>
      <c r="Q39" s="10">
        <f>P5</f>
        <v>1.439702E-2</v>
      </c>
      <c r="R39">
        <v>1.1109999999999998E-2</v>
      </c>
    </row>
    <row r="40" spans="1:18" x14ac:dyDescent="0.25">
      <c r="A40" s="7" t="s">
        <v>13</v>
      </c>
      <c r="B40" s="24">
        <f>L9</f>
        <v>0.91930000000000001</v>
      </c>
      <c r="C40" s="23">
        <f t="shared" si="7"/>
        <v>1.0369107799999999</v>
      </c>
      <c r="D40">
        <f>C9</f>
        <v>1.3396600000000001</v>
      </c>
      <c r="I40">
        <v>65536</v>
      </c>
      <c r="J40">
        <v>340456.17</v>
      </c>
      <c r="P40" s="7" t="s">
        <v>13</v>
      </c>
      <c r="Q40" s="10">
        <f>P9</f>
        <v>1.0369107799999999</v>
      </c>
      <c r="R40">
        <v>1.3396600000000001</v>
      </c>
    </row>
    <row r="41" spans="1:18" x14ac:dyDescent="0.25">
      <c r="A41" s="8" t="s">
        <v>14</v>
      </c>
      <c r="B41" s="24">
        <f>L13</f>
        <v>5.8651999999999997</v>
      </c>
      <c r="C41" s="23">
        <f t="shared" si="7"/>
        <v>6.2493451799999997</v>
      </c>
      <c r="D41">
        <f>C13</f>
        <v>14.458959999999999</v>
      </c>
      <c r="I41">
        <v>131072</v>
      </c>
      <c r="J41">
        <v>710465.01</v>
      </c>
      <c r="P41" s="8" t="s">
        <v>14</v>
      </c>
      <c r="Q41" s="10">
        <f>P13</f>
        <v>6.2493451799999997</v>
      </c>
      <c r="R41">
        <v>14.458959999999999</v>
      </c>
    </row>
    <row r="42" spans="1:18" x14ac:dyDescent="0.25">
      <c r="A42" s="9" t="s">
        <v>15</v>
      </c>
      <c r="B42" s="24">
        <f>L17</f>
        <v>15.074400000000001</v>
      </c>
      <c r="C42" s="23">
        <f t="shared" si="7"/>
        <v>15.802818780000001</v>
      </c>
      <c r="D42">
        <f>C17</f>
        <v>48.235689999999998</v>
      </c>
      <c r="I42">
        <v>262144</v>
      </c>
      <c r="J42">
        <v>1815840.81</v>
      </c>
      <c r="P42" s="9" t="s">
        <v>15</v>
      </c>
      <c r="Q42" s="10">
        <f>P17</f>
        <v>15.802818780000001</v>
      </c>
      <c r="R42">
        <v>48.235689999999998</v>
      </c>
    </row>
    <row r="43" spans="1:18" x14ac:dyDescent="0.25">
      <c r="I43">
        <v>524288</v>
      </c>
      <c r="J43">
        <v>2756137.17</v>
      </c>
    </row>
    <row r="45" spans="1:18" x14ac:dyDescent="0.25">
      <c r="I45">
        <v>1048576</v>
      </c>
      <c r="J45">
        <v>5476913.6500000004</v>
      </c>
    </row>
    <row r="55" spans="29:47" x14ac:dyDescent="0.25">
      <c r="AC55" s="5" t="s">
        <v>12</v>
      </c>
      <c r="AD55" s="14">
        <f>P5</f>
        <v>1.439702E-2</v>
      </c>
      <c r="AE55" s="14">
        <f>P6</f>
        <v>1.1764347999999999E-2</v>
      </c>
      <c r="AF55" s="14">
        <f>P7</f>
        <v>1.0420123999999999E-2</v>
      </c>
      <c r="AG55" s="14">
        <f>P8</f>
        <v>1.0520123999999999E-2</v>
      </c>
      <c r="AH55">
        <v>1.1109999999999998E-2</v>
      </c>
      <c r="AQ55" s="5" t="s">
        <v>12</v>
      </c>
      <c r="AR55" s="14">
        <f>Q5</f>
        <v>0.77168747421341355</v>
      </c>
      <c r="AS55" s="14">
        <f>Q6</f>
        <v>0.94437872800090572</v>
      </c>
      <c r="AT55" s="14">
        <f>Q7</f>
        <v>1.066206121923309</v>
      </c>
      <c r="AU55" s="14">
        <f>Q8</f>
        <v>1.0560712022025596</v>
      </c>
    </row>
    <row r="56" spans="29:47" x14ac:dyDescent="0.25">
      <c r="AC56" s="7" t="s">
        <v>13</v>
      </c>
      <c r="AD56" s="14">
        <f>P9</f>
        <v>1.0369107799999999</v>
      </c>
      <c r="AE56" s="14">
        <f>P10</f>
        <v>0.50853855599999997</v>
      </c>
      <c r="AF56" s="14">
        <f>P11</f>
        <v>0.33458114800000005</v>
      </c>
      <c r="AG56" s="14">
        <f>P12</f>
        <v>0.25475244399999997</v>
      </c>
      <c r="AH56">
        <v>1.29955</v>
      </c>
      <c r="AQ56" s="7" t="s">
        <v>13</v>
      </c>
      <c r="AR56" s="14">
        <f>Q9</f>
        <v>1.2919722948583872</v>
      </c>
      <c r="AS56" s="14">
        <f>Q10</f>
        <v>2.6343331969503607</v>
      </c>
      <c r="AT56" s="14">
        <f>Q11</f>
        <v>4.0039912828561395</v>
      </c>
      <c r="AU56" s="14">
        <f>Q12</f>
        <v>5.2586737892100466</v>
      </c>
    </row>
    <row r="57" spans="29:47" x14ac:dyDescent="0.25">
      <c r="AC57" s="8" t="s">
        <v>14</v>
      </c>
      <c r="AD57" s="14">
        <f>P13</f>
        <v>6.2493451799999997</v>
      </c>
      <c r="AE57" s="14">
        <f>P14</f>
        <v>3.0746730840000001</v>
      </c>
      <c r="AF57" s="14">
        <f>P15</f>
        <v>2.032849052</v>
      </c>
      <c r="AG57" s="14">
        <f>P16</f>
        <v>1.566074492</v>
      </c>
      <c r="AH57">
        <v>15.022870000000001</v>
      </c>
      <c r="AQ57" s="8" t="s">
        <v>14</v>
      </c>
      <c r="AR57" s="14">
        <f>Q13</f>
        <v>2.3136760066116238</v>
      </c>
      <c r="AS57" s="14">
        <f>Q14</f>
        <v>4.7026007659941511</v>
      </c>
      <c r="AT57" s="14">
        <f>Q15</f>
        <v>7.1126579643356616</v>
      </c>
      <c r="AU57" s="14">
        <f>Q16</f>
        <v>9.2326131827450766</v>
      </c>
    </row>
    <row r="58" spans="29:47" x14ac:dyDescent="0.25">
      <c r="AC58" s="9" t="s">
        <v>15</v>
      </c>
      <c r="AD58" s="14">
        <f>P17</f>
        <v>15.802818780000001</v>
      </c>
      <c r="AE58" s="14">
        <f>P18</f>
        <v>7.8777973399999999</v>
      </c>
      <c r="AF58" s="14">
        <f>P19</f>
        <v>5.4347568599999994</v>
      </c>
      <c r="AG58" s="14">
        <f>P20</f>
        <v>3.9948886040000002</v>
      </c>
      <c r="AH58">
        <v>51.699950000000001</v>
      </c>
      <c r="AQ58" s="9" t="s">
        <v>15</v>
      </c>
      <c r="AR58" s="14">
        <f>Q17</f>
        <v>3.0523472218163343</v>
      </c>
      <c r="AS58" s="14">
        <f>Q18</f>
        <v>6.1229919885194706</v>
      </c>
      <c r="AT58" s="14">
        <f>Q19</f>
        <v>8.8754090095577904</v>
      </c>
      <c r="AU58" s="14">
        <f>Q20</f>
        <v>12.074351698243248</v>
      </c>
    </row>
    <row r="71" spans="1:18" x14ac:dyDescent="0.25">
      <c r="A71" s="5" t="s">
        <v>12</v>
      </c>
      <c r="B71" s="6">
        <f>L6</f>
        <v>2.0999999999999999E-3</v>
      </c>
      <c r="C71" s="23">
        <f t="shared" ref="C71:C74" si="8">Q71</f>
        <v>1.1764347999999999E-2</v>
      </c>
      <c r="D71">
        <v>1.1109999999999998E-2</v>
      </c>
      <c r="P71" s="5" t="s">
        <v>12</v>
      </c>
      <c r="Q71" s="10">
        <f>P6</f>
        <v>1.1764347999999999E-2</v>
      </c>
      <c r="R71">
        <v>1.1109999999999998E-2</v>
      </c>
    </row>
    <row r="72" spans="1:18" x14ac:dyDescent="0.25">
      <c r="A72" s="7" t="s">
        <v>13</v>
      </c>
      <c r="B72" s="6">
        <f>L10</f>
        <v>0.44690000000000002</v>
      </c>
      <c r="C72" s="23">
        <f t="shared" si="8"/>
        <v>0.50853855599999997</v>
      </c>
      <c r="D72">
        <v>1.3396600000000001</v>
      </c>
      <c r="P72" s="7" t="s">
        <v>13</v>
      </c>
      <c r="Q72" s="10">
        <f>P10</f>
        <v>0.50853855599999997</v>
      </c>
      <c r="R72">
        <v>1.3396600000000001</v>
      </c>
    </row>
    <row r="73" spans="1:18" x14ac:dyDescent="0.25">
      <c r="A73" s="8" t="s">
        <v>14</v>
      </c>
      <c r="B73" s="6">
        <f>L14</f>
        <v>2.8811</v>
      </c>
      <c r="C73" s="23">
        <f t="shared" si="8"/>
        <v>3.0746730840000001</v>
      </c>
      <c r="D73">
        <v>14.458959999999999</v>
      </c>
      <c r="P73" s="8" t="s">
        <v>14</v>
      </c>
      <c r="Q73" s="10">
        <f>P14</f>
        <v>3.0746730840000001</v>
      </c>
      <c r="R73">
        <v>14.458959999999999</v>
      </c>
    </row>
    <row r="74" spans="1:18" x14ac:dyDescent="0.25">
      <c r="A74" s="9" t="s">
        <v>15</v>
      </c>
      <c r="B74" s="6">
        <f>L18</f>
        <v>7.5091999999999999</v>
      </c>
      <c r="C74" s="23">
        <f t="shared" si="8"/>
        <v>7.8777973399999999</v>
      </c>
      <c r="D74">
        <v>48.235689999999998</v>
      </c>
      <c r="P74" s="9" t="s">
        <v>15</v>
      </c>
      <c r="Q74" s="10">
        <f>P18</f>
        <v>7.8777973399999999</v>
      </c>
      <c r="R74">
        <v>48.235689999999998</v>
      </c>
    </row>
    <row r="104" spans="1:18" x14ac:dyDescent="0.25">
      <c r="A104" s="5" t="s">
        <v>12</v>
      </c>
      <c r="B104">
        <f>L7</f>
        <v>1.1999999999999999E-3</v>
      </c>
      <c r="C104" s="23">
        <f t="shared" ref="C104:C107" si="9">Q104</f>
        <v>1.0420123999999999E-2</v>
      </c>
      <c r="D104">
        <v>1.1109999999999998E-2</v>
      </c>
      <c r="P104" s="5" t="s">
        <v>12</v>
      </c>
      <c r="Q104" s="10">
        <f>P7</f>
        <v>1.0420123999999999E-2</v>
      </c>
      <c r="R104">
        <v>1.1109999999999998E-2</v>
      </c>
    </row>
    <row r="105" spans="1:18" x14ac:dyDescent="0.25">
      <c r="A105" s="7" t="s">
        <v>13</v>
      </c>
      <c r="B105">
        <f>L11</f>
        <v>0.29160000000000003</v>
      </c>
      <c r="C105" s="23">
        <f t="shared" si="9"/>
        <v>0.33458114800000005</v>
      </c>
      <c r="D105">
        <v>1.3396600000000001</v>
      </c>
      <c r="P105" s="7" t="s">
        <v>13</v>
      </c>
      <c r="Q105" s="10">
        <f>P11</f>
        <v>0.33458114800000005</v>
      </c>
      <c r="R105">
        <v>1.3396600000000001</v>
      </c>
    </row>
    <row r="106" spans="1:18" x14ac:dyDescent="0.25">
      <c r="A106" s="8" t="s">
        <v>14</v>
      </c>
      <c r="B106">
        <f>L15</f>
        <v>1.9028</v>
      </c>
      <c r="C106" s="23">
        <f t="shared" si="9"/>
        <v>2.032849052</v>
      </c>
      <c r="D106">
        <v>14.458959999999999</v>
      </c>
      <c r="P106" s="8" t="s">
        <v>14</v>
      </c>
      <c r="Q106" s="10">
        <f>P15</f>
        <v>2.032849052</v>
      </c>
      <c r="R106">
        <v>14.458959999999999</v>
      </c>
    </row>
    <row r="107" spans="1:18" x14ac:dyDescent="0.25">
      <c r="A107" s="9" t="s">
        <v>15</v>
      </c>
      <c r="B107">
        <f>L19</f>
        <v>5.1860999999999997</v>
      </c>
      <c r="C107" s="23">
        <f t="shared" si="9"/>
        <v>5.4347568599999994</v>
      </c>
      <c r="D107">
        <v>48.235689999999998</v>
      </c>
      <c r="P107" s="9" t="s">
        <v>15</v>
      </c>
      <c r="Q107" s="10">
        <f>P19</f>
        <v>5.4347568599999994</v>
      </c>
      <c r="R107">
        <v>48.235689999999998</v>
      </c>
    </row>
    <row r="137" spans="1:18" x14ac:dyDescent="0.25">
      <c r="A137" s="5" t="s">
        <v>12</v>
      </c>
      <c r="B137">
        <f>L8</f>
        <v>1.2999999999999999E-3</v>
      </c>
      <c r="C137" s="14">
        <f t="shared" ref="C137:C140" si="10">Q137</f>
        <v>1.0520123999999999E-2</v>
      </c>
      <c r="D137">
        <v>1.1109999999999998E-2</v>
      </c>
      <c r="P137" s="5" t="s">
        <v>12</v>
      </c>
      <c r="Q137" s="10">
        <f>P8</f>
        <v>1.0520123999999999E-2</v>
      </c>
      <c r="R137">
        <v>1.1109999999999998E-2</v>
      </c>
    </row>
    <row r="138" spans="1:18" x14ac:dyDescent="0.25">
      <c r="A138" s="7" t="s">
        <v>13</v>
      </c>
      <c r="B138">
        <f>L12</f>
        <v>0.22109999999999999</v>
      </c>
      <c r="C138" s="14">
        <f t="shared" si="10"/>
        <v>0.25475244399999997</v>
      </c>
      <c r="D138">
        <v>1.3396600000000001</v>
      </c>
      <c r="P138" s="7" t="s">
        <v>13</v>
      </c>
      <c r="Q138" s="10">
        <f>P12</f>
        <v>0.25475244399999997</v>
      </c>
      <c r="R138">
        <v>1.3396600000000001</v>
      </c>
    </row>
    <row r="139" spans="1:18" x14ac:dyDescent="0.25">
      <c r="A139" s="8" t="s">
        <v>14</v>
      </c>
      <c r="B139">
        <f>L16</f>
        <v>1.4649000000000001</v>
      </c>
      <c r="C139" s="14">
        <f t="shared" si="10"/>
        <v>1.566074492</v>
      </c>
      <c r="D139">
        <v>14.458959999999999</v>
      </c>
      <c r="P139" s="8" t="s">
        <v>14</v>
      </c>
      <c r="Q139" s="10">
        <f>P16</f>
        <v>1.566074492</v>
      </c>
      <c r="R139">
        <v>14.458959999999999</v>
      </c>
    </row>
    <row r="140" spans="1:18" x14ac:dyDescent="0.25">
      <c r="A140" s="9" t="s">
        <v>15</v>
      </c>
      <c r="B140">
        <f>L20</f>
        <v>3.8102</v>
      </c>
      <c r="C140" s="14">
        <f t="shared" si="10"/>
        <v>3.9948886040000002</v>
      </c>
      <c r="D140">
        <v>48.235689999999998</v>
      </c>
      <c r="P140" s="9" t="s">
        <v>15</v>
      </c>
      <c r="Q140" s="10">
        <f>P20</f>
        <v>3.9948886040000002</v>
      </c>
      <c r="R140">
        <v>48.235689999999998</v>
      </c>
    </row>
  </sheetData>
  <sortState ref="P22:P37">
    <sortCondition ref="P22"/>
  </sortState>
  <mergeCells count="3">
    <mergeCell ref="D3:G3"/>
    <mergeCell ref="H3:K3"/>
    <mergeCell ref="C1:N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F90"/>
  <sheetViews>
    <sheetView tabSelected="1" topLeftCell="A43" zoomScale="70" zoomScaleNormal="70" workbookViewId="0">
      <selection activeCell="D90" sqref="D90"/>
    </sheetView>
  </sheetViews>
  <sheetFormatPr defaultRowHeight="15" x14ac:dyDescent="0.25"/>
  <cols>
    <col min="2" max="3" width="13.42578125" bestFit="1" customWidth="1"/>
    <col min="4" max="4" width="14.85546875" bestFit="1" customWidth="1"/>
    <col min="7" max="8" width="14.85546875" bestFit="1" customWidth="1"/>
    <col min="9" max="9" width="13.42578125" bestFit="1" customWidth="1"/>
    <col min="14" max="14" width="14.42578125" bestFit="1" customWidth="1"/>
  </cols>
  <sheetData>
    <row r="6" spans="27:32" x14ac:dyDescent="0.25">
      <c r="AA6" t="s">
        <v>12</v>
      </c>
      <c r="AB6">
        <v>3.2676470588235289</v>
      </c>
      <c r="AC6">
        <v>5.2904761904761903</v>
      </c>
      <c r="AD6">
        <v>9.2583333333333329</v>
      </c>
      <c r="AE6">
        <v>8.546153846153846</v>
      </c>
      <c r="AF6">
        <v>1.1109999999999998E-2</v>
      </c>
    </row>
    <row r="7" spans="27:32" x14ac:dyDescent="0.25">
      <c r="AA7" t="s">
        <v>13</v>
      </c>
      <c r="AB7">
        <v>1.45726095942565</v>
      </c>
      <c r="AC7">
        <v>2.9976728574625198</v>
      </c>
      <c r="AD7">
        <v>4.5941700960219478</v>
      </c>
      <c r="AE7">
        <v>6.0590682948891912</v>
      </c>
      <c r="AF7">
        <v>1.29955</v>
      </c>
    </row>
    <row r="8" spans="27:32" x14ac:dyDescent="0.25">
      <c r="AA8" t="s">
        <v>14</v>
      </c>
      <c r="AB8">
        <v>2.4652117574848256</v>
      </c>
      <c r="AC8">
        <v>5.018555412863142</v>
      </c>
      <c r="AD8">
        <v>7.5987807441664907</v>
      </c>
      <c r="AE8">
        <v>9.8702710082599481</v>
      </c>
      <c r="AF8">
        <v>15.022870000000001</v>
      </c>
    </row>
    <row r="9" spans="27:32" x14ac:dyDescent="0.25">
      <c r="AA9" t="s">
        <v>15</v>
      </c>
      <c r="AB9">
        <v>3.1998414530594914</v>
      </c>
      <c r="AC9">
        <v>6.4235457838384917</v>
      </c>
      <c r="AD9">
        <v>9.3009564026918117</v>
      </c>
      <c r="AE9">
        <v>12.659621542176263</v>
      </c>
      <c r="AF9">
        <v>51.699950000000001</v>
      </c>
    </row>
    <row r="72" spans="1:16" x14ac:dyDescent="0.25">
      <c r="J72" s="22"/>
    </row>
    <row r="73" spans="1:16" x14ac:dyDescent="0.25">
      <c r="D73" s="22"/>
      <c r="J73" s="22"/>
    </row>
    <row r="74" spans="1:16" x14ac:dyDescent="0.25">
      <c r="A74" t="s">
        <v>33</v>
      </c>
      <c r="C74" t="s">
        <v>31</v>
      </c>
      <c r="D74" t="s">
        <v>32</v>
      </c>
      <c r="F74" t="s">
        <v>33</v>
      </c>
      <c r="H74" t="s">
        <v>32</v>
      </c>
      <c r="I74" t="s">
        <v>31</v>
      </c>
      <c r="J74" s="22"/>
      <c r="L74" t="str">
        <f>results!AQ55</f>
        <v>10x10</v>
      </c>
      <c r="M74">
        <f>results!AR55</f>
        <v>0.77168747421341355</v>
      </c>
      <c r="N74">
        <f>results!AS55</f>
        <v>0.94437872800090572</v>
      </c>
      <c r="O74">
        <f>results!AT55</f>
        <v>1.066206121923309</v>
      </c>
      <c r="P74">
        <f>results!AU55</f>
        <v>1.0560712022025596</v>
      </c>
    </row>
    <row r="75" spans="1:16" x14ac:dyDescent="0.25">
      <c r="A75" t="s">
        <v>27</v>
      </c>
      <c r="B75" t="s">
        <v>12</v>
      </c>
      <c r="C75">
        <v>3.3999999999999998E-3</v>
      </c>
      <c r="D75">
        <f>$M$79</f>
        <v>1.439702E-2</v>
      </c>
      <c r="F75" t="s">
        <v>27</v>
      </c>
      <c r="G75" t="s">
        <v>12</v>
      </c>
      <c r="H75" s="23">
        <f>$M$74</f>
        <v>0.77168747421341355</v>
      </c>
      <c r="I75" s="23">
        <v>3.2676470588235289</v>
      </c>
      <c r="J75" s="22"/>
      <c r="L75" t="str">
        <f>results!AQ56</f>
        <v>70x70</v>
      </c>
      <c r="M75">
        <f>results!AR56</f>
        <v>1.2919722948583872</v>
      </c>
      <c r="N75">
        <f>results!AS56</f>
        <v>2.6343331969503607</v>
      </c>
      <c r="O75">
        <f>results!AT56</f>
        <v>4.0039912828561395</v>
      </c>
      <c r="P75">
        <f>results!AU56</f>
        <v>5.2586737892100466</v>
      </c>
    </row>
    <row r="76" spans="1:16" x14ac:dyDescent="0.25">
      <c r="B76" t="s">
        <v>13</v>
      </c>
      <c r="C76">
        <v>0.91930000000000001</v>
      </c>
      <c r="D76">
        <f>$M$80</f>
        <v>1.0369107799999999</v>
      </c>
      <c r="G76" t="s">
        <v>13</v>
      </c>
      <c r="H76" s="23">
        <f>$M$75</f>
        <v>1.2919722948583872</v>
      </c>
      <c r="I76" s="23">
        <v>1.45726095942565</v>
      </c>
      <c r="L76" t="str">
        <f>results!AQ57</f>
        <v>130x130</v>
      </c>
      <c r="M76">
        <f>results!AR57</f>
        <v>2.3136760066116238</v>
      </c>
      <c r="N76">
        <f>results!AS57</f>
        <v>4.7026007659941511</v>
      </c>
      <c r="O76">
        <f>results!AT57</f>
        <v>7.1126579643356616</v>
      </c>
      <c r="P76">
        <f>results!AU57</f>
        <v>9.2326131827450766</v>
      </c>
    </row>
    <row r="77" spans="1:16" x14ac:dyDescent="0.25">
      <c r="B77" t="s">
        <v>14</v>
      </c>
      <c r="C77">
        <v>5.8651999999999997</v>
      </c>
      <c r="D77">
        <f>$M$81</f>
        <v>6.2493451799999997</v>
      </c>
      <c r="G77" t="s">
        <v>14</v>
      </c>
      <c r="H77" s="23">
        <f>$M$76</f>
        <v>2.3136760066116238</v>
      </c>
      <c r="I77" s="23">
        <v>2.4652117574848256</v>
      </c>
      <c r="L77" t="str">
        <f>results!AQ58</f>
        <v>180x180</v>
      </c>
      <c r="M77">
        <f>results!AR58</f>
        <v>3.0523472218163343</v>
      </c>
      <c r="N77">
        <f>results!AS58</f>
        <v>6.1229919885194706</v>
      </c>
      <c r="O77">
        <f>results!AT58</f>
        <v>8.8754090095577904</v>
      </c>
      <c r="P77">
        <f>results!AU58</f>
        <v>12.074351698243248</v>
      </c>
    </row>
    <row r="78" spans="1:16" x14ac:dyDescent="0.25">
      <c r="B78" t="s">
        <v>15</v>
      </c>
      <c r="C78">
        <v>15.074400000000001</v>
      </c>
      <c r="D78">
        <f>$M$82</f>
        <v>15.802818780000001</v>
      </c>
      <c r="G78" t="s">
        <v>15</v>
      </c>
      <c r="H78" s="23">
        <f>$M$77</f>
        <v>3.0523472218163343</v>
      </c>
      <c r="I78" s="23">
        <v>3.1998414530594914</v>
      </c>
    </row>
    <row r="79" spans="1:16" x14ac:dyDescent="0.25">
      <c r="A79" t="s">
        <v>29</v>
      </c>
      <c r="B79" t="s">
        <v>12</v>
      </c>
      <c r="C79">
        <v>2.0999999999999999E-3</v>
      </c>
      <c r="D79">
        <f>$N$79</f>
        <v>1.1764347999999999E-2</v>
      </c>
      <c r="F79" t="s">
        <v>29</v>
      </c>
      <c r="G79" t="s">
        <v>12</v>
      </c>
      <c r="H79" s="23">
        <f>$N$74</f>
        <v>0.94437872800090572</v>
      </c>
      <c r="I79" s="23">
        <v>5.2904761904761903</v>
      </c>
      <c r="J79" s="22"/>
      <c r="L79" t="str">
        <f>results!AC55</f>
        <v>10x10</v>
      </c>
      <c r="M79">
        <f>results!AD55</f>
        <v>1.439702E-2</v>
      </c>
      <c r="N79">
        <f>results!AE55</f>
        <v>1.1764347999999999E-2</v>
      </c>
      <c r="O79">
        <f>results!AF55</f>
        <v>1.0420123999999999E-2</v>
      </c>
      <c r="P79">
        <f>results!AG55</f>
        <v>1.0520123999999999E-2</v>
      </c>
    </row>
    <row r="80" spans="1:16" x14ac:dyDescent="0.25">
      <c r="B80" t="s">
        <v>13</v>
      </c>
      <c r="C80">
        <v>0.44690000000000002</v>
      </c>
      <c r="D80">
        <f>$N$80</f>
        <v>0.50853855599999997</v>
      </c>
      <c r="G80" t="s">
        <v>13</v>
      </c>
      <c r="H80" s="23">
        <f>$N$75</f>
        <v>2.6343331969503607</v>
      </c>
      <c r="I80" s="23">
        <v>2.9976728574625198</v>
      </c>
      <c r="J80" s="22"/>
      <c r="L80" t="str">
        <f>results!AC56</f>
        <v>70x70</v>
      </c>
      <c r="M80">
        <f>results!AD56</f>
        <v>1.0369107799999999</v>
      </c>
      <c r="N80">
        <f>results!AE56</f>
        <v>0.50853855599999997</v>
      </c>
      <c r="O80">
        <f>results!AF56</f>
        <v>0.33458114800000005</v>
      </c>
      <c r="P80">
        <f>results!AG56</f>
        <v>0.25475244399999997</v>
      </c>
    </row>
    <row r="81" spans="1:16" x14ac:dyDescent="0.25">
      <c r="B81" t="s">
        <v>14</v>
      </c>
      <c r="C81">
        <v>2.8811</v>
      </c>
      <c r="D81">
        <f>$N$81</f>
        <v>3.0746730840000001</v>
      </c>
      <c r="G81" t="s">
        <v>14</v>
      </c>
      <c r="H81" s="23">
        <f>$N$76</f>
        <v>4.7026007659941511</v>
      </c>
      <c r="I81" s="23">
        <v>5.018555412863142</v>
      </c>
      <c r="J81" s="22"/>
      <c r="L81" t="str">
        <f>results!AC57</f>
        <v>130x130</v>
      </c>
      <c r="M81">
        <f>results!AD57</f>
        <v>6.2493451799999997</v>
      </c>
      <c r="N81">
        <f>results!AE57</f>
        <v>3.0746730840000001</v>
      </c>
      <c r="O81">
        <f>results!AF57</f>
        <v>2.032849052</v>
      </c>
      <c r="P81">
        <f>results!AG57</f>
        <v>1.566074492</v>
      </c>
    </row>
    <row r="82" spans="1:16" x14ac:dyDescent="0.25">
      <c r="B82" t="s">
        <v>15</v>
      </c>
      <c r="C82">
        <v>7.5091999999999999</v>
      </c>
      <c r="D82">
        <f>$N$82</f>
        <v>7.8777973399999999</v>
      </c>
      <c r="G82" t="s">
        <v>15</v>
      </c>
      <c r="H82" s="23">
        <f>$N$77</f>
        <v>6.1229919885194706</v>
      </c>
      <c r="I82" s="23">
        <v>6.4235457838384917</v>
      </c>
      <c r="J82" s="22"/>
      <c r="L82" t="str">
        <f>results!AC58</f>
        <v>180x180</v>
      </c>
      <c r="M82">
        <f>results!AD58</f>
        <v>15.802818780000001</v>
      </c>
      <c r="N82">
        <f>results!AE58</f>
        <v>7.8777973399999999</v>
      </c>
      <c r="O82">
        <f>results!AF58</f>
        <v>5.4347568599999994</v>
      </c>
      <c r="P82">
        <f>results!AG58</f>
        <v>3.9948886040000002</v>
      </c>
    </row>
    <row r="83" spans="1:16" x14ac:dyDescent="0.25">
      <c r="A83" t="s">
        <v>28</v>
      </c>
      <c r="B83" t="s">
        <v>12</v>
      </c>
      <c r="C83">
        <v>1.1999999999999999E-3</v>
      </c>
      <c r="D83">
        <f>$O$79</f>
        <v>1.0420123999999999E-2</v>
      </c>
      <c r="F83" t="s">
        <v>28</v>
      </c>
      <c r="G83" t="s">
        <v>12</v>
      </c>
      <c r="H83" s="23">
        <f>$O$74</f>
        <v>1.066206121923309</v>
      </c>
      <c r="I83" s="23">
        <v>9.2583333333333329</v>
      </c>
      <c r="J83" s="22"/>
    </row>
    <row r="84" spans="1:16" x14ac:dyDescent="0.25">
      <c r="B84" t="s">
        <v>13</v>
      </c>
      <c r="C84">
        <v>0.29160000000000003</v>
      </c>
      <c r="D84">
        <f>$O$80</f>
        <v>0.33458114800000005</v>
      </c>
      <c r="G84" t="s">
        <v>13</v>
      </c>
      <c r="H84" s="23">
        <f>$O$75</f>
        <v>4.0039912828561395</v>
      </c>
      <c r="I84" s="23">
        <v>4.5941700960219478</v>
      </c>
      <c r="J84" s="22"/>
    </row>
    <row r="85" spans="1:16" x14ac:dyDescent="0.25">
      <c r="B85" t="s">
        <v>14</v>
      </c>
      <c r="C85">
        <v>1.9028</v>
      </c>
      <c r="D85">
        <f>$O$81</f>
        <v>2.032849052</v>
      </c>
      <c r="G85" t="s">
        <v>14</v>
      </c>
      <c r="H85" s="23">
        <f>$O$76</f>
        <v>7.1126579643356616</v>
      </c>
      <c r="I85" s="23">
        <v>7.5987807441664907</v>
      </c>
      <c r="J85" s="22"/>
    </row>
    <row r="86" spans="1:16" x14ac:dyDescent="0.25">
      <c r="B86" t="s">
        <v>15</v>
      </c>
      <c r="C86">
        <v>5.1860999999999997</v>
      </c>
      <c r="D86">
        <f>$O$82</f>
        <v>5.4347568599999994</v>
      </c>
      <c r="G86" t="s">
        <v>15</v>
      </c>
      <c r="H86" s="23">
        <f>$O$77</f>
        <v>8.8754090095577904</v>
      </c>
      <c r="I86" s="23">
        <v>9.3009564026918117</v>
      </c>
      <c r="J86" s="22"/>
    </row>
    <row r="87" spans="1:16" x14ac:dyDescent="0.25">
      <c r="A87" t="s">
        <v>30</v>
      </c>
      <c r="B87" t="s">
        <v>12</v>
      </c>
      <c r="C87">
        <v>1.2999999999999999E-3</v>
      </c>
      <c r="D87">
        <f>$P$79</f>
        <v>1.0520123999999999E-2</v>
      </c>
      <c r="F87" t="s">
        <v>30</v>
      </c>
      <c r="G87" t="s">
        <v>12</v>
      </c>
      <c r="H87" s="23">
        <f>$P$74</f>
        <v>1.0560712022025596</v>
      </c>
      <c r="I87" s="23">
        <v>8.546153846153846</v>
      </c>
    </row>
    <row r="88" spans="1:16" x14ac:dyDescent="0.25">
      <c r="B88" t="s">
        <v>13</v>
      </c>
      <c r="C88">
        <v>0.22109999999999999</v>
      </c>
      <c r="D88">
        <f>$P$80</f>
        <v>0.25475244399999997</v>
      </c>
      <c r="G88" t="s">
        <v>13</v>
      </c>
      <c r="H88" s="23">
        <f>$P$75</f>
        <v>5.2586737892100466</v>
      </c>
      <c r="I88" s="23">
        <v>6.0590682948891912</v>
      </c>
    </row>
    <row r="89" spans="1:16" x14ac:dyDescent="0.25">
      <c r="B89" t="s">
        <v>14</v>
      </c>
      <c r="C89">
        <v>1.4649000000000001</v>
      </c>
      <c r="D89">
        <f>$P$81</f>
        <v>1.566074492</v>
      </c>
      <c r="G89" t="s">
        <v>14</v>
      </c>
      <c r="H89" s="23">
        <f>$P$76</f>
        <v>9.2326131827450766</v>
      </c>
      <c r="I89" s="23">
        <v>9.8702710082599481</v>
      </c>
    </row>
    <row r="90" spans="1:16" x14ac:dyDescent="0.25">
      <c r="B90" t="s">
        <v>15</v>
      </c>
      <c r="C90">
        <v>3.8102</v>
      </c>
      <c r="D90">
        <f>$P$82</f>
        <v>3.9948886040000002</v>
      </c>
      <c r="G90" t="s">
        <v>15</v>
      </c>
      <c r="H90" s="23">
        <f>$P$77</f>
        <v>12.074351698243248</v>
      </c>
      <c r="I90" s="23">
        <v>12.659621542176263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38" workbookViewId="0">
      <selection activeCell="A36" sqref="A36:F59"/>
    </sheetView>
  </sheetViews>
  <sheetFormatPr defaultRowHeight="15" x14ac:dyDescent="0.25"/>
  <cols>
    <col min="1" max="1" width="13.7109375" bestFit="1" customWidth="1"/>
    <col min="2" max="2" width="22.42578125" bestFit="1" customWidth="1"/>
    <col min="6" max="6" width="10.85546875" bestFit="1" customWidth="1"/>
    <col min="14" max="14" width="11" bestFit="1" customWidth="1"/>
  </cols>
  <sheetData>
    <row r="1" spans="1:14" x14ac:dyDescent="0.25">
      <c r="A1" t="s">
        <v>19</v>
      </c>
      <c r="B1" t="s">
        <v>20</v>
      </c>
    </row>
    <row r="2" spans="1:14" x14ac:dyDescent="0.25">
      <c r="A2">
        <v>1</v>
      </c>
      <c r="B2">
        <v>1318.87</v>
      </c>
      <c r="K2">
        <v>1318.87</v>
      </c>
      <c r="L2">
        <f>5.5528*(A2)+8775.9</f>
        <v>8781.4527999999991</v>
      </c>
      <c r="M2">
        <f>K2-L2</f>
        <v>-7462.5827999999992</v>
      </c>
      <c r="N2">
        <f>M2^2</f>
        <v>55690142.04685583</v>
      </c>
    </row>
    <row r="3" spans="1:14" x14ac:dyDescent="0.25">
      <c r="A3">
        <v>2</v>
      </c>
      <c r="B3">
        <v>1271.96</v>
      </c>
      <c r="K3">
        <v>1271.96</v>
      </c>
      <c r="L3">
        <f t="shared" ref="L3:L21" si="0">5.5528*(A3)+8775.9</f>
        <v>8787.0056000000004</v>
      </c>
      <c r="M3">
        <f t="shared" ref="M3:M21" si="1">K3-L3</f>
        <v>-7515.0456000000004</v>
      </c>
      <c r="N3">
        <f t="shared" ref="N3:N21" si="2">M3^2</f>
        <v>56475910.370079368</v>
      </c>
    </row>
    <row r="4" spans="1:14" x14ac:dyDescent="0.25">
      <c r="A4">
        <v>4</v>
      </c>
      <c r="B4">
        <v>1319.27</v>
      </c>
      <c r="K4">
        <v>1319.27</v>
      </c>
      <c r="L4">
        <f t="shared" si="0"/>
        <v>8798.1111999999994</v>
      </c>
      <c r="M4">
        <f t="shared" si="1"/>
        <v>-7478.8411999999989</v>
      </c>
      <c r="N4">
        <f t="shared" si="2"/>
        <v>55933065.694817424</v>
      </c>
    </row>
    <row r="5" spans="1:14" x14ac:dyDescent="0.25">
      <c r="A5">
        <v>8</v>
      </c>
      <c r="B5">
        <v>1291.1099999999999</v>
      </c>
      <c r="K5">
        <v>1291.1099999999999</v>
      </c>
      <c r="L5">
        <f t="shared" si="0"/>
        <v>8820.3223999999991</v>
      </c>
      <c r="M5">
        <f t="shared" si="1"/>
        <v>-7529.2123999999994</v>
      </c>
      <c r="N5">
        <f t="shared" si="2"/>
        <v>56689039.364313751</v>
      </c>
    </row>
    <row r="6" spans="1:14" x14ac:dyDescent="0.25">
      <c r="A6">
        <v>16</v>
      </c>
      <c r="B6">
        <v>1344.23</v>
      </c>
      <c r="K6">
        <v>1344.23</v>
      </c>
      <c r="L6">
        <f t="shared" si="0"/>
        <v>8864.7448000000004</v>
      </c>
      <c r="M6">
        <f t="shared" si="1"/>
        <v>-7520.5148000000008</v>
      </c>
      <c r="N6">
        <f t="shared" si="2"/>
        <v>56558142.857019052</v>
      </c>
    </row>
    <row r="7" spans="1:14" x14ac:dyDescent="0.25">
      <c r="A7">
        <v>32</v>
      </c>
      <c r="B7">
        <v>1499.72</v>
      </c>
      <c r="K7">
        <v>1499.72</v>
      </c>
      <c r="L7">
        <f t="shared" si="0"/>
        <v>8953.5895999999993</v>
      </c>
      <c r="M7">
        <f t="shared" si="1"/>
        <v>-7453.8695999999991</v>
      </c>
      <c r="N7">
        <f t="shared" si="2"/>
        <v>55560172.013804145</v>
      </c>
    </row>
    <row r="8" spans="1:14" x14ac:dyDescent="0.25">
      <c r="A8">
        <v>64</v>
      </c>
      <c r="B8">
        <v>1651.19</v>
      </c>
      <c r="K8">
        <v>1651.19</v>
      </c>
      <c r="L8">
        <f t="shared" si="0"/>
        <v>9131.279199999999</v>
      </c>
      <c r="M8">
        <f t="shared" si="1"/>
        <v>-7480.0891999999985</v>
      </c>
      <c r="N8">
        <f t="shared" si="2"/>
        <v>55951734.43995662</v>
      </c>
    </row>
    <row r="9" spans="1:14" x14ac:dyDescent="0.25">
      <c r="A9">
        <v>128</v>
      </c>
      <c r="B9">
        <v>1909.02</v>
      </c>
      <c r="K9">
        <v>1909.02</v>
      </c>
      <c r="L9">
        <f t="shared" si="0"/>
        <v>9486.6584000000003</v>
      </c>
      <c r="M9">
        <f t="shared" si="1"/>
        <v>-7577.6383999999998</v>
      </c>
      <c r="N9">
        <f t="shared" si="2"/>
        <v>57420603.721154556</v>
      </c>
    </row>
    <row r="10" spans="1:14" x14ac:dyDescent="0.25">
      <c r="A10">
        <v>256</v>
      </c>
      <c r="B10">
        <v>2536.08</v>
      </c>
      <c r="K10">
        <v>2536.08</v>
      </c>
      <c r="L10">
        <f t="shared" si="0"/>
        <v>10197.416799999999</v>
      </c>
      <c r="M10">
        <f t="shared" si="1"/>
        <v>-7661.3367999999991</v>
      </c>
      <c r="N10">
        <f t="shared" si="2"/>
        <v>58696081.563034229</v>
      </c>
    </row>
    <row r="11" spans="1:14" x14ac:dyDescent="0.25">
      <c r="A11">
        <v>512</v>
      </c>
      <c r="B11">
        <v>3644.42</v>
      </c>
      <c r="K11">
        <v>3644.42</v>
      </c>
      <c r="L11">
        <f t="shared" si="0"/>
        <v>11618.9336</v>
      </c>
      <c r="M11">
        <f t="shared" si="1"/>
        <v>-7974.5136000000002</v>
      </c>
      <c r="N11">
        <f t="shared" si="2"/>
        <v>63592867.156584963</v>
      </c>
    </row>
    <row r="12" spans="1:14" x14ac:dyDescent="0.25">
      <c r="A12">
        <v>1024</v>
      </c>
      <c r="B12">
        <v>6086.12</v>
      </c>
      <c r="K12">
        <v>6086.12</v>
      </c>
      <c r="L12">
        <f t="shared" si="0"/>
        <v>14461.967199999999</v>
      </c>
      <c r="M12">
        <f t="shared" si="1"/>
        <v>-8375.8472000000002</v>
      </c>
      <c r="N12">
        <f t="shared" si="2"/>
        <v>70154816.317747846</v>
      </c>
    </row>
    <row r="13" spans="1:14" x14ac:dyDescent="0.25">
      <c r="A13">
        <v>2048</v>
      </c>
      <c r="B13">
        <v>10435.09</v>
      </c>
      <c r="K13">
        <v>10435.09</v>
      </c>
      <c r="L13">
        <f t="shared" si="0"/>
        <v>20148.0344</v>
      </c>
      <c r="M13">
        <f t="shared" si="1"/>
        <v>-9712.9444000000003</v>
      </c>
      <c r="N13">
        <f t="shared" si="2"/>
        <v>94341288.917491361</v>
      </c>
    </row>
    <row r="14" spans="1:14" x14ac:dyDescent="0.25">
      <c r="A14">
        <v>4096</v>
      </c>
      <c r="B14">
        <v>18799.03</v>
      </c>
      <c r="K14">
        <v>18799.03</v>
      </c>
      <c r="L14">
        <f t="shared" si="0"/>
        <v>31520.168799999999</v>
      </c>
      <c r="M14">
        <f t="shared" si="1"/>
        <v>-12721.138800000001</v>
      </c>
      <c r="N14">
        <f t="shared" si="2"/>
        <v>161827372.36886546</v>
      </c>
    </row>
    <row r="15" spans="1:14" x14ac:dyDescent="0.25">
      <c r="A15">
        <v>8192</v>
      </c>
      <c r="B15">
        <v>40348.660000000003</v>
      </c>
      <c r="K15">
        <v>40348.660000000003</v>
      </c>
      <c r="L15">
        <f t="shared" si="0"/>
        <v>54264.437600000005</v>
      </c>
      <c r="M15">
        <f t="shared" si="1"/>
        <v>-13915.777600000001</v>
      </c>
      <c r="N15">
        <f t="shared" si="2"/>
        <v>193648866.2126618</v>
      </c>
    </row>
    <row r="16" spans="1:14" x14ac:dyDescent="0.25">
      <c r="A16">
        <v>16384</v>
      </c>
      <c r="B16">
        <v>110312.36</v>
      </c>
      <c r="K16">
        <v>110312.36</v>
      </c>
      <c r="L16">
        <f t="shared" si="0"/>
        <v>99752.975200000001</v>
      </c>
      <c r="M16">
        <f t="shared" si="1"/>
        <v>10559.3848</v>
      </c>
      <c r="N16">
        <f t="shared" si="2"/>
        <v>111500607.35447104</v>
      </c>
    </row>
    <row r="17" spans="1:14" x14ac:dyDescent="0.25">
      <c r="A17">
        <v>32768</v>
      </c>
      <c r="B17">
        <v>171353.95</v>
      </c>
      <c r="K17">
        <v>171353.95</v>
      </c>
      <c r="L17">
        <f t="shared" si="0"/>
        <v>190730.05040000001</v>
      </c>
      <c r="M17">
        <f t="shared" si="1"/>
        <v>-19376.100399999996</v>
      </c>
      <c r="N17">
        <f t="shared" si="2"/>
        <v>375433266.71087998</v>
      </c>
    </row>
    <row r="18" spans="1:14" x14ac:dyDescent="0.25">
      <c r="A18">
        <v>65536</v>
      </c>
      <c r="B18">
        <v>340456.17</v>
      </c>
      <c r="K18">
        <v>340456.17</v>
      </c>
      <c r="L18">
        <f t="shared" si="0"/>
        <v>372684.20080000005</v>
      </c>
      <c r="M18">
        <f t="shared" si="1"/>
        <v>-32228.030800000066</v>
      </c>
      <c r="N18">
        <f t="shared" si="2"/>
        <v>1038645969.2457529</v>
      </c>
    </row>
    <row r="19" spans="1:14" x14ac:dyDescent="0.25">
      <c r="A19">
        <v>131072</v>
      </c>
      <c r="B19">
        <v>710465.01</v>
      </c>
      <c r="K19">
        <v>710465.01</v>
      </c>
      <c r="L19">
        <f t="shared" si="0"/>
        <v>736592.50160000008</v>
      </c>
      <c r="M19">
        <f t="shared" si="1"/>
        <v>-26127.491600000067</v>
      </c>
      <c r="N19">
        <f t="shared" si="2"/>
        <v>682645817.308074</v>
      </c>
    </row>
    <row r="20" spans="1:14" x14ac:dyDescent="0.25">
      <c r="A20">
        <v>262144</v>
      </c>
      <c r="B20">
        <v>1815840.81</v>
      </c>
      <c r="K20">
        <v>1815840.81</v>
      </c>
      <c r="L20">
        <f t="shared" si="0"/>
        <v>1464409.1032</v>
      </c>
      <c r="M20">
        <f t="shared" si="1"/>
        <v>351431.70680000004</v>
      </c>
      <c r="N20">
        <f t="shared" si="2"/>
        <v>123504244544.36119</v>
      </c>
    </row>
    <row r="21" spans="1:14" x14ac:dyDescent="0.25">
      <c r="A21">
        <v>524288</v>
      </c>
      <c r="B21">
        <v>2756137.17</v>
      </c>
      <c r="K21">
        <v>2756137.17</v>
      </c>
      <c r="L21">
        <f t="shared" si="0"/>
        <v>2920042.3064000001</v>
      </c>
      <c r="M21">
        <f t="shared" si="1"/>
        <v>-163905.13640000019</v>
      </c>
      <c r="N21">
        <f t="shared" si="2"/>
        <v>26864893738.30267</v>
      </c>
    </row>
    <row r="22" spans="1:14" x14ac:dyDescent="0.25">
      <c r="B22">
        <f>COUNT(B2:B21)</f>
        <v>20</v>
      </c>
      <c r="N22">
        <f>SUM(N2:N21)</f>
        <v>153669904046.32742</v>
      </c>
    </row>
    <row r="23" spans="1:14" x14ac:dyDescent="0.25">
      <c r="N23">
        <f>N22/(B22-2)</f>
        <v>8537216891.462635</v>
      </c>
    </row>
    <row r="24" spans="1:14" x14ac:dyDescent="0.25">
      <c r="N24">
        <f>SQRT(N23)</f>
        <v>92397.06105424909</v>
      </c>
    </row>
    <row r="36" spans="1:5" x14ac:dyDescent="0.25">
      <c r="A36" t="s">
        <v>19</v>
      </c>
      <c r="B36" t="s">
        <v>20</v>
      </c>
      <c r="C36" t="s">
        <v>37</v>
      </c>
      <c r="D36" t="s">
        <v>38</v>
      </c>
      <c r="E36" t="s">
        <v>39</v>
      </c>
    </row>
    <row r="37" spans="1:5" x14ac:dyDescent="0.25">
      <c r="A37">
        <v>1</v>
      </c>
      <c r="B37">
        <v>1318.87</v>
      </c>
      <c r="C37">
        <f t="shared" ref="C37:C59" si="3">L2</f>
        <v>8781.4527999999991</v>
      </c>
      <c r="D37">
        <f t="shared" ref="D37:D59" si="4">M2</f>
        <v>-7462.5827999999992</v>
      </c>
      <c r="E37">
        <f t="shared" ref="E37:E59" si="5">N2</f>
        <v>55690142.04685583</v>
      </c>
    </row>
    <row r="38" spans="1:5" x14ac:dyDescent="0.25">
      <c r="A38">
        <v>2</v>
      </c>
      <c r="B38">
        <v>1271.96</v>
      </c>
      <c r="C38">
        <f t="shared" si="3"/>
        <v>8787.0056000000004</v>
      </c>
      <c r="D38">
        <f t="shared" si="4"/>
        <v>-7515.0456000000004</v>
      </c>
      <c r="E38">
        <f t="shared" si="5"/>
        <v>56475910.370079368</v>
      </c>
    </row>
    <row r="39" spans="1:5" x14ac:dyDescent="0.25">
      <c r="A39">
        <v>4</v>
      </c>
      <c r="B39">
        <v>1319.27</v>
      </c>
      <c r="C39">
        <f t="shared" si="3"/>
        <v>8798.1111999999994</v>
      </c>
      <c r="D39">
        <f t="shared" si="4"/>
        <v>-7478.8411999999989</v>
      </c>
      <c r="E39">
        <f t="shared" si="5"/>
        <v>55933065.694817424</v>
      </c>
    </row>
    <row r="40" spans="1:5" x14ac:dyDescent="0.25">
      <c r="A40">
        <v>8</v>
      </c>
      <c r="B40">
        <v>1291.1099999999999</v>
      </c>
      <c r="C40">
        <f t="shared" si="3"/>
        <v>8820.3223999999991</v>
      </c>
      <c r="D40">
        <f t="shared" si="4"/>
        <v>-7529.2123999999994</v>
      </c>
      <c r="E40">
        <f t="shared" si="5"/>
        <v>56689039.364313751</v>
      </c>
    </row>
    <row r="41" spans="1:5" x14ac:dyDescent="0.25">
      <c r="A41">
        <v>16</v>
      </c>
      <c r="B41">
        <v>1344.23</v>
      </c>
      <c r="C41">
        <f t="shared" si="3"/>
        <v>8864.7448000000004</v>
      </c>
      <c r="D41">
        <f t="shared" si="4"/>
        <v>-7520.5148000000008</v>
      </c>
      <c r="E41">
        <f t="shared" si="5"/>
        <v>56558142.857019052</v>
      </c>
    </row>
    <row r="42" spans="1:5" x14ac:dyDescent="0.25">
      <c r="A42">
        <v>32</v>
      </c>
      <c r="B42">
        <v>1499.72</v>
      </c>
      <c r="C42">
        <f t="shared" si="3"/>
        <v>8953.5895999999993</v>
      </c>
      <c r="D42">
        <f t="shared" si="4"/>
        <v>-7453.8695999999991</v>
      </c>
      <c r="E42">
        <f t="shared" si="5"/>
        <v>55560172.013804145</v>
      </c>
    </row>
    <row r="43" spans="1:5" x14ac:dyDescent="0.25">
      <c r="A43">
        <v>64</v>
      </c>
      <c r="B43">
        <v>1651.19</v>
      </c>
      <c r="C43">
        <f t="shared" si="3"/>
        <v>9131.279199999999</v>
      </c>
      <c r="D43">
        <f t="shared" si="4"/>
        <v>-7480.0891999999985</v>
      </c>
      <c r="E43">
        <f t="shared" si="5"/>
        <v>55951734.43995662</v>
      </c>
    </row>
    <row r="44" spans="1:5" x14ac:dyDescent="0.25">
      <c r="A44">
        <v>128</v>
      </c>
      <c r="B44">
        <v>1909.02</v>
      </c>
      <c r="C44">
        <f t="shared" si="3"/>
        <v>9486.6584000000003</v>
      </c>
      <c r="D44">
        <f t="shared" si="4"/>
        <v>-7577.6383999999998</v>
      </c>
      <c r="E44">
        <f t="shared" si="5"/>
        <v>57420603.721154556</v>
      </c>
    </row>
    <row r="45" spans="1:5" x14ac:dyDescent="0.25">
      <c r="A45">
        <v>256</v>
      </c>
      <c r="B45">
        <v>2536.08</v>
      </c>
      <c r="C45">
        <f t="shared" si="3"/>
        <v>10197.416799999999</v>
      </c>
      <c r="D45">
        <f t="shared" si="4"/>
        <v>-7661.3367999999991</v>
      </c>
      <c r="E45">
        <f t="shared" si="5"/>
        <v>58696081.563034229</v>
      </c>
    </row>
    <row r="46" spans="1:5" x14ac:dyDescent="0.25">
      <c r="A46">
        <v>512</v>
      </c>
      <c r="B46">
        <v>3644.42</v>
      </c>
      <c r="C46">
        <f t="shared" si="3"/>
        <v>11618.9336</v>
      </c>
      <c r="D46">
        <f t="shared" si="4"/>
        <v>-7974.5136000000002</v>
      </c>
      <c r="E46">
        <f t="shared" si="5"/>
        <v>63592867.156584963</v>
      </c>
    </row>
    <row r="47" spans="1:5" x14ac:dyDescent="0.25">
      <c r="A47">
        <v>1024</v>
      </c>
      <c r="B47">
        <v>6086.12</v>
      </c>
      <c r="C47">
        <f t="shared" si="3"/>
        <v>14461.967199999999</v>
      </c>
      <c r="D47">
        <f t="shared" si="4"/>
        <v>-8375.8472000000002</v>
      </c>
      <c r="E47">
        <f t="shared" si="5"/>
        <v>70154816.317747846</v>
      </c>
    </row>
    <row r="48" spans="1:5" x14ac:dyDescent="0.25">
      <c r="A48">
        <v>2048</v>
      </c>
      <c r="B48">
        <v>10435.09</v>
      </c>
      <c r="C48">
        <f t="shared" si="3"/>
        <v>20148.0344</v>
      </c>
      <c r="D48">
        <f t="shared" si="4"/>
        <v>-9712.9444000000003</v>
      </c>
      <c r="E48">
        <f t="shared" si="5"/>
        <v>94341288.917491361</v>
      </c>
    </row>
    <row r="49" spans="1:6" x14ac:dyDescent="0.25">
      <c r="A49">
        <v>4096</v>
      </c>
      <c r="B49">
        <v>18799.03</v>
      </c>
      <c r="C49">
        <f t="shared" si="3"/>
        <v>31520.168799999999</v>
      </c>
      <c r="D49">
        <f t="shared" si="4"/>
        <v>-12721.138800000001</v>
      </c>
      <c r="E49">
        <f t="shared" si="5"/>
        <v>161827372.36886546</v>
      </c>
    </row>
    <row r="50" spans="1:6" x14ac:dyDescent="0.25">
      <c r="A50">
        <v>8192</v>
      </c>
      <c r="B50">
        <v>40348.660000000003</v>
      </c>
      <c r="C50">
        <f t="shared" si="3"/>
        <v>54264.437600000005</v>
      </c>
      <c r="D50">
        <f t="shared" si="4"/>
        <v>-13915.777600000001</v>
      </c>
      <c r="E50">
        <f t="shared" si="5"/>
        <v>193648866.2126618</v>
      </c>
    </row>
    <row r="51" spans="1:6" x14ac:dyDescent="0.25">
      <c r="A51">
        <v>16384</v>
      </c>
      <c r="B51">
        <v>110312.36</v>
      </c>
      <c r="C51">
        <f t="shared" si="3"/>
        <v>99752.975200000001</v>
      </c>
      <c r="D51">
        <f t="shared" si="4"/>
        <v>10559.3848</v>
      </c>
      <c r="E51">
        <f t="shared" si="5"/>
        <v>111500607.35447104</v>
      </c>
    </row>
    <row r="52" spans="1:6" x14ac:dyDescent="0.25">
      <c r="A52">
        <v>32768</v>
      </c>
      <c r="B52">
        <v>171353.95</v>
      </c>
      <c r="C52">
        <f t="shared" si="3"/>
        <v>190730.05040000001</v>
      </c>
      <c r="D52">
        <f t="shared" si="4"/>
        <v>-19376.100399999996</v>
      </c>
      <c r="E52">
        <f t="shared" si="5"/>
        <v>375433266.71087998</v>
      </c>
    </row>
    <row r="53" spans="1:6" x14ac:dyDescent="0.25">
      <c r="A53">
        <v>65536</v>
      </c>
      <c r="B53">
        <v>340456.17</v>
      </c>
      <c r="C53">
        <f t="shared" si="3"/>
        <v>372684.20080000005</v>
      </c>
      <c r="D53">
        <f t="shared" si="4"/>
        <v>-32228.030800000066</v>
      </c>
      <c r="E53">
        <f t="shared" si="5"/>
        <v>1038645969.2457529</v>
      </c>
    </row>
    <row r="54" spans="1:6" x14ac:dyDescent="0.25">
      <c r="A54">
        <v>131072</v>
      </c>
      <c r="B54">
        <v>710465.01</v>
      </c>
      <c r="C54">
        <f t="shared" si="3"/>
        <v>736592.50160000008</v>
      </c>
      <c r="D54">
        <f t="shared" si="4"/>
        <v>-26127.491600000067</v>
      </c>
      <c r="E54">
        <f t="shared" si="5"/>
        <v>682645817.308074</v>
      </c>
    </row>
    <row r="55" spans="1:6" x14ac:dyDescent="0.25">
      <c r="A55">
        <v>262144</v>
      </c>
      <c r="B55">
        <v>1815840.81</v>
      </c>
      <c r="C55">
        <f t="shared" si="3"/>
        <v>1464409.1032</v>
      </c>
      <c r="D55">
        <f t="shared" si="4"/>
        <v>351431.70680000004</v>
      </c>
      <c r="E55">
        <f t="shared" si="5"/>
        <v>123504244544.36119</v>
      </c>
    </row>
    <row r="56" spans="1:6" x14ac:dyDescent="0.25">
      <c r="A56">
        <v>524288</v>
      </c>
      <c r="B56">
        <v>2756137.17</v>
      </c>
      <c r="C56">
        <f t="shared" si="3"/>
        <v>2920042.3064000001</v>
      </c>
      <c r="D56">
        <f t="shared" si="4"/>
        <v>-163905.13640000019</v>
      </c>
      <c r="E56">
        <f t="shared" si="5"/>
        <v>26864893738.30267</v>
      </c>
    </row>
    <row r="57" spans="1:6" x14ac:dyDescent="0.25">
      <c r="E57">
        <f t="shared" si="5"/>
        <v>153669904046.32742</v>
      </c>
      <c r="F57" t="s">
        <v>40</v>
      </c>
    </row>
    <row r="58" spans="1:6" x14ac:dyDescent="0.25">
      <c r="E58">
        <f t="shared" si="5"/>
        <v>8537216891.462635</v>
      </c>
      <c r="F58" t="s">
        <v>41</v>
      </c>
    </row>
    <row r="59" spans="1:6" x14ac:dyDescent="0.25">
      <c r="E59">
        <f t="shared" si="5"/>
        <v>92397.06105424909</v>
      </c>
      <c r="F59" t="s">
        <v>42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S73"/>
  <sheetViews>
    <sheetView showGridLines="0" topLeftCell="A13" zoomScale="70" zoomScaleNormal="70" workbookViewId="0">
      <selection activeCell="V21" sqref="V21"/>
    </sheetView>
  </sheetViews>
  <sheetFormatPr defaultRowHeight="15" x14ac:dyDescent="0.25"/>
  <cols>
    <col min="3" max="3" width="11.140625" bestFit="1" customWidth="1"/>
    <col min="4" max="5" width="10" bestFit="1" customWidth="1"/>
    <col min="6" max="7" width="11.140625" bestFit="1" customWidth="1"/>
  </cols>
  <sheetData>
    <row r="2" spans="3:45" x14ac:dyDescent="0.25">
      <c r="C2" s="3" t="s">
        <v>6</v>
      </c>
      <c r="D2" s="3" t="s">
        <v>12</v>
      </c>
      <c r="E2" s="3" t="s">
        <v>13</v>
      </c>
      <c r="F2" s="3" t="s">
        <v>14</v>
      </c>
      <c r="G2" s="3" t="s">
        <v>15</v>
      </c>
    </row>
    <row r="3" spans="3:45" x14ac:dyDescent="0.25">
      <c r="C3" s="3">
        <v>1</v>
      </c>
      <c r="D3" s="1">
        <v>1.12E-2</v>
      </c>
      <c r="E3" s="1">
        <v>1.5978000000000001</v>
      </c>
      <c r="F3" s="1">
        <v>14.7286</v>
      </c>
      <c r="G3" s="1">
        <v>51.1462</v>
      </c>
    </row>
    <row r="4" spans="3:45" x14ac:dyDescent="0.25">
      <c r="C4" s="3">
        <v>2</v>
      </c>
      <c r="D4" s="1">
        <v>1.11E-2</v>
      </c>
      <c r="E4" s="1">
        <v>1.1420999999999999</v>
      </c>
      <c r="F4" s="1">
        <v>14.724</v>
      </c>
      <c r="G4" s="1">
        <v>53.4833</v>
      </c>
    </row>
    <row r="5" spans="3:45" x14ac:dyDescent="0.25">
      <c r="C5" s="3">
        <v>3</v>
      </c>
      <c r="D5" s="1">
        <v>1.11E-2</v>
      </c>
      <c r="E5" s="1">
        <v>1.5507</v>
      </c>
      <c r="F5" s="1">
        <v>14.762700000000001</v>
      </c>
      <c r="G5" s="1">
        <v>51.066099999999999</v>
      </c>
    </row>
    <row r="6" spans="3:45" x14ac:dyDescent="0.25">
      <c r="C6" s="3">
        <v>4</v>
      </c>
      <c r="D6" s="1">
        <v>1.12E-2</v>
      </c>
      <c r="E6" s="1">
        <v>1.0921000000000001</v>
      </c>
      <c r="F6" s="1">
        <v>14.900499999999999</v>
      </c>
      <c r="G6" s="1">
        <v>51.488599999999998</v>
      </c>
    </row>
    <row r="7" spans="3:45" x14ac:dyDescent="0.25">
      <c r="C7" s="3">
        <v>5</v>
      </c>
      <c r="D7" s="1">
        <v>1.11E-2</v>
      </c>
      <c r="E7" s="1">
        <v>1.0973999999999999</v>
      </c>
      <c r="F7" s="1">
        <v>14.763</v>
      </c>
      <c r="G7" s="1">
        <v>51.092700000000001</v>
      </c>
    </row>
    <row r="8" spans="3:45" x14ac:dyDescent="0.25">
      <c r="C8" s="3">
        <v>6</v>
      </c>
      <c r="D8" s="1">
        <v>1.0999999999999999E-2</v>
      </c>
      <c r="E8" s="1">
        <v>1.1021000000000001</v>
      </c>
      <c r="F8" s="1">
        <v>14.776300000000001</v>
      </c>
      <c r="G8" s="1">
        <v>52.808300000000003</v>
      </c>
    </row>
    <row r="9" spans="3:45" x14ac:dyDescent="0.25">
      <c r="C9" s="3">
        <v>7</v>
      </c>
      <c r="D9" s="1">
        <v>1.11E-2</v>
      </c>
      <c r="E9" s="1">
        <v>1.0899000000000001</v>
      </c>
      <c r="F9" s="1">
        <v>14.7751</v>
      </c>
      <c r="G9" s="1">
        <v>51.309699999999999</v>
      </c>
    </row>
    <row r="10" spans="3:45" x14ac:dyDescent="0.25">
      <c r="C10" s="3">
        <v>8</v>
      </c>
      <c r="D10" s="1">
        <v>1.11E-2</v>
      </c>
      <c r="E10" s="1">
        <v>1.0983000000000001</v>
      </c>
      <c r="F10" s="1">
        <v>14.943300000000001</v>
      </c>
      <c r="G10" s="1">
        <v>51.767699999999998</v>
      </c>
    </row>
    <row r="11" spans="3:45" x14ac:dyDescent="0.25">
      <c r="C11" s="3">
        <v>9</v>
      </c>
      <c r="D11" s="1">
        <v>1.12E-2</v>
      </c>
      <c r="E11" s="1">
        <v>1.1416999999999999</v>
      </c>
      <c r="F11" s="1">
        <v>16.6343</v>
      </c>
      <c r="G11" s="1">
        <v>51.363900000000001</v>
      </c>
    </row>
    <row r="12" spans="3:45" x14ac:dyDescent="0.25">
      <c r="C12" s="3">
        <v>10</v>
      </c>
      <c r="D12" s="1">
        <v>1.0999999999999999E-2</v>
      </c>
      <c r="E12" s="1">
        <v>2.0834000000000001</v>
      </c>
      <c r="F12" s="1">
        <v>15.2209</v>
      </c>
      <c r="G12" s="1">
        <v>51.472999999999999</v>
      </c>
    </row>
    <row r="13" spans="3:45" x14ac:dyDescent="0.25">
      <c r="C13" s="3" t="s">
        <v>7</v>
      </c>
      <c r="D13" s="1">
        <f>AVERAGE(D3:D12)</f>
        <v>1.1109999999999998E-2</v>
      </c>
      <c r="E13" s="1">
        <f>AVERAGE(E3:E12)</f>
        <v>1.29955</v>
      </c>
      <c r="F13" s="1">
        <f>AVERAGE(F3:F12)</f>
        <v>15.022870000000001</v>
      </c>
      <c r="G13" s="1">
        <f>AVERAGE(G3:G12)</f>
        <v>51.699950000000001</v>
      </c>
    </row>
    <row r="14" spans="3:45" x14ac:dyDescent="0.25">
      <c r="R14" s="19"/>
    </row>
    <row r="15" spans="3:45" x14ac:dyDescent="0.25">
      <c r="D15" s="28" t="s">
        <v>12</v>
      </c>
      <c r="E15" s="29"/>
      <c r="F15" s="19"/>
      <c r="Q15" s="30" t="s">
        <v>13</v>
      </c>
      <c r="R15" s="30"/>
      <c r="AD15" s="28" t="s">
        <v>14</v>
      </c>
      <c r="AE15" s="29"/>
      <c r="AF15" s="18"/>
      <c r="AQ15" s="28" t="s">
        <v>15</v>
      </c>
      <c r="AR15" s="29"/>
      <c r="AS15" s="19"/>
    </row>
    <row r="16" spans="3:45" x14ac:dyDescent="0.25">
      <c r="D16" s="4" t="s">
        <v>8</v>
      </c>
      <c r="E16" s="3" t="s">
        <v>9</v>
      </c>
      <c r="Q16" s="4" t="s">
        <v>8</v>
      </c>
      <c r="R16" s="3" t="s">
        <v>9</v>
      </c>
      <c r="AD16" s="4" t="s">
        <v>8</v>
      </c>
      <c r="AE16" s="3" t="s">
        <v>9</v>
      </c>
      <c r="AQ16" s="4" t="s">
        <v>8</v>
      </c>
      <c r="AR16" s="3" t="s">
        <v>9</v>
      </c>
    </row>
    <row r="17" spans="3:45" x14ac:dyDescent="0.25">
      <c r="C17" s="3" t="s">
        <v>6</v>
      </c>
      <c r="D17" s="1" t="s">
        <v>2</v>
      </c>
      <c r="E17" s="1" t="s">
        <v>2</v>
      </c>
      <c r="P17" s="3" t="s">
        <v>6</v>
      </c>
      <c r="Q17" s="1" t="s">
        <v>2</v>
      </c>
      <c r="R17" s="1" t="s">
        <v>2</v>
      </c>
      <c r="AC17" s="3" t="s">
        <v>6</v>
      </c>
      <c r="AD17" s="1" t="s">
        <v>2</v>
      </c>
      <c r="AE17" s="1" t="s">
        <v>2</v>
      </c>
      <c r="AP17" s="3" t="s">
        <v>6</v>
      </c>
      <c r="AQ17" s="1" t="s">
        <v>2</v>
      </c>
      <c r="AR17" s="1" t="s">
        <v>2</v>
      </c>
    </row>
    <row r="18" spans="3:45" x14ac:dyDescent="0.25">
      <c r="C18" s="3">
        <v>1</v>
      </c>
      <c r="D18" s="1">
        <v>3.7000000000000002E-3</v>
      </c>
      <c r="E18" s="1">
        <v>3.7000000000000002E-3</v>
      </c>
      <c r="P18" s="3">
        <v>1</v>
      </c>
      <c r="Q18" s="1">
        <v>0.3639</v>
      </c>
      <c r="R18" s="1">
        <v>0.37</v>
      </c>
      <c r="AC18" s="3">
        <v>1</v>
      </c>
      <c r="AD18" s="1">
        <v>4.9638</v>
      </c>
      <c r="AE18" s="1">
        <v>4.8926999999999996</v>
      </c>
      <c r="AP18" s="3">
        <v>1</v>
      </c>
      <c r="AQ18" s="1">
        <v>16.531500000000001</v>
      </c>
      <c r="AR18" s="1">
        <v>16.662400000000002</v>
      </c>
    </row>
    <row r="19" spans="3:45" x14ac:dyDescent="0.25">
      <c r="C19" s="3">
        <v>2</v>
      </c>
      <c r="D19" s="1">
        <v>7.6E-3</v>
      </c>
      <c r="E19" s="1">
        <v>3.7000000000000002E-3</v>
      </c>
      <c r="P19" s="3">
        <v>2</v>
      </c>
      <c r="Q19" s="1">
        <v>0.3669</v>
      </c>
      <c r="R19" s="1">
        <v>0.36430000000000001</v>
      </c>
      <c r="AC19" s="3">
        <v>2</v>
      </c>
      <c r="AD19" s="1">
        <v>4.9097999999999997</v>
      </c>
      <c r="AE19" s="1">
        <v>4.9629000000000003</v>
      </c>
      <c r="AP19" s="3">
        <v>2</v>
      </c>
      <c r="AQ19" s="1">
        <v>16.744399999999999</v>
      </c>
      <c r="AR19" s="1">
        <v>16.4923</v>
      </c>
    </row>
    <row r="20" spans="3:45" x14ac:dyDescent="0.25">
      <c r="C20" s="3">
        <v>3</v>
      </c>
      <c r="D20" s="1">
        <v>3.7000000000000002E-3</v>
      </c>
      <c r="E20" s="1">
        <v>3.7000000000000002E-3</v>
      </c>
      <c r="P20" s="3">
        <v>3</v>
      </c>
      <c r="Q20" s="1">
        <v>0.37080000000000002</v>
      </c>
      <c r="R20" s="1">
        <v>0.3654</v>
      </c>
      <c r="AC20" s="3">
        <v>3</v>
      </c>
      <c r="AD20" s="1">
        <v>5.4813999999999998</v>
      </c>
      <c r="AE20" s="1">
        <v>4.8996000000000004</v>
      </c>
      <c r="AP20" s="3">
        <v>3</v>
      </c>
      <c r="AQ20" s="1">
        <v>18.1309</v>
      </c>
      <c r="AR20" s="1">
        <v>18.348500000000001</v>
      </c>
    </row>
    <row r="21" spans="3:45" x14ac:dyDescent="0.25">
      <c r="C21" s="3">
        <v>4</v>
      </c>
      <c r="D21" s="1">
        <v>7.4999999999999997E-3</v>
      </c>
      <c r="E21" s="1">
        <v>3.7000000000000002E-3</v>
      </c>
      <c r="P21" s="3">
        <v>4</v>
      </c>
      <c r="Q21" s="1">
        <v>0.36659999999999998</v>
      </c>
      <c r="R21" s="1">
        <v>0.36969999999999997</v>
      </c>
      <c r="AC21" s="3">
        <v>4</v>
      </c>
      <c r="AD21" s="1">
        <v>4.9554999999999998</v>
      </c>
      <c r="AE21" s="1">
        <v>4.8973000000000004</v>
      </c>
      <c r="AP21" s="3">
        <v>4</v>
      </c>
      <c r="AQ21" s="1">
        <v>19.881799999999998</v>
      </c>
      <c r="AR21" s="1">
        <v>18.363499999999998</v>
      </c>
    </row>
    <row r="22" spans="3:45" x14ac:dyDescent="0.25">
      <c r="C22" s="3">
        <v>5</v>
      </c>
      <c r="D22" s="1">
        <v>3.7000000000000002E-3</v>
      </c>
      <c r="E22" s="1">
        <v>3.7000000000000002E-3</v>
      </c>
      <c r="P22" s="3">
        <v>5</v>
      </c>
      <c r="Q22" s="1">
        <v>0.3649</v>
      </c>
      <c r="R22" s="1">
        <v>0.36759999999999998</v>
      </c>
      <c r="AC22" s="3">
        <v>5</v>
      </c>
      <c r="AD22" s="1">
        <v>4.9530000000000003</v>
      </c>
      <c r="AE22" s="1">
        <v>4.9131999999999998</v>
      </c>
      <c r="AP22" s="3">
        <v>5</v>
      </c>
      <c r="AQ22" s="1">
        <v>16.629200000000001</v>
      </c>
      <c r="AR22" s="1">
        <v>16.5046</v>
      </c>
    </row>
    <row r="23" spans="3:45" x14ac:dyDescent="0.25">
      <c r="C23" s="3">
        <v>6</v>
      </c>
      <c r="D23" s="1">
        <v>3.7000000000000002E-3</v>
      </c>
      <c r="E23" s="1">
        <v>3.7000000000000002E-3</v>
      </c>
      <c r="P23" s="3">
        <v>6</v>
      </c>
      <c r="Q23" s="1">
        <v>0.36759999999999998</v>
      </c>
      <c r="R23" s="1">
        <v>0.36699999999999999</v>
      </c>
      <c r="AC23" s="3">
        <v>6</v>
      </c>
      <c r="AD23" s="1">
        <v>4.9660000000000002</v>
      </c>
      <c r="AE23" s="1">
        <v>4.9107000000000003</v>
      </c>
      <c r="AP23" s="3">
        <v>6</v>
      </c>
      <c r="AQ23" s="1">
        <v>16.635300000000001</v>
      </c>
      <c r="AR23" s="1">
        <v>16.453299999999999</v>
      </c>
    </row>
    <row r="24" spans="3:45" x14ac:dyDescent="0.25">
      <c r="C24" s="3">
        <v>7</v>
      </c>
      <c r="D24" s="1">
        <v>3.7000000000000002E-3</v>
      </c>
      <c r="E24" s="1">
        <v>3.7000000000000002E-3</v>
      </c>
      <c r="P24" s="3">
        <v>7</v>
      </c>
      <c r="Q24" s="1">
        <v>0.74229999999999996</v>
      </c>
      <c r="R24" s="1">
        <v>0.36969999999999997</v>
      </c>
      <c r="AC24" s="3">
        <v>7</v>
      </c>
      <c r="AD24" s="1">
        <v>5.8935000000000004</v>
      </c>
      <c r="AE24" s="1">
        <v>4.9443999999999999</v>
      </c>
      <c r="AP24" s="3">
        <v>7</v>
      </c>
      <c r="AQ24" s="1">
        <v>16.441500000000001</v>
      </c>
      <c r="AR24" s="1">
        <v>16.6614</v>
      </c>
    </row>
    <row r="25" spans="3:45" x14ac:dyDescent="0.25">
      <c r="C25" s="3">
        <v>8</v>
      </c>
      <c r="D25" s="1">
        <v>3.7000000000000002E-3</v>
      </c>
      <c r="E25" s="1">
        <v>3.7000000000000002E-3</v>
      </c>
      <c r="P25" s="3">
        <v>8</v>
      </c>
      <c r="Q25" s="1">
        <v>0.73670000000000002</v>
      </c>
      <c r="R25" s="1">
        <v>0.37009999999999998</v>
      </c>
      <c r="AC25" s="3">
        <v>8</v>
      </c>
      <c r="AD25" s="1">
        <v>4.9054000000000002</v>
      </c>
      <c r="AE25" s="1">
        <v>4.9157999999999999</v>
      </c>
      <c r="AP25" s="3">
        <v>8</v>
      </c>
      <c r="AQ25" s="1">
        <v>16.785299999999999</v>
      </c>
      <c r="AR25" s="1">
        <v>18.119800000000001</v>
      </c>
    </row>
    <row r="26" spans="3:45" x14ac:dyDescent="0.25">
      <c r="C26" s="3">
        <v>9</v>
      </c>
      <c r="D26" s="1">
        <v>7.6E-3</v>
      </c>
      <c r="E26" s="1">
        <v>3.7000000000000002E-3</v>
      </c>
      <c r="P26" s="3">
        <v>9</v>
      </c>
      <c r="Q26" s="1">
        <v>0.73209999999999997</v>
      </c>
      <c r="R26" s="1">
        <v>0.36430000000000001</v>
      </c>
      <c r="AC26" s="3">
        <v>9</v>
      </c>
      <c r="AD26" s="1">
        <v>4.9185999999999996</v>
      </c>
      <c r="AE26" s="1">
        <v>4.9311999999999996</v>
      </c>
      <c r="AP26" s="3">
        <v>9</v>
      </c>
      <c r="AQ26" s="1">
        <v>18.375800000000002</v>
      </c>
      <c r="AR26" s="1">
        <v>16.648499999999999</v>
      </c>
    </row>
    <row r="27" spans="3:45" x14ac:dyDescent="0.25">
      <c r="C27" s="3">
        <v>10</v>
      </c>
      <c r="D27" s="1">
        <v>7.6E-3</v>
      </c>
      <c r="E27" s="1">
        <v>3.7000000000000002E-3</v>
      </c>
      <c r="P27" s="3">
        <v>10</v>
      </c>
      <c r="Q27" s="1">
        <v>0.36620000000000003</v>
      </c>
      <c r="R27" s="1">
        <v>0.36359999999999998</v>
      </c>
      <c r="AC27" s="3">
        <v>10</v>
      </c>
      <c r="AD27" s="1">
        <v>4.9436</v>
      </c>
      <c r="AE27" s="1">
        <v>5.6813000000000002</v>
      </c>
      <c r="AP27" s="3">
        <v>10</v>
      </c>
      <c r="AQ27" s="1">
        <v>16.512599999999999</v>
      </c>
      <c r="AR27" s="1">
        <v>16.644600000000001</v>
      </c>
    </row>
    <row r="28" spans="3:45" x14ac:dyDescent="0.25">
      <c r="C28" s="3" t="s">
        <v>7</v>
      </c>
      <c r="D28" s="1">
        <f>AVERAGE(D18:D27)</f>
        <v>5.2500000000000012E-3</v>
      </c>
      <c r="E28" s="1">
        <f>AVERAGE(E18:E27)</f>
        <v>3.700000000000001E-3</v>
      </c>
      <c r="P28" s="3" t="s">
        <v>7</v>
      </c>
      <c r="Q28" s="1">
        <f>AVERAGE(Q18:Q27)</f>
        <v>0.47779999999999995</v>
      </c>
      <c r="R28" s="1">
        <f>AVERAGE(R18:R27)</f>
        <v>0.36716999999999994</v>
      </c>
      <c r="AC28" s="3" t="s">
        <v>7</v>
      </c>
      <c r="AD28" s="1">
        <f>AVERAGE(AD18:AD27)</f>
        <v>5.0890600000000008</v>
      </c>
      <c r="AE28" s="1">
        <f>AVERAGE(AE18:AE27)</f>
        <v>4.9949099999999991</v>
      </c>
      <c r="AP28" s="3" t="s">
        <v>7</v>
      </c>
      <c r="AQ28" s="1">
        <f>AVERAGE(AQ18:AQ27)</f>
        <v>17.266829999999999</v>
      </c>
      <c r="AR28" s="1">
        <f>AVERAGE(AR18:AR27)</f>
        <v>17.08989</v>
      </c>
    </row>
    <row r="30" spans="3:45" x14ac:dyDescent="0.25">
      <c r="D30" s="28" t="s">
        <v>12</v>
      </c>
      <c r="E30" s="29"/>
      <c r="F30" s="29"/>
      <c r="G30" s="29"/>
      <c r="H30" s="19"/>
      <c r="I30" s="19"/>
      <c r="P30" s="28" t="s">
        <v>13</v>
      </c>
      <c r="Q30" s="29"/>
      <c r="R30" s="29"/>
      <c r="S30" s="29"/>
      <c r="T30" s="18"/>
      <c r="U30" s="18"/>
      <c r="AB30" s="28" t="s">
        <v>14</v>
      </c>
      <c r="AC30" s="29"/>
      <c r="AD30" s="29"/>
      <c r="AE30" s="29"/>
      <c r="AF30" s="18"/>
      <c r="AG30" s="18"/>
      <c r="AN30" s="28" t="s">
        <v>15</v>
      </c>
      <c r="AO30" s="29"/>
      <c r="AP30" s="29"/>
      <c r="AQ30" s="29"/>
      <c r="AR30" s="19"/>
      <c r="AS30" s="19"/>
    </row>
    <row r="31" spans="3:45" x14ac:dyDescent="0.25">
      <c r="D31" s="4" t="s">
        <v>8</v>
      </c>
      <c r="E31" s="4" t="s">
        <v>8</v>
      </c>
      <c r="F31" s="3" t="s">
        <v>9</v>
      </c>
      <c r="G31" s="3" t="s">
        <v>9</v>
      </c>
      <c r="P31" s="4" t="s">
        <v>8</v>
      </c>
      <c r="Q31" s="4" t="s">
        <v>8</v>
      </c>
      <c r="R31" s="3" t="s">
        <v>9</v>
      </c>
      <c r="S31" s="3" t="s">
        <v>9</v>
      </c>
      <c r="AB31" s="4" t="s">
        <v>8</v>
      </c>
      <c r="AC31" s="4" t="s">
        <v>8</v>
      </c>
      <c r="AD31" s="3" t="s">
        <v>9</v>
      </c>
      <c r="AE31" s="3" t="s">
        <v>9</v>
      </c>
      <c r="AN31" s="4" t="s">
        <v>8</v>
      </c>
      <c r="AO31" s="4" t="s">
        <v>8</v>
      </c>
      <c r="AP31" s="3" t="s">
        <v>9</v>
      </c>
      <c r="AQ31" s="3" t="s">
        <v>9</v>
      </c>
    </row>
    <row r="32" spans="3:45" x14ac:dyDescent="0.25">
      <c r="C32" s="3" t="s">
        <v>6</v>
      </c>
      <c r="D32" s="1" t="s">
        <v>2</v>
      </c>
      <c r="E32" s="1" t="s">
        <v>3</v>
      </c>
      <c r="F32" s="1" t="s">
        <v>2</v>
      </c>
      <c r="G32" s="1" t="s">
        <v>3</v>
      </c>
      <c r="O32" s="3" t="s">
        <v>6</v>
      </c>
      <c r="P32" s="1" t="s">
        <v>2</v>
      </c>
      <c r="Q32" s="1" t="s">
        <v>3</v>
      </c>
      <c r="R32" s="1" t="s">
        <v>2</v>
      </c>
      <c r="S32" s="1" t="s">
        <v>3</v>
      </c>
      <c r="AA32" s="3" t="s">
        <v>6</v>
      </c>
      <c r="AB32" s="1" t="s">
        <v>2</v>
      </c>
      <c r="AC32" s="1" t="s">
        <v>3</v>
      </c>
      <c r="AD32" s="1" t="s">
        <v>2</v>
      </c>
      <c r="AE32" s="1" t="s">
        <v>3</v>
      </c>
      <c r="AM32" s="3" t="s">
        <v>6</v>
      </c>
      <c r="AN32" s="1" t="s">
        <v>2</v>
      </c>
      <c r="AO32" s="1" t="s">
        <v>3</v>
      </c>
      <c r="AP32" s="1" t="s">
        <v>2</v>
      </c>
      <c r="AQ32" s="1" t="s">
        <v>3</v>
      </c>
    </row>
    <row r="33" spans="3:45" x14ac:dyDescent="0.25">
      <c r="C33" s="3">
        <v>1</v>
      </c>
      <c r="D33" s="2">
        <v>3.8999999999999998E-3</v>
      </c>
      <c r="E33" s="2">
        <v>1.8E-3</v>
      </c>
      <c r="F33" s="2">
        <v>1.8E-3</v>
      </c>
      <c r="G33" s="2">
        <v>3.7000000000000002E-3</v>
      </c>
      <c r="O33" s="3">
        <v>1</v>
      </c>
      <c r="P33" s="2">
        <v>0.36699999999999999</v>
      </c>
      <c r="Q33" s="2">
        <v>0.18210000000000001</v>
      </c>
      <c r="R33" s="2">
        <v>0.18290000000000001</v>
      </c>
      <c r="S33" s="2">
        <v>0.36809999999999998</v>
      </c>
      <c r="AA33" s="3">
        <v>1</v>
      </c>
      <c r="AB33" s="2">
        <v>2.7928000000000002</v>
      </c>
      <c r="AC33" s="2">
        <v>2.9245999999999999</v>
      </c>
      <c r="AD33" s="2">
        <v>2.4746000000000001</v>
      </c>
      <c r="AE33" s="2">
        <v>2.7906</v>
      </c>
      <c r="AM33" s="3">
        <v>1</v>
      </c>
      <c r="AN33" s="2">
        <v>9.8841999999999999</v>
      </c>
      <c r="AO33" s="2">
        <v>9.9716000000000005</v>
      </c>
      <c r="AP33" s="2">
        <v>8.2764000000000006</v>
      </c>
      <c r="AQ33" s="2">
        <v>9.9215999999999998</v>
      </c>
    </row>
    <row r="34" spans="3:45" x14ac:dyDescent="0.25">
      <c r="C34" s="3">
        <v>2</v>
      </c>
      <c r="D34" s="2">
        <v>1.9E-3</v>
      </c>
      <c r="E34" s="2">
        <v>1.8E-3</v>
      </c>
      <c r="F34" s="2">
        <v>1.9E-3</v>
      </c>
      <c r="G34" s="2">
        <v>2.3E-3</v>
      </c>
      <c r="O34" s="3">
        <v>2</v>
      </c>
      <c r="P34" s="2">
        <v>0.18190000000000001</v>
      </c>
      <c r="Q34" s="2">
        <v>0.1835</v>
      </c>
      <c r="R34" s="2">
        <v>0.18390000000000001</v>
      </c>
      <c r="S34" s="2">
        <v>0.183</v>
      </c>
      <c r="AA34" s="3">
        <v>2</v>
      </c>
      <c r="AB34" s="2">
        <v>2.8489</v>
      </c>
      <c r="AC34" s="2">
        <v>2.4557000000000002</v>
      </c>
      <c r="AD34" s="2">
        <v>2.4935</v>
      </c>
      <c r="AE34" s="2">
        <v>2.8115999999999999</v>
      </c>
      <c r="AM34" s="3">
        <v>2</v>
      </c>
      <c r="AN34" s="2">
        <v>11.1844</v>
      </c>
      <c r="AO34" s="2">
        <v>8.2269000000000005</v>
      </c>
      <c r="AP34" s="2">
        <v>9.9863999999999997</v>
      </c>
      <c r="AQ34" s="2">
        <v>11.0907</v>
      </c>
    </row>
    <row r="35" spans="3:45" x14ac:dyDescent="0.25">
      <c r="C35" s="3">
        <v>3</v>
      </c>
      <c r="D35" s="2">
        <v>1.9E-3</v>
      </c>
      <c r="E35" s="2">
        <v>2E-3</v>
      </c>
      <c r="F35" s="2">
        <v>1.9E-3</v>
      </c>
      <c r="G35" s="2">
        <v>2.3E-3</v>
      </c>
      <c r="O35" s="3">
        <v>3</v>
      </c>
      <c r="P35" s="2">
        <v>0.37159999999999999</v>
      </c>
      <c r="Q35" s="2">
        <v>0.36480000000000001</v>
      </c>
      <c r="R35" s="2">
        <v>0.37090000000000001</v>
      </c>
      <c r="S35" s="2">
        <v>0.36349999999999999</v>
      </c>
      <c r="AA35" s="3">
        <v>3</v>
      </c>
      <c r="AB35" s="2">
        <v>2.4923999999999999</v>
      </c>
      <c r="AC35" s="2">
        <v>4.8352000000000004</v>
      </c>
      <c r="AD35" s="2">
        <v>3.1671</v>
      </c>
      <c r="AE35" s="2">
        <v>2.4712000000000001</v>
      </c>
      <c r="AM35" s="3">
        <v>3</v>
      </c>
      <c r="AN35" s="2">
        <v>9.4619</v>
      </c>
      <c r="AO35" s="2">
        <v>8.3216999999999999</v>
      </c>
      <c r="AP35" s="2">
        <v>8.3026999999999997</v>
      </c>
      <c r="AQ35" s="2">
        <v>9.5915999999999997</v>
      </c>
    </row>
    <row r="36" spans="3:45" x14ac:dyDescent="0.25">
      <c r="C36" s="3">
        <v>4</v>
      </c>
      <c r="D36" s="2">
        <v>4.1000000000000003E-3</v>
      </c>
      <c r="E36" s="2">
        <v>1.9E-3</v>
      </c>
      <c r="F36" s="2">
        <v>1.9E-3</v>
      </c>
      <c r="G36" s="2">
        <v>4.4999999999999997E-3</v>
      </c>
      <c r="O36" s="3">
        <v>4</v>
      </c>
      <c r="P36" s="2">
        <v>0.3669</v>
      </c>
      <c r="Q36" s="2">
        <v>0.37159999999999999</v>
      </c>
      <c r="R36" s="2">
        <v>0.1817</v>
      </c>
      <c r="S36" s="2">
        <v>0.36449999999999999</v>
      </c>
      <c r="AA36" s="3">
        <v>4</v>
      </c>
      <c r="AB36" s="2">
        <v>2.8660000000000001</v>
      </c>
      <c r="AC36" s="2">
        <v>2.4676999999999998</v>
      </c>
      <c r="AD36" s="2">
        <v>2.4624000000000001</v>
      </c>
      <c r="AE36" s="2">
        <v>2.8702000000000001</v>
      </c>
      <c r="AM36" s="3">
        <v>4</v>
      </c>
      <c r="AN36" s="2">
        <v>8.2706999999999997</v>
      </c>
      <c r="AO36" s="2">
        <v>8.34</v>
      </c>
      <c r="AP36" s="2">
        <v>8.2552000000000003</v>
      </c>
      <c r="AQ36" s="2">
        <v>8.2467000000000006</v>
      </c>
    </row>
    <row r="37" spans="3:45" x14ac:dyDescent="0.25">
      <c r="C37" s="3">
        <v>5</v>
      </c>
      <c r="D37" s="2">
        <v>3.8E-3</v>
      </c>
      <c r="E37" s="2">
        <v>1.8E-3</v>
      </c>
      <c r="F37" s="2">
        <v>1.8E-3</v>
      </c>
      <c r="G37" s="2">
        <v>3.7000000000000002E-3</v>
      </c>
      <c r="O37" s="3">
        <v>5</v>
      </c>
      <c r="P37" s="2">
        <v>0.36940000000000001</v>
      </c>
      <c r="Q37" s="2">
        <v>0.18310000000000001</v>
      </c>
      <c r="R37" s="2">
        <v>0.182</v>
      </c>
      <c r="S37" s="2">
        <v>0.3649</v>
      </c>
      <c r="AA37" s="3">
        <v>5</v>
      </c>
      <c r="AB37" s="2">
        <v>3.8088000000000002</v>
      </c>
      <c r="AC37" s="2">
        <v>2.8900999999999999</v>
      </c>
      <c r="AD37" s="2">
        <v>3.2963</v>
      </c>
      <c r="AE37" s="2">
        <v>3.8281999999999998</v>
      </c>
      <c r="AM37" s="3">
        <v>5</v>
      </c>
      <c r="AN37" s="2">
        <v>11.581799999999999</v>
      </c>
      <c r="AO37" s="2">
        <v>8.2758000000000003</v>
      </c>
      <c r="AP37" s="2">
        <v>8.3219999999999992</v>
      </c>
      <c r="AQ37" s="2">
        <v>11.5939</v>
      </c>
    </row>
    <row r="38" spans="3:45" x14ac:dyDescent="0.25">
      <c r="C38" s="3">
        <v>6</v>
      </c>
      <c r="D38" s="2">
        <v>2E-3</v>
      </c>
      <c r="E38" s="2">
        <v>1.8E-3</v>
      </c>
      <c r="F38" s="2">
        <v>1.9E-3</v>
      </c>
      <c r="G38" s="2">
        <v>1.9E-3</v>
      </c>
      <c r="O38" s="3">
        <v>6</v>
      </c>
      <c r="P38" s="2">
        <v>0.37169999999999997</v>
      </c>
      <c r="Q38" s="2">
        <v>0.37119999999999997</v>
      </c>
      <c r="R38" s="2">
        <v>0.18229999999999999</v>
      </c>
      <c r="S38" s="2">
        <v>0.36809999999999998</v>
      </c>
      <c r="AA38" s="3">
        <v>6</v>
      </c>
      <c r="AB38" s="2">
        <v>2.4674999999999998</v>
      </c>
      <c r="AC38" s="2">
        <v>2.8010999999999999</v>
      </c>
      <c r="AD38" s="2">
        <v>2.4777</v>
      </c>
      <c r="AE38" s="2">
        <v>2.4550000000000001</v>
      </c>
      <c r="AM38" s="3">
        <v>6</v>
      </c>
      <c r="AN38" s="2">
        <v>8.3623999999999992</v>
      </c>
      <c r="AO38" s="2">
        <v>9.9794999999999998</v>
      </c>
      <c r="AP38" s="2">
        <v>8.2627000000000006</v>
      </c>
      <c r="AQ38" s="2">
        <v>8.3238000000000003</v>
      </c>
    </row>
    <row r="39" spans="3:45" x14ac:dyDescent="0.25">
      <c r="C39" s="3">
        <v>7</v>
      </c>
      <c r="D39" s="2">
        <v>1.9E-3</v>
      </c>
      <c r="E39" s="2">
        <v>1.8E-3</v>
      </c>
      <c r="F39" s="2">
        <v>3.8999999999999998E-3</v>
      </c>
      <c r="G39" s="2">
        <v>1.9E-3</v>
      </c>
      <c r="O39" s="3">
        <v>7</v>
      </c>
      <c r="P39" s="2">
        <v>0.37140000000000001</v>
      </c>
      <c r="Q39" s="2">
        <v>0.36720000000000003</v>
      </c>
      <c r="R39" s="2">
        <v>0.2356</v>
      </c>
      <c r="S39" s="2">
        <v>0.36359999999999998</v>
      </c>
      <c r="AA39" s="3">
        <v>7</v>
      </c>
      <c r="AB39" s="2">
        <v>2.7736000000000001</v>
      </c>
      <c r="AC39" s="2">
        <v>2.4836999999999998</v>
      </c>
      <c r="AD39" s="2">
        <v>2.4659</v>
      </c>
      <c r="AE39" s="2">
        <v>2.8033999999999999</v>
      </c>
      <c r="AM39" s="3">
        <v>7</v>
      </c>
      <c r="AN39" s="2">
        <v>9.9962999999999997</v>
      </c>
      <c r="AO39" s="2">
        <v>8.3320000000000007</v>
      </c>
      <c r="AP39" s="2">
        <v>9.9417000000000009</v>
      </c>
      <c r="AQ39" s="2">
        <v>9.9266000000000005</v>
      </c>
    </row>
    <row r="40" spans="3:45" x14ac:dyDescent="0.25">
      <c r="C40" s="3">
        <v>8</v>
      </c>
      <c r="D40" s="2">
        <v>3.8999999999999998E-3</v>
      </c>
      <c r="E40" s="2">
        <v>1.8E-3</v>
      </c>
      <c r="F40" s="2">
        <v>1.9E-3</v>
      </c>
      <c r="G40" s="2">
        <v>3.7000000000000002E-3</v>
      </c>
      <c r="O40" s="3">
        <v>8</v>
      </c>
      <c r="P40" s="2">
        <v>0.37330000000000002</v>
      </c>
      <c r="Q40" s="2">
        <v>0.18459999999999999</v>
      </c>
      <c r="R40" s="2">
        <v>0.1847</v>
      </c>
      <c r="S40" s="2">
        <v>0.37</v>
      </c>
      <c r="AA40" s="3">
        <v>8</v>
      </c>
      <c r="AB40" s="2">
        <v>2.8893</v>
      </c>
      <c r="AC40" s="2">
        <v>2.9037000000000002</v>
      </c>
      <c r="AD40" s="2">
        <v>2.4742000000000002</v>
      </c>
      <c r="AE40" s="2">
        <v>2.8908999999999998</v>
      </c>
      <c r="AM40" s="3">
        <v>8</v>
      </c>
      <c r="AN40" s="2">
        <v>10.7125</v>
      </c>
      <c r="AO40" s="2">
        <v>8.3115000000000006</v>
      </c>
      <c r="AP40" s="2">
        <v>8.2250999999999994</v>
      </c>
      <c r="AQ40" s="2">
        <v>10.6326</v>
      </c>
    </row>
    <row r="41" spans="3:45" x14ac:dyDescent="0.25">
      <c r="C41" s="3">
        <v>9</v>
      </c>
      <c r="D41" s="2">
        <v>3.8999999999999998E-3</v>
      </c>
      <c r="E41" s="2">
        <v>3.7000000000000002E-3</v>
      </c>
      <c r="F41" s="2">
        <v>1.9E-3</v>
      </c>
      <c r="G41" s="2">
        <v>4.4000000000000003E-3</v>
      </c>
      <c r="O41" s="3">
        <v>9</v>
      </c>
      <c r="P41" s="2">
        <v>0.36890000000000001</v>
      </c>
      <c r="Q41" s="2">
        <v>0.36520000000000002</v>
      </c>
      <c r="R41" s="2">
        <v>0.18160000000000001</v>
      </c>
      <c r="S41" s="2">
        <v>0.36409999999999998</v>
      </c>
      <c r="AA41" s="3">
        <v>9</v>
      </c>
      <c r="AB41" s="2">
        <v>2.4714999999999998</v>
      </c>
      <c r="AC41" s="2">
        <v>2.8010999999999999</v>
      </c>
      <c r="AD41" s="2">
        <v>2.4548000000000001</v>
      </c>
      <c r="AE41" s="2">
        <v>2.4819</v>
      </c>
      <c r="AM41" s="3">
        <v>9</v>
      </c>
      <c r="AN41" s="2">
        <v>8.9376999999999995</v>
      </c>
      <c r="AO41" s="2">
        <v>8.2660999999999998</v>
      </c>
      <c r="AP41" s="2">
        <v>8.2889999999999997</v>
      </c>
      <c r="AQ41" s="2">
        <v>8.9654000000000007</v>
      </c>
    </row>
    <row r="42" spans="3:45" x14ac:dyDescent="0.25">
      <c r="C42" s="3">
        <v>10</v>
      </c>
      <c r="D42" s="2">
        <v>1.9E-3</v>
      </c>
      <c r="E42" s="2">
        <v>1.8E-3</v>
      </c>
      <c r="F42" s="2">
        <v>1.9E-3</v>
      </c>
      <c r="G42" s="2">
        <v>1.9E-3</v>
      </c>
      <c r="O42" s="3">
        <v>10</v>
      </c>
      <c r="P42" s="2">
        <v>0.37059999999999998</v>
      </c>
      <c r="Q42" s="2">
        <v>0.18190000000000001</v>
      </c>
      <c r="R42" s="2">
        <v>0.18410000000000001</v>
      </c>
      <c r="S42" s="2">
        <v>0.3669</v>
      </c>
      <c r="AA42" s="3">
        <v>10</v>
      </c>
      <c r="AB42" s="2">
        <v>2.4540000000000002</v>
      </c>
      <c r="AC42" s="2">
        <v>2.4706999999999999</v>
      </c>
      <c r="AD42" s="2">
        <v>3.0221</v>
      </c>
      <c r="AE42" s="2">
        <v>2.4603999999999999</v>
      </c>
      <c r="AM42" s="3">
        <v>10</v>
      </c>
      <c r="AN42" s="2">
        <v>8.3682999999999996</v>
      </c>
      <c r="AO42" s="2">
        <v>8.3575999999999997</v>
      </c>
      <c r="AP42" s="2">
        <v>8.2247000000000003</v>
      </c>
      <c r="AQ42" s="2">
        <v>8.2523999999999997</v>
      </c>
    </row>
    <row r="43" spans="3:45" x14ac:dyDescent="0.25">
      <c r="C43" s="3" t="s">
        <v>7</v>
      </c>
      <c r="D43" s="1">
        <f>AVERAGE(D33:D42)</f>
        <v>2.9199999999999999E-3</v>
      </c>
      <c r="E43" s="1">
        <f>AVERAGE(E33:E42)</f>
        <v>2.0200000000000001E-3</v>
      </c>
      <c r="F43" s="1">
        <f>AVERAGE(F33:F42)</f>
        <v>2.0799999999999994E-3</v>
      </c>
      <c r="G43" s="1">
        <f>AVERAGE(G33:G42)</f>
        <v>3.0300000000000001E-3</v>
      </c>
      <c r="O43" s="3" t="s">
        <v>7</v>
      </c>
      <c r="P43" s="1">
        <f>AVERAGE(P33:P42)</f>
        <v>0.35126999999999997</v>
      </c>
      <c r="Q43" s="1">
        <f>AVERAGE(Q33:Q42)</f>
        <v>0.2755200000000001</v>
      </c>
      <c r="R43" s="1">
        <f>AVERAGE(R33:R42)</f>
        <v>0.20697000000000002</v>
      </c>
      <c r="S43" s="1">
        <f>AVERAGE(S33:S42)</f>
        <v>0.34767000000000003</v>
      </c>
      <c r="AA43" s="3" t="s">
        <v>7</v>
      </c>
      <c r="AB43" s="1">
        <f>AVERAGE(AB33:AB42)</f>
        <v>2.7864799999999996</v>
      </c>
      <c r="AC43" s="1">
        <f>AVERAGE(AC33:AC42)</f>
        <v>2.9033600000000002</v>
      </c>
      <c r="AD43" s="1">
        <f>AVERAGE(AD33:AD42)</f>
        <v>2.6788600000000002</v>
      </c>
      <c r="AE43" s="1">
        <f>AVERAGE(AE33:AE42)</f>
        <v>2.7863399999999996</v>
      </c>
      <c r="AM43" s="3" t="s">
        <v>7</v>
      </c>
      <c r="AN43" s="1">
        <f>AVERAGE(AN33:AN42)</f>
        <v>9.676020000000003</v>
      </c>
      <c r="AO43" s="1">
        <f>AVERAGE(AO33:AO42)</f>
        <v>8.6382700000000021</v>
      </c>
      <c r="AP43" s="1">
        <f>AVERAGE(AP33:AP42)</f>
        <v>8.6085900000000013</v>
      </c>
      <c r="AQ43" s="1">
        <f>AVERAGE(AQ33:AQ42)</f>
        <v>9.6545299999999976</v>
      </c>
    </row>
    <row r="45" spans="3:45" x14ac:dyDescent="0.25">
      <c r="D45" s="28" t="s">
        <v>12</v>
      </c>
      <c r="E45" s="29"/>
      <c r="F45" s="29"/>
      <c r="G45" s="29"/>
      <c r="H45" s="29"/>
      <c r="I45" s="29"/>
      <c r="J45" s="19"/>
      <c r="K45" s="19"/>
      <c r="L45" s="19"/>
      <c r="O45" s="28" t="s">
        <v>13</v>
      </c>
      <c r="P45" s="29"/>
      <c r="Q45" s="29"/>
      <c r="R45" s="29"/>
      <c r="S45" s="29"/>
      <c r="T45" s="29"/>
      <c r="U45" s="18"/>
      <c r="V45" s="18"/>
      <c r="W45" s="18"/>
      <c r="Z45" s="28" t="s">
        <v>14</v>
      </c>
      <c r="AA45" s="29"/>
      <c r="AB45" s="29"/>
      <c r="AC45" s="29"/>
      <c r="AD45" s="29"/>
      <c r="AE45" s="29"/>
      <c r="AF45" s="18"/>
      <c r="AG45" s="18"/>
      <c r="AH45" s="18"/>
      <c r="AK45" s="28" t="s">
        <v>15</v>
      </c>
      <c r="AL45" s="29"/>
      <c r="AM45" s="29"/>
      <c r="AN45" s="29"/>
      <c r="AO45" s="29"/>
      <c r="AP45" s="29"/>
      <c r="AQ45" s="19"/>
      <c r="AR45" s="19"/>
      <c r="AS45" s="19"/>
    </row>
    <row r="46" spans="3:45" x14ac:dyDescent="0.25">
      <c r="D46" s="4" t="s">
        <v>8</v>
      </c>
      <c r="E46" s="4" t="s">
        <v>8</v>
      </c>
      <c r="F46" s="4" t="s">
        <v>8</v>
      </c>
      <c r="G46" s="3" t="s">
        <v>9</v>
      </c>
      <c r="H46" s="3" t="s">
        <v>9</v>
      </c>
      <c r="I46" s="3" t="s">
        <v>9</v>
      </c>
      <c r="O46" s="4" t="s">
        <v>8</v>
      </c>
      <c r="P46" s="4" t="s">
        <v>8</v>
      </c>
      <c r="Q46" s="4" t="s">
        <v>8</v>
      </c>
      <c r="R46" s="3" t="s">
        <v>9</v>
      </c>
      <c r="S46" s="3" t="s">
        <v>9</v>
      </c>
      <c r="T46" s="3" t="s">
        <v>9</v>
      </c>
      <c r="Z46" s="4" t="s">
        <v>8</v>
      </c>
      <c r="AA46" s="4" t="s">
        <v>8</v>
      </c>
      <c r="AB46" s="4" t="s">
        <v>8</v>
      </c>
      <c r="AC46" s="3" t="s">
        <v>9</v>
      </c>
      <c r="AD46" s="3" t="s">
        <v>9</v>
      </c>
      <c r="AE46" s="3" t="s">
        <v>9</v>
      </c>
      <c r="AK46" s="4" t="s">
        <v>8</v>
      </c>
      <c r="AL46" s="4" t="s">
        <v>8</v>
      </c>
      <c r="AM46" s="4" t="s">
        <v>8</v>
      </c>
      <c r="AN46" s="3" t="s">
        <v>9</v>
      </c>
      <c r="AO46" s="3" t="s">
        <v>9</v>
      </c>
      <c r="AP46" s="17" t="s">
        <v>9</v>
      </c>
      <c r="AQ46" s="20"/>
      <c r="AR46" s="20"/>
      <c r="AS46" s="20"/>
    </row>
    <row r="47" spans="3:45" x14ac:dyDescent="0.25">
      <c r="C47" s="3" t="s">
        <v>6</v>
      </c>
      <c r="D47" s="1" t="s">
        <v>2</v>
      </c>
      <c r="E47" s="1" t="s">
        <v>3</v>
      </c>
      <c r="F47" s="1" t="s">
        <v>4</v>
      </c>
      <c r="G47" s="1" t="s">
        <v>2</v>
      </c>
      <c r="H47" s="1" t="s">
        <v>3</v>
      </c>
      <c r="I47" s="1" t="s">
        <v>4</v>
      </c>
      <c r="N47" s="3" t="s">
        <v>6</v>
      </c>
      <c r="O47" s="1" t="s">
        <v>2</v>
      </c>
      <c r="P47" s="1" t="s">
        <v>3</v>
      </c>
      <c r="Q47" s="1" t="s">
        <v>4</v>
      </c>
      <c r="R47" s="1" t="s">
        <v>2</v>
      </c>
      <c r="S47" s="1" t="s">
        <v>3</v>
      </c>
      <c r="T47" s="1" t="s">
        <v>4</v>
      </c>
      <c r="Y47" s="3" t="s">
        <v>6</v>
      </c>
      <c r="Z47" s="1" t="s">
        <v>2</v>
      </c>
      <c r="AA47" s="1" t="s">
        <v>3</v>
      </c>
      <c r="AB47" s="1" t="s">
        <v>4</v>
      </c>
      <c r="AC47" s="1" t="s">
        <v>2</v>
      </c>
      <c r="AD47" s="1" t="s">
        <v>3</v>
      </c>
      <c r="AE47" s="1" t="s">
        <v>4</v>
      </c>
      <c r="AJ47" s="3" t="s">
        <v>6</v>
      </c>
      <c r="AK47" s="1" t="s">
        <v>2</v>
      </c>
      <c r="AL47" s="1" t="s">
        <v>3</v>
      </c>
      <c r="AM47" s="1" t="s">
        <v>4</v>
      </c>
      <c r="AN47" s="1" t="s">
        <v>2</v>
      </c>
      <c r="AO47" s="1" t="s">
        <v>3</v>
      </c>
      <c r="AP47" s="1" t="s">
        <v>4</v>
      </c>
    </row>
    <row r="48" spans="3:45" x14ac:dyDescent="0.25">
      <c r="C48" s="3">
        <v>1</v>
      </c>
      <c r="D48" s="2">
        <v>1.9E-3</v>
      </c>
      <c r="E48" s="2">
        <v>1.8E-3</v>
      </c>
      <c r="F48" s="2">
        <v>1.8E-3</v>
      </c>
      <c r="G48" s="2">
        <v>2.7000000000000001E-3</v>
      </c>
      <c r="H48" s="2">
        <v>1.9E-3</v>
      </c>
      <c r="I48" s="2">
        <v>1.9E-3</v>
      </c>
      <c r="N48" s="3">
        <v>1</v>
      </c>
      <c r="O48" s="2">
        <v>0.21879999999999999</v>
      </c>
      <c r="P48" s="2">
        <v>0.22020000000000001</v>
      </c>
      <c r="Q48" s="2">
        <v>0.1108</v>
      </c>
      <c r="R48" s="2">
        <v>0.22370000000000001</v>
      </c>
      <c r="S48" s="2">
        <v>0.21859999999999999</v>
      </c>
      <c r="T48" s="2">
        <v>0.109</v>
      </c>
      <c r="Y48" s="3">
        <v>1</v>
      </c>
      <c r="Z48" s="2">
        <v>2.7069999999999999</v>
      </c>
      <c r="AA48" s="2">
        <v>3.1061000000000001</v>
      </c>
      <c r="AB48" s="2">
        <v>1.6843999999999999</v>
      </c>
      <c r="AC48" s="2">
        <v>2.7216999999999998</v>
      </c>
      <c r="AD48" s="2">
        <v>3.0836999999999999</v>
      </c>
      <c r="AE48" s="2">
        <v>1.6932</v>
      </c>
      <c r="AJ48" s="3">
        <v>1</v>
      </c>
      <c r="AK48" s="2">
        <v>10.4978</v>
      </c>
      <c r="AL48" s="2">
        <v>7.1887999999999996</v>
      </c>
      <c r="AM48" s="2">
        <v>8.9944000000000006</v>
      </c>
      <c r="AN48" s="2">
        <v>10.416</v>
      </c>
      <c r="AO48" s="2">
        <v>7.1996000000000002</v>
      </c>
      <c r="AP48" s="2">
        <v>8.9562000000000008</v>
      </c>
    </row>
    <row r="49" spans="3:45" x14ac:dyDescent="0.25">
      <c r="C49" s="3">
        <v>2</v>
      </c>
      <c r="D49" s="2">
        <v>1.9E-3</v>
      </c>
      <c r="E49" s="2">
        <v>8.9999999999999998E-4</v>
      </c>
      <c r="F49" s="2">
        <v>2.8E-3</v>
      </c>
      <c r="G49" s="2">
        <v>1.9E-3</v>
      </c>
      <c r="H49" s="2">
        <v>1.1000000000000001E-3</v>
      </c>
      <c r="I49" s="2">
        <v>1.9E-3</v>
      </c>
      <c r="N49" s="3">
        <v>2</v>
      </c>
      <c r="O49" s="2">
        <v>0.22159999999999999</v>
      </c>
      <c r="P49" s="2">
        <v>0.21859999999999999</v>
      </c>
      <c r="Q49" s="2">
        <v>0.22</v>
      </c>
      <c r="R49" s="2">
        <v>0.22020000000000001</v>
      </c>
      <c r="S49" s="2">
        <v>0.224</v>
      </c>
      <c r="T49" s="2">
        <v>0.22309999999999999</v>
      </c>
      <c r="Y49" s="3">
        <v>2</v>
      </c>
      <c r="Z49" s="2">
        <v>3.2029000000000001</v>
      </c>
      <c r="AA49" s="2">
        <v>2.9588000000000001</v>
      </c>
      <c r="AB49" s="2">
        <v>1.6445000000000001</v>
      </c>
      <c r="AC49" s="2">
        <v>3.1869000000000001</v>
      </c>
      <c r="AD49" s="2">
        <v>2.9146000000000001</v>
      </c>
      <c r="AE49" s="2">
        <v>1.6626000000000001</v>
      </c>
      <c r="AJ49" s="3">
        <v>2</v>
      </c>
      <c r="AK49" s="2">
        <v>10.5558</v>
      </c>
      <c r="AL49" s="2">
        <v>8.4481000000000002</v>
      </c>
      <c r="AM49" s="2">
        <v>7.0873999999999997</v>
      </c>
      <c r="AN49" s="2">
        <v>10.508800000000001</v>
      </c>
      <c r="AO49" s="2">
        <v>8.3848000000000003</v>
      </c>
      <c r="AP49" s="2">
        <v>7.0876000000000001</v>
      </c>
    </row>
    <row r="50" spans="3:45" x14ac:dyDescent="0.25">
      <c r="C50" s="3">
        <v>3</v>
      </c>
      <c r="D50" s="2">
        <v>1.9E-3</v>
      </c>
      <c r="E50" s="2">
        <v>1.8E-3</v>
      </c>
      <c r="F50" s="2">
        <v>1E-3</v>
      </c>
      <c r="G50" s="2">
        <v>2E-3</v>
      </c>
      <c r="H50" s="2">
        <v>1.9E-3</v>
      </c>
      <c r="I50" s="2">
        <v>1E-3</v>
      </c>
      <c r="N50" s="3">
        <v>3</v>
      </c>
      <c r="O50" s="2">
        <v>0.2185</v>
      </c>
      <c r="P50" s="2">
        <v>0.21929999999999999</v>
      </c>
      <c r="Q50" s="2">
        <v>0.221</v>
      </c>
      <c r="R50" s="2">
        <v>0.2205</v>
      </c>
      <c r="S50" s="2">
        <v>0.22270000000000001</v>
      </c>
      <c r="T50" s="2">
        <v>0.22320000000000001</v>
      </c>
      <c r="Y50" s="3">
        <v>3</v>
      </c>
      <c r="Z50" s="2">
        <v>3.2841999999999998</v>
      </c>
      <c r="AA50" s="2">
        <v>2.2465000000000002</v>
      </c>
      <c r="AB50" s="2">
        <v>3.0129000000000001</v>
      </c>
      <c r="AC50" s="2">
        <v>3.3258999999999999</v>
      </c>
      <c r="AD50" s="2">
        <v>2.2513999999999998</v>
      </c>
      <c r="AE50" s="2">
        <v>3.0036999999999998</v>
      </c>
      <c r="AJ50" s="3">
        <v>3</v>
      </c>
      <c r="AK50" s="2">
        <v>10.5298</v>
      </c>
      <c r="AL50" s="2">
        <v>10.098000000000001</v>
      </c>
      <c r="AM50" s="2">
        <v>6.5675999999999997</v>
      </c>
      <c r="AN50" s="2">
        <v>10.3889</v>
      </c>
      <c r="AO50" s="2">
        <v>10.075900000000001</v>
      </c>
      <c r="AP50" s="2">
        <v>6.6859000000000002</v>
      </c>
    </row>
    <row r="51" spans="3:45" x14ac:dyDescent="0.25">
      <c r="C51" s="3">
        <v>4</v>
      </c>
      <c r="D51" s="2">
        <v>1.9E-3</v>
      </c>
      <c r="E51" s="2">
        <v>1.9E-3</v>
      </c>
      <c r="F51" s="2">
        <v>8.9999999999999998E-4</v>
      </c>
      <c r="G51" s="2">
        <v>1.8E-3</v>
      </c>
      <c r="H51" s="2">
        <v>1.9E-3</v>
      </c>
      <c r="I51" s="2">
        <v>8.9999999999999998E-4</v>
      </c>
      <c r="N51" s="3">
        <v>4</v>
      </c>
      <c r="O51" s="2">
        <v>0.22259999999999999</v>
      </c>
      <c r="P51" s="2">
        <v>0.2223</v>
      </c>
      <c r="Q51" s="2">
        <v>0.10979999999999999</v>
      </c>
      <c r="R51" s="2">
        <v>0.22120000000000001</v>
      </c>
      <c r="S51" s="2">
        <v>0.22370000000000001</v>
      </c>
      <c r="T51" s="2">
        <v>0.11070000000000001</v>
      </c>
      <c r="Y51" s="3">
        <v>4</v>
      </c>
      <c r="Z51" s="2">
        <v>3.0792999999999999</v>
      </c>
      <c r="AA51" s="2">
        <v>2.1642000000000001</v>
      </c>
      <c r="AB51" s="2">
        <v>2.5838999999999999</v>
      </c>
      <c r="AC51" s="2">
        <v>3.1027</v>
      </c>
      <c r="AD51" s="2">
        <v>2.2408999999999999</v>
      </c>
      <c r="AE51" s="2">
        <v>2.5695999999999999</v>
      </c>
      <c r="AJ51" s="3">
        <v>4</v>
      </c>
      <c r="AK51" s="2">
        <v>10.6677</v>
      </c>
      <c r="AL51" s="2">
        <v>10.375400000000001</v>
      </c>
      <c r="AM51" s="2">
        <v>5.7755000000000001</v>
      </c>
      <c r="AN51" s="2">
        <v>10.613799999999999</v>
      </c>
      <c r="AO51" s="2">
        <v>10.4992</v>
      </c>
      <c r="AP51" s="2">
        <v>5.7755000000000001</v>
      </c>
    </row>
    <row r="52" spans="3:45" x14ac:dyDescent="0.25">
      <c r="C52" s="3">
        <v>5</v>
      </c>
      <c r="D52" s="2">
        <v>1.9E-3</v>
      </c>
      <c r="E52" s="2">
        <v>1.8E-3</v>
      </c>
      <c r="F52" s="2">
        <v>8.9999999999999998E-4</v>
      </c>
      <c r="G52" s="2">
        <v>1.9E-3</v>
      </c>
      <c r="H52" s="2">
        <v>2E-3</v>
      </c>
      <c r="I52" s="2">
        <v>8.9999999999999998E-4</v>
      </c>
      <c r="N52" s="3">
        <v>5</v>
      </c>
      <c r="O52" s="2">
        <v>0.21840000000000001</v>
      </c>
      <c r="P52" s="2">
        <v>0.21879999999999999</v>
      </c>
      <c r="Q52" s="2">
        <v>0.10929999999999999</v>
      </c>
      <c r="R52" s="2">
        <v>0.2235</v>
      </c>
      <c r="S52" s="2">
        <v>0.22209999999999999</v>
      </c>
      <c r="T52" s="2">
        <v>0.1094</v>
      </c>
      <c r="Y52" s="3">
        <v>5</v>
      </c>
      <c r="Z52" s="2">
        <v>3.1758999999999999</v>
      </c>
      <c r="AA52" s="2">
        <v>3.2401</v>
      </c>
      <c r="AB52" s="2">
        <v>1.6548</v>
      </c>
      <c r="AC52" s="2">
        <v>3.2014999999999998</v>
      </c>
      <c r="AD52" s="2">
        <v>3.2343999999999999</v>
      </c>
      <c r="AE52" s="2">
        <v>1.6493</v>
      </c>
      <c r="AJ52" s="3">
        <v>5</v>
      </c>
      <c r="AK52" s="2">
        <v>10.8048</v>
      </c>
      <c r="AL52" s="2">
        <v>10.575699999999999</v>
      </c>
      <c r="AM52" s="2">
        <v>5.7708000000000004</v>
      </c>
      <c r="AN52" s="2">
        <v>10.832000000000001</v>
      </c>
      <c r="AO52" s="2">
        <v>10.576000000000001</v>
      </c>
      <c r="AP52" s="2">
        <v>5.6989000000000001</v>
      </c>
    </row>
    <row r="53" spans="3:45" x14ac:dyDescent="0.25">
      <c r="C53" s="3">
        <v>6</v>
      </c>
      <c r="D53" s="2">
        <v>1.9E-3</v>
      </c>
      <c r="E53" s="2">
        <v>1.9E-3</v>
      </c>
      <c r="F53" s="2">
        <v>8.9999999999999998E-4</v>
      </c>
      <c r="G53" s="2">
        <v>1.9E-3</v>
      </c>
      <c r="H53" s="2">
        <v>1.9E-3</v>
      </c>
      <c r="I53" s="2">
        <v>8.9999999999999998E-4</v>
      </c>
      <c r="N53" s="3">
        <v>6</v>
      </c>
      <c r="O53" s="2">
        <v>0.21820000000000001</v>
      </c>
      <c r="P53" s="2">
        <v>0.22070000000000001</v>
      </c>
      <c r="Q53" s="2">
        <v>0.11</v>
      </c>
      <c r="R53" s="2">
        <v>0.22070000000000001</v>
      </c>
      <c r="S53" s="2">
        <v>0.22470000000000001</v>
      </c>
      <c r="T53" s="2">
        <v>0.1113</v>
      </c>
      <c r="Y53" s="3">
        <v>6</v>
      </c>
      <c r="Z53" s="2">
        <v>3.2292999999999998</v>
      </c>
      <c r="AA53" s="2">
        <v>3.0398999999999998</v>
      </c>
      <c r="AB53" s="2">
        <v>1.6613</v>
      </c>
      <c r="AC53" s="2">
        <v>3.1987000000000001</v>
      </c>
      <c r="AD53" s="2">
        <v>3.0316000000000001</v>
      </c>
      <c r="AE53" s="2">
        <v>1.6600999999999999</v>
      </c>
      <c r="AJ53" s="3">
        <v>6</v>
      </c>
      <c r="AK53" s="2">
        <v>10.476900000000001</v>
      </c>
      <c r="AL53" s="2">
        <v>8.9126999999999992</v>
      </c>
      <c r="AM53" s="2">
        <v>9.1415000000000006</v>
      </c>
      <c r="AN53" s="2">
        <v>10.5646</v>
      </c>
      <c r="AO53" s="2">
        <v>8.8363999999999994</v>
      </c>
      <c r="AP53" s="2">
        <v>9.1556999999999995</v>
      </c>
    </row>
    <row r="54" spans="3:45" x14ac:dyDescent="0.25">
      <c r="C54" s="3">
        <v>7</v>
      </c>
      <c r="D54" s="2">
        <v>1.9E-3</v>
      </c>
      <c r="E54" s="2">
        <v>1.8E-3</v>
      </c>
      <c r="F54" s="2">
        <v>8.9999999999999998E-4</v>
      </c>
      <c r="G54" s="2">
        <v>1.9E-3</v>
      </c>
      <c r="H54" s="2">
        <v>1.8E-3</v>
      </c>
      <c r="I54" s="2">
        <v>8.9999999999999998E-4</v>
      </c>
      <c r="N54" s="3">
        <v>7</v>
      </c>
      <c r="O54" s="2">
        <v>0.2208</v>
      </c>
      <c r="P54" s="2">
        <v>0.22070000000000001</v>
      </c>
      <c r="Q54" s="2">
        <v>0.21829999999999999</v>
      </c>
      <c r="R54" s="2">
        <v>0.2185</v>
      </c>
      <c r="S54" s="2">
        <v>0.2238</v>
      </c>
      <c r="T54" s="2">
        <v>0.22070000000000001</v>
      </c>
      <c r="Y54" s="3">
        <v>7</v>
      </c>
      <c r="Z54" s="2">
        <v>2.8733</v>
      </c>
      <c r="AA54" s="2">
        <v>2.1907000000000001</v>
      </c>
      <c r="AB54" s="2">
        <v>2.5808</v>
      </c>
      <c r="AC54" s="2">
        <v>2.9192</v>
      </c>
      <c r="AD54" s="2">
        <v>2.2166999999999999</v>
      </c>
      <c r="AE54" s="2">
        <v>2.6057999999999999</v>
      </c>
      <c r="AJ54" s="3">
        <v>7</v>
      </c>
      <c r="AK54" s="2">
        <v>9.6102000000000007</v>
      </c>
      <c r="AL54" s="2">
        <v>9.9708000000000006</v>
      </c>
      <c r="AM54" s="2">
        <v>8.8114000000000008</v>
      </c>
      <c r="AN54" s="2">
        <v>9.5801999999999996</v>
      </c>
      <c r="AO54" s="2">
        <v>9.9640000000000004</v>
      </c>
      <c r="AP54" s="2">
        <v>8.8450000000000006</v>
      </c>
    </row>
    <row r="55" spans="3:45" x14ac:dyDescent="0.25">
      <c r="C55" s="3">
        <v>8</v>
      </c>
      <c r="D55" s="2">
        <v>2.5999999999999999E-3</v>
      </c>
      <c r="E55" s="2">
        <v>1.9E-3</v>
      </c>
      <c r="F55" s="2">
        <v>8.9999999999999998E-4</v>
      </c>
      <c r="G55" s="2">
        <v>1.8E-3</v>
      </c>
      <c r="H55" s="2">
        <v>1.9E-3</v>
      </c>
      <c r="I55" s="2">
        <v>1E-3</v>
      </c>
      <c r="N55" s="3">
        <v>8</v>
      </c>
      <c r="O55" s="2">
        <v>0.22070000000000001</v>
      </c>
      <c r="P55" s="2">
        <v>0.2223</v>
      </c>
      <c r="Q55" s="2">
        <v>0.10920000000000001</v>
      </c>
      <c r="R55" s="2">
        <v>0.21879999999999999</v>
      </c>
      <c r="S55" s="2">
        <v>0.21840000000000001</v>
      </c>
      <c r="T55" s="2">
        <v>0.10929999999999999</v>
      </c>
      <c r="Y55" s="3">
        <v>8</v>
      </c>
      <c r="Z55" s="2">
        <v>3.2031000000000001</v>
      </c>
      <c r="AA55" s="2">
        <v>2.9333</v>
      </c>
      <c r="AB55" s="2">
        <v>1.6575</v>
      </c>
      <c r="AC55" s="2">
        <v>3.2222</v>
      </c>
      <c r="AD55" s="2">
        <v>2.9079000000000002</v>
      </c>
      <c r="AE55" s="2">
        <v>1.6402000000000001</v>
      </c>
      <c r="AJ55" s="3">
        <v>8</v>
      </c>
      <c r="AK55" s="2">
        <v>10.8146</v>
      </c>
      <c r="AL55" s="2">
        <v>10.4369</v>
      </c>
      <c r="AM55" s="2">
        <v>7.3101000000000003</v>
      </c>
      <c r="AN55" s="2">
        <v>10.8765</v>
      </c>
      <c r="AO55" s="2">
        <v>10.279400000000001</v>
      </c>
      <c r="AP55" s="2">
        <v>7.2942</v>
      </c>
    </row>
    <row r="56" spans="3:45" x14ac:dyDescent="0.25">
      <c r="C56" s="3">
        <v>9</v>
      </c>
      <c r="D56" s="2">
        <v>1.9E-3</v>
      </c>
      <c r="E56" s="2">
        <v>1.9E-3</v>
      </c>
      <c r="F56" s="2">
        <v>1.9E-3</v>
      </c>
      <c r="G56" s="2">
        <v>1.8E-3</v>
      </c>
      <c r="H56" s="2">
        <v>1.9E-3</v>
      </c>
      <c r="I56" s="2">
        <v>1.9E-3</v>
      </c>
      <c r="N56" s="3">
        <v>9</v>
      </c>
      <c r="O56" s="2">
        <v>0.2185</v>
      </c>
      <c r="P56" s="2">
        <v>0.2215</v>
      </c>
      <c r="Q56" s="2">
        <v>0.11</v>
      </c>
      <c r="R56" s="2">
        <v>0.21879999999999999</v>
      </c>
      <c r="S56" s="2">
        <v>0.2203</v>
      </c>
      <c r="T56" s="2">
        <v>0.1094</v>
      </c>
      <c r="Y56" s="3">
        <v>9</v>
      </c>
      <c r="Z56" s="2">
        <v>3.2545000000000002</v>
      </c>
      <c r="AA56" s="2">
        <v>2.2997999999999998</v>
      </c>
      <c r="AB56" s="2">
        <v>1.6458999999999999</v>
      </c>
      <c r="AC56" s="2">
        <v>3.2111999999999998</v>
      </c>
      <c r="AD56" s="2">
        <v>2.2949000000000002</v>
      </c>
      <c r="AE56" s="2">
        <v>1.6538999999999999</v>
      </c>
      <c r="AJ56" s="3">
        <v>9</v>
      </c>
      <c r="AK56" s="2">
        <v>10.643000000000001</v>
      </c>
      <c r="AL56" s="2">
        <v>8.9887999999999995</v>
      </c>
      <c r="AM56" s="2">
        <v>7.4425999999999997</v>
      </c>
      <c r="AN56" s="2">
        <v>10.690099999999999</v>
      </c>
      <c r="AO56" s="2">
        <v>8.9601000000000006</v>
      </c>
      <c r="AP56" s="2">
        <v>7.3939000000000004</v>
      </c>
    </row>
    <row r="57" spans="3:45" x14ac:dyDescent="0.25">
      <c r="C57" s="3">
        <v>10</v>
      </c>
      <c r="D57" s="2">
        <v>1.9E-3</v>
      </c>
      <c r="E57" s="2">
        <v>1.8E-3</v>
      </c>
      <c r="F57" s="2">
        <v>8.9999999999999998E-4</v>
      </c>
      <c r="G57" s="2">
        <v>2.8E-3</v>
      </c>
      <c r="H57" s="2">
        <v>1.9E-3</v>
      </c>
      <c r="I57" s="2">
        <v>8.9999999999999998E-4</v>
      </c>
      <c r="N57" s="3">
        <v>10</v>
      </c>
      <c r="O57" s="2">
        <v>0.2185</v>
      </c>
      <c r="P57" s="2">
        <v>0.22239999999999999</v>
      </c>
      <c r="Q57" s="2">
        <v>0.22009999999999999</v>
      </c>
      <c r="R57" s="2">
        <v>0.21870000000000001</v>
      </c>
      <c r="S57" s="2">
        <v>0.2213</v>
      </c>
      <c r="T57" s="2">
        <v>0.2215</v>
      </c>
      <c r="Y57" s="3">
        <v>10</v>
      </c>
      <c r="Z57" s="2">
        <v>3.1846000000000001</v>
      </c>
      <c r="AA57" s="2">
        <v>2.7793000000000001</v>
      </c>
      <c r="AB57" s="2">
        <v>2.0939999999999999</v>
      </c>
      <c r="AC57" s="2">
        <v>3.1793999999999998</v>
      </c>
      <c r="AD57" s="2">
        <v>2.7404000000000002</v>
      </c>
      <c r="AE57" s="2">
        <v>2.1156000000000001</v>
      </c>
      <c r="AJ57" s="3">
        <v>10</v>
      </c>
      <c r="AK57" s="2">
        <v>10.681699999999999</v>
      </c>
      <c r="AL57" s="2">
        <v>9.6302000000000003</v>
      </c>
      <c r="AM57" s="2">
        <v>6.1938000000000004</v>
      </c>
      <c r="AN57" s="2">
        <v>10.700900000000001</v>
      </c>
      <c r="AO57" s="2">
        <v>9.6937999999999995</v>
      </c>
      <c r="AP57" s="2">
        <v>6.16</v>
      </c>
    </row>
    <row r="58" spans="3:45" x14ac:dyDescent="0.25">
      <c r="C58" s="3" t="s">
        <v>7</v>
      </c>
      <c r="D58" s="1">
        <f t="shared" ref="D58:I58" si="0">AVERAGE(D48:D57)</f>
        <v>1.97E-3</v>
      </c>
      <c r="E58" s="1">
        <f t="shared" si="0"/>
        <v>1.7500000000000003E-3</v>
      </c>
      <c r="F58" s="1">
        <f t="shared" si="0"/>
        <v>1.2899999999999999E-3</v>
      </c>
      <c r="G58" s="1">
        <f t="shared" si="0"/>
        <v>2.0500000000000002E-3</v>
      </c>
      <c r="H58" s="1">
        <f t="shared" si="0"/>
        <v>1.8199999999999998E-3</v>
      </c>
      <c r="I58" s="1">
        <f t="shared" si="0"/>
        <v>1.2199999999999999E-3</v>
      </c>
      <c r="N58" s="3" t="s">
        <v>7</v>
      </c>
      <c r="O58" s="1">
        <f t="shared" ref="O58:T58" si="1">AVERAGE(O48:O57)</f>
        <v>0.21965999999999997</v>
      </c>
      <c r="P58" s="1">
        <f t="shared" si="1"/>
        <v>0.22067999999999993</v>
      </c>
      <c r="Q58" s="1">
        <f t="shared" si="1"/>
        <v>0.15384999999999999</v>
      </c>
      <c r="R58" s="1">
        <f t="shared" si="1"/>
        <v>0.22046000000000002</v>
      </c>
      <c r="S58" s="1">
        <f t="shared" si="1"/>
        <v>0.22195999999999999</v>
      </c>
      <c r="T58" s="1">
        <f t="shared" si="1"/>
        <v>0.15476000000000001</v>
      </c>
      <c r="Y58" s="3" t="s">
        <v>7</v>
      </c>
      <c r="Z58" s="1">
        <f t="shared" ref="Z58:AE58" si="2">AVERAGE(Z48:Z57)</f>
        <v>3.1194099999999998</v>
      </c>
      <c r="AA58" s="1">
        <f t="shared" si="2"/>
        <v>2.6958700000000002</v>
      </c>
      <c r="AB58" s="1">
        <f t="shared" si="2"/>
        <v>2.0220000000000002</v>
      </c>
      <c r="AC58" s="1">
        <f t="shared" si="2"/>
        <v>3.1269400000000003</v>
      </c>
      <c r="AD58" s="1">
        <f t="shared" si="2"/>
        <v>2.6916500000000005</v>
      </c>
      <c r="AE58" s="1">
        <f t="shared" si="2"/>
        <v>2.0254000000000003</v>
      </c>
      <c r="AJ58" s="3" t="s">
        <v>7</v>
      </c>
      <c r="AK58" s="1">
        <f t="shared" ref="AK58:AP58" si="3">AVERAGE(AK48:AK57)</f>
        <v>10.528229999999999</v>
      </c>
      <c r="AL58" s="1">
        <f t="shared" si="3"/>
        <v>9.4625400000000006</v>
      </c>
      <c r="AM58" s="1">
        <f t="shared" si="3"/>
        <v>7.3095100000000004</v>
      </c>
      <c r="AN58" s="1">
        <f t="shared" si="3"/>
        <v>10.51718</v>
      </c>
      <c r="AO58" s="1">
        <f t="shared" si="3"/>
        <v>9.4469199999999987</v>
      </c>
      <c r="AP58" s="1">
        <f t="shared" si="3"/>
        <v>7.3052900000000012</v>
      </c>
    </row>
    <row r="60" spans="3:45" x14ac:dyDescent="0.25">
      <c r="D60" s="28" t="s">
        <v>12</v>
      </c>
      <c r="E60" s="29"/>
      <c r="F60" s="29"/>
      <c r="G60" s="29"/>
      <c r="H60" s="29"/>
      <c r="I60" s="29"/>
      <c r="J60" s="29"/>
      <c r="K60" s="29"/>
      <c r="L60" s="19"/>
      <c r="M60" s="19"/>
      <c r="N60" s="28" t="s">
        <v>13</v>
      </c>
      <c r="O60" s="29"/>
      <c r="P60" s="29"/>
      <c r="Q60" s="29"/>
      <c r="R60" s="29"/>
      <c r="S60" s="29"/>
      <c r="T60" s="29"/>
      <c r="U60" s="29"/>
      <c r="V60" s="18"/>
      <c r="W60" s="18"/>
      <c r="X60" s="28" t="s">
        <v>14</v>
      </c>
      <c r="Y60" s="29"/>
      <c r="Z60" s="29"/>
      <c r="AA60" s="29"/>
      <c r="AB60" s="29"/>
      <c r="AC60" s="29"/>
      <c r="AD60" s="29"/>
      <c r="AE60" s="29"/>
      <c r="AF60" s="18"/>
      <c r="AG60" s="18"/>
      <c r="AH60" s="28" t="s">
        <v>15</v>
      </c>
      <c r="AI60" s="29"/>
      <c r="AJ60" s="29"/>
      <c r="AK60" s="29"/>
      <c r="AL60" s="29"/>
      <c r="AM60" s="29"/>
      <c r="AN60" s="29"/>
      <c r="AO60" s="29"/>
      <c r="AP60" s="19"/>
      <c r="AQ60" s="19"/>
      <c r="AR60" s="19"/>
      <c r="AS60" s="19"/>
    </row>
    <row r="61" spans="3:45" x14ac:dyDescent="0.25">
      <c r="D61" s="4" t="s">
        <v>8</v>
      </c>
      <c r="E61" s="4" t="s">
        <v>8</v>
      </c>
      <c r="F61" s="4" t="s">
        <v>8</v>
      </c>
      <c r="G61" s="4" t="s">
        <v>8</v>
      </c>
      <c r="H61" s="3" t="s">
        <v>9</v>
      </c>
      <c r="I61" s="3" t="s">
        <v>9</v>
      </c>
      <c r="J61" s="3" t="s">
        <v>9</v>
      </c>
      <c r="K61" s="3" t="s">
        <v>9</v>
      </c>
      <c r="N61" s="15" t="s">
        <v>8</v>
      </c>
      <c r="O61" s="15" t="s">
        <v>8</v>
      </c>
      <c r="P61" s="4" t="s">
        <v>8</v>
      </c>
      <c r="Q61" s="4" t="s">
        <v>8</v>
      </c>
      <c r="R61" s="3" t="s">
        <v>9</v>
      </c>
      <c r="S61" s="3" t="s">
        <v>9</v>
      </c>
      <c r="T61" s="3" t="s">
        <v>9</v>
      </c>
      <c r="U61" s="3" t="s">
        <v>9</v>
      </c>
      <c r="X61" s="15" t="s">
        <v>8</v>
      </c>
      <c r="Y61" s="15" t="s">
        <v>8</v>
      </c>
      <c r="Z61" s="4" t="s">
        <v>8</v>
      </c>
      <c r="AA61" s="4" t="s">
        <v>8</v>
      </c>
      <c r="AB61" s="3" t="s">
        <v>9</v>
      </c>
      <c r="AC61" s="3" t="s">
        <v>9</v>
      </c>
      <c r="AD61" s="3" t="s">
        <v>9</v>
      </c>
      <c r="AE61" s="3" t="s">
        <v>9</v>
      </c>
      <c r="AH61" s="15" t="s">
        <v>8</v>
      </c>
      <c r="AI61" s="15" t="s">
        <v>8</v>
      </c>
      <c r="AJ61" s="4" t="s">
        <v>8</v>
      </c>
      <c r="AK61" s="4" t="s">
        <v>8</v>
      </c>
      <c r="AL61" s="3" t="s">
        <v>9</v>
      </c>
      <c r="AM61" s="3" t="s">
        <v>9</v>
      </c>
      <c r="AN61" s="3" t="s">
        <v>9</v>
      </c>
      <c r="AO61" s="3" t="s">
        <v>9</v>
      </c>
    </row>
    <row r="62" spans="3:45" x14ac:dyDescent="0.25">
      <c r="C62" s="3" t="s">
        <v>6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2</v>
      </c>
      <c r="I62" s="1" t="s">
        <v>3</v>
      </c>
      <c r="J62" s="1" t="s">
        <v>4</v>
      </c>
      <c r="K62" s="1" t="s">
        <v>5</v>
      </c>
      <c r="M62" s="3" t="s">
        <v>6</v>
      </c>
      <c r="N62" s="1" t="s">
        <v>2</v>
      </c>
      <c r="O62" s="1" t="s">
        <v>3</v>
      </c>
      <c r="P62" s="1" t="s">
        <v>4</v>
      </c>
      <c r="Q62" s="1" t="s">
        <v>5</v>
      </c>
      <c r="R62" s="1" t="s">
        <v>2</v>
      </c>
      <c r="S62" s="1" t="s">
        <v>3</v>
      </c>
      <c r="T62" s="1" t="s">
        <v>4</v>
      </c>
      <c r="U62" s="1" t="s">
        <v>5</v>
      </c>
      <c r="W62" s="3" t="s">
        <v>6</v>
      </c>
      <c r="X62" s="1" t="s">
        <v>2</v>
      </c>
      <c r="Y62" s="1" t="s">
        <v>3</v>
      </c>
      <c r="Z62" s="1" t="s">
        <v>4</v>
      </c>
      <c r="AA62" s="1" t="s">
        <v>5</v>
      </c>
      <c r="AB62" s="1" t="s">
        <v>2</v>
      </c>
      <c r="AC62" s="1" t="s">
        <v>3</v>
      </c>
      <c r="AD62" s="1" t="s">
        <v>4</v>
      </c>
      <c r="AE62" s="1" t="s">
        <v>5</v>
      </c>
      <c r="AG62" s="3" t="s">
        <v>6</v>
      </c>
      <c r="AH62" s="1" t="s">
        <v>2</v>
      </c>
      <c r="AI62" s="1" t="s">
        <v>3</v>
      </c>
      <c r="AJ62" s="1" t="s">
        <v>4</v>
      </c>
      <c r="AK62" s="1" t="s">
        <v>5</v>
      </c>
      <c r="AL62" s="1" t="s">
        <v>2</v>
      </c>
      <c r="AM62" s="1" t="s">
        <v>3</v>
      </c>
      <c r="AN62" s="1" t="s">
        <v>4</v>
      </c>
      <c r="AO62" s="1" t="s">
        <v>5</v>
      </c>
    </row>
    <row r="63" spans="3:45" x14ac:dyDescent="0.25">
      <c r="C63" s="3">
        <v>1</v>
      </c>
      <c r="D63" s="2">
        <v>2.2000000000000001E-3</v>
      </c>
      <c r="E63" s="2">
        <v>1.8E-3</v>
      </c>
      <c r="F63" s="2">
        <v>2E-3</v>
      </c>
      <c r="G63" s="2">
        <v>2E-3</v>
      </c>
      <c r="H63" s="2">
        <v>2E-3</v>
      </c>
      <c r="I63" s="2">
        <v>3.3999999999999998E-3</v>
      </c>
      <c r="J63" s="2">
        <v>6.3E-3</v>
      </c>
      <c r="K63" s="2">
        <v>1.8E-3</v>
      </c>
      <c r="M63" s="3">
        <v>1</v>
      </c>
      <c r="N63" s="2">
        <v>0.186</v>
      </c>
      <c r="O63" s="2">
        <v>0.18709999999999999</v>
      </c>
      <c r="P63" s="2">
        <v>0.182</v>
      </c>
      <c r="Q63" s="2">
        <v>0.18379999999999999</v>
      </c>
      <c r="R63" s="2">
        <v>0.18229999999999999</v>
      </c>
      <c r="S63" s="2">
        <v>0.18509999999999999</v>
      </c>
      <c r="T63" s="2">
        <v>0.1842</v>
      </c>
      <c r="U63" s="2">
        <v>0.18559999999999999</v>
      </c>
      <c r="W63" s="3">
        <v>1</v>
      </c>
      <c r="X63" s="2">
        <v>2.3773</v>
      </c>
      <c r="Y63" s="2">
        <v>2.4089999999999998</v>
      </c>
      <c r="Z63" s="2">
        <v>2.4765000000000001</v>
      </c>
      <c r="AA63" s="2">
        <v>2.4003999999999999</v>
      </c>
      <c r="AB63" s="2">
        <v>2.3744999999999998</v>
      </c>
      <c r="AC63" s="2">
        <v>2.3591000000000002</v>
      </c>
      <c r="AD63" s="2">
        <v>2.3963999999999999</v>
      </c>
      <c r="AE63" s="2">
        <v>2.3589000000000002</v>
      </c>
      <c r="AG63" s="3">
        <v>1</v>
      </c>
      <c r="AH63" s="2">
        <v>8.1975999999999996</v>
      </c>
      <c r="AI63" s="2">
        <v>8.2083999999999993</v>
      </c>
      <c r="AJ63" s="2">
        <v>7.6649000000000003</v>
      </c>
      <c r="AK63" s="2">
        <v>8.1897000000000002</v>
      </c>
      <c r="AL63" s="2">
        <v>8.0451999999999995</v>
      </c>
      <c r="AM63" s="2">
        <v>7.7243000000000004</v>
      </c>
      <c r="AN63" s="2">
        <v>8.0728000000000009</v>
      </c>
      <c r="AO63" s="2">
        <v>8.0391999999999992</v>
      </c>
    </row>
    <row r="64" spans="3:45" x14ac:dyDescent="0.25">
      <c r="C64" s="3">
        <v>2</v>
      </c>
      <c r="D64" s="2">
        <v>1.9E-3</v>
      </c>
      <c r="E64" s="2">
        <v>3.3E-3</v>
      </c>
      <c r="F64" s="2">
        <v>2E-3</v>
      </c>
      <c r="G64" s="2">
        <v>1.8E-3</v>
      </c>
      <c r="H64" s="2">
        <v>2E-3</v>
      </c>
      <c r="I64" s="2">
        <v>1.8E-3</v>
      </c>
      <c r="J64" s="2">
        <v>2E-3</v>
      </c>
      <c r="K64" s="2">
        <v>1.8E-3</v>
      </c>
      <c r="M64" s="3">
        <v>2</v>
      </c>
      <c r="N64" s="2">
        <v>0.18540000000000001</v>
      </c>
      <c r="O64" s="2">
        <v>0.18440000000000001</v>
      </c>
      <c r="P64" s="2">
        <v>0.18360000000000001</v>
      </c>
      <c r="Q64" s="2">
        <v>0.18210000000000001</v>
      </c>
      <c r="R64" s="2">
        <v>0.18240000000000001</v>
      </c>
      <c r="S64" s="2">
        <v>0.189</v>
      </c>
      <c r="T64" s="2">
        <v>0.18440000000000001</v>
      </c>
      <c r="U64" s="2">
        <v>0.18410000000000001</v>
      </c>
      <c r="W64" s="3">
        <v>2</v>
      </c>
      <c r="X64" s="2">
        <v>2.3774000000000002</v>
      </c>
      <c r="Y64" s="2">
        <v>2.3763000000000001</v>
      </c>
      <c r="Z64" s="2">
        <v>2.0554000000000001</v>
      </c>
      <c r="AA64" s="2">
        <v>2.3571</v>
      </c>
      <c r="AB64" s="2">
        <v>2.3681000000000001</v>
      </c>
      <c r="AC64" s="2">
        <v>2.1012</v>
      </c>
      <c r="AD64" s="2">
        <v>2.4037999999999999</v>
      </c>
      <c r="AE64" s="2">
        <v>2.3839999999999999</v>
      </c>
      <c r="AG64" s="3">
        <v>2</v>
      </c>
      <c r="AH64" s="2">
        <v>8.1198999999999995</v>
      </c>
      <c r="AI64" s="2">
        <v>8.0297999999999998</v>
      </c>
      <c r="AJ64" s="2">
        <v>8.0045000000000002</v>
      </c>
      <c r="AK64" s="2">
        <v>8.1672999999999991</v>
      </c>
      <c r="AL64" s="2">
        <v>8.1649999999999991</v>
      </c>
      <c r="AM64" s="2">
        <v>7.8316999999999997</v>
      </c>
      <c r="AN64" s="2">
        <v>8.0679999999999996</v>
      </c>
      <c r="AO64" s="2">
        <v>8.1729000000000003</v>
      </c>
    </row>
    <row r="65" spans="3:41" x14ac:dyDescent="0.25">
      <c r="C65" s="3">
        <v>3</v>
      </c>
      <c r="D65" s="2">
        <v>3.0999999999999999E-3</v>
      </c>
      <c r="E65" s="2">
        <v>1.8E-3</v>
      </c>
      <c r="F65" s="2">
        <v>1.8E-3</v>
      </c>
      <c r="G65" s="2">
        <v>2E-3</v>
      </c>
      <c r="H65" s="2">
        <v>2E-3</v>
      </c>
      <c r="I65" s="2">
        <v>2E-3</v>
      </c>
      <c r="J65" s="2">
        <v>2E-3</v>
      </c>
      <c r="K65" s="2">
        <v>1.8E-3</v>
      </c>
      <c r="M65" s="3">
        <v>3</v>
      </c>
      <c r="N65" s="2">
        <v>0.1847</v>
      </c>
      <c r="O65" s="2">
        <v>0.18429999999999999</v>
      </c>
      <c r="P65" s="2">
        <v>0.1822</v>
      </c>
      <c r="Q65" s="2">
        <v>0.18709999999999999</v>
      </c>
      <c r="R65" s="2">
        <v>0.18190000000000001</v>
      </c>
      <c r="S65" s="2">
        <v>0.18329999999999999</v>
      </c>
      <c r="T65" s="2">
        <v>0.18559999999999999</v>
      </c>
      <c r="U65" s="2">
        <v>0.18340000000000001</v>
      </c>
      <c r="W65" s="3">
        <v>3</v>
      </c>
      <c r="X65" s="2">
        <v>2.3936000000000002</v>
      </c>
      <c r="Y65" s="2">
        <v>2.3913000000000002</v>
      </c>
      <c r="Z65" s="2">
        <v>2.3940000000000001</v>
      </c>
      <c r="AA65" s="2">
        <v>2.3908999999999998</v>
      </c>
      <c r="AB65" s="2">
        <v>2.3591000000000002</v>
      </c>
      <c r="AC65" s="2">
        <v>2.3730000000000002</v>
      </c>
      <c r="AD65" s="2">
        <v>2.4062999999999999</v>
      </c>
      <c r="AE65" s="2">
        <v>2.3982999999999999</v>
      </c>
      <c r="AG65" s="3">
        <v>3</v>
      </c>
      <c r="AH65" s="2">
        <v>8.0594000000000001</v>
      </c>
      <c r="AI65" s="2">
        <v>8.1457999999999995</v>
      </c>
      <c r="AJ65" s="2">
        <v>8.0856999999999992</v>
      </c>
      <c r="AK65" s="2">
        <v>8.1227</v>
      </c>
      <c r="AL65" s="2">
        <v>8.3719999999999999</v>
      </c>
      <c r="AM65" s="2">
        <v>8.0663</v>
      </c>
      <c r="AN65" s="2">
        <v>8.0197000000000003</v>
      </c>
      <c r="AO65" s="2">
        <v>8.1373999999999995</v>
      </c>
    </row>
    <row r="66" spans="3:41" x14ac:dyDescent="0.25">
      <c r="C66" s="3">
        <v>4</v>
      </c>
      <c r="D66" s="2">
        <v>1.8E-3</v>
      </c>
      <c r="E66" s="2">
        <v>1.8E-3</v>
      </c>
      <c r="F66" s="2">
        <v>2E-3</v>
      </c>
      <c r="G66" s="2">
        <v>1.9E-3</v>
      </c>
      <c r="H66" s="2">
        <v>2E-3</v>
      </c>
      <c r="I66" s="2">
        <v>1.9E-3</v>
      </c>
      <c r="J66" s="2">
        <v>1.9E-3</v>
      </c>
      <c r="K66" s="2">
        <v>1.8E-3</v>
      </c>
      <c r="M66" s="3">
        <v>4</v>
      </c>
      <c r="N66" s="2">
        <v>0.186</v>
      </c>
      <c r="O66" s="2">
        <v>0.187</v>
      </c>
      <c r="P66" s="2">
        <v>0.1835</v>
      </c>
      <c r="Q66" s="2">
        <v>0.18360000000000001</v>
      </c>
      <c r="R66" s="2">
        <v>0.18229999999999999</v>
      </c>
      <c r="S66" s="2">
        <v>0.1852</v>
      </c>
      <c r="T66" s="2">
        <v>0.1827</v>
      </c>
      <c r="U66" s="2">
        <v>0.18390000000000001</v>
      </c>
      <c r="W66" s="3">
        <v>4</v>
      </c>
      <c r="X66" s="2">
        <v>2.3664000000000001</v>
      </c>
      <c r="Y66" s="2">
        <v>2.4009</v>
      </c>
      <c r="Z66" s="2">
        <v>2.2614999999999998</v>
      </c>
      <c r="AA66" s="2">
        <v>2.3809</v>
      </c>
      <c r="AB66" s="2">
        <v>2.4022999999999999</v>
      </c>
      <c r="AC66" s="2">
        <v>2.2671999999999999</v>
      </c>
      <c r="AD66" s="2">
        <v>2.3548</v>
      </c>
      <c r="AE66" s="2">
        <v>2.3782999999999999</v>
      </c>
      <c r="AG66" s="3">
        <v>4</v>
      </c>
      <c r="AH66" s="2">
        <v>8.2730999999999995</v>
      </c>
      <c r="AI66" s="2">
        <v>8.1416000000000004</v>
      </c>
      <c r="AJ66" s="2">
        <v>8.1117000000000008</v>
      </c>
      <c r="AK66" s="2">
        <v>8.1760999999999999</v>
      </c>
      <c r="AL66" s="2">
        <v>8.0378000000000007</v>
      </c>
      <c r="AM66" s="2">
        <v>8.1180000000000003</v>
      </c>
      <c r="AN66" s="2">
        <v>8.4339999999999993</v>
      </c>
      <c r="AO66" s="2">
        <v>8.1466999999999992</v>
      </c>
    </row>
    <row r="67" spans="3:41" x14ac:dyDescent="0.25">
      <c r="C67" s="3">
        <v>5</v>
      </c>
      <c r="D67" s="2">
        <v>1.9E-3</v>
      </c>
      <c r="E67" s="2">
        <v>1.8E-3</v>
      </c>
      <c r="F67" s="2">
        <v>2.0999999999999999E-3</v>
      </c>
      <c r="G67" s="2">
        <v>2E-3</v>
      </c>
      <c r="H67" s="2">
        <v>2.0999999999999999E-3</v>
      </c>
      <c r="I67" s="2">
        <v>2E-3</v>
      </c>
      <c r="J67" s="2">
        <v>3.5000000000000001E-3</v>
      </c>
      <c r="K67" s="2">
        <v>1.8E-3</v>
      </c>
      <c r="M67" s="3">
        <v>5</v>
      </c>
      <c r="N67" s="2">
        <v>0.18429999999999999</v>
      </c>
      <c r="O67" s="2">
        <v>0.1862</v>
      </c>
      <c r="P67" s="2">
        <v>0.1837</v>
      </c>
      <c r="Q67" s="2">
        <v>0.1822</v>
      </c>
      <c r="R67" s="2">
        <v>0.18360000000000001</v>
      </c>
      <c r="S67" s="2">
        <v>0.18579999999999999</v>
      </c>
      <c r="T67" s="2">
        <v>0.1842</v>
      </c>
      <c r="U67" s="2">
        <v>0.18459999999999999</v>
      </c>
      <c r="W67" s="3">
        <v>5</v>
      </c>
      <c r="X67" s="2">
        <v>2.3555999999999999</v>
      </c>
      <c r="Y67" s="2">
        <v>2.4036</v>
      </c>
      <c r="Z67" s="2">
        <v>2.2999000000000001</v>
      </c>
      <c r="AA67" s="2">
        <v>2.3748999999999998</v>
      </c>
      <c r="AB67" s="2">
        <v>2.3919999999999999</v>
      </c>
      <c r="AC67" s="2">
        <v>2.2892999999999999</v>
      </c>
      <c r="AD67" s="2">
        <v>2.4123000000000001</v>
      </c>
      <c r="AE67" s="2">
        <v>2.4068999999999998</v>
      </c>
      <c r="AG67" s="3">
        <v>5</v>
      </c>
      <c r="AH67" s="2">
        <v>8.0844000000000005</v>
      </c>
      <c r="AI67" s="2">
        <v>7.9816000000000003</v>
      </c>
      <c r="AJ67" s="2">
        <v>7.8971999999999998</v>
      </c>
      <c r="AK67" s="2">
        <v>8.1029</v>
      </c>
      <c r="AL67" s="2">
        <v>8.0579999999999998</v>
      </c>
      <c r="AM67" s="2">
        <v>7.8543000000000003</v>
      </c>
      <c r="AN67" s="2">
        <v>8.1153999999999993</v>
      </c>
      <c r="AO67" s="2">
        <v>7.9387999999999996</v>
      </c>
    </row>
    <row r="68" spans="3:41" x14ac:dyDescent="0.25">
      <c r="C68" s="3">
        <v>6</v>
      </c>
      <c r="D68" s="2">
        <v>1.9E-3</v>
      </c>
      <c r="E68" s="2">
        <v>2.0999999999999999E-3</v>
      </c>
      <c r="F68" s="2">
        <v>1.8E-3</v>
      </c>
      <c r="G68" s="2">
        <v>1.9E-3</v>
      </c>
      <c r="H68" s="2">
        <v>2.0999999999999999E-3</v>
      </c>
      <c r="I68" s="2">
        <v>2E-3</v>
      </c>
      <c r="J68" s="2">
        <v>1.8E-3</v>
      </c>
      <c r="K68" s="2">
        <v>1.9E-3</v>
      </c>
      <c r="M68" s="3">
        <v>6</v>
      </c>
      <c r="N68" s="2">
        <v>0.1855</v>
      </c>
      <c r="O68" s="2">
        <v>0.1835</v>
      </c>
      <c r="P68" s="2">
        <v>0.18440000000000001</v>
      </c>
      <c r="Q68" s="2">
        <v>0.1825</v>
      </c>
      <c r="R68" s="2">
        <v>0.184</v>
      </c>
      <c r="S68" s="2">
        <v>0.18229999999999999</v>
      </c>
      <c r="T68" s="2">
        <v>0.184</v>
      </c>
      <c r="U68" s="2">
        <v>0.18179999999999999</v>
      </c>
      <c r="W68" s="3">
        <v>6</v>
      </c>
      <c r="X68" s="2">
        <v>2.3776999999999999</v>
      </c>
      <c r="Y68" s="2">
        <v>2.3694999999999999</v>
      </c>
      <c r="Z68" s="2">
        <v>2.1537000000000002</v>
      </c>
      <c r="AA68" s="2">
        <v>2.4034</v>
      </c>
      <c r="AB68" s="2">
        <v>2.379</v>
      </c>
      <c r="AC68" s="2">
        <v>2.1968000000000001</v>
      </c>
      <c r="AD68" s="2">
        <v>2.3570000000000002</v>
      </c>
      <c r="AE68" s="2">
        <v>2.3839999999999999</v>
      </c>
      <c r="AG68" s="3">
        <v>6</v>
      </c>
      <c r="AH68" s="2">
        <v>8.1701999999999995</v>
      </c>
      <c r="AI68" s="2">
        <v>8.1095000000000006</v>
      </c>
      <c r="AJ68" s="2">
        <v>8.1358999999999995</v>
      </c>
      <c r="AK68" s="2">
        <v>8.0978999999999992</v>
      </c>
      <c r="AL68" s="2">
        <v>8.0997000000000003</v>
      </c>
      <c r="AM68" s="2">
        <v>8.0907</v>
      </c>
      <c r="AN68" s="2">
        <v>8.0462000000000007</v>
      </c>
      <c r="AO68" s="2">
        <v>8.1544000000000008</v>
      </c>
    </row>
    <row r="69" spans="3:41" x14ac:dyDescent="0.25">
      <c r="C69" s="3">
        <v>7</v>
      </c>
      <c r="D69" s="2">
        <v>1.8E-3</v>
      </c>
      <c r="E69" s="2">
        <v>3.5000000000000001E-3</v>
      </c>
      <c r="F69" s="2">
        <v>3.3999999999999998E-3</v>
      </c>
      <c r="G69" s="2">
        <v>1.8E-3</v>
      </c>
      <c r="H69" s="2">
        <v>2.0999999999999999E-3</v>
      </c>
      <c r="I69" s="2">
        <v>2E-3</v>
      </c>
      <c r="J69" s="2">
        <v>1.8E-3</v>
      </c>
      <c r="K69" s="2">
        <v>2E-3</v>
      </c>
      <c r="M69" s="3">
        <v>7</v>
      </c>
      <c r="N69" s="2">
        <v>0.18459999999999999</v>
      </c>
      <c r="O69" s="2">
        <v>0.18679999999999999</v>
      </c>
      <c r="P69" s="2">
        <v>0.18379999999999999</v>
      </c>
      <c r="Q69" s="2">
        <v>0.18729999999999999</v>
      </c>
      <c r="R69" s="2">
        <v>0.184</v>
      </c>
      <c r="S69" s="2">
        <v>0.18720000000000001</v>
      </c>
      <c r="T69" s="2">
        <v>0.186</v>
      </c>
      <c r="U69" s="2">
        <v>0.1832</v>
      </c>
      <c r="W69" s="3">
        <v>7</v>
      </c>
      <c r="X69" s="2">
        <v>2.3809</v>
      </c>
      <c r="Y69" s="2">
        <v>2.3736999999999999</v>
      </c>
      <c r="Z69" s="2">
        <v>2.3872</v>
      </c>
      <c r="AA69" s="2">
        <v>2.4037999999999999</v>
      </c>
      <c r="AB69" s="2">
        <v>2.3618000000000001</v>
      </c>
      <c r="AC69" s="2">
        <v>2.3919999999999999</v>
      </c>
      <c r="AD69" s="2">
        <v>2.4035000000000002</v>
      </c>
      <c r="AE69" s="2">
        <v>2.3795999999999999</v>
      </c>
      <c r="AG69" s="3">
        <v>7</v>
      </c>
      <c r="AH69" s="2">
        <v>8.0721000000000007</v>
      </c>
      <c r="AI69" s="2">
        <v>8.1417999999999999</v>
      </c>
      <c r="AJ69" s="2">
        <v>7.9775999999999998</v>
      </c>
      <c r="AK69" s="2">
        <v>8.0952999999999999</v>
      </c>
      <c r="AL69" s="2">
        <v>8.0960000000000001</v>
      </c>
      <c r="AM69" s="2">
        <v>7.9340000000000002</v>
      </c>
      <c r="AN69" s="2">
        <v>8.1980000000000004</v>
      </c>
      <c r="AO69" s="2">
        <v>8.1815999999999995</v>
      </c>
    </row>
    <row r="70" spans="3:41" x14ac:dyDescent="0.25">
      <c r="C70" s="3">
        <v>8</v>
      </c>
      <c r="D70" s="2">
        <v>1.8E-3</v>
      </c>
      <c r="E70" s="2">
        <v>1.9E-3</v>
      </c>
      <c r="F70" s="2">
        <v>2E-3</v>
      </c>
      <c r="G70" s="2">
        <v>2E-3</v>
      </c>
      <c r="H70" s="2">
        <v>1.9E-3</v>
      </c>
      <c r="I70" s="2">
        <v>3.3999999999999998E-3</v>
      </c>
      <c r="J70" s="2">
        <v>3.3999999999999998E-3</v>
      </c>
      <c r="K70" s="2">
        <v>1.9E-3</v>
      </c>
      <c r="M70" s="3">
        <v>8</v>
      </c>
      <c r="N70" s="2">
        <v>0.18240000000000001</v>
      </c>
      <c r="O70" s="2">
        <v>0.18690000000000001</v>
      </c>
      <c r="P70" s="2">
        <v>0.18990000000000001</v>
      </c>
      <c r="Q70" s="2">
        <v>0.18210000000000001</v>
      </c>
      <c r="R70" s="2">
        <v>0.18210000000000001</v>
      </c>
      <c r="S70" s="2">
        <v>0.18390000000000001</v>
      </c>
      <c r="T70" s="2">
        <v>0.18720000000000001</v>
      </c>
      <c r="U70" s="2">
        <v>0.184</v>
      </c>
      <c r="W70" s="3">
        <v>8</v>
      </c>
      <c r="X70" s="2">
        <v>2.3921999999999999</v>
      </c>
      <c r="Y70" s="2">
        <v>2.3757000000000001</v>
      </c>
      <c r="Z70" s="2">
        <v>2.3601999999999999</v>
      </c>
      <c r="AA70" s="2">
        <v>2.3624999999999998</v>
      </c>
      <c r="AB70" s="2">
        <v>2.3797000000000001</v>
      </c>
      <c r="AC70" s="2">
        <v>2.3906999999999998</v>
      </c>
      <c r="AD70" s="2">
        <v>2.3795000000000002</v>
      </c>
      <c r="AE70" s="2">
        <v>2.3607</v>
      </c>
      <c r="AG70" s="3">
        <v>8</v>
      </c>
      <c r="AH70" s="2">
        <v>8.1546000000000003</v>
      </c>
      <c r="AI70" s="2">
        <v>8.0989000000000004</v>
      </c>
      <c r="AJ70" s="2">
        <v>7.8773999999999997</v>
      </c>
      <c r="AK70" s="2">
        <v>8.0344999999999995</v>
      </c>
      <c r="AL70" s="2">
        <v>8.2766999999999999</v>
      </c>
      <c r="AM70" s="2">
        <v>7.7408000000000001</v>
      </c>
      <c r="AN70" s="2">
        <v>8.1257000000000001</v>
      </c>
      <c r="AO70" s="2">
        <v>8.1133000000000006</v>
      </c>
    </row>
    <row r="71" spans="3:41" x14ac:dyDescent="0.25">
      <c r="C71" s="3">
        <v>9</v>
      </c>
      <c r="D71" s="2">
        <v>3.0999999999999999E-3</v>
      </c>
      <c r="E71" s="2">
        <v>1.8E-3</v>
      </c>
      <c r="F71" s="2">
        <v>2.0999999999999999E-3</v>
      </c>
      <c r="G71" s="2">
        <v>2E-3</v>
      </c>
      <c r="H71" s="2">
        <v>2E-3</v>
      </c>
      <c r="I71" s="2">
        <v>3.0999999999999999E-3</v>
      </c>
      <c r="J71" s="2">
        <v>2E-3</v>
      </c>
      <c r="K71" s="2">
        <v>1.8E-3</v>
      </c>
      <c r="M71" s="3">
        <v>9</v>
      </c>
      <c r="N71" s="2">
        <v>0.1825</v>
      </c>
      <c r="O71" s="2">
        <v>0.188</v>
      </c>
      <c r="P71" s="2">
        <v>0.18329999999999999</v>
      </c>
      <c r="Q71" s="2">
        <v>0.18509999999999999</v>
      </c>
      <c r="R71" s="2">
        <v>0.1822</v>
      </c>
      <c r="S71" s="2">
        <v>0.1855</v>
      </c>
      <c r="T71" s="2">
        <v>0.184</v>
      </c>
      <c r="U71" s="2">
        <v>0.18379999999999999</v>
      </c>
      <c r="W71" s="3">
        <v>9</v>
      </c>
      <c r="X71" s="2">
        <v>2.3574000000000002</v>
      </c>
      <c r="Y71" s="2">
        <v>2.3761000000000001</v>
      </c>
      <c r="Z71" s="2">
        <v>2.2033</v>
      </c>
      <c r="AA71" s="2">
        <v>2.3708</v>
      </c>
      <c r="AB71" s="2">
        <v>2.3982999999999999</v>
      </c>
      <c r="AC71" s="2">
        <v>2.1783000000000001</v>
      </c>
      <c r="AD71" s="2">
        <v>2.3784999999999998</v>
      </c>
      <c r="AE71" s="2">
        <v>2.3610000000000002</v>
      </c>
      <c r="AG71" s="3">
        <v>9</v>
      </c>
      <c r="AH71" s="2">
        <v>8.1417999999999999</v>
      </c>
      <c r="AI71" s="2">
        <v>8.1888000000000005</v>
      </c>
      <c r="AJ71" s="2">
        <v>8.1670999999999996</v>
      </c>
      <c r="AK71" s="2">
        <v>8.2614999999999998</v>
      </c>
      <c r="AL71" s="2">
        <v>8.0975000000000001</v>
      </c>
      <c r="AM71" s="2">
        <v>8.0531000000000006</v>
      </c>
      <c r="AN71" s="2">
        <v>8.1839999999999993</v>
      </c>
      <c r="AO71" s="2">
        <v>8.0891000000000002</v>
      </c>
    </row>
    <row r="72" spans="3:41" x14ac:dyDescent="0.25">
      <c r="C72" s="3">
        <v>10</v>
      </c>
      <c r="D72" s="2">
        <v>1.9E-3</v>
      </c>
      <c r="E72" s="2">
        <v>3.5000000000000001E-3</v>
      </c>
      <c r="F72" s="2">
        <v>2E-3</v>
      </c>
      <c r="G72" s="2">
        <v>2E-3</v>
      </c>
      <c r="H72" s="2">
        <v>2E-3</v>
      </c>
      <c r="I72" s="2">
        <v>1.8E-3</v>
      </c>
      <c r="J72" s="2">
        <v>2E-3</v>
      </c>
      <c r="K72" s="2">
        <v>1.9E-3</v>
      </c>
      <c r="M72" s="3">
        <v>10</v>
      </c>
      <c r="N72" s="2">
        <v>0.185</v>
      </c>
      <c r="O72" s="2">
        <v>0.1847</v>
      </c>
      <c r="P72" s="2">
        <v>0.18329999999999999</v>
      </c>
      <c r="Q72" s="2">
        <v>0.18210000000000001</v>
      </c>
      <c r="R72" s="2">
        <v>0.1835</v>
      </c>
      <c r="S72" s="2">
        <v>0.1837</v>
      </c>
      <c r="T72" s="2">
        <v>0.185</v>
      </c>
      <c r="U72" s="2">
        <v>0.183</v>
      </c>
      <c r="W72" s="3">
        <v>10</v>
      </c>
      <c r="X72" s="2">
        <v>2.395</v>
      </c>
      <c r="Y72" s="2">
        <v>2.4028999999999998</v>
      </c>
      <c r="Z72" s="2">
        <v>2.1663000000000001</v>
      </c>
      <c r="AA72" s="2">
        <v>2.3820000000000001</v>
      </c>
      <c r="AB72" s="2">
        <v>2.3565</v>
      </c>
      <c r="AC72" s="2">
        <v>2.1560999999999999</v>
      </c>
      <c r="AD72" s="2">
        <v>2.3843000000000001</v>
      </c>
      <c r="AE72" s="2">
        <v>2.3696999999999999</v>
      </c>
      <c r="AG72" s="3">
        <v>10</v>
      </c>
      <c r="AH72" s="2">
        <v>8.0884</v>
      </c>
      <c r="AI72" s="2">
        <v>8.1917000000000009</v>
      </c>
      <c r="AJ72" s="2">
        <v>8.1244999999999994</v>
      </c>
      <c r="AK72" s="2">
        <v>8.0524000000000004</v>
      </c>
      <c r="AL72" s="2">
        <v>8.1513000000000009</v>
      </c>
      <c r="AM72" s="2">
        <v>8.0249000000000006</v>
      </c>
      <c r="AN72" s="2">
        <v>8.1714000000000002</v>
      </c>
      <c r="AO72" s="2">
        <v>8.0975999999999999</v>
      </c>
    </row>
    <row r="73" spans="3:41" x14ac:dyDescent="0.25">
      <c r="C73" s="3" t="s">
        <v>7</v>
      </c>
      <c r="D73" s="1">
        <f t="shared" ref="D73:K73" si="4">AVERAGE(D63:D72)</f>
        <v>2.14E-3</v>
      </c>
      <c r="E73" s="1">
        <f t="shared" si="4"/>
        <v>2.3299999999999996E-3</v>
      </c>
      <c r="F73" s="1">
        <f t="shared" si="4"/>
        <v>2.1199999999999995E-3</v>
      </c>
      <c r="G73" s="1">
        <f t="shared" si="4"/>
        <v>1.9400000000000001E-3</v>
      </c>
      <c r="H73" s="1">
        <f t="shared" si="4"/>
        <v>2.0200000000000001E-3</v>
      </c>
      <c r="I73" s="1">
        <f t="shared" si="4"/>
        <v>2.3399999999999996E-3</v>
      </c>
      <c r="J73" s="1">
        <f t="shared" si="4"/>
        <v>2.6700000000000001E-3</v>
      </c>
      <c r="K73" s="1">
        <f t="shared" si="4"/>
        <v>1.8499999999999999E-3</v>
      </c>
      <c r="M73" s="3" t="s">
        <v>7</v>
      </c>
      <c r="N73" s="1">
        <f t="shared" ref="N73:U73" si="5">AVERAGE(N63:N72)</f>
        <v>0.18464</v>
      </c>
      <c r="O73" s="1">
        <f t="shared" si="5"/>
        <v>0.18589</v>
      </c>
      <c r="P73" s="1">
        <f t="shared" si="5"/>
        <v>0.18397000000000002</v>
      </c>
      <c r="Q73" s="1">
        <f t="shared" si="5"/>
        <v>0.18378999999999998</v>
      </c>
      <c r="R73" s="1">
        <f t="shared" si="5"/>
        <v>0.18282999999999999</v>
      </c>
      <c r="S73" s="1">
        <f t="shared" si="5"/>
        <v>0.18509999999999999</v>
      </c>
      <c r="T73" s="1">
        <f t="shared" si="5"/>
        <v>0.18473000000000001</v>
      </c>
      <c r="U73" s="1">
        <f t="shared" si="5"/>
        <v>0.18374000000000001</v>
      </c>
      <c r="W73" s="3" t="s">
        <v>7</v>
      </c>
      <c r="X73" s="1">
        <f t="shared" ref="X73:AE73" si="6">AVERAGE(X63:X72)</f>
        <v>2.3773500000000003</v>
      </c>
      <c r="Y73" s="1">
        <f t="shared" si="6"/>
        <v>2.3879000000000001</v>
      </c>
      <c r="Z73" s="1">
        <f t="shared" si="6"/>
        <v>2.2757999999999998</v>
      </c>
      <c r="AA73" s="1">
        <f t="shared" si="6"/>
        <v>2.3826700000000001</v>
      </c>
      <c r="AB73" s="1">
        <f t="shared" si="6"/>
        <v>2.3771299999999997</v>
      </c>
      <c r="AC73" s="1">
        <f t="shared" si="6"/>
        <v>2.2703699999999998</v>
      </c>
      <c r="AD73" s="1">
        <f t="shared" si="6"/>
        <v>2.3876400000000002</v>
      </c>
      <c r="AE73" s="1">
        <f t="shared" si="6"/>
        <v>2.3781400000000006</v>
      </c>
      <c r="AG73" s="3" t="s">
        <v>7</v>
      </c>
      <c r="AH73" s="1">
        <f t="shared" ref="AH73:AO73" si="7">AVERAGE(AH63:AH72)</f>
        <v>8.1361500000000007</v>
      </c>
      <c r="AI73" s="1">
        <f t="shared" si="7"/>
        <v>8.1237899999999996</v>
      </c>
      <c r="AJ73" s="1">
        <f t="shared" si="7"/>
        <v>8.0046499999999998</v>
      </c>
      <c r="AK73" s="1">
        <f t="shared" si="7"/>
        <v>8.1300300000000014</v>
      </c>
      <c r="AL73" s="1">
        <f t="shared" si="7"/>
        <v>8.13992</v>
      </c>
      <c r="AM73" s="1">
        <f t="shared" si="7"/>
        <v>7.9438100000000009</v>
      </c>
      <c r="AN73" s="1">
        <f t="shared" si="7"/>
        <v>8.1435199999999988</v>
      </c>
      <c r="AO73" s="1">
        <f t="shared" si="7"/>
        <v>8.1070999999999991</v>
      </c>
    </row>
  </sheetData>
  <mergeCells count="16">
    <mergeCell ref="O45:T45"/>
    <mergeCell ref="D45:I45"/>
    <mergeCell ref="D60:K60"/>
    <mergeCell ref="N60:U60"/>
    <mergeCell ref="X60:AE60"/>
    <mergeCell ref="AH60:AO60"/>
    <mergeCell ref="Z45:AE45"/>
    <mergeCell ref="AK45:AP45"/>
    <mergeCell ref="AN30:AQ30"/>
    <mergeCell ref="AB30:AE30"/>
    <mergeCell ref="AD15:AE15"/>
    <mergeCell ref="AQ15:AR15"/>
    <mergeCell ref="D30:G30"/>
    <mergeCell ref="D15:E15"/>
    <mergeCell ref="Q15:R15"/>
    <mergeCell ref="P30:S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results</vt:lpstr>
      <vt:lpstr>Graficos - tempo e speedup</vt:lpstr>
      <vt:lpstr>Regressão Linear</vt:lpstr>
      <vt:lpstr>Sequential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Coll Corbilla</dc:creator>
  <cp:lastModifiedBy>Mateus</cp:lastModifiedBy>
  <dcterms:created xsi:type="dcterms:W3CDTF">2016-08-13T15:57:59Z</dcterms:created>
  <dcterms:modified xsi:type="dcterms:W3CDTF">2017-11-27T01:10:08Z</dcterms:modified>
</cp:coreProperties>
</file>