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1-2" sheetId="1" state="visible" r:id="rId2"/>
    <sheet name="3-5" sheetId="2" state="visible" r:id="rId3"/>
    <sheet name="6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<sst xmlns="http://schemas.openxmlformats.org/spreadsheetml/2006/main" count="926" uniqueCount="786">
  <si>
    <t xml:space="preserve">Locality, province</t>
  </si>
  <si>
    <t xml:space="preserve">Latitude/Longitude</t>
  </si>
  <si>
    <t xml:space="preserve">Lat</t>
  </si>
  <si>
    <t xml:space="preserve">Long</t>
  </si>
  <si>
    <t xml:space="preserve">Elevation (m)</t>
  </si>
  <si>
    <t xml:space="preserve">Ebird</t>
  </si>
  <si>
    <t xml:space="preserve">MY LIST</t>
  </si>
  <si>
    <t xml:space="preserve">LATITUDE</t>
  </si>
  <si>
    <t xml:space="preserve">LONG</t>
  </si>
  <si>
    <t xml:space="preserve">ELEVATION</t>
  </si>
  <si>
    <t xml:space="preserve">ebird location</t>
  </si>
  <si>
    <t xml:space="preserve">above Valladolid, Zamora Chinchipe</t>
  </si>
  <si>
    <t xml:space="preserve">04°31’S/79°07’W</t>
  </si>
  <si>
    <t xml:space="preserve">c. 2000</t>
  </si>
  <si>
    <t xml:space="preserve">above_valla</t>
  </si>
  <si>
    <t xml:space="preserve">Shaime, Zamora Chinchipe</t>
  </si>
  <si>
    <t xml:space="preserve">Antisana, Napo</t>
  </si>
  <si>
    <t xml:space="preserve">00°30’S/78°13’W</t>
  </si>
  <si>
    <t xml:space="preserve">L2761741</t>
  </si>
  <si>
    <t xml:space="preserve">San Pablo Lake, Imbabura</t>
  </si>
  <si>
    <t xml:space="preserve">Baeza, Napo</t>
  </si>
  <si>
    <t xml:space="preserve">00°27’S/78°35’W</t>
  </si>
  <si>
    <t xml:space="preserve">baeza</t>
  </si>
  <si>
    <t xml:space="preserve">Cumbayá, Pichincha</t>
  </si>
  <si>
    <t xml:space="preserve">Bahía de Caráquez, Manabí</t>
  </si>
  <si>
    <t xml:space="preserve">00°35’S/80°25’W</t>
  </si>
  <si>
    <t xml:space="preserve">bahia_cara</t>
  </si>
  <si>
    <t xml:space="preserve">Santa Rosa, El Oro</t>
  </si>
  <si>
    <t xml:space="preserve">Balsas, Loja</t>
  </si>
  <si>
    <t xml:space="preserve">04°23’S/79°57’W</t>
  </si>
  <si>
    <t xml:space="preserve">Las Peñas, Esmeraldas</t>
  </si>
  <si>
    <t xml:space="preserve">Cabo San Lorenzo, Manabí</t>
  </si>
  <si>
    <t xml:space="preserve">01°04’S/80°56’W</t>
  </si>
  <si>
    <t xml:space="preserve">Canangüeno, Sucumbíos</t>
  </si>
  <si>
    <t xml:space="preserve">00°00’N/76°09’W</t>
  </si>
  <si>
    <t xml:space="preserve">canagueno</t>
  </si>
  <si>
    <t xml:space="preserve">La Segua, Manabí</t>
  </si>
  <si>
    <t xml:space="preserve">Cascada de San Rafael, Napo</t>
  </si>
  <si>
    <t xml:space="preserve">00°10’S/77°34’W</t>
  </si>
  <si>
    <t xml:space="preserve">c. 1200</t>
  </si>
  <si>
    <t xml:space="preserve">L577535</t>
  </si>
  <si>
    <t xml:space="preserve">Cascada del Tigre, Esmeraldas</t>
  </si>
  <si>
    <t xml:space="preserve">01°19’N/78°48’W</t>
  </si>
  <si>
    <t xml:space="preserve">tigre</t>
  </si>
  <si>
    <t xml:space="preserve">Micacocha, Napo</t>
  </si>
  <si>
    <t xml:space="preserve">Changuaral, Esmeraldas</t>
  </si>
  <si>
    <t xml:space="preserve">01°22’N/78°52’W</t>
  </si>
  <si>
    <t xml:space="preserve">changuaral</t>
  </si>
  <si>
    <t xml:space="preserve">Chilmá Bajo, Carchi</t>
  </si>
  <si>
    <t xml:space="preserve">00°52’N/78°04’W</t>
  </si>
  <si>
    <t xml:space="preserve">L7790567</t>
  </si>
  <si>
    <t xml:space="preserve">Chito, Zamora Chinchipe</t>
  </si>
  <si>
    <t xml:space="preserve">04°56’S/79°03’W</t>
  </si>
  <si>
    <t xml:space="preserve">c. 950</t>
  </si>
  <si>
    <t xml:space="preserve">chito</t>
  </si>
  <si>
    <t xml:space="preserve">00°11’S/78°26’W</t>
  </si>
  <si>
    <t xml:space="preserve">L2761969</t>
  </si>
  <si>
    <t xml:space="preserve">Ecuasal Mar Bravo, Santa Elena</t>
  </si>
  <si>
    <t xml:space="preserve">Cuyabeno River, Sucumbíos</t>
  </si>
  <si>
    <t xml:space="preserve">00°04’N/76°12’W</t>
  </si>
  <si>
    <t xml:space="preserve">cuyabeno_river</t>
  </si>
  <si>
    <t xml:space="preserve">El Kiim, Zamora Chinchipe</t>
  </si>
  <si>
    <t xml:space="preserve">03°47’S/78°55’W</t>
  </si>
  <si>
    <t xml:space="preserve">kiim</t>
  </si>
  <si>
    <t xml:space="preserve">Garzacocha, Orellana</t>
  </si>
  <si>
    <t xml:space="preserve">00°28’S/75°20’W</t>
  </si>
  <si>
    <t xml:space="preserve">L1132352</t>
  </si>
  <si>
    <t xml:space="preserve">Off Puerto López, Manabí</t>
  </si>
  <si>
    <t xml:space="preserve">Genovesa Island, Galápagos</t>
  </si>
  <si>
    <t xml:space="preserve">00°18’N/89°56’W</t>
  </si>
  <si>
    <t xml:space="preserve">genovesa</t>
  </si>
  <si>
    <t xml:space="preserve">Puerto López-La Plata Island, Manabí</t>
  </si>
  <si>
    <t xml:space="preserve">Hoja Blanca, Esmeraldas</t>
  </si>
  <si>
    <t xml:space="preserve">00°31’N/79°16’W</t>
  </si>
  <si>
    <t xml:space="preserve">c. 300</t>
  </si>
  <si>
    <t xml:space="preserve">hoja_blanca</t>
  </si>
  <si>
    <t xml:space="preserve">La Chocolatera, Santa Elena</t>
  </si>
  <si>
    <t xml:space="preserve">La Bonita-La Sofía, Sucumbíos</t>
  </si>
  <si>
    <t xml:space="preserve">00°26’N/77°34’W</t>
  </si>
  <si>
    <t xml:space="preserve">la bonita</t>
  </si>
  <si>
    <t xml:space="preserve">La Plata Island, Manabí</t>
  </si>
  <si>
    <t xml:space="preserve">01°22’S/80°57’W</t>
  </si>
  <si>
    <t xml:space="preserve">Yalare, Esmeraldas</t>
  </si>
  <si>
    <t xml:space="preserve">Lago Agrio, Sucumbíos</t>
  </si>
  <si>
    <t xml:space="preserve">00°00’N/77°46’W</t>
  </si>
  <si>
    <t xml:space="preserve">lago_agrio</t>
  </si>
  <si>
    <t xml:space="preserve">Napo River, near Sacha Lodge</t>
  </si>
  <si>
    <t xml:space="preserve">Lago Agrio-Tarapoa road, Sucumbíos</t>
  </si>
  <si>
    <t xml:space="preserve">00°02’S/76°34’W</t>
  </si>
  <si>
    <t xml:space="preserve">tarapoa_road</t>
  </si>
  <si>
    <t xml:space="preserve">Laguna de la Ciudad, Esmeraldas</t>
  </si>
  <si>
    <t xml:space="preserve">01°06’N/79°07’W</t>
  </si>
  <si>
    <t xml:space="preserve">tola_laguna</t>
  </si>
  <si>
    <t xml:space="preserve">Los Orconcitos, Manabí</t>
  </si>
  <si>
    <t xml:space="preserve">Laguna Grande, Sucumbíos</t>
  </si>
  <si>
    <t xml:space="preserve">00°02’N/76°12’W</t>
  </si>
  <si>
    <t xml:space="preserve">01°06’N/79°09’W</t>
  </si>
  <si>
    <t xml:space="preserve">L2761796</t>
  </si>
  <si>
    <t xml:space="preserve">Las Tolas, Esmeraldas</t>
  </si>
  <si>
    <t xml:space="preserve">01°12’N/79°03’W</t>
  </si>
  <si>
    <t xml:space="preserve">las_tolas</t>
  </si>
  <si>
    <t xml:space="preserve">Los Cedros, Imbabura</t>
  </si>
  <si>
    <t xml:space="preserve">00°18’N/78°46’W</t>
  </si>
  <si>
    <t xml:space="preserve">los_cedros</t>
  </si>
  <si>
    <t xml:space="preserve">Puerto Villamil, Galápagos</t>
  </si>
  <si>
    <t xml:space="preserve">00°38’S/80°18’W</t>
  </si>
  <si>
    <t xml:space="preserve">orconcitos</t>
  </si>
  <si>
    <t xml:space="preserve">Lumbaquí, Sucumbíos</t>
  </si>
  <si>
    <t xml:space="preserve">00°01’N/77°19’W</t>
  </si>
  <si>
    <t xml:space="preserve">c. 850</t>
  </si>
  <si>
    <t xml:space="preserve">lumbaqui</t>
  </si>
  <si>
    <t xml:space="preserve">Macas, Morona Santiago</t>
  </si>
  <si>
    <t xml:space="preserve">02°18’S/78°06’W</t>
  </si>
  <si>
    <t xml:space="preserve">macas</t>
  </si>
  <si>
    <t xml:space="preserve">Majagual, Esmeraldas</t>
  </si>
  <si>
    <t xml:space="preserve">01°09’N/79°05’W</t>
  </si>
  <si>
    <t xml:space="preserve">majagual</t>
  </si>
  <si>
    <t xml:space="preserve">02°13’S/80°58’W</t>
  </si>
  <si>
    <t xml:space="preserve">L787523</t>
  </si>
  <si>
    <t xml:space="preserve">Santa Cruz, Galápagos</t>
  </si>
  <si>
    <t xml:space="preserve">Miazi, Zamora Chinchipe</t>
  </si>
  <si>
    <t xml:space="preserve">04°15’S/78°37’W</t>
  </si>
  <si>
    <t xml:space="preserve">c. 1000</t>
  </si>
  <si>
    <t xml:space="preserve">00°32’S/78°11’W</t>
  </si>
  <si>
    <t xml:space="preserve">L635406</t>
  </si>
  <si>
    <t xml:space="preserve">Mompiche, Esmeraldas</t>
  </si>
  <si>
    <t xml:space="preserve">00°28’N/80°00’W</t>
  </si>
  <si>
    <t xml:space="preserve">mompiche</t>
  </si>
  <si>
    <t xml:space="preserve">00°25’S/76°32’W</t>
  </si>
  <si>
    <t xml:space="preserve">c. 240</t>
  </si>
  <si>
    <t xml:space="preserve">napo_sacha</t>
  </si>
  <si>
    <t xml:space="preserve">River island by Sacha Lodge, Sucumbíos</t>
  </si>
  <si>
    <t xml:space="preserve">01°16’S/81°06’W</t>
  </si>
  <si>
    <t xml:space="preserve">off_puerto</t>
  </si>
  <si>
    <t xml:space="preserve">Pañacocha, Sucumbíos</t>
  </si>
  <si>
    <t xml:space="preserve">00°23’S/76°07’W</t>
  </si>
  <si>
    <t xml:space="preserve">panacocha</t>
  </si>
  <si>
    <t xml:space="preserve">Paquisha, Zamora Chinchipe</t>
  </si>
  <si>
    <t xml:space="preserve">03°52’S/78°41’W</t>
  </si>
  <si>
    <t xml:space="preserve">c. 900</t>
  </si>
  <si>
    <t xml:space="preserve">paquisha</t>
  </si>
  <si>
    <t xml:space="preserve">Pucapamba, Zamora Chinchipe</t>
  </si>
  <si>
    <t xml:space="preserve">04°56’S/79°06’W</t>
  </si>
  <si>
    <t xml:space="preserve">pucapamba</t>
  </si>
  <si>
    <t xml:space="preserve">Río Bigal, Orellana</t>
  </si>
  <si>
    <t xml:space="preserve">00°57’S/98°58’W</t>
  </si>
  <si>
    <t xml:space="preserve">villamil</t>
  </si>
  <si>
    <t xml:space="preserve">Quito, Pichincha</t>
  </si>
  <si>
    <t xml:space="preserve">00°11’S/78°29’W</t>
  </si>
  <si>
    <t xml:space="preserve">c. 2800</t>
  </si>
  <si>
    <t xml:space="preserve">quito</t>
  </si>
  <si>
    <t xml:space="preserve">00°38’S/77°19’W</t>
  </si>
  <si>
    <t xml:space="preserve">rio_bigal</t>
  </si>
  <si>
    <t xml:space="preserve">Río Verde, Esmeraldas</t>
  </si>
  <si>
    <t xml:space="preserve">01°04’N/79°24’W</t>
  </si>
  <si>
    <t xml:space="preserve">Rio_Verde</t>
  </si>
  <si>
    <t xml:space="preserve">00°29’S/76°24’W</t>
  </si>
  <si>
    <t xml:space="preserve">river_sacha</t>
  </si>
  <si>
    <t xml:space="preserve">San Andrés del Manglar, Esmeraldas</t>
  </si>
  <si>
    <t xml:space="preserve">01°19’N/78°52’W</t>
  </si>
  <si>
    <t xml:space="preserve">san_andres_mang</t>
  </si>
  <si>
    <t xml:space="preserve">00°29’S/90°16’W</t>
  </si>
  <si>
    <t xml:space="preserve">santa_cruz</t>
  </si>
  <si>
    <t xml:space="preserve">03°27’S/79°58’W</t>
  </si>
  <si>
    <t xml:space="preserve">santa_rosa</t>
  </si>
  <si>
    <t xml:space="preserve">Sumaco road, Napo</t>
  </si>
  <si>
    <t xml:space="preserve">04°19’S/78°39’W</t>
  </si>
  <si>
    <t xml:space="preserve">c. 980</t>
  </si>
  <si>
    <t xml:space="preserve">L1905803</t>
  </si>
  <si>
    <t xml:space="preserve">Silanche, Pichincha</t>
  </si>
  <si>
    <t xml:space="preserve">00°14’N/79°22’W</t>
  </si>
  <si>
    <t xml:space="preserve">c. 450</t>
  </si>
  <si>
    <t xml:space="preserve">L1396974</t>
  </si>
  <si>
    <t xml:space="preserve">c. 00°43’S/77°33’W</t>
  </si>
  <si>
    <t xml:space="preserve">L468857</t>
  </si>
  <si>
    <t xml:space="preserve">Tundaloma, Esmeraldas</t>
  </si>
  <si>
    <t xml:space="preserve">01°10’S/78°45’W</t>
  </si>
  <si>
    <t xml:space="preserve">c. 35</t>
  </si>
  <si>
    <t xml:space="preserve">tundaloma</t>
  </si>
  <si>
    <t xml:space="preserve">Zapotillo, Loja</t>
  </si>
  <si>
    <t xml:space="preserve">01°06’N/78°52’W</t>
  </si>
  <si>
    <t xml:space="preserve">c. 100</t>
  </si>
  <si>
    <t xml:space="preserve">yalare</t>
  </si>
  <si>
    <t xml:space="preserve">Yanayacu, Napo</t>
  </si>
  <si>
    <t xml:space="preserve">01°35’S/77°55’W</t>
  </si>
  <si>
    <t xml:space="preserve">L471438</t>
  </si>
  <si>
    <t xml:space="preserve">Yasuní Scientific Station, Orellana</t>
  </si>
  <si>
    <t xml:space="preserve">00°40’S/76°23’W</t>
  </si>
  <si>
    <t xml:space="preserve">L685430</t>
  </si>
  <si>
    <t xml:space="preserve">Botanical Garden, Quito, Pichincha</t>
  </si>
  <si>
    <t xml:space="preserve">04°23’S/80°15’W</t>
  </si>
  <si>
    <t xml:space="preserve">c.250</t>
  </si>
  <si>
    <t xml:space="preserve">zapotillo</t>
  </si>
  <si>
    <t xml:space="preserve">Atacames, Esmeraldas</t>
  </si>
  <si>
    <t xml:space="preserve">00°52’N/79°50’W</t>
  </si>
  <si>
    <t xml:space="preserve">La Tola, Esmeraldas</t>
  </si>
  <si>
    <t xml:space="preserve">L618326</t>
  </si>
  <si>
    <t xml:space="preserve">Buenaventura, El Oro</t>
  </si>
  <si>
    <t xml:space="preserve">03°33’S/79°59’W</t>
  </si>
  <si>
    <t xml:space="preserve">Cabañas San Isidro, Napo</t>
  </si>
  <si>
    <t xml:space="preserve">Canta Gallo, Sucumbíos</t>
  </si>
  <si>
    <t xml:space="preserve">00°17’N/76°18’W</t>
  </si>
  <si>
    <t xml:space="preserve">Cerro Mongus, Esmeraldas</t>
  </si>
  <si>
    <t xml:space="preserve">00°27’N/77°52’W</t>
  </si>
  <si>
    <t xml:space="preserve">Chanduy, Santa Elena</t>
  </si>
  <si>
    <t xml:space="preserve">02°24’S/80°41’W</t>
  </si>
  <si>
    <t xml:space="preserve">Coca, Orellana</t>
  </si>
  <si>
    <t xml:space="preserve">00°27’S/76°58’W</t>
  </si>
  <si>
    <t xml:space="preserve">Ecuasal saltpans, Santa Elena</t>
  </si>
  <si>
    <t xml:space="preserve">02°14’S/80°57’W</t>
  </si>
  <si>
    <t xml:space="preserve">Española-San Cristóbal, Galapagos</t>
  </si>
  <si>
    <t xml:space="preserve">01°08’S/89°36’W</t>
  </si>
  <si>
    <t xml:space="preserve">Gareno Lodge, Napo</t>
  </si>
  <si>
    <t xml:space="preserve">01°02’S/77°23’W</t>
  </si>
  <si>
    <t xml:space="preserve">02°11’S/81°00’W</t>
  </si>
  <si>
    <t xml:space="preserve">L1764936</t>
  </si>
  <si>
    <t xml:space="preserve">La Sabalera, Lita, Carchi</t>
  </si>
  <si>
    <t xml:space="preserve">00°52’N/78°28’W</t>
  </si>
  <si>
    <t xml:space="preserve">00°42’S/80°11’W</t>
  </si>
  <si>
    <t xml:space="preserve">L2034603</t>
  </si>
  <si>
    <t xml:space="preserve">La Selva Lodge, Sucumbíos</t>
  </si>
  <si>
    <t xml:space="preserve">00°29’S/76°22’W</t>
  </si>
  <si>
    <t xml:space="preserve">la_tola</t>
  </si>
  <si>
    <t xml:space="preserve">Lagartococha, Sacha Lodge, Sucumbíos</t>
  </si>
  <si>
    <t xml:space="preserve">00°27’S/76°27’W</t>
  </si>
  <si>
    <t xml:space="preserve">Lago de Tilapia fishponds, Lago Agrio, Sucumbíos</t>
  </si>
  <si>
    <t xml:space="preserve">00°12’N/76°51’W</t>
  </si>
  <si>
    <t xml:space="preserve">Llaviuco Lake, Azuay</t>
  </si>
  <si>
    <t xml:space="preserve">02°52’S/79°05’W</t>
  </si>
  <si>
    <t xml:space="preserve">Manglares-Churute (15 km north of), Guayas</t>
  </si>
  <si>
    <t xml:space="preserve">02°19’S/79°38’W</t>
  </si>
  <si>
    <t xml:space="preserve">Mataje, Esmeraldas</t>
  </si>
  <si>
    <t xml:space="preserve">01°21’N/78°43’W</t>
  </si>
  <si>
    <t xml:space="preserve">Pacoa saltpans, Santa Elena</t>
  </si>
  <si>
    <t xml:space="preserve">02°06’S/80°43’W</t>
  </si>
  <si>
    <t xml:space="preserve">5 m</t>
  </si>
  <si>
    <t xml:space="preserve">Playa del Oro, Esmeraldas</t>
  </si>
  <si>
    <t xml:space="preserve">00°52’N/78°48’W</t>
  </si>
  <si>
    <t xml:space="preserve">200 m</t>
  </si>
  <si>
    <t xml:space="preserve">Puerto Hualtaco, El Oro</t>
  </si>
  <si>
    <t xml:space="preserve">03°26’S/80°13’W</t>
  </si>
  <si>
    <t xml:space="preserve">Puerto Jelí, Santa Rosa, El Oro</t>
  </si>
  <si>
    <t xml:space="preserve">01°25’S/80°57’W</t>
  </si>
  <si>
    <t xml:space="preserve">puerto_plata</t>
  </si>
  <si>
    <t xml:space="preserve">Quebrada Honda, Zamora-Chinchipe</t>
  </si>
  <si>
    <t xml:space="preserve">04°30’S/79°10’W</t>
  </si>
  <si>
    <t xml:space="preserve">1600-2400 m</t>
  </si>
  <si>
    <t xml:space="preserve">Rio Suno (mouth of), Sucumbios</t>
  </si>
  <si>
    <t xml:space="preserve">00°44’S/77°12’W</t>
  </si>
  <si>
    <t xml:space="preserve">300 m</t>
  </si>
  <si>
    <t xml:space="preserve">San Pablo estuary, Santa Elena</t>
  </si>
  <si>
    <t xml:space="preserve">02°08’S/80°46’W</t>
  </si>
  <si>
    <t xml:space="preserve">00°13’N/78°12’W</t>
  </si>
  <si>
    <t xml:space="preserve">L5220463</t>
  </si>
  <si>
    <t xml:space="preserve">Santa Clara Island, El Oro</t>
  </si>
  <si>
    <t xml:space="preserve">03°10’S/80°25’W</t>
  </si>
  <si>
    <t xml:space="preserve">valle del Santiago</t>
  </si>
  <si>
    <t xml:space="preserve">04 27 S, 77 38 W</t>
  </si>
  <si>
    <t xml:space="preserve">Invalid GPS data format</t>
  </si>
  <si>
    <t xml:space="preserve">700-800 m</t>
  </si>
  <si>
    <t xml:space="preserve">Wildsumaco Lodge, Napo</t>
  </si>
  <si>
    <t xml:space="preserve">00°40’S/77°36’W</t>
  </si>
  <si>
    <t xml:space="preserve">Yahuarcocha Lake, Imbabura</t>
  </si>
  <si>
    <t xml:space="preserve">00°22’N/78°05’W</t>
  </si>
  <si>
    <t xml:space="preserve">Yarina Lodge, Orellana</t>
  </si>
  <si>
    <t xml:space="preserve">00°28’S/76°45’W</t>
  </si>
  <si>
    <t xml:space="preserve">800 m</t>
  </si>
  <si>
    <t xml:space="preserve">Zamora, Zamora-Chinchipe</t>
  </si>
  <si>
    <t xml:space="preserve">04°04’S/78°05’W</t>
  </si>
  <si>
    <t xml:space="preserve">1000 m</t>
  </si>
  <si>
    <t xml:space="preserve">Coordinates</t>
  </si>
  <si>
    <t xml:space="preserve">15 km on Pachijal-Guayabillas road, Pichincha</t>
  </si>
  <si>
    <t xml:space="preserve">c. 0.203/-78.897</t>
  </si>
  <si>
    <t xml:space="preserve">c. 700</t>
  </si>
  <si>
    <t xml:space="preserve">2 Km N San Cristóbal, Galápagos</t>
  </si>
  <si>
    <t xml:space="preserve">-0.65/-89.366</t>
  </si>
  <si>
    <t xml:space="preserve">3-4 km S Catamayo, Loja</t>
  </si>
  <si>
    <t xml:space="preserve">-4.05/-79.367</t>
  </si>
  <si>
    <t xml:space="preserve">7 km N of Canelos, Pastaza</t>
  </si>
  <si>
    <t xml:space="preserve">-1.525/-77.761</t>
  </si>
  <si>
    <t xml:space="preserve">Aeropuerto de Quito, Tababela, Pichincha</t>
  </si>
  <si>
    <t xml:space="preserve">-0.108/-78.365</t>
  </si>
  <si>
    <t xml:space="preserve">Atacames bypass, Esmeraldas</t>
  </si>
  <si>
    <t xml:space="preserve">0.866/-79.833</t>
  </si>
  <si>
    <t xml:space="preserve">Ayangue, Santa Elena</t>
  </si>
  <si>
    <t xml:space="preserve">-1.983/-80.733</t>
  </si>
  <si>
    <t xml:space="preserve">Bermejo, Sucumbíos*</t>
  </si>
  <si>
    <t xml:space="preserve">0.176/-77.360</t>
  </si>
  <si>
    <t xml:space="preserve">Camino de Borja, Napo</t>
  </si>
  <si>
    <t xml:space="preserve">0.416/-77.833</t>
  </si>
  <si>
    <t xml:space="preserve">c. 1600</t>
  </si>
  <si>
    <t xml:space="preserve">Canal Bolívar, Galápagos</t>
  </si>
  <si>
    <t xml:space="preserve">-0.2069/-91.4616</t>
  </si>
  <si>
    <t xml:space="preserve">Cascada de San Rafael, Napo*</t>
  </si>
  <si>
    <t xml:space="preserve">-0.109/-77.593</t>
  </si>
  <si>
    <t xml:space="preserve">Durán, Guayas*</t>
  </si>
  <si>
    <t xml:space="preserve">-2.20/-79.833</t>
  </si>
  <si>
    <t xml:space="preserve">El Corazón de Nuevo Mundo, Carchi</t>
  </si>
  <si>
    <t xml:space="preserve">0.70/-78.133</t>
  </si>
  <si>
    <t xml:space="preserve">Gualchán, Carchi</t>
  </si>
  <si>
    <t xml:space="preserve">0.711/-78.197</t>
  </si>
  <si>
    <t xml:space="preserve">c. 1100</t>
  </si>
  <si>
    <t xml:space="preserve">Isla de los Pájaros, Esmeraldas*</t>
  </si>
  <si>
    <t xml:space="preserve">1.366/-78.9</t>
  </si>
  <si>
    <t xml:space="preserve">Isla Española, Galápagos*</t>
  </si>
  <si>
    <t xml:space="preserve">1.416/-89.70</t>
  </si>
  <si>
    <t xml:space="preserve">Jardín Botánico de Quito, Pichincha</t>
  </si>
  <si>
    <t xml:space="preserve">-0.186/-78.485</t>
  </si>
  <si>
    <t xml:space="preserve">Kapawi, Pastaza*</t>
  </si>
  <si>
    <t xml:space="preserve">-2.75/-76.75</t>
  </si>
  <si>
    <t xml:space="preserve">-2.189/-81.011</t>
  </si>
  <si>
    <t xml:space="preserve">-0.713/-80.201</t>
  </si>
  <si>
    <t xml:space="preserve">La Selva, Sucumbíos</t>
  </si>
  <si>
    <t xml:space="preserve">-0.498/-76.373</t>
  </si>
  <si>
    <t xml:space="preserve">Lagartococha, Sucumbíos*</t>
  </si>
  <si>
    <t xml:space="preserve">-0.601/-75.244</t>
  </si>
  <si>
    <t xml:space="preserve">Laguna Añangucocha, Orellana</t>
  </si>
  <si>
    <t xml:space="preserve">-0.533/-76.400</t>
  </si>
  <si>
    <t xml:space="preserve">Laguna de Papallacta, Napo</t>
  </si>
  <si>
    <t xml:space="preserve">-0.376/-78.166</t>
  </si>
  <si>
    <t xml:space="preserve">Laguna de Yambo, Cotopaxi</t>
  </si>
  <si>
    <t xml:space="preserve">-1.102/-78.589</t>
  </si>
  <si>
    <t xml:space="preserve">Laguna Limpiopungo, Cotopaxi*</t>
  </si>
  <si>
    <t xml:space="preserve">-0.62/-78.476</t>
  </si>
  <si>
    <t xml:space="preserve">1.10/-79.15</t>
  </si>
  <si>
    <t xml:space="preserve">Limoncocha, Sucumbíos</t>
  </si>
  <si>
    <t xml:space="preserve">-0.390/-76.599</t>
  </si>
  <si>
    <t xml:space="preserve">Mindo, Pichincha*</t>
  </si>
  <si>
    <t xml:space="preserve">-0.083/-78.767</t>
  </si>
  <si>
    <t xml:space="preserve">Near Guadual, Imbabura</t>
  </si>
  <si>
    <t xml:space="preserve">c.0.688/-78.197</t>
  </si>
  <si>
    <t xml:space="preserve">1800?</t>
  </si>
  <si>
    <t xml:space="preserve">off Salinas, Santa Elena</t>
  </si>
  <si>
    <t xml:space="preserve">c. -2.20/-81.216</t>
  </si>
  <si>
    <t xml:space="preserve">Playa de Tarqui, Manabí</t>
  </si>
  <si>
    <t xml:space="preserve">-0.933/-80.716</t>
  </si>
  <si>
    <t xml:space="preserve">Playas de Chito, Zamora Chinchipe</t>
  </si>
  <si>
    <t xml:space="preserve">-4.9419/-79.053</t>
  </si>
  <si>
    <t xml:space="preserve">Puente de Chimbo, Chimborazo*</t>
  </si>
  <si>
    <t xml:space="preserve">-2.213/-79.136</t>
  </si>
  <si>
    <t xml:space="preserve">Puerto Pitahaya, El Oro*</t>
  </si>
  <si>
    <t xml:space="preserve">-3.424/-80.077</t>
  </si>
  <si>
    <t xml:space="preserve">Punta Carnero, Santa Elena</t>
  </si>
  <si>
    <t xml:space="preserve">-2.289/-80.913</t>
  </si>
  <si>
    <t xml:space="preserve">Reservorio de Cumbayá, Pichincha</t>
  </si>
  <si>
    <t xml:space="preserve">-0.193/-78.427</t>
  </si>
  <si>
    <t xml:space="preserve">Río Bigal Biological Reserve, Orellana</t>
  </si>
  <si>
    <t xml:space="preserve">-0.537/-77.425</t>
  </si>
  <si>
    <t xml:space="preserve">Río Blanco, Esmeraldas</t>
  </si>
  <si>
    <t xml:space="preserve">0.0435/-79.403</t>
  </si>
  <si>
    <t xml:space="preserve">Río Napo near Añangu, Orellana</t>
  </si>
  <si>
    <t xml:space="preserve">c. -0.505/-76.401</t>
  </si>
  <si>
    <t xml:space="preserve">c. 220</t>
  </si>
  <si>
    <t xml:space="preserve">Río Verde, Sucumbíos*</t>
  </si>
  <si>
    <t xml:space="preserve">0.237/-77.576</t>
  </si>
  <si>
    <t xml:space="preserve">Samana, Los Ríos</t>
  </si>
  <si>
    <t xml:space="preserve">-1.657/-79.323</t>
  </si>
  <si>
    <t xml:space="preserve">San Sebastián, Galápagos</t>
  </si>
  <si>
    <t xml:space="preserve">Unknown locality</t>
  </si>
  <si>
    <t xml:space="preserve">Tipischa, Sucumbíos</t>
  </si>
  <si>
    <t xml:space="preserve">0.295/-76.177</t>
  </si>
  <si>
    <t xml:space="preserve">Tiputini Biodiversity Station, Orellana</t>
  </si>
  <si>
    <t xml:space="preserve">-0.638/-76.150</t>
  </si>
  <si>
    <t xml:space="preserve">c. 235</t>
  </si>
  <si>
    <t xml:space="preserve">Sarayacu, Loreto, Peru</t>
  </si>
  <si>
    <t xml:space="preserve">-6.733/-75.10</t>
  </si>
  <si>
    <t xml:space="preserve">Yaguarcocha, Imbabura*</t>
  </si>
  <si>
    <t xml:space="preserve">0.372/-78.103</t>
  </si>
  <si>
    <t xml:space="preserve">Ballesteros, Orellana</t>
  </si>
  <si>
    <t xml:space="preserve">-0.9644/-75.208</t>
  </si>
  <si>
    <t xml:space="preserve">Bellavista Reserve, Pichincha</t>
  </si>
  <si>
    <t xml:space="preserve">-0.01518/-78.6889</t>
  </si>
  <si>
    <t xml:space="preserve">Borja bypass, Napo*</t>
  </si>
  <si>
    <t xml:space="preserve">Cerro Brujo, Galápagos</t>
  </si>
  <si>
    <t xml:space="preserve">-0.7641/ -89.45841</t>
  </si>
  <si>
    <t xml:space="preserve">Cerro Oscuro, near Chical, Carchi</t>
  </si>
  <si>
    <t xml:space="preserve">0.94442/-78.19845</t>
  </si>
  <si>
    <t xml:space="preserve">1200–1400</t>
  </si>
  <si>
    <t xml:space="preserve">0.86667/-78.075</t>
  </si>
  <si>
    <t xml:space="preserve">Daphne Major, Galápagos</t>
  </si>
  <si>
    <t xml:space="preserve">-0.4248/-90.3671</t>
  </si>
  <si>
    <t xml:space="preserve">El Carmen de Putumayo, Sucumbíos</t>
  </si>
  <si>
    <t xml:space="preserve">0,118/-75,856</t>
  </si>
  <si>
    <t xml:space="preserve">Derna, Orellana*</t>
  </si>
  <si>
    <t xml:space="preserve">-0.4432/-76.6713</t>
  </si>
  <si>
    <t xml:space="preserve">Gardner Bay, Galápagos</t>
  </si>
  <si>
    <t xml:space="preserve">-1.34406/-89.6494</t>
  </si>
  <si>
    <t xml:space="preserve">Guacamayu River, Orellana*</t>
  </si>
  <si>
    <t xml:space="preserve">-0.4613/-76.8558</t>
  </si>
  <si>
    <t xml:space="preserve">Gualaquiza, Morona Santiago*</t>
  </si>
  <si>
    <t xml:space="preserve">-3.38972/-78.5719</t>
  </si>
  <si>
    <t xml:space="preserve">Guango Lodge, Napo</t>
  </si>
  <si>
    <t xml:space="preserve">-0.37097/-78.0816</t>
  </si>
  <si>
    <t xml:space="preserve">-0.183/-78.483</t>
  </si>
  <si>
    <t xml:space="preserve">Laguna El Salado, Carchi</t>
  </si>
  <si>
    <t xml:space="preserve">0.5827/-77.7886</t>
  </si>
  <si>
    <t xml:space="preserve">Laguna Yaguarcocha, Imbabura</t>
  </si>
  <si>
    <t xml:space="preserve">0.3666/-78.0833 </t>
  </si>
  <si>
    <t xml:space="preserve">La Bonita, below, Sucumbíos*</t>
  </si>
  <si>
    <t xml:space="preserve">0.46102/-77.5654</t>
  </si>
  <si>
    <t xml:space="preserve">La Libertad, near La Maná, Cotopaxi</t>
  </si>
  <si>
    <t xml:space="preserve">-0.9408/-79.2236</t>
  </si>
  <si>
    <t xml:space="preserve">-0.416/-76.133</t>
  </si>
  <si>
    <t xml:space="preserve">Las Peñas, 10 km N, Esmeraldas</t>
  </si>
  <si>
    <t xml:space="preserve">1.0996/-79.15205</t>
  </si>
  <si>
    <t xml:space="preserve">Limpiopungo, Pichincha</t>
  </si>
  <si>
    <r>
      <rPr>
        <sz val="11"/>
        <color rgb="FF000000"/>
        <rFont val="Arial"/>
        <family val="2"/>
        <charset val="1"/>
      </rPr>
      <t xml:space="preserve">-0.6428/</t>
    </r>
    <r>
      <rPr>
        <sz val="12"/>
        <color rgb="FF000000"/>
        <rFont val="Cambria"/>
        <family val="1"/>
        <charset val="1"/>
      </rPr>
      <t xml:space="preserve"> </t>
    </r>
    <r>
      <rPr>
        <sz val="11"/>
        <color rgb="FF000000"/>
        <rFont val="Arial"/>
        <family val="2"/>
        <charset val="1"/>
      </rPr>
      <t xml:space="preserve">-78.4848</t>
    </r>
  </si>
  <si>
    <t xml:space="preserve">Manta, Manabí, 3-4 m W, Manabí</t>
  </si>
  <si>
    <t xml:space="preserve">Miazi, Zamora Chinchipe*</t>
  </si>
  <si>
    <r>
      <rPr>
        <sz val="11"/>
        <color rgb="FF000000"/>
        <rFont val="Arial"/>
        <family val="2"/>
        <charset val="1"/>
      </rPr>
      <t xml:space="preserve">-4.2874/</t>
    </r>
    <r>
      <rPr>
        <sz val="12"/>
        <color rgb="FF000000"/>
        <rFont val="Cambria"/>
        <family val="1"/>
        <charset val="1"/>
      </rPr>
      <t xml:space="preserve"> </t>
    </r>
    <r>
      <rPr>
        <sz val="11"/>
        <color rgb="FF000000"/>
        <rFont val="Arial"/>
        <family val="2"/>
        <charset val="1"/>
      </rPr>
      <t xml:space="preserve">-78.6350</t>
    </r>
  </si>
  <si>
    <r>
      <rPr>
        <sz val="11"/>
        <color rgb="FF000000"/>
        <rFont val="Arial"/>
        <family val="2"/>
        <charset val="1"/>
      </rPr>
      <t xml:space="preserve">-0.054/</t>
    </r>
    <r>
      <rPr>
        <sz val="12"/>
        <color rgb="FF000000"/>
        <rFont val="Cambria"/>
        <family val="1"/>
        <charset val="1"/>
      </rPr>
      <t xml:space="preserve"> </t>
    </r>
    <r>
      <rPr>
        <sz val="11"/>
        <color rgb="FF000000"/>
        <rFont val="Arial"/>
        <family val="2"/>
        <charset val="1"/>
      </rPr>
      <t xml:space="preserve">-78.7786</t>
    </r>
  </si>
  <si>
    <t xml:space="preserve">Nuevo Rocafuerte (river islands), Orellana</t>
  </si>
  <si>
    <r>
      <rPr>
        <sz val="11"/>
        <color rgb="FF000000"/>
        <rFont val="Arial"/>
        <family val="2"/>
        <charset val="1"/>
      </rPr>
      <t xml:space="preserve">-0.92105/</t>
    </r>
    <r>
      <rPr>
        <sz val="12"/>
        <color rgb="FF000000"/>
        <rFont val="Cambria"/>
        <family val="1"/>
        <charset val="1"/>
      </rPr>
      <t xml:space="preserve"> </t>
    </r>
    <r>
      <rPr>
        <sz val="11"/>
        <color rgb="FF000000"/>
        <rFont val="Arial"/>
        <family val="2"/>
        <charset val="1"/>
      </rPr>
      <t xml:space="preserve">-75.3866</t>
    </r>
  </si>
  <si>
    <t xml:space="preserve">Pedernales-San Vicente road, Manabí</t>
  </si>
  <si>
    <r>
      <rPr>
        <sz val="11"/>
        <color rgb="FF000000"/>
        <rFont val="Arial"/>
        <family val="2"/>
        <charset val="1"/>
      </rPr>
      <t xml:space="preserve">0.0288/</t>
    </r>
    <r>
      <rPr>
        <sz val="12"/>
        <color rgb="FF000000"/>
        <rFont val="Cambria"/>
        <family val="1"/>
        <charset val="1"/>
      </rPr>
      <t xml:space="preserve"> </t>
    </r>
    <r>
      <rPr>
        <sz val="11"/>
        <color rgb="FF000000"/>
        <rFont val="Arial"/>
        <family val="2"/>
        <charset val="1"/>
      </rPr>
      <t xml:space="preserve">-80.0922</t>
    </r>
  </si>
  <si>
    <t xml:space="preserve">Playa de Oro, Esmeraldas*</t>
  </si>
  <si>
    <r>
      <rPr>
        <sz val="11"/>
        <color rgb="FF000000"/>
        <rFont val="Arial"/>
        <family val="2"/>
        <charset val="1"/>
      </rPr>
      <t xml:space="preserve">0.84847/</t>
    </r>
    <r>
      <rPr>
        <sz val="12"/>
        <color rgb="FF000000"/>
        <rFont val="Cambria"/>
        <family val="1"/>
        <charset val="1"/>
      </rPr>
      <t xml:space="preserve"> </t>
    </r>
    <r>
      <rPr>
        <sz val="11"/>
        <color rgb="FF000000"/>
        <rFont val="Arial"/>
        <family val="2"/>
        <charset val="1"/>
      </rPr>
      <t xml:space="preserve">-78.7822</t>
    </r>
  </si>
  <si>
    <t xml:space="preserve">c. 150</t>
  </si>
  <si>
    <t xml:space="preserve">Puebloviejo, Los Ríos</t>
  </si>
  <si>
    <t xml:space="preserve">-1.5854/ -79.5822</t>
  </si>
  <si>
    <t xml:space="preserve">Puerto Baquerizo Moreno, Galápagos</t>
  </si>
  <si>
    <r>
      <rPr>
        <sz val="11"/>
        <color rgb="FF000000"/>
        <rFont val="Arial"/>
        <family val="2"/>
        <charset val="1"/>
      </rPr>
      <t xml:space="preserve">-0.93805/</t>
    </r>
    <r>
      <rPr>
        <sz val="12"/>
        <color rgb="FF000000"/>
        <rFont val="Cambria"/>
        <family val="1"/>
        <charset val="1"/>
      </rPr>
      <t xml:space="preserve"> </t>
    </r>
    <r>
      <rPr>
        <sz val="11"/>
        <color rgb="FF000000"/>
        <rFont val="Arial"/>
        <family val="2"/>
        <charset val="1"/>
      </rPr>
      <t xml:space="preserve">-89.6104</t>
    </r>
  </si>
  <si>
    <t xml:space="preserve">Punta Cormorant, Galápagos</t>
  </si>
  <si>
    <r>
      <rPr>
        <sz val="11"/>
        <color rgb="FF000000"/>
        <rFont val="Arial"/>
        <family val="2"/>
        <charset val="1"/>
      </rPr>
      <t xml:space="preserve">-1.22744/</t>
    </r>
    <r>
      <rPr>
        <sz val="12"/>
        <color rgb="FF000000"/>
        <rFont val="Cambria"/>
        <family val="1"/>
        <charset val="1"/>
      </rPr>
      <t xml:space="preserve"> </t>
    </r>
    <r>
      <rPr>
        <sz val="11"/>
        <color rgb="FF000000"/>
        <rFont val="Arial"/>
        <family val="2"/>
        <charset val="1"/>
      </rPr>
      <t xml:space="preserve">-90.4257</t>
    </r>
  </si>
  <si>
    <t xml:space="preserve">Punta Moreno, Galápagos</t>
  </si>
  <si>
    <r>
      <rPr>
        <sz val="11"/>
        <color rgb="FF000000"/>
        <rFont val="Arial"/>
        <family val="2"/>
        <charset val="1"/>
      </rPr>
      <t xml:space="preserve">-0.6718/</t>
    </r>
    <r>
      <rPr>
        <sz val="12"/>
        <color rgb="FF000000"/>
        <rFont val="Cambria"/>
        <family val="1"/>
        <charset val="1"/>
      </rPr>
      <t xml:space="preserve"> </t>
    </r>
    <r>
      <rPr>
        <sz val="11"/>
        <color rgb="FF000000"/>
        <rFont val="Arial"/>
        <family val="2"/>
        <charset val="1"/>
      </rPr>
      <t xml:space="preserve">-91.2191</t>
    </r>
  </si>
  <si>
    <t xml:space="preserve">Punta Pitt, Galápagos</t>
  </si>
  <si>
    <r>
      <rPr>
        <sz val="11"/>
        <color rgb="FF000000"/>
        <rFont val="Arial"/>
        <family val="2"/>
        <charset val="1"/>
      </rPr>
      <t xml:space="preserve">-0.6954/</t>
    </r>
    <r>
      <rPr>
        <sz val="12"/>
        <color rgb="FF000000"/>
        <rFont val="Cambria"/>
        <family val="1"/>
        <charset val="1"/>
      </rPr>
      <t xml:space="preserve"> </t>
    </r>
    <r>
      <rPr>
        <sz val="11"/>
        <color rgb="FF000000"/>
        <rFont val="Arial"/>
        <family val="2"/>
        <charset val="1"/>
      </rPr>
      <t xml:space="preserve">-89.26737</t>
    </r>
  </si>
  <si>
    <t xml:space="preserve">Punta Suárez, Galápagos*</t>
  </si>
  <si>
    <r>
      <rPr>
        <sz val="11"/>
        <color rgb="FF000000"/>
        <rFont val="Arial"/>
        <family val="2"/>
        <charset val="1"/>
      </rPr>
      <t xml:space="preserve">-1.3699/</t>
    </r>
    <r>
      <rPr>
        <sz val="12"/>
        <color rgb="FF000000"/>
        <rFont val="Cambria"/>
        <family val="1"/>
        <charset val="1"/>
      </rPr>
      <t xml:space="preserve"> </t>
    </r>
    <r>
      <rPr>
        <sz val="11"/>
        <color rgb="FF000000"/>
        <rFont val="Arial"/>
        <family val="2"/>
        <charset val="1"/>
      </rPr>
      <t xml:space="preserve">-89.7340 </t>
    </r>
  </si>
  <si>
    <t xml:space="preserve">Río Napo, island near Añangu, Orellana</t>
  </si>
  <si>
    <t xml:space="preserve">-0.51863/-76.3785</t>
  </si>
  <si>
    <t xml:space="preserve">Río Topo, Tungurahua*</t>
  </si>
  <si>
    <t xml:space="preserve">-1.4/-78.2</t>
  </si>
  <si>
    <t xml:space="preserve">Roca Montañita, Santa Elena*</t>
  </si>
  <si>
    <r>
      <rPr>
        <sz val="11"/>
        <color rgb="FF000000"/>
        <rFont val="Arial"/>
        <family val="2"/>
        <charset val="1"/>
      </rPr>
      <t xml:space="preserve">-1.81926/</t>
    </r>
    <r>
      <rPr>
        <sz val="12"/>
        <color rgb="FF000000"/>
        <rFont val="Cambria"/>
        <family val="1"/>
        <charset val="1"/>
      </rPr>
      <t xml:space="preserve"> </t>
    </r>
    <r>
      <rPr>
        <sz val="11"/>
        <color rgb="FF000000"/>
        <rFont val="Arial"/>
        <family val="2"/>
        <charset val="1"/>
      </rPr>
      <t xml:space="preserve">-80.7615</t>
    </r>
  </si>
  <si>
    <t xml:space="preserve">Ruta San Juan-Vinces, Los Ríos</t>
  </si>
  <si>
    <r>
      <rPr>
        <sz val="11"/>
        <color rgb="FF000000"/>
        <rFont val="Arial"/>
        <family val="2"/>
        <charset val="1"/>
      </rPr>
      <t xml:space="preserve">-1.66705/</t>
    </r>
    <r>
      <rPr>
        <sz val="12"/>
        <color rgb="FF000000"/>
        <rFont val="Cambria"/>
        <family val="1"/>
        <charset val="1"/>
      </rPr>
      <t xml:space="preserve"> </t>
    </r>
    <r>
      <rPr>
        <sz val="11"/>
        <color rgb="FF000000"/>
        <rFont val="Arial"/>
        <family val="2"/>
        <charset val="1"/>
      </rPr>
      <t xml:space="preserve">-79.6049</t>
    </r>
  </si>
  <si>
    <t xml:space="preserve">Sacha Lodge, Sucumbíos</t>
  </si>
  <si>
    <r>
      <rPr>
        <sz val="11"/>
        <color rgb="FF000000"/>
        <rFont val="Arial"/>
        <family val="2"/>
        <charset val="1"/>
      </rPr>
      <t xml:space="preserve">-0.47506/</t>
    </r>
    <r>
      <rPr>
        <sz val="12"/>
        <color rgb="FF000000"/>
        <rFont val="Cambria"/>
        <family val="1"/>
        <charset val="1"/>
      </rPr>
      <t xml:space="preserve"> </t>
    </r>
    <r>
      <rPr>
        <sz val="11"/>
        <color rgb="FF000000"/>
        <rFont val="Arial"/>
        <family val="2"/>
        <charset val="1"/>
      </rPr>
      <t xml:space="preserve">-76.459</t>
    </r>
  </si>
  <si>
    <t xml:space="preserve">Same, Esmeraldas*</t>
  </si>
  <si>
    <r>
      <rPr>
        <sz val="11"/>
        <color rgb="FF000000"/>
        <rFont val="Arial"/>
        <family val="2"/>
        <charset val="1"/>
      </rPr>
      <t xml:space="preserve">0.8491/</t>
    </r>
    <r>
      <rPr>
        <sz val="12"/>
        <color rgb="FF000000"/>
        <rFont val="Cambria"/>
        <family val="1"/>
        <charset val="1"/>
      </rPr>
      <t xml:space="preserve"> </t>
    </r>
    <r>
      <rPr>
        <sz val="11"/>
        <color rgb="FF000000"/>
        <rFont val="Arial"/>
        <family val="2"/>
        <charset val="1"/>
      </rPr>
      <t xml:space="preserve">-79.9269</t>
    </r>
  </si>
  <si>
    <t xml:space="preserve">San Juan, Los Ríos</t>
  </si>
  <si>
    <r>
      <rPr>
        <sz val="11"/>
        <color rgb="FF000000"/>
        <rFont val="Arial"/>
        <family val="2"/>
        <charset val="1"/>
      </rPr>
      <t xml:space="preserve">-1.6333/</t>
    </r>
    <r>
      <rPr>
        <sz val="12"/>
        <color rgb="FF000000"/>
        <rFont val="Cambria"/>
        <family val="1"/>
        <charset val="1"/>
      </rPr>
      <t xml:space="preserve"> </t>
    </r>
    <r>
      <rPr>
        <sz val="11"/>
        <color rgb="FF000000"/>
        <rFont val="Arial"/>
        <family val="2"/>
        <charset val="1"/>
      </rPr>
      <t xml:space="preserve">-79.5603</t>
    </r>
  </si>
  <si>
    <t xml:space="preserve">San Lorenzo, Esmeraldas*</t>
  </si>
  <si>
    <r>
      <rPr>
        <sz val="11"/>
        <color rgb="FF000000"/>
        <rFont val="Arial"/>
        <family val="2"/>
        <charset val="1"/>
      </rPr>
      <t xml:space="preserve">1.3026/</t>
    </r>
    <r>
      <rPr>
        <sz val="12"/>
        <color rgb="FF000000"/>
        <rFont val="Cambria"/>
        <family val="1"/>
        <charset val="1"/>
      </rPr>
      <t xml:space="preserve"> </t>
    </r>
    <r>
      <rPr>
        <sz val="11"/>
        <color rgb="FF000000"/>
        <rFont val="Arial"/>
        <family val="2"/>
        <charset val="1"/>
      </rPr>
      <t xml:space="preserve">-78.8548</t>
    </r>
  </si>
  <si>
    <t xml:space="preserve">San Vicente on Rio Napo, Orellana</t>
  </si>
  <si>
    <r>
      <rPr>
        <sz val="11"/>
        <color rgb="FF000000"/>
        <rFont val="Arial"/>
        <family val="2"/>
        <charset val="1"/>
      </rPr>
      <t xml:space="preserve">-0.6946/</t>
    </r>
    <r>
      <rPr>
        <sz val="12"/>
        <color rgb="FF000000"/>
        <rFont val="Cambria"/>
        <family val="1"/>
        <charset val="1"/>
      </rPr>
      <t xml:space="preserve"> </t>
    </r>
    <r>
      <rPr>
        <sz val="11"/>
        <color rgb="FF000000"/>
        <rFont val="Arial"/>
        <family val="2"/>
        <charset val="1"/>
      </rPr>
      <t xml:space="preserve">-75.587</t>
    </r>
  </si>
  <si>
    <t xml:space="preserve">Sani Isla, Orellana*</t>
  </si>
  <si>
    <r>
      <rPr>
        <sz val="11"/>
        <color rgb="FF000000"/>
        <rFont val="Arial"/>
        <family val="2"/>
        <charset val="1"/>
      </rPr>
      <t xml:space="preserve">-0.47708/</t>
    </r>
    <r>
      <rPr>
        <sz val="12"/>
        <color rgb="FF000000"/>
        <rFont val="Cambria"/>
        <family val="1"/>
        <charset val="1"/>
      </rPr>
      <t xml:space="preserve"> </t>
    </r>
    <r>
      <rPr>
        <sz val="11"/>
        <color rgb="FF000000"/>
        <rFont val="Arial"/>
        <family val="2"/>
        <charset val="1"/>
      </rPr>
      <t xml:space="preserve">-76.2943</t>
    </r>
  </si>
  <si>
    <t xml:space="preserve">Santa Rosa, Santa Elena</t>
  </si>
  <si>
    <t xml:space="preserve">Tababela Airport, Pichincha</t>
  </si>
  <si>
    <t xml:space="preserve">-0.1/-78.35</t>
  </si>
  <si>
    <t xml:space="preserve">Teleférico de Quito, Pichincha</t>
  </si>
  <si>
    <t xml:space="preserve">-0.18661/-78.5371</t>
  </si>
  <si>
    <t xml:space="preserve">Tinalandia, Santo Domingo de los Tsáchilas*</t>
  </si>
  <si>
    <t xml:space="preserve">-0.2975/-79.0517</t>
  </si>
  <si>
    <t xml:space="preserve">Tiputini, Orellana</t>
  </si>
  <si>
    <t xml:space="preserve">-0.8078/-75.523</t>
  </si>
  <si>
    <t xml:space="preserve">Tipischa (1.3 km N), Sucumbíos</t>
  </si>
  <si>
    <t xml:space="preserve">0.283/-76.167</t>
  </si>
  <si>
    <t xml:space="preserve">Tufiño, Carchi</t>
  </si>
  <si>
    <t xml:space="preserve">0.8003/-77.8553</t>
  </si>
  <si>
    <t xml:space="preserve">Valladolid, Zamora Chinchipe*</t>
  </si>
  <si>
    <t xml:space="preserve">-4.53972/-79.1327</t>
  </si>
  <si>
    <t xml:space="preserve">Vinillos, Napo</t>
  </si>
  <si>
    <t xml:space="preserve">-0.605/-77.8416</t>
  </si>
  <si>
    <t xml:space="preserve">Wildsumaco, Napo*</t>
  </si>
  <si>
    <t xml:space="preserve">-0.676/-77.601</t>
  </si>
  <si>
    <t xml:space="preserve">Zamora, Zamora Chinchipe*</t>
  </si>
  <si>
    <r>
      <rPr>
        <sz val="11"/>
        <color rgb="FF000000"/>
        <rFont val="Arial"/>
        <family val="2"/>
        <charset val="1"/>
      </rPr>
      <t xml:space="preserve">-4.06208/</t>
    </r>
    <r>
      <rPr>
        <sz val="12"/>
        <color rgb="FF000000"/>
        <rFont val="Cambria"/>
        <family val="1"/>
        <charset val="1"/>
      </rPr>
      <t xml:space="preserve"> </t>
    </r>
    <r>
      <rPr>
        <sz val="11"/>
        <color rgb="FF000000"/>
        <rFont val="Arial"/>
        <family val="2"/>
        <charset val="1"/>
      </rPr>
      <t xml:space="preserve">-78.9486</t>
    </r>
  </si>
  <si>
    <t xml:space="preserve">c. 900 </t>
  </si>
  <si>
    <t xml:space="preserve">Aguayacu Ecolodge, Napo*</t>
  </si>
  <si>
    <t xml:space="preserve">-0.8963/ -77.7679</t>
  </si>
  <si>
    <t xml:space="preserve">Borja bypass, Napo</t>
  </si>
  <si>
    <t xml:space="preserve">-0.4375/ -77.8517</t>
  </si>
  <si>
    <t xml:space="preserve">Cerro Mongus, Carchi*</t>
  </si>
  <si>
    <t xml:space="preserve">0.4373/ -77.859</t>
  </si>
  <si>
    <r>
      <rPr>
        <i val="true"/>
        <sz val="11"/>
        <color rgb="FF000000"/>
        <rFont val="Arial"/>
        <family val="2"/>
        <charset val="1"/>
      </rPr>
      <t xml:space="preserve">c</t>
    </r>
    <r>
      <rPr>
        <sz val="11"/>
        <color rgb="FF000000"/>
        <rFont val="Arial"/>
        <family val="2"/>
        <charset val="1"/>
      </rPr>
      <t xml:space="preserve">. 3300</t>
    </r>
  </si>
  <si>
    <t xml:space="preserve">Charco Vicente, Esmeraldas*</t>
  </si>
  <si>
    <t xml:space="preserve">0.683/ -78.917</t>
  </si>
  <si>
    <r>
      <rPr>
        <i val="true"/>
        <sz val="11"/>
        <color rgb="FF000000"/>
        <rFont val="Arial"/>
        <family val="2"/>
        <charset val="1"/>
      </rPr>
      <t xml:space="preserve">c. </t>
    </r>
    <r>
      <rPr>
        <sz val="11"/>
        <color rgb="FF000000"/>
        <rFont val="Arial"/>
        <family val="2"/>
        <charset val="1"/>
      </rPr>
      <t xml:space="preserve">300</t>
    </r>
  </si>
  <si>
    <t xml:space="preserve">Colonia 24 de Mayo, Pastaza</t>
  </si>
  <si>
    <t xml:space="preserve">-1.40025/ -78.059</t>
  </si>
  <si>
    <t xml:space="preserve">Cristóbal Colón, Esmeraldas*</t>
  </si>
  <si>
    <t xml:space="preserve">0.454/ -79.158</t>
  </si>
  <si>
    <t xml:space="preserve">-2.2167/ -80.967</t>
  </si>
  <si>
    <t xml:space="preserve">Ecuasal Pacoa, Santa Elena</t>
  </si>
  <si>
    <t xml:space="preserve">2.1008/ -80.7435</t>
  </si>
  <si>
    <t xml:space="preserve">0.118/ -75.856</t>
  </si>
  <si>
    <t xml:space="preserve">El Carrizal, parroquia Urbina, Carchi</t>
  </si>
  <si>
    <t xml:space="preserve">0.7866/ -77.71135 </t>
  </si>
  <si>
    <t xml:space="preserve">El Empalme, Loja*</t>
  </si>
  <si>
    <t xml:space="preserve">-4.1478/ -79.8569</t>
  </si>
  <si>
    <t xml:space="preserve">Estero Capulí, Río Ónzole, Esmeraldas*</t>
  </si>
  <si>
    <r>
      <rPr>
        <i val="true"/>
        <sz val="11"/>
        <color rgb="FF000000"/>
        <rFont val="Arial"/>
        <family val="2"/>
        <charset val="1"/>
      </rPr>
      <t xml:space="preserve">c</t>
    </r>
    <r>
      <rPr>
        <sz val="11"/>
        <color rgb="FF000000"/>
        <rFont val="Arial"/>
        <family val="2"/>
        <charset val="1"/>
      </rPr>
      <t xml:space="preserve">. -0.771/ -79.075</t>
    </r>
  </si>
  <si>
    <t xml:space="preserve">c. 50</t>
  </si>
  <si>
    <t xml:space="preserve">Estero Pote, Esmeraldas*</t>
  </si>
  <si>
    <t xml:space="preserve">0.8284/ -78.72201</t>
  </si>
  <si>
    <t xml:space="preserve">Isla Española, near, Galápagos</t>
  </si>
  <si>
    <t xml:space="preserve">-1.3391/ -89.6570</t>
  </si>
  <si>
    <t xml:space="preserve">Isla de la Plata, Manabí</t>
  </si>
  <si>
    <t xml:space="preserve">-1.2687/ -81.0652</t>
  </si>
  <si>
    <t xml:space="preserve">Isla Floreana, off south, Galápagos</t>
  </si>
  <si>
    <t xml:space="preserve">-1.6782/ -90.5412</t>
  </si>
  <si>
    <t xml:space="preserve">Isla San Cristóbal, near, Galápagos</t>
  </si>
  <si>
    <t xml:space="preserve">-1.2030/ -89.6538</t>
  </si>
  <si>
    <t xml:space="preserve">Isla San Cristóbal, pelagic to Isla Española, Galápagos</t>
  </si>
  <si>
    <t xml:space="preserve">-1.11623/ -89.6547</t>
  </si>
  <si>
    <t xml:space="preserve">Jardín Botánico de Quito, Pichincha </t>
  </si>
  <si>
    <t xml:space="preserve">-0.183/ -78.483</t>
  </si>
  <si>
    <t xml:space="preserve">Jimbura, 3-4 km W, Loja</t>
  </si>
  <si>
    <t xml:space="preserve">-4.6134/ -79.472</t>
  </si>
  <si>
    <t xml:space="preserve">-2.75/ -76.75</t>
  </si>
  <si>
    <t xml:space="preserve">Lago San Pablo, Imbabura</t>
  </si>
  <si>
    <t xml:space="preserve">0.2183/ -78.2351</t>
  </si>
  <si>
    <t xml:space="preserve">-2.189/ -81.011</t>
  </si>
  <si>
    <t xml:space="preserve">La Josefina, Pichincha</t>
  </si>
  <si>
    <t xml:space="preserve">-0.0011/ -78.1411</t>
  </si>
  <si>
    <t xml:space="preserve">-0.713/ -80.201</t>
  </si>
  <si>
    <t xml:space="preserve">La Selva, Sucumbíos*</t>
  </si>
  <si>
    <t xml:space="preserve">-0.416/ -76.133</t>
  </si>
  <si>
    <t xml:space="preserve">La Tembladera, El Oro</t>
  </si>
  <si>
    <t xml:space="preserve">-3.4904/-79.9967</t>
  </si>
  <si>
    <r>
      <rPr>
        <sz val="11"/>
        <color rgb="FF000000"/>
        <rFont val="Arial"/>
        <family val="2"/>
        <charset val="1"/>
      </rPr>
      <t xml:space="preserve">-0.6428/</t>
    </r>
    <r>
      <rPr>
        <sz val="11"/>
        <color rgb="FF000000"/>
        <rFont val="Times New Roman"/>
        <family val="1"/>
        <charset val="1"/>
      </rPr>
      <t xml:space="preserve"> </t>
    </r>
    <r>
      <rPr>
        <sz val="11"/>
        <color rgb="FF000000"/>
        <rFont val="Arial"/>
        <family val="2"/>
        <charset val="1"/>
      </rPr>
      <t xml:space="preserve">-78.4848</t>
    </r>
  </si>
  <si>
    <t xml:space="preserve">La Lobería, San Cristóbal, Galápagos</t>
  </si>
  <si>
    <r>
      <rPr>
        <sz val="11"/>
        <color rgb="FF000000"/>
        <rFont val="Arial"/>
        <family val="2"/>
        <charset val="1"/>
      </rPr>
      <t xml:space="preserve">-0.9221/</t>
    </r>
    <r>
      <rPr>
        <sz val="11"/>
        <color rgb="FF000000"/>
        <rFont val="Times New Roman"/>
        <family val="1"/>
        <charset val="1"/>
      </rPr>
      <t xml:space="preserve"> </t>
    </r>
    <r>
      <rPr>
        <sz val="11"/>
        <color rgb="FF000000"/>
        <rFont val="Arial"/>
        <family val="2"/>
        <charset val="1"/>
      </rPr>
      <t xml:space="preserve">-89.612</t>
    </r>
  </si>
  <si>
    <t xml:space="preserve">Loja, campus UTPL, Loja</t>
  </si>
  <si>
    <t xml:space="preserve">-3.987/ -79.1995</t>
  </si>
  <si>
    <t xml:space="preserve">Los Laurales de Guasaganda, Cotopaxi</t>
  </si>
  <si>
    <t xml:space="preserve">-0.8357/ -79.2053</t>
  </si>
  <si>
    <t xml:space="preserve">Manantiales, Manabí</t>
  </si>
  <si>
    <t xml:space="preserve">-1.24042/ -80.7529</t>
  </si>
  <si>
    <r>
      <rPr>
        <i val="true"/>
        <sz val="11"/>
        <color rgb="FF000000"/>
        <rFont val="Arial"/>
        <family val="2"/>
        <charset val="1"/>
      </rPr>
      <t xml:space="preserve">c</t>
    </r>
    <r>
      <rPr>
        <sz val="11"/>
        <color rgb="FF000000"/>
        <rFont val="Arial"/>
        <family val="2"/>
        <charset val="1"/>
      </rPr>
      <t xml:space="preserve">. 50</t>
    </r>
  </si>
  <si>
    <t xml:space="preserve">Manta-Montecristi area, Manabí</t>
  </si>
  <si>
    <t xml:space="preserve">-1.0274/ -80.656</t>
  </si>
  <si>
    <t xml:space="preserve">Maxus road, Orellana*</t>
  </si>
  <si>
    <t xml:space="preserve">-0.473/ -76.574</t>
  </si>
  <si>
    <t xml:space="preserve">Meseta de Gualpi, Carchi</t>
  </si>
  <si>
    <t xml:space="preserve">0.8612/ -78.2247</t>
  </si>
  <si>
    <t xml:space="preserve">Milagro, Guayas</t>
  </si>
  <si>
    <t xml:space="preserve">-2.119/ -79.6002</t>
  </si>
  <si>
    <t xml:space="preserve">Mindo, Pichincha</t>
  </si>
  <si>
    <r>
      <rPr>
        <sz val="11"/>
        <color rgb="FF000000"/>
        <rFont val="Arial"/>
        <family val="2"/>
        <charset val="1"/>
      </rPr>
      <t xml:space="preserve">-0.054/</t>
    </r>
    <r>
      <rPr>
        <sz val="11"/>
        <color rgb="FF000000"/>
        <rFont val="Times New Roman"/>
        <family val="1"/>
        <charset val="1"/>
      </rPr>
      <t xml:space="preserve"> </t>
    </r>
    <r>
      <rPr>
        <sz val="11"/>
        <color rgb="FF000000"/>
        <rFont val="Arial"/>
        <family val="2"/>
        <charset val="1"/>
      </rPr>
      <t xml:space="preserve">-78.7786</t>
    </r>
  </si>
  <si>
    <t xml:space="preserve">Nuevo Paraíso Road, Zamora Chinchipe*</t>
  </si>
  <si>
    <t xml:space="preserve">-4.26001/ -78.6474</t>
  </si>
  <si>
    <r>
      <rPr>
        <i val="true"/>
        <sz val="11"/>
        <color rgb="FF000000"/>
        <rFont val="Arial"/>
        <family val="2"/>
        <charset val="1"/>
      </rPr>
      <t xml:space="preserve">c</t>
    </r>
    <r>
      <rPr>
        <sz val="11"/>
        <color rgb="FF000000"/>
        <rFont val="Arial"/>
        <family val="2"/>
        <charset val="1"/>
      </rPr>
      <t xml:space="preserve">. 1000</t>
    </r>
  </si>
  <si>
    <t xml:space="preserve">Nuevo Rocafuerte, Orellana</t>
  </si>
  <si>
    <t xml:space="preserve">-0.92677/ -75.4017</t>
  </si>
  <si>
    <r>
      <rPr>
        <sz val="11"/>
        <color rgb="FF000000"/>
        <rFont val="Arial"/>
        <family val="2"/>
        <charset val="1"/>
      </rPr>
      <t xml:space="preserve">-0.92105/</t>
    </r>
    <r>
      <rPr>
        <sz val="11"/>
        <color rgb="FF000000"/>
        <rFont val="Times New Roman"/>
        <family val="1"/>
        <charset val="1"/>
      </rPr>
      <t xml:space="preserve"> </t>
    </r>
    <r>
      <rPr>
        <sz val="11"/>
        <color rgb="FF000000"/>
        <rFont val="Arial"/>
        <family val="2"/>
        <charset val="1"/>
      </rPr>
      <t xml:space="preserve">-75.3866</t>
    </r>
  </si>
  <si>
    <t xml:space="preserve">Pachijal, Pichincha</t>
  </si>
  <si>
    <t xml:space="preserve">0.1607/ -78.9351</t>
  </si>
  <si>
    <t xml:space="preserve">-3.9326/ -78.6764</t>
  </si>
  <si>
    <t xml:space="preserve">Parque Guápulo, Pichincha</t>
  </si>
  <si>
    <t xml:space="preserve">-0.1978/ -78.4726</t>
  </si>
  <si>
    <t xml:space="preserve">Pedro Vicente Maldonado, near, Pichincha*</t>
  </si>
  <si>
    <t xml:space="preserve">0.133/ -79.133</t>
  </si>
  <si>
    <t xml:space="preserve">c. 500</t>
  </si>
  <si>
    <t xml:space="preserve">Playa de Oro, Esmeraldas</t>
  </si>
  <si>
    <r>
      <rPr>
        <sz val="11"/>
        <color rgb="FF000000"/>
        <rFont val="Arial"/>
        <family val="2"/>
        <charset val="1"/>
      </rPr>
      <t xml:space="preserve">0.84847/</t>
    </r>
    <r>
      <rPr>
        <sz val="12"/>
        <color rgb="FF000000"/>
        <rFont val="Times New Roman"/>
        <family val="1"/>
        <charset val="1"/>
      </rPr>
      <t xml:space="preserve"> </t>
    </r>
    <r>
      <rPr>
        <sz val="11"/>
        <color rgb="FF000000"/>
        <rFont val="Arial"/>
        <family val="2"/>
        <charset val="1"/>
      </rPr>
      <t xml:space="preserve">-78.7822</t>
    </r>
  </si>
  <si>
    <r>
      <rPr>
        <i val="true"/>
        <sz val="11"/>
        <color rgb="FF000000"/>
        <rFont val="Arial"/>
        <family val="2"/>
        <charset val="1"/>
      </rPr>
      <t xml:space="preserve">c</t>
    </r>
    <r>
      <rPr>
        <sz val="11"/>
        <color rgb="FF000000"/>
        <rFont val="Arial"/>
        <family val="2"/>
        <charset val="1"/>
      </rPr>
      <t xml:space="preserve">. 150</t>
    </r>
  </si>
  <si>
    <t xml:space="preserve">Puerto Engabao, Guayas</t>
  </si>
  <si>
    <t xml:space="preserve">-2.5781/ -80.48406</t>
  </si>
  <si>
    <t xml:space="preserve">Puerto López, Manabí</t>
  </si>
  <si>
    <t xml:space="preserve">-1.56194/ -80.8164</t>
  </si>
  <si>
    <t xml:space="preserve">Puerto Quito, Pichincha*</t>
  </si>
  <si>
    <t xml:space="preserve">0.1188/ -79.2666</t>
  </si>
  <si>
    <t xml:space="preserve">Puembo Birding Garden, Pichincha*</t>
  </si>
  <si>
    <t xml:space="preserve">-0.1657/ -78.3612</t>
  </si>
  <si>
    <r>
      <rPr>
        <sz val="11"/>
        <color rgb="FF000000"/>
        <rFont val="Arial"/>
        <family val="2"/>
        <charset val="1"/>
      </rPr>
      <t xml:space="preserve">-1.22744/</t>
    </r>
    <r>
      <rPr>
        <sz val="11"/>
        <color rgb="FF000000"/>
        <rFont val="Times New Roman"/>
        <family val="1"/>
        <charset val="1"/>
      </rPr>
      <t xml:space="preserve"> </t>
    </r>
    <r>
      <rPr>
        <sz val="11"/>
        <color rgb="FF000000"/>
        <rFont val="Arial"/>
        <family val="2"/>
        <charset val="1"/>
      </rPr>
      <t xml:space="preserve">-90.4257</t>
    </r>
  </si>
  <si>
    <t xml:space="preserve">Punta Galera, off, Esmeraldas</t>
  </si>
  <si>
    <t xml:space="preserve">0.81627/ -80.0471</t>
  </si>
  <si>
    <t xml:space="preserve">Represa Tahuín, El Oro*</t>
  </si>
  <si>
    <t xml:space="preserve">-3.6354/ -80.0017</t>
  </si>
  <si>
    <t xml:space="preserve">Reserva Buenaventura, El Oro</t>
  </si>
  <si>
    <t xml:space="preserve">-3.6492/ -79.7615</t>
  </si>
  <si>
    <r>
      <rPr>
        <i val="true"/>
        <sz val="11"/>
        <color rgb="FF000000"/>
        <rFont val="Arial"/>
        <family val="2"/>
        <charset val="1"/>
      </rPr>
      <t xml:space="preserve">c</t>
    </r>
    <r>
      <rPr>
        <sz val="11"/>
        <color rgb="FF000000"/>
        <rFont val="Arial"/>
        <family val="2"/>
        <charset val="1"/>
      </rPr>
      <t xml:space="preserve">. 500</t>
    </r>
  </si>
  <si>
    <t xml:space="preserve">Reserva Copalinga, Zamora Chinchipe</t>
  </si>
  <si>
    <t xml:space="preserve">-4.0915/ -78.9581</t>
  </si>
  <si>
    <t xml:space="preserve">Reserva Jatun Sacha, Napo*</t>
  </si>
  <si>
    <t xml:space="preserve">-1.0665/ -77.6183</t>
  </si>
  <si>
    <t xml:space="preserve">Reserva Mashpi Shungo, Pichincha</t>
  </si>
  <si>
    <t xml:space="preserve">0.1824/ -78.91215</t>
  </si>
  <si>
    <t xml:space="preserve">Reserva Tamandua, Pastaza*</t>
  </si>
  <si>
    <t xml:space="preserve">-1.315/ -77.9695</t>
  </si>
  <si>
    <t xml:space="preserve">Reserva Yanacocha, Pichincha</t>
  </si>
  <si>
    <t xml:space="preserve">-0.1119/ -78.5848</t>
  </si>
  <si>
    <r>
      <rPr>
        <i val="true"/>
        <sz val="11"/>
        <color rgb="FF000000"/>
        <rFont val="Arial"/>
        <family val="2"/>
        <charset val="1"/>
      </rPr>
      <t xml:space="preserve">c</t>
    </r>
    <r>
      <rPr>
        <sz val="11"/>
        <color rgb="FF000000"/>
        <rFont val="Arial"/>
        <family val="2"/>
        <charset val="1"/>
      </rPr>
      <t xml:space="preserve">. 3500</t>
    </r>
  </si>
  <si>
    <t xml:space="preserve">Río Bigal, near, Orellana*</t>
  </si>
  <si>
    <t xml:space="preserve">-0.5235/ -77.4198</t>
  </si>
  <si>
    <r>
      <rPr>
        <i val="true"/>
        <sz val="11"/>
        <color rgb="FF000000"/>
        <rFont val="Arial"/>
        <family val="2"/>
        <charset val="1"/>
      </rPr>
      <t xml:space="preserve">c</t>
    </r>
    <r>
      <rPr>
        <sz val="11"/>
        <color rgb="FF000000"/>
        <rFont val="Arial"/>
        <family val="2"/>
        <charset val="1"/>
      </rPr>
      <t xml:space="preserve">. 900</t>
    </r>
  </si>
  <si>
    <t xml:space="preserve">Río Napo, 10–15 km downriver from Coca</t>
  </si>
  <si>
    <t xml:space="preserve">-0.444/ -76.7323</t>
  </si>
  <si>
    <t xml:space="preserve">Río Napo, clay licks near Yasuni National Park control</t>
  </si>
  <si>
    <t xml:space="preserve">-0.52736/ -76.3776</t>
  </si>
  <si>
    <t xml:space="preserve">Río Quijos Ecolodge, Napo</t>
  </si>
  <si>
    <t xml:space="preserve">-0.3925/ -77.81619</t>
  </si>
  <si>
    <t xml:space="preserve">Río Silanche, Pichincha*</t>
  </si>
  <si>
    <t xml:space="preserve">0.144/ -79.141</t>
  </si>
  <si>
    <t xml:space="preserve">Sabanillas, Zamora Chinchipe</t>
  </si>
  <si>
    <t xml:space="preserve">-3.976/ -79.026</t>
  </si>
  <si>
    <r>
      <rPr>
        <i val="true"/>
        <sz val="11"/>
        <color rgb="FF000000"/>
        <rFont val="Arial"/>
        <family val="2"/>
        <charset val="1"/>
      </rPr>
      <t xml:space="preserve">c</t>
    </r>
    <r>
      <rPr>
        <sz val="11"/>
        <color rgb="FF000000"/>
        <rFont val="Arial"/>
        <family val="2"/>
        <charset val="1"/>
      </rPr>
      <t xml:space="preserve">. 1600</t>
    </r>
  </si>
  <si>
    <t xml:space="preserve">Salto del Bravo, Esmeraldas*</t>
  </si>
  <si>
    <t xml:space="preserve">0.667/ -78.967</t>
  </si>
  <si>
    <r>
      <rPr>
        <i val="true"/>
        <sz val="11"/>
        <color rgb="FF000000"/>
        <rFont val="Arial"/>
        <family val="2"/>
        <charset val="1"/>
      </rPr>
      <t xml:space="preserve">c. </t>
    </r>
    <r>
      <rPr>
        <sz val="11"/>
        <color rgb="FF000000"/>
        <rFont val="Arial"/>
        <family val="2"/>
        <charset val="1"/>
      </rPr>
      <t xml:space="preserve">200</t>
    </r>
  </si>
  <si>
    <r>
      <rPr>
        <sz val="11"/>
        <color rgb="FF000000"/>
        <rFont val="Arial"/>
        <family val="2"/>
        <charset val="1"/>
      </rPr>
      <t xml:space="preserve">0.8491/</t>
    </r>
    <r>
      <rPr>
        <sz val="11"/>
        <color rgb="FF000000"/>
        <rFont val="Times New Roman"/>
        <family val="1"/>
        <charset val="1"/>
      </rPr>
      <t xml:space="preserve"> </t>
    </r>
    <r>
      <rPr>
        <sz val="11"/>
        <color rgb="FF000000"/>
        <rFont val="Arial"/>
        <family val="2"/>
        <charset val="1"/>
      </rPr>
      <t xml:space="preserve">-79.9269</t>
    </r>
  </si>
  <si>
    <t xml:space="preserve">Shiripuno, Orellana</t>
  </si>
  <si>
    <t xml:space="preserve">-1.10368/ -76.7317</t>
  </si>
  <si>
    <t xml:space="preserve">Siguin, Pastaza*</t>
  </si>
  <si>
    <t xml:space="preserve">-1.63804/ -77.8406</t>
  </si>
  <si>
    <t xml:space="preserve">Sumaco Road, Napo*</t>
  </si>
  <si>
    <t xml:space="preserve">-0.6843/ -77.6023</t>
  </si>
  <si>
    <r>
      <rPr>
        <i val="true"/>
        <sz val="11"/>
        <color rgb="FF000000"/>
        <rFont val="Arial"/>
        <family val="2"/>
        <charset val="1"/>
      </rPr>
      <t xml:space="preserve">c</t>
    </r>
    <r>
      <rPr>
        <sz val="11"/>
        <color rgb="FF000000"/>
        <rFont val="Arial"/>
        <family val="2"/>
        <charset val="1"/>
      </rPr>
      <t xml:space="preserve">. 1200</t>
    </r>
  </si>
  <si>
    <t xml:space="preserve">Volcán Cayambe, Pichincha*</t>
  </si>
  <si>
    <t xml:space="preserve">0.025/ -78.025</t>
  </si>
  <si>
    <r>
      <rPr>
        <i val="true"/>
        <sz val="11"/>
        <color rgb="FF000000"/>
        <rFont val="Arial"/>
        <family val="2"/>
        <charset val="1"/>
      </rPr>
      <t xml:space="preserve">c</t>
    </r>
    <r>
      <rPr>
        <sz val="11"/>
        <color rgb="FF000000"/>
        <rFont val="Arial"/>
        <family val="2"/>
        <charset val="1"/>
      </rPr>
      <t xml:space="preserve">. 4000</t>
    </r>
  </si>
  <si>
    <t xml:space="preserve">Volcán Chiles, s slope</t>
  </si>
  <si>
    <t xml:space="preserve">0.8059/ -77.9349</t>
  </si>
  <si>
    <t xml:space="preserve">Locality, Province</t>
  </si>
  <si>
    <t xml:space="preserve">Latitude</t>
  </si>
  <si>
    <t xml:space="preserve">Longitude</t>
  </si>
  <si>
    <t xml:space="preserve">Atacames, Esmeraldas*</t>
  </si>
  <si>
    <t xml:space="preserve">0.8666</t>
  </si>
  <si>
    <t xml:space="preserve">Ayampe, Manabí</t>
  </si>
  <si>
    <t xml:space="preserve">L1785055</t>
  </si>
  <si>
    <t xml:space="preserve">Bahía Gardner, Isla Española, Galápagos</t>
  </si>
  <si>
    <t xml:space="preserve">bahia</t>
  </si>
  <si>
    <t xml:space="preserve">Bahía Urbina, Isla Isabela, Galápagos</t>
  </si>
  <si>
    <t xml:space="preserve">-0.392748</t>
  </si>
  <si>
    <t xml:space="preserve">L7747337</t>
  </si>
  <si>
    <t xml:space="preserve">Borja, Napo*</t>
  </si>
  <si>
    <t xml:space="preserve">-0.4375</t>
  </si>
  <si>
    <t xml:space="preserve">Buenaventura, Colombia* (**)</t>
  </si>
  <si>
    <t xml:space="preserve">Caleta Tortuga Negra, Isla Santa Cruz, Galápagos</t>
  </si>
  <si>
    <t xml:space="preserve">-0.640249</t>
  </si>
  <si>
    <t xml:space="preserve">tortuga</t>
  </si>
  <si>
    <t xml:space="preserve">Canal Bolívar, between Isla Fernandida and Isla Isabela, Galápagos </t>
  </si>
  <si>
    <t xml:space="preserve">-0.29523</t>
  </si>
  <si>
    <t xml:space="preserve">canal_bolivar</t>
  </si>
  <si>
    <t xml:space="preserve">Cayendeled, Chimborazo*(**)</t>
  </si>
  <si>
    <t xml:space="preserve">Chilmá Bajo, Carchi*</t>
  </si>
  <si>
    <t xml:space="preserve">0.8667</t>
  </si>
  <si>
    <t xml:space="preserve">Churute, Guayas </t>
  </si>
  <si>
    <t xml:space="preserve">L1485651</t>
  </si>
  <si>
    <t xml:space="preserve">Corona de Oro, Azuay</t>
  </si>
  <si>
    <t xml:space="preserve">L2254860</t>
  </si>
  <si>
    <t xml:space="preserve">Cuenca, Azuay</t>
  </si>
  <si>
    <t xml:space="preserve">L2120653</t>
  </si>
  <si>
    <t xml:space="preserve">El Carmelo, Carchi</t>
  </si>
  <si>
    <t xml:space="preserve">-0.655788</t>
  </si>
  <si>
    <t xml:space="preserve">carme</t>
  </si>
  <si>
    <t xml:space="preserve">El Chato, Isla Santa Cruz, Galápagos</t>
  </si>
  <si>
    <t xml:space="preserve">-0.64025</t>
  </si>
  <si>
    <t xml:space="preserve">chato</t>
  </si>
  <si>
    <t xml:space="preserve">El Estero Ponds, Isla Isabela, Galápagos</t>
  </si>
  <si>
    <t xml:space="preserve">-0.958738</t>
  </si>
  <si>
    <t xml:space="preserve">L3646290</t>
  </si>
  <si>
    <t xml:space="preserve">El Salado, Carchi</t>
  </si>
  <si>
    <t xml:space="preserve">0.582416</t>
  </si>
  <si>
    <t xml:space="preserve">L6073730</t>
  </si>
  <si>
    <t xml:space="preserve">Guayaquil, Guayas</t>
  </si>
  <si>
    <t xml:space="preserve">Isla de la Plata, Manabí*</t>
  </si>
  <si>
    <t xml:space="preserve">Isla Española</t>
  </si>
  <si>
    <t xml:space="preserve">L1122776</t>
  </si>
  <si>
    <t xml:space="preserve">Isla Santa Fe, Galápagos</t>
  </si>
  <si>
    <t xml:space="preserve">-0.81691</t>
  </si>
  <si>
    <t xml:space="preserve">L471931</t>
  </si>
  <si>
    <t xml:space="preserve">Isla Santay, Guayas*</t>
  </si>
  <si>
    <t xml:space="preserve">Islas Mar Afuera, Chile*(**)</t>
  </si>
  <si>
    <t xml:space="preserve">Islote El Pelado, Santa Elena</t>
  </si>
  <si>
    <t xml:space="preserve">L21672568</t>
  </si>
  <si>
    <t xml:space="preserve">Islote Sombrero Chino, Galápagos </t>
  </si>
  <si>
    <t xml:space="preserve">-0.36944</t>
  </si>
  <si>
    <t xml:space="preserve">islo</t>
  </si>
  <si>
    <t xml:space="preserve">Kapatinentza, Morona Santiago</t>
  </si>
  <si>
    <t xml:space="preserve">L16834822</t>
  </si>
  <si>
    <t xml:space="preserve">La Carolina, Pichincha*</t>
  </si>
  <si>
    <t xml:space="preserve">-0.18275</t>
  </si>
  <si>
    <t xml:space="preserve">La Florida, Zamora Chinchipe</t>
  </si>
  <si>
    <t xml:space="preserve">L6035325</t>
  </si>
  <si>
    <t xml:space="preserve">La Lagartera, Churute, Guayas </t>
  </si>
  <si>
    <t xml:space="preserve">L5838027</t>
  </si>
  <si>
    <t xml:space="preserve">La Libertad, Carchi</t>
  </si>
  <si>
    <t xml:space="preserve">0.664528</t>
  </si>
  <si>
    <t xml:space="preserve">carchi</t>
  </si>
  <si>
    <t xml:space="preserve">-0.70318</t>
  </si>
  <si>
    <t xml:space="preserve">Laguna de Colta, Chimborazo</t>
  </si>
  <si>
    <t xml:space="preserve">L722765</t>
  </si>
  <si>
    <t xml:space="preserve">Laguna de Yambo, Cotopaxi*</t>
  </si>
  <si>
    <t xml:space="preserve">Laguna El Canclón, Guayas*</t>
  </si>
  <si>
    <t xml:space="preserve">Laguna Grande de Cuyabeno, Sucumbíos</t>
  </si>
  <si>
    <t xml:space="preserve">-0.0121</t>
  </si>
  <si>
    <t xml:space="preserve">Las Bachas, Isla Santa Cruz, Galápagos</t>
  </si>
  <si>
    <t xml:space="preserve">-0.494164</t>
  </si>
  <si>
    <t xml:space="preserve">L1881907</t>
  </si>
  <si>
    <t xml:space="preserve">Las Peñas, Esmeraldas*</t>
  </si>
  <si>
    <t xml:space="preserve">Lisan Wasi, Pastaza</t>
  </si>
  <si>
    <t xml:space="preserve">Micacocha, Napo*</t>
  </si>
  <si>
    <t xml:space="preserve">-0.5455</t>
  </si>
  <si>
    <t xml:space="preserve">Mina Roja, Isla Santa Cruz, Galápagos</t>
  </si>
  <si>
    <t xml:space="preserve">-0.63657</t>
  </si>
  <si>
    <t xml:space="preserve">mina_roja</t>
  </si>
  <si>
    <t xml:space="preserve">Molleturo, Azuay*</t>
  </si>
  <si>
    <t xml:space="preserve">near Francisco de Orellana, Orellana</t>
  </si>
  <si>
    <t xml:space="preserve">-0.44266</t>
  </si>
  <si>
    <t xml:space="preserve">coca</t>
  </si>
  <si>
    <t xml:space="preserve">near Yarina Lodge, Orellana</t>
  </si>
  <si>
    <t xml:space="preserve">-0.46566</t>
  </si>
  <si>
    <t xml:space="preserve">L1817988</t>
  </si>
  <si>
    <t xml:space="preserve">north of Tagus Cove, Isla Isabela, Galápagos**</t>
  </si>
  <si>
    <t xml:space="preserve">-0.262</t>
  </si>
  <si>
    <t xml:space="preserve">sea</t>
  </si>
  <si>
    <t xml:space="preserve">Nuevo Paraíso, Zamora Chinchipe</t>
  </si>
  <si>
    <t xml:space="preserve">Pampa de Ovejería, Napo*</t>
  </si>
  <si>
    <t xml:space="preserve">-0.50931</t>
  </si>
  <si>
    <t xml:space="preserve">Paracas, Perú*(**)</t>
  </si>
  <si>
    <t xml:space="preserve">Parque Las Vegas, Portoviejo, Manabí</t>
  </si>
  <si>
    <t xml:space="preserve">L8301442</t>
  </si>
  <si>
    <t xml:space="preserve">Parque Lineal Sangolquí, Pichincha</t>
  </si>
  <si>
    <t xml:space="preserve">-0.333</t>
  </si>
  <si>
    <t xml:space="preserve">sangolqui</t>
  </si>
  <si>
    <t xml:space="preserve">Pedernales-Cojimíes, Manabí*</t>
  </si>
  <si>
    <t xml:space="preserve">0.09803</t>
  </si>
  <si>
    <t xml:space="preserve">Playa El Garrapatero, Isla Santa Cruz, Galápagos</t>
  </si>
  <si>
    <t xml:space="preserve">-0.69465</t>
  </si>
  <si>
    <t xml:space="preserve">L3064040</t>
  </si>
  <si>
    <t xml:space="preserve">Playa Espumilla, Isla Santiago, Galápagos</t>
  </si>
  <si>
    <t xml:space="preserve">-0.204083</t>
  </si>
  <si>
    <t xml:space="preserve">espumilla</t>
  </si>
  <si>
    <t xml:space="preserve">Posada de Flamengos, Isla Isabela, Galápagos</t>
  </si>
  <si>
    <t xml:space="preserve">-0.945527</t>
  </si>
  <si>
    <t xml:space="preserve">L3202697</t>
  </si>
  <si>
    <t xml:space="preserve">Puerto Ayora, Isla Santa Cruz, Galápagos</t>
  </si>
  <si>
    <t xml:space="preserve">-0.74233</t>
  </si>
  <si>
    <t xml:space="preserve">L471637</t>
  </si>
  <si>
    <t xml:space="preserve">Puerto Baquerizo Moreno, Isla San Cristóbal, Galápagos</t>
  </si>
  <si>
    <t xml:space="preserve">-0.901811</t>
  </si>
  <si>
    <t xml:space="preserve">L2275272</t>
  </si>
  <si>
    <t xml:space="preserve">Puerto Engabao, Guayas*</t>
  </si>
  <si>
    <t xml:space="preserve">L600355</t>
  </si>
  <si>
    <t xml:space="preserve">Puerto Villamil, Isla Isabela, Galápagos**</t>
  </si>
  <si>
    <t xml:space="preserve">-0.80106</t>
  </si>
  <si>
    <t xml:space="preserve">L1227364</t>
  </si>
  <si>
    <t xml:space="preserve">Punta Cormorant, Isla Floreana, Galápagos</t>
  </si>
  <si>
    <t xml:space="preserve">L471680</t>
  </si>
  <si>
    <t xml:space="preserve">Punta Moreno, Isla Isabela, Galápagos*</t>
  </si>
  <si>
    <t xml:space="preserve">-0.6979</t>
  </si>
  <si>
    <t xml:space="preserve">Puro Congo, La Tola, Esmeraldas</t>
  </si>
  <si>
    <t xml:space="preserve">L2761556</t>
  </si>
  <si>
    <t xml:space="preserve">Quebrada San Pedro, Tumbaco, Pichincha</t>
  </si>
  <si>
    <t xml:space="preserve">0.182482</t>
  </si>
  <si>
    <t xml:space="preserve">quebra</t>
  </si>
  <si>
    <t xml:space="preserve">Rancho Alemán, Guayas</t>
  </si>
  <si>
    <t xml:space="preserve">Reserva Maquipucuna, Pichincha </t>
  </si>
  <si>
    <t xml:space="preserve">0.118726</t>
  </si>
  <si>
    <t xml:space="preserve">L6467765</t>
  </si>
  <si>
    <t xml:space="preserve">Río Arajuno, Napo</t>
  </si>
  <si>
    <t xml:space="preserve">arajuno</t>
  </si>
  <si>
    <t xml:space="preserve">River island near Sani Lodge, Sucumbíos</t>
  </si>
  <si>
    <t xml:space="preserve">-0.439735</t>
  </si>
  <si>
    <t xml:space="preserve">Road to Pacto Sumaco, Napo</t>
  </si>
  <si>
    <t xml:space="preserve">-0.684361</t>
  </si>
  <si>
    <t xml:space="preserve">Salinas, Santa Elena*</t>
  </si>
  <si>
    <t xml:space="preserve">San Pablo, Imbabura</t>
  </si>
  <si>
    <t xml:space="preserve">0.2183</t>
  </si>
  <si>
    <t xml:space="preserve">San Pablo, Santa Elena*</t>
  </si>
  <si>
    <t xml:space="preserve">Sani Lodge, Sucumbíos</t>
  </si>
  <si>
    <t xml:space="preserve">-0.43973</t>
  </si>
  <si>
    <t xml:space="preserve">Santa Cruz Highlands, Galápagos</t>
  </si>
  <si>
    <t xml:space="preserve">-0.666</t>
  </si>
  <si>
    <t xml:space="preserve">isla_santa_cruz</t>
  </si>
  <si>
    <t xml:space="preserve">Sarayacu, Pastaza*</t>
  </si>
  <si>
    <t xml:space="preserve">Sucúa, Morona Santiago</t>
  </si>
  <si>
    <t xml:space="preserve">L3246401</t>
  </si>
  <si>
    <t xml:space="preserve">Tundaloma Lodge, Esmeraldas</t>
  </si>
  <si>
    <t xml:space="preserve">Valladolid, Zamora Chinchipe</t>
  </si>
  <si>
    <t xml:space="preserve">L13565352</t>
  </si>
  <si>
    <t xml:space="preserve">Veracruz, Pastaza</t>
  </si>
  <si>
    <t xml:space="preserve">L6118390</t>
  </si>
  <si>
    <t xml:space="preserve">Vía Shushufindi-Limoncocha, Sucumbíos</t>
  </si>
  <si>
    <t xml:space="preserve">L10685965</t>
  </si>
  <si>
    <t xml:space="preserve">Volcán Imbabura, Imbabura</t>
  </si>
  <si>
    <t xml:space="preserve">0.280278</t>
  </si>
  <si>
    <t xml:space="preserve">imbabura</t>
  </si>
  <si>
    <t xml:space="preserve">Yaguarcocha, Imbabura* </t>
  </si>
  <si>
    <t xml:space="preserve">0.37147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</si>
</sst>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#,##0"/>
  </numFmts>
  <fonts count="15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Times New Roman"/>
      <family val="1"/>
      <charset val="1"/>
    </font>
    <font>
      <b val="true"/>
      <sz val="12"/>
      <color rgb="FF000000"/>
      <name val="Calibri"/>
      <family val="2"/>
      <charset val="1"/>
    </font>
    <font>
      <sz val="11"/>
      <color rgb="FF000000"/>
      <name val="Times New Roman"/>
      <family val="1"/>
      <charset val="1"/>
    </font>
    <font>
      <sz val="11"/>
      <color rgb="FF000000"/>
      <name val="Times New Roman"/>
      <family val="1"/>
    </font>
    <font>
      <sz val="11"/>
      <color rgb="FF000000"/>
      <name val="Arial"/>
      <family val="2"/>
      <charset val="1"/>
    </font>
    <font>
      <sz val="10"/>
      <name val="Times New Roman"/>
      <family val="1"/>
      <charset val="1"/>
    </font>
    <font>
      <sz val="10"/>
      <color rgb="FF000000"/>
      <name val="Times New Roman"/>
      <family val="1"/>
      <charset val="1"/>
    </font>
    <font>
      <b val="true"/>
      <sz val="11"/>
      <color rgb="FF000000"/>
      <name val="Arial"/>
      <family val="2"/>
      <charset val="1"/>
    </font>
    <font>
      <sz val="12"/>
      <color rgb="FF000000"/>
      <name val="Cambria"/>
      <family val="1"/>
      <charset val="1"/>
    </font>
    <font>
      <i val="true"/>
      <sz val="11"/>
      <color rgb="FF000000"/>
      <name val="Arial"/>
      <family val="2"/>
      <charset val="1"/>
    </font>
    <font>
      <sz val="12"/>
      <color rgb="FF000000"/>
      <name val="Times New Roman"/>
      <family val="1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/>
      <right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1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1" fillId="0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1" fillId="0" borderId="2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6" fontId="8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8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105"/>
  <sheetViews>
    <sheetView showFormulas="false" showGridLines="true" showRowColHeaders="true" showZeros="true" rightToLeft="false" tabSelected="true" showOutlineSymbols="true" defaultGridColor="true" view="normal" topLeftCell="A36" colorId="64" zoomScale="100" zoomScaleNormal="100" zoomScalePageLayoutView="100" workbookViewId="0">
      <selection pane="topLeft" activeCell="F53" activeCellId="0" sqref="F53"/>
    </sheetView>
  </sheetViews>
  <sheetFormatPr defaultColWidth="29.73828125" defaultRowHeight="16" zeroHeight="false" outlineLevelRow="0" outlineLevelCol="0"/>
  <cols>
    <col collapsed="false" customWidth="true" hidden="false" outlineLevel="0" max="1" min="1" style="0" width="25.72"/>
    <col collapsed="false" customWidth="true" hidden="false" outlineLevel="0" max="2" min="2" style="0" width="16.84"/>
    <col collapsed="false" customWidth="true" hidden="false" outlineLevel="0" max="5" min="3" style="0" width="12.16"/>
    <col collapsed="false" customWidth="true" hidden="false" outlineLevel="0" max="6" min="6" style="0" width="18.05"/>
    <col collapsed="false" customWidth="true" hidden="false" outlineLevel="0" max="7" min="7" style="0" width="2.51"/>
    <col collapsed="false" customWidth="true" hidden="false" outlineLevel="0" max="9" min="9" style="0" width="4.03"/>
    <col collapsed="false" customWidth="true" hidden="false" outlineLevel="0" max="13" min="10" style="0" width="9.98"/>
  </cols>
  <sheetData>
    <row r="1" customFormat="false" ht="16" hidden="false" customHeight="tru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/>
      <c r="H1" s="0" t="s">
        <v>6</v>
      </c>
      <c r="J1" s="0" t="s">
        <v>7</v>
      </c>
      <c r="K1" s="0" t="s">
        <v>8</v>
      </c>
      <c r="L1" s="0" t="s">
        <v>9</v>
      </c>
      <c r="M1" s="0" t="s">
        <v>10</v>
      </c>
    </row>
    <row r="2" customFormat="false" ht="16" hidden="false" customHeight="true" outlineLevel="0" collapsed="false">
      <c r="A2" s="4" t="s">
        <v>11</v>
      </c>
      <c r="B2" s="5" t="s">
        <v>12</v>
      </c>
      <c r="C2" s="5" t="n">
        <v>-4.516667</v>
      </c>
      <c r="D2" s="5" t="n">
        <v>-79.116667</v>
      </c>
      <c r="E2" s="5" t="s">
        <v>13</v>
      </c>
      <c r="F2" s="0" t="s">
        <v>14</v>
      </c>
      <c r="H2" s="4" t="s">
        <v>15</v>
      </c>
      <c r="I2" s="6" t="n">
        <f aca="false">MATCH(H2,A:A,0)</f>
        <v>53</v>
      </c>
      <c r="J2" s="6" t="n">
        <f aca="true">INDIRECT(_xlfn.CONCAT("C",I2))</f>
        <v>-4.316667</v>
      </c>
      <c r="K2" s="6" t="n">
        <f aca="true">INDIRECT(_xlfn.CONCAT("D",I2))</f>
        <v>-78.65</v>
      </c>
      <c r="L2" s="0" t="str">
        <f aca="true">INDIRECT(_xlfn.CONCAT("E",I2))</f>
        <v>c. 980</v>
      </c>
      <c r="M2" s="0" t="str">
        <f aca="true">INDIRECT(_xlfn.CONCAT("F",I2))</f>
        <v>L1905803</v>
      </c>
    </row>
    <row r="3" customFormat="false" ht="16" hidden="false" customHeight="true" outlineLevel="0" collapsed="false">
      <c r="A3" s="4" t="s">
        <v>16</v>
      </c>
      <c r="B3" s="5" t="s">
        <v>17</v>
      </c>
      <c r="C3" s="5" t="n">
        <v>-0.5</v>
      </c>
      <c r="D3" s="5" t="n">
        <v>-78.216667</v>
      </c>
      <c r="E3" s="5" t="n">
        <v>4050</v>
      </c>
      <c r="F3" s="0" t="s">
        <v>18</v>
      </c>
      <c r="H3" s="4" t="s">
        <v>19</v>
      </c>
      <c r="I3" s="6" t="n">
        <f aca="false">MATCH(H3,A:A,0)</f>
        <v>97</v>
      </c>
      <c r="J3" s="6" t="n">
        <f aca="true">INDIRECT(_xlfn.CONCAT("C",I3))</f>
        <v>0.216667</v>
      </c>
      <c r="K3" s="6" t="n">
        <f aca="true">INDIRECT(_xlfn.CONCAT("D",I3))</f>
        <v>-78.2</v>
      </c>
      <c r="L3" s="0" t="n">
        <f aca="true">INDIRECT(_xlfn.CONCAT("E",I3))</f>
        <v>2660</v>
      </c>
      <c r="M3" s="0" t="str">
        <f aca="true">INDIRECT(_xlfn.CONCAT("F",I3))</f>
        <v>L5220463</v>
      </c>
    </row>
    <row r="4" customFormat="false" ht="16" hidden="false" customHeight="true" outlineLevel="0" collapsed="false">
      <c r="A4" s="4" t="s">
        <v>20</v>
      </c>
      <c r="B4" s="5" t="s">
        <v>21</v>
      </c>
      <c r="C4" s="5" t="n">
        <v>-0.45</v>
      </c>
      <c r="D4" s="5" t="n">
        <v>-78.583333</v>
      </c>
      <c r="E4" s="5" t="n">
        <v>1900</v>
      </c>
      <c r="F4" s="0" t="s">
        <v>22</v>
      </c>
      <c r="H4" s="4" t="s">
        <v>23</v>
      </c>
      <c r="I4" s="6" t="n">
        <f aca="false">MATCH(H4,A:A,0)</f>
        <v>14</v>
      </c>
      <c r="J4" s="6" t="n">
        <f aca="true">INDIRECT(_xlfn.CONCAT("C",I4))</f>
        <v>-0.193</v>
      </c>
      <c r="K4" s="6" t="n">
        <f aca="true">INDIRECT(_xlfn.CONCAT("D",I4))</f>
        <v>-78.4268333</v>
      </c>
      <c r="L4" s="0" t="n">
        <f aca="true">INDIRECT(_xlfn.CONCAT("E",I4))</f>
        <v>2460</v>
      </c>
      <c r="M4" s="0" t="str">
        <f aca="true">INDIRECT(_xlfn.CONCAT("F",I4))</f>
        <v>L2761969</v>
      </c>
    </row>
    <row r="5" customFormat="false" ht="16" hidden="false" customHeight="true" outlineLevel="0" collapsed="false">
      <c r="A5" s="4" t="s">
        <v>24</v>
      </c>
      <c r="B5" s="5" t="s">
        <v>25</v>
      </c>
      <c r="C5" s="5" t="n">
        <v>-0.583333</v>
      </c>
      <c r="D5" s="5" t="n">
        <v>-80.416667</v>
      </c>
      <c r="E5" s="5" t="n">
        <v>0</v>
      </c>
      <c r="F5" s="0" t="s">
        <v>26</v>
      </c>
      <c r="H5" s="4" t="s">
        <v>27</v>
      </c>
      <c r="I5" s="6" t="n">
        <f aca="false">MATCH(H5,A:A,0)</f>
        <v>52</v>
      </c>
      <c r="J5" s="6" t="n">
        <f aca="true">INDIRECT(_xlfn.CONCAT("C",I5))</f>
        <v>-3.45</v>
      </c>
      <c r="K5" s="6" t="n">
        <f aca="true">INDIRECT(_xlfn.CONCAT("D",I5))</f>
        <v>-79.966667</v>
      </c>
      <c r="L5" s="0" t="n">
        <f aca="true">INDIRECT(_xlfn.CONCAT("E",I5))</f>
        <v>10</v>
      </c>
      <c r="M5" s="0" t="str">
        <f aca="true">INDIRECT(_xlfn.CONCAT("F",I5))</f>
        <v>santa_rosa</v>
      </c>
    </row>
    <row r="6" customFormat="false" ht="16" hidden="false" customHeight="true" outlineLevel="0" collapsed="false">
      <c r="A6" s="7" t="s">
        <v>28</v>
      </c>
      <c r="B6" s="5" t="s">
        <v>29</v>
      </c>
      <c r="C6" s="5" t="n">
        <v>-4.383333</v>
      </c>
      <c r="D6" s="5" t="n">
        <v>-79.95</v>
      </c>
      <c r="E6" s="5" t="n">
        <v>390</v>
      </c>
      <c r="H6" s="4" t="s">
        <v>30</v>
      </c>
      <c r="I6" s="6" t="n">
        <f aca="false">MATCH(H6,A:A,0)</f>
        <v>28</v>
      </c>
      <c r="J6" s="6" t="n">
        <f aca="true">INDIRECT(_xlfn.CONCAT("C",I6))</f>
        <v>1.1</v>
      </c>
      <c r="K6" s="6" t="n">
        <f aca="true">INDIRECT(_xlfn.CONCAT("D",I6))</f>
        <v>-79.15</v>
      </c>
      <c r="L6" s="0" t="n">
        <f aca="true">INDIRECT(_xlfn.CONCAT("E",I6))</f>
        <v>0</v>
      </c>
      <c r="M6" s="0" t="str">
        <f aca="true">INDIRECT(_xlfn.CONCAT("F",I6))</f>
        <v>L2761796</v>
      </c>
    </row>
    <row r="7" customFormat="false" ht="16" hidden="false" customHeight="true" outlineLevel="0" collapsed="false">
      <c r="A7" s="7" t="s">
        <v>31</v>
      </c>
      <c r="B7" s="5" t="s">
        <v>32</v>
      </c>
      <c r="C7" s="5" t="n">
        <v>-1.066667</v>
      </c>
      <c r="D7" s="5" t="n">
        <v>-80.933333</v>
      </c>
      <c r="E7" s="5" t="n">
        <v>0</v>
      </c>
      <c r="H7" s="4" t="s">
        <v>30</v>
      </c>
      <c r="I7" s="6" t="n">
        <f aca="false">MATCH(H7,A:A,0)</f>
        <v>28</v>
      </c>
      <c r="J7" s="6" t="n">
        <f aca="true">INDIRECT(_xlfn.CONCAT("C",I7))</f>
        <v>1.1</v>
      </c>
      <c r="K7" s="6" t="n">
        <f aca="true">INDIRECT(_xlfn.CONCAT("D",I7))</f>
        <v>-79.15</v>
      </c>
      <c r="L7" s="0" t="n">
        <f aca="true">INDIRECT(_xlfn.CONCAT("E",I7))</f>
        <v>0</v>
      </c>
      <c r="M7" s="0" t="str">
        <f aca="true">INDIRECT(_xlfn.CONCAT("F",I7))</f>
        <v>L2761796</v>
      </c>
    </row>
    <row r="8" customFormat="false" ht="16" hidden="false" customHeight="true" outlineLevel="0" collapsed="false">
      <c r="A8" s="4" t="s">
        <v>33</v>
      </c>
      <c r="B8" s="5" t="s">
        <v>34</v>
      </c>
      <c r="C8" s="5" t="n">
        <v>0</v>
      </c>
      <c r="D8" s="5" t="n">
        <v>-76.15</v>
      </c>
      <c r="E8" s="5" t="n">
        <v>230</v>
      </c>
      <c r="F8" s="0" t="s">
        <v>35</v>
      </c>
      <c r="H8" s="4" t="s">
        <v>36</v>
      </c>
      <c r="I8" s="6" t="n">
        <f aca="false">MATCH(H8,A:A,0)</f>
        <v>79</v>
      </c>
      <c r="J8" s="6" t="n">
        <f aca="true">INDIRECT(_xlfn.CONCAT("C",I8))</f>
        <v>-0.7</v>
      </c>
      <c r="K8" s="6" t="n">
        <f aca="true">INDIRECT(_xlfn.CONCAT("D",I8))</f>
        <v>-80.183333</v>
      </c>
      <c r="L8" s="0" t="n">
        <f aca="true">INDIRECT(_xlfn.CONCAT("E",I8))</f>
        <v>10</v>
      </c>
      <c r="M8" s="0" t="str">
        <f aca="true">INDIRECT(_xlfn.CONCAT("F",I8))</f>
        <v>L2034603</v>
      </c>
    </row>
    <row r="9" customFormat="false" ht="16" hidden="false" customHeight="true" outlineLevel="0" collapsed="false">
      <c r="A9" s="4" t="s">
        <v>37</v>
      </c>
      <c r="B9" s="5" t="s">
        <v>38</v>
      </c>
      <c r="C9" s="5" t="n">
        <v>-0.166667</v>
      </c>
      <c r="D9" s="5" t="n">
        <v>-77.566667</v>
      </c>
      <c r="E9" s="5" t="s">
        <v>39</v>
      </c>
      <c r="F9" s="0" t="s">
        <v>40</v>
      </c>
      <c r="H9" s="4" t="s">
        <v>36</v>
      </c>
      <c r="I9" s="6" t="n">
        <f aca="false">MATCH(H9,A:A,0)</f>
        <v>79</v>
      </c>
      <c r="J9" s="6" t="n">
        <f aca="true">INDIRECT(_xlfn.CONCAT("C",I9))</f>
        <v>-0.7</v>
      </c>
      <c r="K9" s="6" t="n">
        <f aca="true">INDIRECT(_xlfn.CONCAT("D",I9))</f>
        <v>-80.183333</v>
      </c>
      <c r="L9" s="0" t="n">
        <f aca="true">INDIRECT(_xlfn.CONCAT("E",I9))</f>
        <v>10</v>
      </c>
      <c r="M9" s="0" t="str">
        <f aca="true">INDIRECT(_xlfn.CONCAT("F",I9))</f>
        <v>L2034603</v>
      </c>
    </row>
    <row r="10" customFormat="false" ht="16" hidden="false" customHeight="true" outlineLevel="0" collapsed="false">
      <c r="A10" s="4" t="s">
        <v>41</v>
      </c>
      <c r="B10" s="5" t="s">
        <v>42</v>
      </c>
      <c r="C10" s="5" t="n">
        <v>1.316667</v>
      </c>
      <c r="D10" s="5" t="n">
        <v>-78.8</v>
      </c>
      <c r="E10" s="5" t="n">
        <v>0</v>
      </c>
      <c r="F10" s="0" t="s">
        <v>43</v>
      </c>
      <c r="H10" s="4" t="s">
        <v>44</v>
      </c>
      <c r="I10" s="6" t="n">
        <f aca="false">MATCH(H10,A:A,0)</f>
        <v>37</v>
      </c>
      <c r="J10" s="6" t="n">
        <f aca="true">INDIRECT(_xlfn.CONCAT("C",I10))</f>
        <v>-0.533333</v>
      </c>
      <c r="K10" s="6" t="n">
        <f aca="true">INDIRECT(_xlfn.CONCAT("D",I10))</f>
        <v>-78.183333</v>
      </c>
      <c r="L10" s="0" t="n">
        <f aca="true">INDIRECT(_xlfn.CONCAT("E",I10))</f>
        <v>3900</v>
      </c>
      <c r="M10" s="0" t="str">
        <f aca="true">INDIRECT(_xlfn.CONCAT("F",I10))</f>
        <v>L635406</v>
      </c>
    </row>
    <row r="11" customFormat="false" ht="16" hidden="false" customHeight="true" outlineLevel="0" collapsed="false">
      <c r="A11" s="4" t="s">
        <v>45</v>
      </c>
      <c r="B11" s="5" t="s">
        <v>46</v>
      </c>
      <c r="C11" s="5" t="n">
        <v>1.366667</v>
      </c>
      <c r="D11" s="5" t="n">
        <v>-78.866667</v>
      </c>
      <c r="E11" s="5" t="n">
        <v>0</v>
      </c>
      <c r="F11" s="0" t="s">
        <v>47</v>
      </c>
      <c r="H11" s="4" t="s">
        <v>19</v>
      </c>
      <c r="I11" s="6" t="n">
        <f aca="false">MATCH(H11,A:A,0)</f>
        <v>97</v>
      </c>
      <c r="J11" s="6" t="n">
        <f aca="true">INDIRECT(_xlfn.CONCAT("C",I11))</f>
        <v>0.216667</v>
      </c>
      <c r="K11" s="6" t="n">
        <f aca="true">INDIRECT(_xlfn.CONCAT("D",I11))</f>
        <v>-78.2</v>
      </c>
      <c r="L11" s="0" t="n">
        <f aca="true">INDIRECT(_xlfn.CONCAT("E",I11))</f>
        <v>2660</v>
      </c>
      <c r="M11" s="0" t="str">
        <f aca="true">INDIRECT(_xlfn.CONCAT("F",I11))</f>
        <v>L5220463</v>
      </c>
    </row>
    <row r="12" customFormat="false" ht="16" hidden="false" customHeight="true" outlineLevel="0" collapsed="false">
      <c r="A12" s="4" t="s">
        <v>48</v>
      </c>
      <c r="B12" s="5" t="s">
        <v>49</v>
      </c>
      <c r="C12" s="5" t="n">
        <v>0.866667</v>
      </c>
      <c r="D12" s="5" t="n">
        <v>-78.066667</v>
      </c>
      <c r="E12" s="5" t="n">
        <v>2050</v>
      </c>
      <c r="F12" s="0" t="s">
        <v>50</v>
      </c>
      <c r="H12" s="4" t="s">
        <v>19</v>
      </c>
      <c r="I12" s="6" t="n">
        <f aca="false">MATCH(H12,A:A,0)</f>
        <v>97</v>
      </c>
      <c r="J12" s="6" t="n">
        <f aca="true">INDIRECT(_xlfn.CONCAT("C",I12))</f>
        <v>0.216667</v>
      </c>
      <c r="K12" s="6" t="n">
        <f aca="true">INDIRECT(_xlfn.CONCAT("D",I12))</f>
        <v>-78.2</v>
      </c>
      <c r="L12" s="0" t="n">
        <f aca="true">INDIRECT(_xlfn.CONCAT("E",I12))</f>
        <v>2660</v>
      </c>
      <c r="M12" s="0" t="str">
        <f aca="true">INDIRECT(_xlfn.CONCAT("F",I12))</f>
        <v>L5220463</v>
      </c>
    </row>
    <row r="13" customFormat="false" ht="16" hidden="false" customHeight="true" outlineLevel="0" collapsed="false">
      <c r="A13" s="4" t="s">
        <v>51</v>
      </c>
      <c r="B13" s="5" t="s">
        <v>52</v>
      </c>
      <c r="C13" s="5" t="n">
        <v>-4.933333</v>
      </c>
      <c r="D13" s="5" t="n">
        <v>-79.05</v>
      </c>
      <c r="E13" s="5" t="s">
        <v>53</v>
      </c>
      <c r="F13" s="0" t="s">
        <v>54</v>
      </c>
      <c r="H13" s="4" t="s">
        <v>36</v>
      </c>
      <c r="I13" s="6" t="n">
        <f aca="false">MATCH(H13,A:A,0)</f>
        <v>79</v>
      </c>
      <c r="J13" s="6" t="n">
        <f aca="true">INDIRECT(_xlfn.CONCAT("C",I13))</f>
        <v>-0.7</v>
      </c>
      <c r="K13" s="6" t="n">
        <f aca="true">INDIRECT(_xlfn.CONCAT("D",I13))</f>
        <v>-80.183333</v>
      </c>
      <c r="L13" s="0" t="n">
        <f aca="true">INDIRECT(_xlfn.CONCAT("E",I13))</f>
        <v>10</v>
      </c>
      <c r="M13" s="0" t="str">
        <f aca="true">INDIRECT(_xlfn.CONCAT("F",I13))</f>
        <v>L2034603</v>
      </c>
    </row>
    <row r="14" customFormat="false" ht="16" hidden="false" customHeight="true" outlineLevel="0" collapsed="false">
      <c r="A14" s="4" t="s">
        <v>23</v>
      </c>
      <c r="B14" s="5" t="s">
        <v>55</v>
      </c>
      <c r="C14" s="8" t="n">
        <v>-0.193</v>
      </c>
      <c r="D14" s="5" t="n">
        <v>-78.4268333</v>
      </c>
      <c r="E14" s="5" t="n">
        <v>2460</v>
      </c>
      <c r="F14" s="0" t="s">
        <v>56</v>
      </c>
      <c r="H14" s="9" t="s">
        <v>57</v>
      </c>
      <c r="I14" s="6" t="n">
        <f aca="false">MATCH(H14,A:A,0)</f>
        <v>35</v>
      </c>
      <c r="J14" s="6" t="n">
        <f aca="true">INDIRECT(_xlfn.CONCAT("C",I14))</f>
        <v>-2.216667</v>
      </c>
      <c r="K14" s="6" t="n">
        <f aca="true">INDIRECT(_xlfn.CONCAT("D",I14))</f>
        <v>-80.966667</v>
      </c>
      <c r="L14" s="0" t="n">
        <f aca="true">INDIRECT(_xlfn.CONCAT("E",I14))</f>
        <v>0</v>
      </c>
      <c r="M14" s="0" t="str">
        <f aca="true">INDIRECT(_xlfn.CONCAT("F",I14))</f>
        <v>L787523</v>
      </c>
    </row>
    <row r="15" customFormat="false" ht="16" hidden="false" customHeight="true" outlineLevel="0" collapsed="false">
      <c r="A15" s="4" t="s">
        <v>58</v>
      </c>
      <c r="B15" s="5" t="s">
        <v>59</v>
      </c>
      <c r="C15" s="5" t="n">
        <v>0.066667</v>
      </c>
      <c r="D15" s="5" t="n">
        <v>-76.2</v>
      </c>
      <c r="E15" s="5" t="n">
        <v>200</v>
      </c>
      <c r="F15" s="0" t="s">
        <v>60</v>
      </c>
      <c r="H15" s="9" t="s">
        <v>57</v>
      </c>
      <c r="I15" s="6" t="n">
        <f aca="false">MATCH(H15,A:A,0)</f>
        <v>35</v>
      </c>
      <c r="J15" s="6" t="n">
        <f aca="true">INDIRECT(_xlfn.CONCAT("C",I15))</f>
        <v>-2.216667</v>
      </c>
      <c r="K15" s="6" t="n">
        <f aca="true">INDIRECT(_xlfn.CONCAT("D",I15))</f>
        <v>-80.966667</v>
      </c>
      <c r="L15" s="0" t="n">
        <f aca="true">INDIRECT(_xlfn.CONCAT("E",I15))</f>
        <v>0</v>
      </c>
      <c r="M15" s="0" t="str">
        <f aca="true">INDIRECT(_xlfn.CONCAT("F",I15))</f>
        <v>L787523</v>
      </c>
    </row>
    <row r="16" customFormat="false" ht="16" hidden="false" customHeight="true" outlineLevel="0" collapsed="false">
      <c r="A16" s="4" t="s">
        <v>61</v>
      </c>
      <c r="B16" s="5" t="s">
        <v>62</v>
      </c>
      <c r="C16" s="5" t="n">
        <v>-3.783333</v>
      </c>
      <c r="D16" s="5" t="n">
        <v>-78.916667</v>
      </c>
      <c r="E16" s="5" t="n">
        <v>1000</v>
      </c>
      <c r="F16" s="0" t="s">
        <v>63</v>
      </c>
      <c r="H16" s="9" t="s">
        <v>57</v>
      </c>
      <c r="I16" s="6" t="n">
        <f aca="false">MATCH(H16,A:A,0)</f>
        <v>35</v>
      </c>
      <c r="J16" s="6" t="n">
        <f aca="true">INDIRECT(_xlfn.CONCAT("C",I16))</f>
        <v>-2.216667</v>
      </c>
      <c r="K16" s="6" t="n">
        <f aca="true">INDIRECT(_xlfn.CONCAT("D",I16))</f>
        <v>-80.966667</v>
      </c>
      <c r="L16" s="0" t="n">
        <f aca="true">INDIRECT(_xlfn.CONCAT("E",I16))</f>
        <v>0</v>
      </c>
      <c r="M16" s="0" t="str">
        <f aca="true">INDIRECT(_xlfn.CONCAT("F",I16))</f>
        <v>L787523</v>
      </c>
    </row>
    <row r="17" customFormat="false" ht="16" hidden="false" customHeight="true" outlineLevel="0" collapsed="false">
      <c r="A17" s="4" t="s">
        <v>64</v>
      </c>
      <c r="B17" s="5" t="s">
        <v>65</v>
      </c>
      <c r="C17" s="5" t="n">
        <v>-0.466667</v>
      </c>
      <c r="D17" s="5" t="n">
        <v>-75.333333</v>
      </c>
      <c r="E17" s="5" t="n">
        <v>200</v>
      </c>
      <c r="F17" s="0" t="s">
        <v>66</v>
      </c>
      <c r="H17" s="4" t="s">
        <v>67</v>
      </c>
      <c r="I17" s="6" t="n">
        <f aca="false">MATCH(H17,A:A,0)</f>
        <v>40</v>
      </c>
      <c r="J17" s="6" t="n">
        <f aca="true">INDIRECT(_xlfn.CONCAT("C",I17))</f>
        <v>-1.266667</v>
      </c>
      <c r="K17" s="6" t="n">
        <f aca="true">INDIRECT(_xlfn.CONCAT("D",I17))</f>
        <v>-81.1</v>
      </c>
      <c r="L17" s="0" t="n">
        <f aca="true">INDIRECT(_xlfn.CONCAT("E",I17))</f>
        <v>0</v>
      </c>
      <c r="M17" s="0" t="str">
        <f aca="true">INDIRECT(_xlfn.CONCAT("F",I17))</f>
        <v>off_puerto</v>
      </c>
    </row>
    <row r="18" customFormat="false" ht="16" hidden="false" customHeight="true" outlineLevel="0" collapsed="false">
      <c r="A18" s="4" t="s">
        <v>68</v>
      </c>
      <c r="B18" s="4" t="s">
        <v>69</v>
      </c>
      <c r="C18" s="4" t="n">
        <v>0.3</v>
      </c>
      <c r="D18" s="4" t="n">
        <v>-89.933333</v>
      </c>
      <c r="E18" s="5" t="n">
        <v>0</v>
      </c>
      <c r="F18" s="0" t="s">
        <v>70</v>
      </c>
      <c r="H18" s="4" t="s">
        <v>71</v>
      </c>
      <c r="I18" s="6" t="n">
        <f aca="false">MATCH(H18,A:A,0)</f>
        <v>93</v>
      </c>
      <c r="J18" s="6" t="n">
        <f aca="true">INDIRECT(_xlfn.CONCAT("C",I18))</f>
        <v>-1.416667</v>
      </c>
      <c r="K18" s="6" t="n">
        <f aca="true">INDIRECT(_xlfn.CONCAT("D",I18))</f>
        <v>-80.95</v>
      </c>
      <c r="L18" s="0" t="n">
        <f aca="true">INDIRECT(_xlfn.CONCAT("E",I18))</f>
        <v>0</v>
      </c>
      <c r="M18" s="0" t="str">
        <f aca="true">INDIRECT(_xlfn.CONCAT("F",I18))</f>
        <v>puerto_plata</v>
      </c>
    </row>
    <row r="19" customFormat="false" ht="16" hidden="false" customHeight="true" outlineLevel="0" collapsed="false">
      <c r="A19" s="4" t="s">
        <v>72</v>
      </c>
      <c r="B19" s="5" t="s">
        <v>73</v>
      </c>
      <c r="C19" s="5" t="n">
        <v>0.516667</v>
      </c>
      <c r="D19" s="5" t="n">
        <v>-79.266667</v>
      </c>
      <c r="E19" s="5" t="s">
        <v>74</v>
      </c>
      <c r="F19" s="0" t="s">
        <v>75</v>
      </c>
      <c r="H19" s="4" t="s">
        <v>76</v>
      </c>
      <c r="I19" s="6" t="n">
        <f aca="false">MATCH(H19,A:A,0)</f>
        <v>77</v>
      </c>
      <c r="J19" s="6" t="n">
        <f aca="true">INDIRECT(_xlfn.CONCAT("C",I19))</f>
        <v>-2.183333</v>
      </c>
      <c r="K19" s="6" t="n">
        <f aca="true">INDIRECT(_xlfn.CONCAT("D",I19))</f>
        <v>-81</v>
      </c>
      <c r="L19" s="0" t="n">
        <f aca="true">INDIRECT(_xlfn.CONCAT("E",I19))</f>
        <v>0</v>
      </c>
      <c r="M19" s="0" t="str">
        <f aca="true">INDIRECT(_xlfn.CONCAT("F",I19))</f>
        <v>L1764936</v>
      </c>
    </row>
    <row r="20" customFormat="false" ht="16" hidden="false" customHeight="true" outlineLevel="0" collapsed="false">
      <c r="A20" s="4" t="s">
        <v>77</v>
      </c>
      <c r="B20" s="5" t="s">
        <v>78</v>
      </c>
      <c r="C20" s="5" t="n">
        <v>0.32</v>
      </c>
      <c r="D20" s="5" t="n">
        <v>-77.566667</v>
      </c>
      <c r="E20" s="5" t="n">
        <v>2440</v>
      </c>
      <c r="F20" s="0" t="s">
        <v>79</v>
      </c>
      <c r="H20" s="4" t="s">
        <v>76</v>
      </c>
      <c r="I20" s="6" t="n">
        <f aca="false">MATCH(H20,A:A,0)</f>
        <v>77</v>
      </c>
      <c r="J20" s="6" t="n">
        <f aca="true">INDIRECT(_xlfn.CONCAT("C",I20))</f>
        <v>-2.183333</v>
      </c>
      <c r="K20" s="6" t="n">
        <f aca="true">INDIRECT(_xlfn.CONCAT("D",I20))</f>
        <v>-81</v>
      </c>
      <c r="L20" s="0" t="n">
        <f aca="true">INDIRECT(_xlfn.CONCAT("E",I20))</f>
        <v>0</v>
      </c>
      <c r="M20" s="0" t="str">
        <f aca="true">INDIRECT(_xlfn.CONCAT("F",I20))</f>
        <v>L1764936</v>
      </c>
    </row>
    <row r="21" customFormat="false" ht="16" hidden="false" customHeight="true" outlineLevel="0" collapsed="false">
      <c r="A21" s="4"/>
      <c r="B21" s="5"/>
      <c r="D21" s="5"/>
      <c r="E21" s="5"/>
      <c r="H21" s="4" t="s">
        <v>68</v>
      </c>
      <c r="I21" s="6" t="n">
        <f aca="false">MATCH(H21,A:A,0)</f>
        <v>18</v>
      </c>
      <c r="J21" s="6" t="n">
        <f aca="true">INDIRECT(_xlfn.CONCAT("C",I21))</f>
        <v>0.3</v>
      </c>
      <c r="K21" s="6" t="n">
        <f aca="true">INDIRECT(_xlfn.CONCAT("D",I21))</f>
        <v>-89.933333</v>
      </c>
      <c r="L21" s="0" t="n">
        <f aca="true">INDIRECT(_xlfn.CONCAT("E",I21))</f>
        <v>0</v>
      </c>
      <c r="M21" s="0" t="str">
        <f aca="true">INDIRECT(_xlfn.CONCAT("F",I21))</f>
        <v>genovesa</v>
      </c>
    </row>
    <row r="22" customFormat="false" ht="16" hidden="false" customHeight="true" outlineLevel="0" collapsed="false">
      <c r="A22" s="4" t="s">
        <v>80</v>
      </c>
      <c r="B22" s="5" t="s">
        <v>81</v>
      </c>
      <c r="C22" s="5" t="n">
        <v>-1.366667</v>
      </c>
      <c r="D22" s="5" t="n">
        <v>-80.95</v>
      </c>
      <c r="E22" s="5" t="n">
        <v>0</v>
      </c>
      <c r="H22" s="4" t="s">
        <v>82</v>
      </c>
      <c r="I22" s="6" t="n">
        <f aca="false">MATCH(H22,A:A,0)</f>
        <v>57</v>
      </c>
      <c r="J22" s="6" t="n">
        <f aca="true">INDIRECT(_xlfn.CONCAT("C",I22))</f>
        <v>1.1</v>
      </c>
      <c r="K22" s="6" t="n">
        <f aca="true">INDIRECT(_xlfn.CONCAT("D",I22))</f>
        <v>-78.866667</v>
      </c>
      <c r="L22" s="0" t="str">
        <f aca="true">INDIRECT(_xlfn.CONCAT("E",I22))</f>
        <v>c. 100</v>
      </c>
      <c r="M22" s="0" t="str">
        <f aca="true">INDIRECT(_xlfn.CONCAT("F",I22))</f>
        <v>yalare</v>
      </c>
    </row>
    <row r="23" customFormat="false" ht="16" hidden="false" customHeight="true" outlineLevel="0" collapsed="false">
      <c r="A23" s="4"/>
      <c r="B23" s="5"/>
      <c r="E23" s="10"/>
      <c r="H23" s="4" t="s">
        <v>30</v>
      </c>
      <c r="I23" s="6" t="n">
        <f aca="false">MATCH(H23,A:A,0)</f>
        <v>28</v>
      </c>
      <c r="J23" s="6" t="n">
        <f aca="true">INDIRECT(_xlfn.CONCAT("C",I23))</f>
        <v>1.1</v>
      </c>
      <c r="K23" s="6" t="n">
        <f aca="true">INDIRECT(_xlfn.CONCAT("D",I23))</f>
        <v>-79.15</v>
      </c>
      <c r="L23" s="0" t="n">
        <f aca="true">INDIRECT(_xlfn.CONCAT("E",I23))</f>
        <v>0</v>
      </c>
      <c r="M23" s="0" t="str">
        <f aca="true">INDIRECT(_xlfn.CONCAT("F",I23))</f>
        <v>L2761796</v>
      </c>
    </row>
    <row r="24" customFormat="false" ht="16" hidden="false" customHeight="true" outlineLevel="0" collapsed="false">
      <c r="A24" s="4" t="s">
        <v>83</v>
      </c>
      <c r="B24" s="5" t="s">
        <v>84</v>
      </c>
      <c r="C24" s="5" t="n">
        <v>0</v>
      </c>
      <c r="D24" s="5" t="n">
        <v>-77.766667</v>
      </c>
      <c r="E24" s="5" t="n">
        <v>300</v>
      </c>
      <c r="F24" s="0" t="s">
        <v>85</v>
      </c>
      <c r="H24" s="4" t="s">
        <v>86</v>
      </c>
      <c r="I24" s="6" t="n">
        <f aca="false">MATCH(H24,A:A,0)</f>
        <v>39</v>
      </c>
      <c r="J24" s="6" t="n">
        <f aca="true">INDIRECT(_xlfn.CONCAT("C",I24))</f>
        <v>-0.416667</v>
      </c>
      <c r="K24" s="6" t="n">
        <f aca="true">INDIRECT(_xlfn.CONCAT("D",I24))</f>
        <v>-76.533333</v>
      </c>
      <c r="L24" s="0" t="str">
        <f aca="true">INDIRECT(_xlfn.CONCAT("E",I24))</f>
        <v>c. 240</v>
      </c>
      <c r="M24" s="0" t="str">
        <f aca="true">INDIRECT(_xlfn.CONCAT("F",I24))</f>
        <v>napo_sacha</v>
      </c>
    </row>
    <row r="25" customFormat="false" ht="16" hidden="false" customHeight="true" outlineLevel="0" collapsed="false">
      <c r="A25" s="4" t="s">
        <v>87</v>
      </c>
      <c r="B25" s="5" t="s">
        <v>88</v>
      </c>
      <c r="C25" s="5" t="n">
        <v>-0.033333</v>
      </c>
      <c r="D25" s="5" t="n">
        <v>-76.566667</v>
      </c>
      <c r="E25" s="5" t="n">
        <v>260</v>
      </c>
      <c r="F25" s="0" t="s">
        <v>89</v>
      </c>
      <c r="H25" s="4" t="s">
        <v>87</v>
      </c>
      <c r="I25" s="6" t="n">
        <f aca="false">MATCH(H25,A:A,0)</f>
        <v>25</v>
      </c>
      <c r="J25" s="6" t="n">
        <f aca="true">INDIRECT(_xlfn.CONCAT("C",I25))</f>
        <v>-0.033333</v>
      </c>
      <c r="K25" s="6" t="n">
        <f aca="true">INDIRECT(_xlfn.CONCAT("D",I25))</f>
        <v>-76.566667</v>
      </c>
      <c r="L25" s="0" t="n">
        <f aca="true">INDIRECT(_xlfn.CONCAT("E",I25))</f>
        <v>260</v>
      </c>
      <c r="M25" s="0" t="str">
        <f aca="true">INDIRECT(_xlfn.CONCAT("F",I25))</f>
        <v>tarapoa_road</v>
      </c>
    </row>
    <row r="26" customFormat="false" ht="16" hidden="false" customHeight="true" outlineLevel="0" collapsed="false">
      <c r="A26" s="4" t="s">
        <v>90</v>
      </c>
      <c r="B26" s="5" t="s">
        <v>91</v>
      </c>
      <c r="C26" s="5" t="n">
        <v>1.1</v>
      </c>
      <c r="D26" s="5" t="n">
        <v>-79.116667</v>
      </c>
      <c r="E26" s="5" t="n">
        <v>10</v>
      </c>
      <c r="F26" s="0" t="s">
        <v>92</v>
      </c>
      <c r="H26" s="4" t="s">
        <v>93</v>
      </c>
      <c r="I26" s="6" t="n">
        <f aca="false">MATCH(H26,A:A,0)</f>
        <v>31</v>
      </c>
      <c r="J26" s="6" t="n">
        <f aca="true">INDIRECT(_xlfn.CONCAT("C",I26))</f>
        <v>-0.633333</v>
      </c>
      <c r="K26" s="6" t="n">
        <f aca="true">INDIRECT(_xlfn.CONCAT("D",I26))</f>
        <v>-80.3</v>
      </c>
      <c r="L26" s="0" t="n">
        <f aca="true">INDIRECT(_xlfn.CONCAT("E",I26))</f>
        <v>30</v>
      </c>
      <c r="M26" s="0" t="str">
        <f aca="true">INDIRECT(_xlfn.CONCAT("F",I26))</f>
        <v>orconcitos</v>
      </c>
    </row>
    <row r="27" customFormat="false" ht="16" hidden="false" customHeight="true" outlineLevel="0" collapsed="false">
      <c r="A27" s="7" t="s">
        <v>94</v>
      </c>
      <c r="B27" s="5" t="s">
        <v>95</v>
      </c>
      <c r="C27" s="5" t="n">
        <v>0.033333</v>
      </c>
      <c r="D27" s="5" t="n">
        <v>-76.2</v>
      </c>
      <c r="E27" s="5" t="n">
        <v>200</v>
      </c>
      <c r="H27" s="11" t="s">
        <v>83</v>
      </c>
      <c r="I27" s="6" t="n">
        <f aca="false">MATCH(H27,A:A,0)</f>
        <v>24</v>
      </c>
      <c r="J27" s="6" t="n">
        <f aca="true">INDIRECT(_xlfn.CONCAT("C",I27))</f>
        <v>0</v>
      </c>
      <c r="K27" s="6" t="n">
        <f aca="true">INDIRECT(_xlfn.CONCAT("D",I27))</f>
        <v>-77.766667</v>
      </c>
      <c r="L27" s="0" t="n">
        <f aca="true">INDIRECT(_xlfn.CONCAT("E",I27))</f>
        <v>300</v>
      </c>
      <c r="M27" s="0" t="str">
        <f aca="true">INDIRECT(_xlfn.CONCAT("F",I27))</f>
        <v>lago_agrio</v>
      </c>
    </row>
    <row r="28" customFormat="false" ht="16" hidden="false" customHeight="true" outlineLevel="0" collapsed="false">
      <c r="A28" s="4" t="s">
        <v>30</v>
      </c>
      <c r="B28" s="5" t="s">
        <v>96</v>
      </c>
      <c r="C28" s="5" t="n">
        <v>1.1</v>
      </c>
      <c r="D28" s="5" t="n">
        <v>-79.15</v>
      </c>
      <c r="E28" s="5" t="n">
        <v>0</v>
      </c>
      <c r="F28" s="0" t="s">
        <v>97</v>
      </c>
      <c r="H28" s="4" t="s">
        <v>87</v>
      </c>
      <c r="I28" s="6" t="n">
        <f aca="false">MATCH(H28,A:A,0)</f>
        <v>25</v>
      </c>
      <c r="J28" s="6" t="n">
        <f aca="true">INDIRECT(_xlfn.CONCAT("C",I28))</f>
        <v>-0.033333</v>
      </c>
      <c r="K28" s="6" t="n">
        <f aca="true">INDIRECT(_xlfn.CONCAT("D",I28))</f>
        <v>-76.566667</v>
      </c>
      <c r="L28" s="0" t="n">
        <f aca="true">INDIRECT(_xlfn.CONCAT("E",I28))</f>
        <v>260</v>
      </c>
      <c r="M28" s="0" t="str">
        <f aca="true">INDIRECT(_xlfn.CONCAT("F",I28))</f>
        <v>tarapoa_road</v>
      </c>
    </row>
    <row r="29" customFormat="false" ht="16" hidden="false" customHeight="true" outlineLevel="0" collapsed="false">
      <c r="A29" s="4" t="s">
        <v>98</v>
      </c>
      <c r="B29" s="5" t="s">
        <v>99</v>
      </c>
      <c r="C29" s="5" t="n">
        <v>1.2</v>
      </c>
      <c r="D29" s="5" t="n">
        <v>-79.05</v>
      </c>
      <c r="E29" s="5" t="n">
        <v>0</v>
      </c>
      <c r="F29" s="0" t="s">
        <v>100</v>
      </c>
      <c r="H29" s="4" t="s">
        <v>37</v>
      </c>
      <c r="I29" s="6" t="n">
        <f aca="false">MATCH(H29,A:A,0)</f>
        <v>9</v>
      </c>
      <c r="J29" s="6" t="n">
        <f aca="true">INDIRECT(_xlfn.CONCAT("C",I29))</f>
        <v>-0.166667</v>
      </c>
      <c r="K29" s="6" t="n">
        <f aca="true">INDIRECT(_xlfn.CONCAT("D",I29))</f>
        <v>-77.566667</v>
      </c>
      <c r="L29" s="0" t="str">
        <f aca="true">INDIRECT(_xlfn.CONCAT("E",I29))</f>
        <v>c. 1200</v>
      </c>
      <c r="M29" s="0" t="str">
        <f aca="true">INDIRECT(_xlfn.CONCAT("F",I29))</f>
        <v>L577535</v>
      </c>
    </row>
    <row r="30" customFormat="false" ht="16" hidden="false" customHeight="true" outlineLevel="0" collapsed="false">
      <c r="A30" s="4" t="s">
        <v>101</v>
      </c>
      <c r="B30" s="5" t="s">
        <v>102</v>
      </c>
      <c r="C30" s="5" t="n">
        <v>0.3</v>
      </c>
      <c r="D30" s="5" t="n">
        <v>-78.766667</v>
      </c>
      <c r="E30" s="5" t="n">
        <v>1350</v>
      </c>
      <c r="F30" s="0" t="s">
        <v>103</v>
      </c>
      <c r="H30" s="4" t="s">
        <v>104</v>
      </c>
      <c r="I30" s="6" t="n">
        <f aca="false">MATCH(H30,A:A,0)</f>
        <v>44</v>
      </c>
      <c r="J30" s="6" t="n">
        <f aca="true">INDIRECT(_xlfn.CONCAT("C",I30))</f>
        <v>-0.95</v>
      </c>
      <c r="K30" s="6" t="n">
        <f aca="true">INDIRECT(_xlfn.CONCAT("D",I30))</f>
        <v>-98.966667</v>
      </c>
      <c r="L30" s="0" t="n">
        <f aca="true">INDIRECT(_xlfn.CONCAT("E",I30))</f>
        <v>0</v>
      </c>
      <c r="M30" s="0" t="str">
        <f aca="true">INDIRECT(_xlfn.CONCAT("F",I30))</f>
        <v>villamil</v>
      </c>
    </row>
    <row r="31" customFormat="false" ht="16" hidden="false" customHeight="true" outlineLevel="0" collapsed="false">
      <c r="A31" s="4" t="s">
        <v>93</v>
      </c>
      <c r="B31" s="5" t="s">
        <v>105</v>
      </c>
      <c r="C31" s="5" t="n">
        <v>-0.633333</v>
      </c>
      <c r="D31" s="5" t="n">
        <v>-80.3</v>
      </c>
      <c r="E31" s="5" t="n">
        <v>30</v>
      </c>
      <c r="F31" s="0" t="s">
        <v>106</v>
      </c>
      <c r="H31" s="4" t="s">
        <v>19</v>
      </c>
      <c r="I31" s="6" t="n">
        <f aca="false">MATCH(H31,A:A,0)</f>
        <v>97</v>
      </c>
      <c r="J31" s="6" t="n">
        <f aca="true">INDIRECT(_xlfn.CONCAT("C",I31))</f>
        <v>0.216667</v>
      </c>
      <c r="K31" s="6" t="n">
        <f aca="true">INDIRECT(_xlfn.CONCAT("D",I31))</f>
        <v>-78.2</v>
      </c>
      <c r="L31" s="0" t="n">
        <f aca="true">INDIRECT(_xlfn.CONCAT("E",I31))</f>
        <v>2660</v>
      </c>
      <c r="M31" s="0" t="str">
        <f aca="true">INDIRECT(_xlfn.CONCAT("F",I31))</f>
        <v>L5220463</v>
      </c>
    </row>
    <row r="32" customFormat="false" ht="16" hidden="false" customHeight="true" outlineLevel="0" collapsed="false">
      <c r="A32" s="4" t="s">
        <v>107</v>
      </c>
      <c r="B32" s="5" t="s">
        <v>108</v>
      </c>
      <c r="C32" s="5" t="n">
        <v>0.016667</v>
      </c>
      <c r="D32" s="5" t="n">
        <v>-77.316667</v>
      </c>
      <c r="E32" s="5" t="s">
        <v>109</v>
      </c>
      <c r="F32" s="0" t="s">
        <v>110</v>
      </c>
      <c r="H32" s="4" t="s">
        <v>19</v>
      </c>
      <c r="I32" s="6" t="n">
        <f aca="false">MATCH(H32,A:A,0)</f>
        <v>97</v>
      </c>
      <c r="J32" s="6" t="n">
        <f aca="true">INDIRECT(_xlfn.CONCAT("C",I32))</f>
        <v>0.216667</v>
      </c>
      <c r="K32" s="6" t="n">
        <f aca="true">INDIRECT(_xlfn.CONCAT("D",I32))</f>
        <v>-78.2</v>
      </c>
      <c r="L32" s="0" t="n">
        <f aca="true">INDIRECT(_xlfn.CONCAT("E",I32))</f>
        <v>2660</v>
      </c>
      <c r="M32" s="0" t="str">
        <f aca="true">INDIRECT(_xlfn.CONCAT("F",I32))</f>
        <v>L5220463</v>
      </c>
    </row>
    <row r="33" customFormat="false" ht="16" hidden="false" customHeight="true" outlineLevel="0" collapsed="false">
      <c r="A33" s="4" t="s">
        <v>111</v>
      </c>
      <c r="B33" s="5" t="s">
        <v>112</v>
      </c>
      <c r="C33" s="5" t="n">
        <v>-2.3</v>
      </c>
      <c r="D33" s="5" t="n">
        <v>-78.1</v>
      </c>
      <c r="E33" s="5" t="n">
        <v>980</v>
      </c>
      <c r="F33" s="0" t="s">
        <v>113</v>
      </c>
      <c r="H33" s="4" t="s">
        <v>24</v>
      </c>
      <c r="I33" s="6" t="n">
        <f aca="false">MATCH(H33,A:A,0)</f>
        <v>5</v>
      </c>
      <c r="J33" s="6" t="n">
        <f aca="true">INDIRECT(_xlfn.CONCAT("C",I33))</f>
        <v>-0.583333</v>
      </c>
      <c r="K33" s="6" t="n">
        <f aca="true">INDIRECT(_xlfn.CONCAT("D",I33))</f>
        <v>-80.416667</v>
      </c>
      <c r="L33" s="0" t="n">
        <f aca="true">INDIRECT(_xlfn.CONCAT("E",I33))</f>
        <v>0</v>
      </c>
      <c r="M33" s="0" t="str">
        <f aca="true">INDIRECT(_xlfn.CONCAT("F",I33))</f>
        <v>bahia_cara</v>
      </c>
    </row>
    <row r="34" customFormat="false" ht="16" hidden="false" customHeight="true" outlineLevel="0" collapsed="false">
      <c r="A34" s="4" t="s">
        <v>114</v>
      </c>
      <c r="B34" s="5" t="s">
        <v>115</v>
      </c>
      <c r="C34" s="5" t="n">
        <v>1.15</v>
      </c>
      <c r="D34" s="5" t="n">
        <v>-79.083333</v>
      </c>
      <c r="E34" s="5" t="n">
        <v>10</v>
      </c>
      <c r="F34" s="0" t="s">
        <v>116</v>
      </c>
      <c r="H34" s="4" t="s">
        <v>76</v>
      </c>
      <c r="I34" s="6" t="n">
        <f aca="false">MATCH(H34,A:A,0)</f>
        <v>77</v>
      </c>
      <c r="J34" s="6" t="n">
        <f aca="true">INDIRECT(_xlfn.CONCAT("C",I34))</f>
        <v>-2.183333</v>
      </c>
      <c r="K34" s="6" t="n">
        <f aca="true">INDIRECT(_xlfn.CONCAT("D",I34))</f>
        <v>-81</v>
      </c>
      <c r="L34" s="0" t="n">
        <f aca="true">INDIRECT(_xlfn.CONCAT("E",I34))</f>
        <v>0</v>
      </c>
      <c r="M34" s="0" t="str">
        <f aca="true">INDIRECT(_xlfn.CONCAT("F",I34))</f>
        <v>L1764936</v>
      </c>
    </row>
    <row r="35" customFormat="false" ht="16" hidden="false" customHeight="true" outlineLevel="0" collapsed="false">
      <c r="A35" s="9" t="s">
        <v>57</v>
      </c>
      <c r="B35" s="5" t="s">
        <v>117</v>
      </c>
      <c r="C35" s="5" t="n">
        <v>-2.216667</v>
      </c>
      <c r="D35" s="5" t="n">
        <v>-80.966667</v>
      </c>
      <c r="E35" s="5" t="n">
        <v>0</v>
      </c>
      <c r="F35" s="0" t="s">
        <v>118</v>
      </c>
      <c r="H35" s="4" t="s">
        <v>119</v>
      </c>
      <c r="I35" s="6" t="n">
        <f aca="false">MATCH(H35,A:A,0)</f>
        <v>51</v>
      </c>
      <c r="J35" s="6" t="n">
        <f aca="true">INDIRECT(_xlfn.CONCAT("C",I35))</f>
        <v>-0.483333</v>
      </c>
      <c r="K35" s="6" t="n">
        <f aca="true">INDIRECT(_xlfn.CONCAT("D",I35))</f>
        <v>-90.266667</v>
      </c>
      <c r="L35" s="0" t="n">
        <f aca="true">INDIRECT(_xlfn.CONCAT("E",I35))</f>
        <v>0</v>
      </c>
      <c r="M35" s="0" t="str">
        <f aca="true">INDIRECT(_xlfn.CONCAT("F",I35))</f>
        <v>santa_cruz</v>
      </c>
    </row>
    <row r="36" customFormat="false" ht="16" hidden="false" customHeight="true" outlineLevel="0" collapsed="false">
      <c r="A36" s="7" t="s">
        <v>120</v>
      </c>
      <c r="B36" s="5" t="s">
        <v>121</v>
      </c>
      <c r="C36" s="5" t="n">
        <v>-4.25</v>
      </c>
      <c r="D36" s="5" t="n">
        <v>-78.616667</v>
      </c>
      <c r="E36" s="5" t="s">
        <v>122</v>
      </c>
      <c r="H36" s="4" t="s">
        <v>36</v>
      </c>
      <c r="I36" s="6" t="n">
        <f aca="false">MATCH(H36,A:A,0)</f>
        <v>79</v>
      </c>
      <c r="J36" s="6" t="n">
        <f aca="true">INDIRECT(_xlfn.CONCAT("C",I36))</f>
        <v>-0.7</v>
      </c>
      <c r="K36" s="6" t="n">
        <f aca="true">INDIRECT(_xlfn.CONCAT("D",I36))</f>
        <v>-80.183333</v>
      </c>
      <c r="L36" s="0" t="n">
        <f aca="true">INDIRECT(_xlfn.CONCAT("E",I36))</f>
        <v>10</v>
      </c>
      <c r="M36" s="0" t="str">
        <f aca="true">INDIRECT(_xlfn.CONCAT("F",I36))</f>
        <v>L2034603</v>
      </c>
    </row>
    <row r="37" customFormat="false" ht="16" hidden="false" customHeight="true" outlineLevel="0" collapsed="false">
      <c r="A37" s="4" t="s">
        <v>44</v>
      </c>
      <c r="B37" s="5" t="s">
        <v>123</v>
      </c>
      <c r="C37" s="5" t="n">
        <v>-0.533333</v>
      </c>
      <c r="D37" s="5" t="n">
        <v>-78.183333</v>
      </c>
      <c r="E37" s="5" t="n">
        <v>3900</v>
      </c>
      <c r="F37" s="0" t="s">
        <v>124</v>
      </c>
      <c r="H37" s="4" t="s">
        <v>36</v>
      </c>
      <c r="I37" s="6" t="n">
        <f aca="false">MATCH(H37,A:A,0)</f>
        <v>79</v>
      </c>
      <c r="J37" s="6" t="n">
        <f aca="true">INDIRECT(_xlfn.CONCAT("C",I37))</f>
        <v>-0.7</v>
      </c>
      <c r="K37" s="6" t="n">
        <f aca="true">INDIRECT(_xlfn.CONCAT("D",I37))</f>
        <v>-80.183333</v>
      </c>
      <c r="L37" s="0" t="n">
        <f aca="true">INDIRECT(_xlfn.CONCAT("E",I37))</f>
        <v>10</v>
      </c>
      <c r="M37" s="0" t="str">
        <f aca="true">INDIRECT(_xlfn.CONCAT("F",I37))</f>
        <v>L2034603</v>
      </c>
    </row>
    <row r="38" customFormat="false" ht="16" hidden="false" customHeight="true" outlineLevel="0" collapsed="false">
      <c r="A38" s="4" t="s">
        <v>125</v>
      </c>
      <c r="B38" s="5" t="s">
        <v>126</v>
      </c>
      <c r="C38" s="5" t="n">
        <v>0.466667</v>
      </c>
      <c r="D38" s="5" t="n">
        <v>-80</v>
      </c>
      <c r="E38" s="5" t="n">
        <v>0</v>
      </c>
      <c r="F38" s="0" t="s">
        <v>127</v>
      </c>
      <c r="H38" s="4" t="s">
        <v>36</v>
      </c>
      <c r="I38" s="6" t="n">
        <f aca="false">MATCH(H38,A:A,0)</f>
        <v>79</v>
      </c>
      <c r="J38" s="6" t="n">
        <f aca="true">INDIRECT(_xlfn.CONCAT("C",I38))</f>
        <v>-0.7</v>
      </c>
      <c r="K38" s="6" t="n">
        <f aca="true">INDIRECT(_xlfn.CONCAT("D",I38))</f>
        <v>-80.183333</v>
      </c>
      <c r="L38" s="0" t="n">
        <f aca="true">INDIRECT(_xlfn.CONCAT("E",I38))</f>
        <v>10</v>
      </c>
      <c r="M38" s="0" t="str">
        <f aca="true">INDIRECT(_xlfn.CONCAT("F",I38))</f>
        <v>L2034603</v>
      </c>
    </row>
    <row r="39" customFormat="false" ht="16" hidden="false" customHeight="true" outlineLevel="0" collapsed="false">
      <c r="A39" s="4" t="s">
        <v>86</v>
      </c>
      <c r="B39" s="5" t="s">
        <v>128</v>
      </c>
      <c r="C39" s="5" t="n">
        <v>-0.416667</v>
      </c>
      <c r="D39" s="5" t="n">
        <v>-76.533333</v>
      </c>
      <c r="E39" s="5" t="s">
        <v>129</v>
      </c>
      <c r="F39" s="0" t="s">
        <v>130</v>
      </c>
      <c r="H39" s="4" t="s">
        <v>131</v>
      </c>
      <c r="I39" s="6" t="n">
        <f aca="false">MATCH(H39,A:A,0)</f>
        <v>48</v>
      </c>
      <c r="J39" s="6" t="n">
        <f aca="true">INDIRECT(_xlfn.CONCAT("C",I39))</f>
        <v>-0.483333</v>
      </c>
      <c r="K39" s="6" t="n">
        <f aca="true">INDIRECT(_xlfn.CONCAT("D",I39))</f>
        <v>-76.4</v>
      </c>
      <c r="L39" s="0" t="n">
        <f aca="true">INDIRECT(_xlfn.CONCAT("E",I39))</f>
        <v>240</v>
      </c>
      <c r="M39" s="0" t="str">
        <f aca="true">INDIRECT(_xlfn.CONCAT("F",I39))</f>
        <v>river_sacha</v>
      </c>
    </row>
    <row r="40" customFormat="false" ht="16" hidden="false" customHeight="true" outlineLevel="0" collapsed="false">
      <c r="A40" s="4" t="s">
        <v>67</v>
      </c>
      <c r="B40" s="5" t="s">
        <v>132</v>
      </c>
      <c r="C40" s="5" t="n">
        <v>-1.266667</v>
      </c>
      <c r="D40" s="5" t="n">
        <v>-81.1</v>
      </c>
      <c r="E40" s="5" t="n">
        <v>0</v>
      </c>
      <c r="F40" s="0" t="s">
        <v>133</v>
      </c>
      <c r="H40" s="4" t="s">
        <v>30</v>
      </c>
      <c r="I40" s="6" t="n">
        <f aca="false">MATCH(H40,A:A,0)</f>
        <v>28</v>
      </c>
      <c r="J40" s="6" t="n">
        <f aca="true">INDIRECT(_xlfn.CONCAT("C",I40))</f>
        <v>1.1</v>
      </c>
      <c r="K40" s="6" t="n">
        <f aca="true">INDIRECT(_xlfn.CONCAT("D",I40))</f>
        <v>-79.15</v>
      </c>
      <c r="L40" s="0" t="n">
        <f aca="true">INDIRECT(_xlfn.CONCAT("E",I40))</f>
        <v>0</v>
      </c>
      <c r="M40" s="0" t="str">
        <f aca="true">INDIRECT(_xlfn.CONCAT("F",I40))</f>
        <v>L2761796</v>
      </c>
    </row>
    <row r="41" customFormat="false" ht="16" hidden="false" customHeight="true" outlineLevel="0" collapsed="false">
      <c r="A41" s="4" t="s">
        <v>134</v>
      </c>
      <c r="B41" s="5" t="s">
        <v>135</v>
      </c>
      <c r="C41" s="5" t="n">
        <v>-0.383333</v>
      </c>
      <c r="D41" s="5" t="n">
        <v>-76.116667</v>
      </c>
      <c r="E41" s="5" t="n">
        <v>250</v>
      </c>
      <c r="F41" s="0" t="s">
        <v>136</v>
      </c>
      <c r="H41" s="4" t="s">
        <v>82</v>
      </c>
      <c r="I41" s="6" t="n">
        <f aca="false">MATCH(H41,A:A,0)</f>
        <v>57</v>
      </c>
      <c r="J41" s="6" t="n">
        <f aca="true">INDIRECT(_xlfn.CONCAT("C",I41))</f>
        <v>1.1</v>
      </c>
      <c r="K41" s="6" t="n">
        <f aca="true">INDIRECT(_xlfn.CONCAT("D",I41))</f>
        <v>-78.866667</v>
      </c>
      <c r="L41" s="0" t="str">
        <f aca="true">INDIRECT(_xlfn.CONCAT("E",I41))</f>
        <v>c. 100</v>
      </c>
      <c r="M41" s="0" t="str">
        <f aca="true">INDIRECT(_xlfn.CONCAT("F",I41))</f>
        <v>yalare</v>
      </c>
    </row>
    <row r="42" customFormat="false" ht="16" hidden="false" customHeight="true" outlineLevel="0" collapsed="false">
      <c r="A42" s="4" t="s">
        <v>137</v>
      </c>
      <c r="B42" s="5" t="s">
        <v>138</v>
      </c>
      <c r="C42" s="5" t="n">
        <v>-3.866667</v>
      </c>
      <c r="D42" s="5" t="n">
        <v>-78.683333</v>
      </c>
      <c r="E42" s="5" t="s">
        <v>139</v>
      </c>
      <c r="F42" s="0" t="s">
        <v>140</v>
      </c>
      <c r="H42" s="4" t="s">
        <v>114</v>
      </c>
      <c r="I42" s="6" t="n">
        <f aca="false">MATCH(H42,A:A,0)</f>
        <v>34</v>
      </c>
      <c r="J42" s="6" t="n">
        <f aca="true">INDIRECT(_xlfn.CONCAT("C",I42))</f>
        <v>1.15</v>
      </c>
      <c r="K42" s="6" t="n">
        <f aca="true">INDIRECT(_xlfn.CONCAT("D",I42))</f>
        <v>-79.083333</v>
      </c>
      <c r="L42" s="0" t="n">
        <f aca="true">INDIRECT(_xlfn.CONCAT("E",I42))</f>
        <v>10</v>
      </c>
      <c r="M42" s="0" t="str">
        <f aca="true">INDIRECT(_xlfn.CONCAT("F",I42))</f>
        <v>majagual</v>
      </c>
    </row>
    <row r="43" customFormat="false" ht="16" hidden="false" customHeight="true" outlineLevel="0" collapsed="false">
      <c r="A43" s="4" t="s">
        <v>141</v>
      </c>
      <c r="B43" s="5" t="s">
        <v>142</v>
      </c>
      <c r="C43" s="5" t="n">
        <v>-4.933333</v>
      </c>
      <c r="D43" s="5" t="n">
        <v>-79.1</v>
      </c>
      <c r="E43" s="5" t="n">
        <v>1140</v>
      </c>
      <c r="F43" s="0" t="s">
        <v>143</v>
      </c>
      <c r="H43" s="4" t="s">
        <v>144</v>
      </c>
      <c r="I43" s="6" t="n">
        <f aca="false">MATCH(H43,A:A,0)</f>
        <v>46</v>
      </c>
      <c r="J43" s="6" t="n">
        <f aca="true">INDIRECT(_xlfn.CONCAT("C",I43))</f>
        <v>-0.633333</v>
      </c>
      <c r="K43" s="6" t="n">
        <f aca="true">INDIRECT(_xlfn.CONCAT("D",I43))</f>
        <v>-77.316667</v>
      </c>
      <c r="L43" s="0" t="str">
        <f aca="true">INDIRECT(_xlfn.CONCAT("E",I43))</f>
        <v>c. 900</v>
      </c>
      <c r="M43" s="0" t="str">
        <f aca="true">INDIRECT(_xlfn.CONCAT("F",I43))</f>
        <v>rio_bigal</v>
      </c>
    </row>
    <row r="44" customFormat="false" ht="16" hidden="false" customHeight="true" outlineLevel="0" collapsed="false">
      <c r="A44" s="4" t="s">
        <v>104</v>
      </c>
      <c r="B44" s="5" t="s">
        <v>145</v>
      </c>
      <c r="C44" s="5" t="n">
        <v>-0.95</v>
      </c>
      <c r="D44" s="5" t="n">
        <v>-98.966667</v>
      </c>
      <c r="E44" s="5" t="n">
        <v>0</v>
      </c>
      <c r="F44" s="0" t="s">
        <v>146</v>
      </c>
      <c r="H44" s="11" t="s">
        <v>51</v>
      </c>
      <c r="I44" s="6" t="n">
        <f aca="false">MATCH(H44,A:A,0)</f>
        <v>13</v>
      </c>
      <c r="J44" s="6" t="n">
        <f aca="true">INDIRECT(_xlfn.CONCAT("C",I44))</f>
        <v>-4.933333</v>
      </c>
      <c r="K44" s="6" t="n">
        <f aca="true">INDIRECT(_xlfn.CONCAT("D",I44))</f>
        <v>-79.05</v>
      </c>
      <c r="L44" s="0" t="str">
        <f aca="true">INDIRECT(_xlfn.CONCAT("E",I44))</f>
        <v>c. 950</v>
      </c>
      <c r="M44" s="0" t="str">
        <f aca="true">INDIRECT(_xlfn.CONCAT("F",I44))</f>
        <v>chito</v>
      </c>
    </row>
    <row r="45" customFormat="false" ht="16" hidden="false" customHeight="true" outlineLevel="0" collapsed="false">
      <c r="A45" s="4" t="s">
        <v>147</v>
      </c>
      <c r="B45" s="5" t="s">
        <v>148</v>
      </c>
      <c r="C45" s="5" t="n">
        <v>-0.183333</v>
      </c>
      <c r="D45" s="5" t="n">
        <v>-78.483333</v>
      </c>
      <c r="E45" s="5" t="s">
        <v>149</v>
      </c>
      <c r="F45" s="0" t="s">
        <v>150</v>
      </c>
      <c r="H45" s="11" t="s">
        <v>141</v>
      </c>
      <c r="I45" s="6" t="n">
        <f aca="false">MATCH(H45,A:A,0)</f>
        <v>43</v>
      </c>
      <c r="J45" s="6" t="n">
        <f aca="true">INDIRECT(_xlfn.CONCAT("C",I45))</f>
        <v>-4.933333</v>
      </c>
      <c r="K45" s="6" t="n">
        <f aca="true">INDIRECT(_xlfn.CONCAT("D",I45))</f>
        <v>-79.1</v>
      </c>
      <c r="L45" s="0" t="n">
        <f aca="true">INDIRECT(_xlfn.CONCAT("E",I45))</f>
        <v>1140</v>
      </c>
      <c r="M45" s="0" t="str">
        <f aca="true">INDIRECT(_xlfn.CONCAT("F",I45))</f>
        <v>pucapamba</v>
      </c>
    </row>
    <row r="46" customFormat="false" ht="16" hidden="false" customHeight="true" outlineLevel="0" collapsed="false">
      <c r="A46" s="4" t="s">
        <v>144</v>
      </c>
      <c r="B46" s="5" t="s">
        <v>151</v>
      </c>
      <c r="C46" s="5" t="n">
        <v>-0.633333</v>
      </c>
      <c r="D46" s="5" t="n">
        <v>-77.316667</v>
      </c>
      <c r="E46" s="5" t="s">
        <v>139</v>
      </c>
      <c r="F46" s="0" t="s">
        <v>152</v>
      </c>
      <c r="H46" s="4" t="s">
        <v>41</v>
      </c>
      <c r="I46" s="6" t="n">
        <f aca="false">MATCH(H46,A:A,0)</f>
        <v>10</v>
      </c>
      <c r="J46" s="6" t="n">
        <f aca="true">INDIRECT(_xlfn.CONCAT("C",I46))</f>
        <v>1.316667</v>
      </c>
      <c r="K46" s="6" t="n">
        <f aca="true">INDIRECT(_xlfn.CONCAT("D",I46))</f>
        <v>-78.8</v>
      </c>
      <c r="L46" s="0" t="n">
        <f aca="true">INDIRECT(_xlfn.CONCAT("E",I46))</f>
        <v>0</v>
      </c>
      <c r="M46" s="0" t="str">
        <f aca="true">INDIRECT(_xlfn.CONCAT("F",I46))</f>
        <v>tigre</v>
      </c>
    </row>
    <row r="47" customFormat="false" ht="16" hidden="false" customHeight="true" outlineLevel="0" collapsed="false">
      <c r="A47" s="4" t="s">
        <v>153</v>
      </c>
      <c r="B47" s="5" t="s">
        <v>154</v>
      </c>
      <c r="C47" s="5" t="n">
        <v>1.066667</v>
      </c>
      <c r="D47" s="5" t="n">
        <v>-79.4</v>
      </c>
      <c r="E47" s="5" t="n">
        <v>0</v>
      </c>
      <c r="F47" s="11" t="s">
        <v>155</v>
      </c>
      <c r="H47" s="11" t="s">
        <v>125</v>
      </c>
      <c r="I47" s="6" t="n">
        <f aca="false">MATCH(H47,A:A,0)</f>
        <v>38</v>
      </c>
      <c r="J47" s="6" t="n">
        <f aca="true">INDIRECT(_xlfn.CONCAT("C",I47))</f>
        <v>0.466667</v>
      </c>
      <c r="K47" s="6" t="n">
        <f aca="true">INDIRECT(_xlfn.CONCAT("D",I47))</f>
        <v>-80</v>
      </c>
      <c r="L47" s="0" t="n">
        <f aca="true">INDIRECT(_xlfn.CONCAT("E",I47))</f>
        <v>0</v>
      </c>
      <c r="M47" s="0" t="str">
        <f aca="true">INDIRECT(_xlfn.CONCAT("F",I47))</f>
        <v>mompiche</v>
      </c>
    </row>
    <row r="48" customFormat="false" ht="16" hidden="false" customHeight="true" outlineLevel="0" collapsed="false">
      <c r="A48" s="4" t="s">
        <v>131</v>
      </c>
      <c r="B48" s="5" t="s">
        <v>156</v>
      </c>
      <c r="C48" s="5" t="n">
        <v>-0.483333</v>
      </c>
      <c r="D48" s="5" t="n">
        <v>-76.4</v>
      </c>
      <c r="E48" s="5" t="n">
        <v>240</v>
      </c>
      <c r="F48" s="0" t="s">
        <v>157</v>
      </c>
      <c r="H48" s="0" t="s">
        <v>30</v>
      </c>
      <c r="I48" s="6" t="n">
        <f aca="false">MATCH(H48,A:A,0)</f>
        <v>28</v>
      </c>
      <c r="J48" s="6" t="n">
        <f aca="true">INDIRECT(_xlfn.CONCAT("C",I48))</f>
        <v>1.1</v>
      </c>
      <c r="K48" s="6" t="n">
        <f aca="true">INDIRECT(_xlfn.CONCAT("D",I48))</f>
        <v>-79.15</v>
      </c>
      <c r="L48" s="0" t="n">
        <f aca="true">INDIRECT(_xlfn.CONCAT("E",I48))</f>
        <v>0</v>
      </c>
      <c r="M48" s="0" t="str">
        <f aca="true">INDIRECT(_xlfn.CONCAT("F",I48))</f>
        <v>L2761796</v>
      </c>
    </row>
    <row r="49" customFormat="false" ht="16" hidden="false" customHeight="true" outlineLevel="0" collapsed="false">
      <c r="A49" s="4" t="s">
        <v>158</v>
      </c>
      <c r="B49" s="5" t="s">
        <v>159</v>
      </c>
      <c r="C49" s="5" t="n">
        <v>1.316667</v>
      </c>
      <c r="D49" s="5" t="n">
        <v>-78.866667</v>
      </c>
      <c r="E49" s="5" t="n">
        <v>0</v>
      </c>
      <c r="F49" s="0" t="s">
        <v>160</v>
      </c>
      <c r="H49" s="4" t="s">
        <v>137</v>
      </c>
      <c r="I49" s="6" t="n">
        <f aca="false">MATCH(H49,A:A,0)</f>
        <v>42</v>
      </c>
      <c r="J49" s="6" t="n">
        <f aca="true">INDIRECT(_xlfn.CONCAT("C",I49))</f>
        <v>-3.866667</v>
      </c>
      <c r="K49" s="6" t="n">
        <f aca="true">INDIRECT(_xlfn.CONCAT("D",I49))</f>
        <v>-78.683333</v>
      </c>
      <c r="L49" s="0" t="str">
        <f aca="true">INDIRECT(_xlfn.CONCAT("E",I49))</f>
        <v>c. 900</v>
      </c>
      <c r="M49" s="0" t="str">
        <f aca="true">INDIRECT(_xlfn.CONCAT("F",I49))</f>
        <v>paquisha</v>
      </c>
    </row>
    <row r="50" customFormat="false" ht="16" hidden="false" customHeight="true" outlineLevel="0" collapsed="false">
      <c r="A50" s="4"/>
      <c r="B50" s="5"/>
      <c r="C50" s="5"/>
      <c r="D50" s="5"/>
      <c r="E50" s="5"/>
      <c r="H50" s="4" t="s">
        <v>107</v>
      </c>
      <c r="I50" s="6" t="n">
        <f aca="false">MATCH(H50,A:A,0)</f>
        <v>32</v>
      </c>
      <c r="J50" s="6" t="n">
        <f aca="true">INDIRECT(_xlfn.CONCAT("C",I50))</f>
        <v>0.016667</v>
      </c>
      <c r="K50" s="6" t="n">
        <f aca="true">INDIRECT(_xlfn.CONCAT("D",I50))</f>
        <v>-77.316667</v>
      </c>
      <c r="L50" s="0" t="str">
        <f aca="true">INDIRECT(_xlfn.CONCAT("E",I50))</f>
        <v>c. 850</v>
      </c>
      <c r="M50" s="0" t="str">
        <f aca="true">INDIRECT(_xlfn.CONCAT("F",I50))</f>
        <v>lumbaqui</v>
      </c>
    </row>
    <row r="51" customFormat="false" ht="16" hidden="false" customHeight="true" outlineLevel="0" collapsed="false">
      <c r="A51" s="4" t="s">
        <v>119</v>
      </c>
      <c r="B51" s="5" t="s">
        <v>161</v>
      </c>
      <c r="C51" s="5" t="n">
        <v>-0.483333</v>
      </c>
      <c r="D51" s="5" t="n">
        <v>-90.266667</v>
      </c>
      <c r="E51" s="5" t="n">
        <v>0</v>
      </c>
      <c r="F51" s="0" t="s">
        <v>162</v>
      </c>
      <c r="H51" s="11" t="s">
        <v>11</v>
      </c>
      <c r="I51" s="6" t="n">
        <f aca="false">MATCH(H51,A:A,0)</f>
        <v>2</v>
      </c>
      <c r="J51" s="6" t="n">
        <f aca="true">INDIRECT(_xlfn.CONCAT("C",I51))</f>
        <v>-4.516667</v>
      </c>
      <c r="K51" s="6" t="n">
        <f aca="true">INDIRECT(_xlfn.CONCAT("D",I51))</f>
        <v>-79.116667</v>
      </c>
      <c r="L51" s="0" t="str">
        <f aca="true">INDIRECT(_xlfn.CONCAT("E",I51))</f>
        <v>c. 2000</v>
      </c>
      <c r="M51" s="0" t="str">
        <f aca="true">INDIRECT(_xlfn.CONCAT("F",I51))</f>
        <v>above_valla</v>
      </c>
    </row>
    <row r="52" customFormat="false" ht="16" hidden="false" customHeight="true" outlineLevel="0" collapsed="false">
      <c r="A52" s="4" t="s">
        <v>27</v>
      </c>
      <c r="B52" s="5" t="s">
        <v>163</v>
      </c>
      <c r="C52" s="5" t="n">
        <v>-3.45</v>
      </c>
      <c r="D52" s="5" t="n">
        <v>-79.966667</v>
      </c>
      <c r="E52" s="5" t="n">
        <v>10</v>
      </c>
      <c r="F52" s="0" t="s">
        <v>164</v>
      </c>
      <c r="H52" s="4" t="s">
        <v>165</v>
      </c>
      <c r="I52" s="6" t="n">
        <f aca="false">MATCH(H52,A:A,0)</f>
        <v>55</v>
      </c>
      <c r="J52" s="6" t="n">
        <f aca="true">INDIRECT(_xlfn.CONCAT("C",I52))</f>
        <v>-0.716667</v>
      </c>
      <c r="K52" s="6" t="n">
        <f aca="true">INDIRECT(_xlfn.CONCAT("D",I52))</f>
        <v>-77.55</v>
      </c>
      <c r="L52" s="0" t="n">
        <f aca="true">INDIRECT(_xlfn.CONCAT("E",I52))</f>
        <v>1100</v>
      </c>
      <c r="M52" s="0" t="str">
        <f aca="true">INDIRECT(_xlfn.CONCAT("F",I52))</f>
        <v>L468857</v>
      </c>
    </row>
    <row r="53" customFormat="false" ht="16" hidden="false" customHeight="true" outlineLevel="0" collapsed="false">
      <c r="A53" s="4" t="s">
        <v>15</v>
      </c>
      <c r="B53" s="5" t="s">
        <v>166</v>
      </c>
      <c r="C53" s="5" t="n">
        <v>-4.316667</v>
      </c>
      <c r="D53" s="5" t="n">
        <v>-78.65</v>
      </c>
      <c r="E53" s="5" t="s">
        <v>167</v>
      </c>
      <c r="F53" s="0" t="s">
        <v>168</v>
      </c>
      <c r="H53" s="4" t="s">
        <v>15</v>
      </c>
      <c r="I53" s="6" t="n">
        <f aca="false">MATCH(H53,A:A,0)</f>
        <v>53</v>
      </c>
      <c r="J53" s="6" t="n">
        <f aca="true">INDIRECT(_xlfn.CONCAT("C",I53))</f>
        <v>-4.316667</v>
      </c>
      <c r="K53" s="6" t="n">
        <f aca="true">INDIRECT(_xlfn.CONCAT("D",I53))</f>
        <v>-78.65</v>
      </c>
      <c r="L53" s="0" t="str">
        <f aca="true">INDIRECT(_xlfn.CONCAT("E",I53))</f>
        <v>c. 980</v>
      </c>
      <c r="M53" s="0" t="str">
        <f aca="true">INDIRECT(_xlfn.CONCAT("F",I53))</f>
        <v>L1905803</v>
      </c>
    </row>
    <row r="54" customFormat="false" ht="16" hidden="false" customHeight="true" outlineLevel="0" collapsed="false">
      <c r="A54" s="4" t="s">
        <v>169</v>
      </c>
      <c r="B54" s="5" t="s">
        <v>170</v>
      </c>
      <c r="C54" s="5" t="n">
        <v>0.233333</v>
      </c>
      <c r="D54" s="5" t="n">
        <v>-79.366667</v>
      </c>
      <c r="E54" s="5" t="s">
        <v>171</v>
      </c>
      <c r="F54" s="0" t="s">
        <v>172</v>
      </c>
      <c r="H54" s="4" t="s">
        <v>16</v>
      </c>
      <c r="I54" s="6" t="n">
        <f aca="false">MATCH(H54,A:A,0)</f>
        <v>3</v>
      </c>
      <c r="J54" s="6" t="n">
        <f aca="true">INDIRECT(_xlfn.CONCAT("C",I54))</f>
        <v>-0.5</v>
      </c>
      <c r="K54" s="6" t="n">
        <f aca="true">INDIRECT(_xlfn.CONCAT("D",I54))</f>
        <v>-78.216667</v>
      </c>
      <c r="L54" s="0" t="n">
        <f aca="true">INDIRECT(_xlfn.CONCAT("E",I54))</f>
        <v>4050</v>
      </c>
      <c r="M54" s="0" t="str">
        <f aca="true">INDIRECT(_xlfn.CONCAT("F",I54))</f>
        <v>L2761741</v>
      </c>
    </row>
    <row r="55" customFormat="false" ht="16" hidden="false" customHeight="true" outlineLevel="0" collapsed="false">
      <c r="A55" s="4" t="s">
        <v>165</v>
      </c>
      <c r="B55" s="5" t="s">
        <v>173</v>
      </c>
      <c r="C55" s="5" t="n">
        <v>-0.716667</v>
      </c>
      <c r="D55" s="5" t="n">
        <v>-77.55</v>
      </c>
      <c r="E55" s="5" t="n">
        <v>1100</v>
      </c>
      <c r="F55" s="0" t="s">
        <v>174</v>
      </c>
      <c r="H55" s="4" t="s">
        <v>64</v>
      </c>
      <c r="I55" s="6" t="n">
        <f aca="false">MATCH(H55,A:A,0)</f>
        <v>17</v>
      </c>
      <c r="J55" s="6" t="n">
        <f aca="true">INDIRECT(_xlfn.CONCAT("C",I55))</f>
        <v>-0.466667</v>
      </c>
      <c r="K55" s="6" t="n">
        <f aca="true">INDIRECT(_xlfn.CONCAT("D",I55))</f>
        <v>-75.333333</v>
      </c>
      <c r="L55" s="0" t="n">
        <f aca="true">INDIRECT(_xlfn.CONCAT("E",I55))</f>
        <v>200</v>
      </c>
      <c r="M55" s="0" t="str">
        <f aca="true">INDIRECT(_xlfn.CONCAT("F",I55))</f>
        <v>L1132352</v>
      </c>
    </row>
    <row r="56" customFormat="false" ht="16" hidden="false" customHeight="true" outlineLevel="0" collapsed="false">
      <c r="A56" s="4" t="s">
        <v>175</v>
      </c>
      <c r="B56" s="5" t="s">
        <v>176</v>
      </c>
      <c r="C56" s="5" t="n">
        <v>-1.166667</v>
      </c>
      <c r="D56" s="5" t="n">
        <v>-78.75</v>
      </c>
      <c r="E56" s="5" t="s">
        <v>177</v>
      </c>
      <c r="F56" s="0" t="s">
        <v>178</v>
      </c>
      <c r="H56" s="4" t="s">
        <v>179</v>
      </c>
      <c r="I56" s="6" t="n">
        <f aca="false">MATCH(H56,A:A,0)</f>
        <v>60</v>
      </c>
      <c r="J56" s="6" t="n">
        <f aca="true">INDIRECT(_xlfn.CONCAT("C",I56))</f>
        <v>-4.383333</v>
      </c>
      <c r="K56" s="6" t="n">
        <f aca="true">INDIRECT(_xlfn.CONCAT("D",I56))</f>
        <v>-80.25</v>
      </c>
      <c r="L56" s="0" t="str">
        <f aca="true">INDIRECT(_xlfn.CONCAT("E",I56))</f>
        <v>c.250</v>
      </c>
      <c r="M56" s="0" t="str">
        <f aca="true">INDIRECT(_xlfn.CONCAT("F",I56))</f>
        <v>zapotillo</v>
      </c>
    </row>
    <row r="57" customFormat="false" ht="16" hidden="false" customHeight="true" outlineLevel="0" collapsed="false">
      <c r="A57" s="4" t="s">
        <v>82</v>
      </c>
      <c r="B57" s="4" t="s">
        <v>180</v>
      </c>
      <c r="C57" s="4" t="n">
        <v>1.1</v>
      </c>
      <c r="D57" s="4" t="n">
        <v>-78.866667</v>
      </c>
      <c r="E57" s="5" t="s">
        <v>181</v>
      </c>
      <c r="F57" s="0" t="s">
        <v>182</v>
      </c>
      <c r="H57" s="4" t="s">
        <v>83</v>
      </c>
      <c r="I57" s="6" t="n">
        <f aca="false">MATCH(H57,A:A,0)</f>
        <v>24</v>
      </c>
      <c r="J57" s="6" t="n">
        <f aca="true">INDIRECT(_xlfn.CONCAT("C",I57))</f>
        <v>0</v>
      </c>
      <c r="K57" s="6" t="n">
        <f aca="true">INDIRECT(_xlfn.CONCAT("D",I57))</f>
        <v>-77.766667</v>
      </c>
      <c r="L57" s="0" t="n">
        <f aca="true">INDIRECT(_xlfn.CONCAT("E",I57))</f>
        <v>300</v>
      </c>
      <c r="M57" s="0" t="str">
        <f aca="true">INDIRECT(_xlfn.CONCAT("F",I57))</f>
        <v>lago_agrio</v>
      </c>
    </row>
    <row r="58" customFormat="false" ht="16" hidden="false" customHeight="true" outlineLevel="0" collapsed="false">
      <c r="A58" s="4" t="s">
        <v>183</v>
      </c>
      <c r="B58" s="5" t="s">
        <v>184</v>
      </c>
      <c r="C58" s="5" t="n">
        <v>-1.583333</v>
      </c>
      <c r="D58" s="5" t="n">
        <v>-77.916667</v>
      </c>
      <c r="E58" s="5" t="s">
        <v>13</v>
      </c>
      <c r="F58" s="0" t="s">
        <v>185</v>
      </c>
      <c r="H58" s="4" t="s">
        <v>58</v>
      </c>
      <c r="I58" s="6" t="n">
        <f aca="false">MATCH(H58,A:A,0)</f>
        <v>15</v>
      </c>
      <c r="J58" s="6" t="n">
        <f aca="true">INDIRECT(_xlfn.CONCAT("C",I58))</f>
        <v>0.066667</v>
      </c>
      <c r="K58" s="6" t="n">
        <f aca="true">INDIRECT(_xlfn.CONCAT("D",I58))</f>
        <v>-76.2</v>
      </c>
      <c r="L58" s="0" t="n">
        <f aca="true">INDIRECT(_xlfn.CONCAT("E",I58))</f>
        <v>200</v>
      </c>
      <c r="M58" s="0" t="str">
        <f aca="true">INDIRECT(_xlfn.CONCAT("F",I58))</f>
        <v>cuyabeno_river</v>
      </c>
    </row>
    <row r="59" customFormat="false" ht="16" hidden="false" customHeight="true" outlineLevel="0" collapsed="false">
      <c r="A59" s="4" t="s">
        <v>186</v>
      </c>
      <c r="B59" s="5" t="s">
        <v>187</v>
      </c>
      <c r="C59" s="5" t="n">
        <v>-0.666667</v>
      </c>
      <c r="D59" s="5" t="n">
        <v>-76.383333</v>
      </c>
      <c r="E59" s="5" t="n">
        <v>220</v>
      </c>
      <c r="F59" s="0" t="s">
        <v>188</v>
      </c>
      <c r="H59" s="4" t="s">
        <v>189</v>
      </c>
      <c r="I59" s="6" t="n">
        <f aca="false">MATCH(H59,A:A,0)</f>
        <v>63</v>
      </c>
      <c r="J59" s="6" t="n">
        <f aca="true">INDIRECT(_xlfn.CONCAT("C",I59))</f>
        <v>-0.183333</v>
      </c>
      <c r="K59" s="6" t="n">
        <f aca="true">INDIRECT(_xlfn.CONCAT("D",I59))</f>
        <v>-78.483333</v>
      </c>
      <c r="L59" s="0" t="n">
        <f aca="true">INDIRECT(_xlfn.CONCAT("E",I59))</f>
        <v>2780</v>
      </c>
      <c r="M59" s="0" t="str">
        <f aca="true">INDIRECT(_xlfn.CONCAT("F",I59))</f>
        <v>L618326</v>
      </c>
    </row>
    <row r="60" customFormat="false" ht="16" hidden="false" customHeight="true" outlineLevel="0" collapsed="false">
      <c r="A60" s="4" t="s">
        <v>179</v>
      </c>
      <c r="B60" s="5" t="s">
        <v>190</v>
      </c>
      <c r="C60" s="5" t="n">
        <v>-4.383333</v>
      </c>
      <c r="D60" s="5" t="n">
        <v>-80.25</v>
      </c>
      <c r="E60" s="5" t="s">
        <v>191</v>
      </c>
      <c r="F60" s="0" t="s">
        <v>192</v>
      </c>
      <c r="H60" s="12" t="s">
        <v>90</v>
      </c>
      <c r="I60" s="6" t="n">
        <f aca="false">MATCH(H60,A:A,0)</f>
        <v>26</v>
      </c>
      <c r="J60" s="6" t="n">
        <f aca="true">INDIRECT(_xlfn.CONCAT("C",I60))</f>
        <v>1.1</v>
      </c>
      <c r="K60" s="6" t="n">
        <f aca="true">INDIRECT(_xlfn.CONCAT("D",I60))</f>
        <v>-79.116667</v>
      </c>
      <c r="L60" s="0" t="n">
        <f aca="true">INDIRECT(_xlfn.CONCAT("E",I60))</f>
        <v>10</v>
      </c>
      <c r="M60" s="0" t="str">
        <f aca="true">INDIRECT(_xlfn.CONCAT("F",I60))</f>
        <v>tola_laguna</v>
      </c>
    </row>
    <row r="61" customFormat="false" ht="16" hidden="false" customHeight="true" outlineLevel="0" collapsed="false">
      <c r="A61" s="4" t="s">
        <v>193</v>
      </c>
      <c r="B61" s="5" t="s">
        <v>194</v>
      </c>
      <c r="C61" s="5" t="n">
        <v>0.866667</v>
      </c>
      <c r="D61" s="5" t="n">
        <v>-79.833333</v>
      </c>
      <c r="E61" s="5" t="n">
        <v>0</v>
      </c>
      <c r="H61" s="11" t="s">
        <v>158</v>
      </c>
      <c r="I61" s="6" t="n">
        <f aca="false">MATCH(H61,A:A,0)</f>
        <v>49</v>
      </c>
      <c r="J61" s="6" t="n">
        <f aca="true">INDIRECT(_xlfn.CONCAT("C",I61))</f>
        <v>1.316667</v>
      </c>
      <c r="K61" s="6" t="n">
        <f aca="true">INDIRECT(_xlfn.CONCAT("D",I61))</f>
        <v>-78.866667</v>
      </c>
      <c r="L61" s="0" t="n">
        <f aca="true">INDIRECT(_xlfn.CONCAT("E",I61))</f>
        <v>0</v>
      </c>
      <c r="M61" s="0" t="str">
        <f aca="true">INDIRECT(_xlfn.CONCAT("F",I61))</f>
        <v>san_andres_mang</v>
      </c>
    </row>
    <row r="62" customFormat="false" ht="16" hidden="false" customHeight="true" outlineLevel="0" collapsed="false">
      <c r="A62" s="4" t="s">
        <v>24</v>
      </c>
      <c r="B62" s="5" t="s">
        <v>25</v>
      </c>
      <c r="C62" s="5" t="n">
        <v>-0.583333</v>
      </c>
      <c r="D62" s="5" t="n">
        <v>-80.416667</v>
      </c>
      <c r="E62" s="5" t="n">
        <v>0</v>
      </c>
      <c r="H62" s="4" t="s">
        <v>195</v>
      </c>
      <c r="I62" s="6" t="n">
        <f aca="false">MATCH(H62,A:A,0)</f>
        <v>81</v>
      </c>
      <c r="J62" s="6" t="n">
        <f aca="true">INDIRECT(_xlfn.CONCAT("C",I62))</f>
        <v>1.2</v>
      </c>
      <c r="K62" s="6" t="n">
        <f aca="true">INDIRECT(_xlfn.CONCAT("D",I62))</f>
        <v>-79.05</v>
      </c>
      <c r="L62" s="0" t="n">
        <f aca="true">INDIRECT(_xlfn.CONCAT("E",I62))</f>
        <v>0</v>
      </c>
      <c r="M62" s="0" t="str">
        <f aca="true">INDIRECT(_xlfn.CONCAT("F",I62))</f>
        <v>la_tola</v>
      </c>
    </row>
    <row r="63" customFormat="false" ht="16" hidden="false" customHeight="true" outlineLevel="0" collapsed="false">
      <c r="A63" s="4" t="s">
        <v>189</v>
      </c>
      <c r="B63" s="5" t="s">
        <v>148</v>
      </c>
      <c r="C63" s="5" t="n">
        <v>-0.183333</v>
      </c>
      <c r="D63" s="5" t="n">
        <v>-78.483333</v>
      </c>
      <c r="E63" s="5" t="n">
        <v>2780</v>
      </c>
      <c r="F63" s="0" t="s">
        <v>196</v>
      </c>
      <c r="H63" s="4" t="s">
        <v>189</v>
      </c>
      <c r="I63" s="6" t="n">
        <f aca="false">MATCH(H63,A:A,0)</f>
        <v>63</v>
      </c>
      <c r="J63" s="6" t="n">
        <f aca="true">INDIRECT(_xlfn.CONCAT("C",I63))</f>
        <v>-0.183333</v>
      </c>
      <c r="K63" s="6" t="n">
        <f aca="true">INDIRECT(_xlfn.CONCAT("D",I63))</f>
        <v>-78.483333</v>
      </c>
      <c r="L63" s="0" t="n">
        <f aca="true">INDIRECT(_xlfn.CONCAT("E",I63))</f>
        <v>2780</v>
      </c>
      <c r="M63" s="0" t="str">
        <f aca="true">INDIRECT(_xlfn.CONCAT("F",I63))</f>
        <v>L618326</v>
      </c>
    </row>
    <row r="64" customFormat="false" ht="16" hidden="false" customHeight="true" outlineLevel="0" collapsed="false">
      <c r="A64" s="4" t="s">
        <v>197</v>
      </c>
      <c r="B64" s="5" t="s">
        <v>198</v>
      </c>
      <c r="C64" s="5" t="n">
        <v>-3.55</v>
      </c>
      <c r="D64" s="5" t="n">
        <v>-79.983333</v>
      </c>
      <c r="E64" s="5" t="n">
        <v>1000</v>
      </c>
      <c r="H64" s="4" t="s">
        <v>189</v>
      </c>
      <c r="I64" s="6" t="n">
        <f aca="false">MATCH(H64,A:A,0)</f>
        <v>63</v>
      </c>
      <c r="J64" s="6" t="n">
        <f aca="true">INDIRECT(_xlfn.CONCAT("C",I64))</f>
        <v>-0.183333</v>
      </c>
      <c r="K64" s="6" t="n">
        <f aca="true">INDIRECT(_xlfn.CONCAT("D",I64))</f>
        <v>-78.483333</v>
      </c>
      <c r="L64" s="0" t="n">
        <f aca="true">INDIRECT(_xlfn.CONCAT("E",I64))</f>
        <v>2780</v>
      </c>
      <c r="M64" s="0" t="str">
        <f aca="true">INDIRECT(_xlfn.CONCAT("F",I64))</f>
        <v>L618326</v>
      </c>
    </row>
    <row r="65" customFormat="false" ht="16" hidden="false" customHeight="true" outlineLevel="0" collapsed="false">
      <c r="A65" s="4" t="s">
        <v>199</v>
      </c>
      <c r="B65" s="5" t="s">
        <v>184</v>
      </c>
      <c r="C65" s="5" t="n">
        <v>-1.583333</v>
      </c>
      <c r="D65" s="5" t="n">
        <v>-77.916667</v>
      </c>
      <c r="E65" s="5" t="n">
        <v>2000</v>
      </c>
      <c r="H65" s="4" t="s">
        <v>169</v>
      </c>
      <c r="I65" s="6" t="n">
        <f aca="false">MATCH(H65,A:A,0)</f>
        <v>54</v>
      </c>
      <c r="J65" s="6" t="n">
        <f aca="true">INDIRECT(_xlfn.CONCAT("C",I65))</f>
        <v>0.233333</v>
      </c>
      <c r="K65" s="6" t="n">
        <f aca="true">INDIRECT(_xlfn.CONCAT("D",I65))</f>
        <v>-79.366667</v>
      </c>
      <c r="L65" s="0" t="str">
        <f aca="true">INDIRECT(_xlfn.CONCAT("E",I65))</f>
        <v>c. 450</v>
      </c>
      <c r="M65" s="0" t="str">
        <f aca="true">INDIRECT(_xlfn.CONCAT("F",I65))</f>
        <v>L1396974</v>
      </c>
    </row>
    <row r="66" customFormat="false" ht="16" hidden="false" customHeight="true" outlineLevel="0" collapsed="false">
      <c r="A66" s="4" t="s">
        <v>200</v>
      </c>
      <c r="B66" s="5" t="s">
        <v>201</v>
      </c>
      <c r="C66" s="5" t="n">
        <v>0.283333</v>
      </c>
      <c r="D66" s="5" t="n">
        <v>-76.3</v>
      </c>
      <c r="E66" s="5" t="n">
        <v>280</v>
      </c>
      <c r="H66" s="4" t="s">
        <v>48</v>
      </c>
      <c r="I66" s="6" t="n">
        <f aca="false">MATCH(H66,A:A,0)</f>
        <v>12</v>
      </c>
      <c r="J66" s="6" t="n">
        <f aca="true">INDIRECT(_xlfn.CONCAT("C",I66))</f>
        <v>0.866667</v>
      </c>
      <c r="K66" s="6" t="n">
        <f aca="true">INDIRECT(_xlfn.CONCAT("D",I66))</f>
        <v>-78.066667</v>
      </c>
      <c r="L66" s="0" t="n">
        <f aca="true">INDIRECT(_xlfn.CONCAT("E",I66))</f>
        <v>2050</v>
      </c>
      <c r="M66" s="0" t="str">
        <f aca="true">INDIRECT(_xlfn.CONCAT("F",I66))</f>
        <v>L7790567</v>
      </c>
    </row>
    <row r="67" customFormat="false" ht="16" hidden="false" customHeight="true" outlineLevel="0" collapsed="false">
      <c r="A67" s="4" t="s">
        <v>202</v>
      </c>
      <c r="B67" s="5" t="s">
        <v>203</v>
      </c>
      <c r="C67" s="5" t="n">
        <v>0.45</v>
      </c>
      <c r="D67" s="5" t="n">
        <v>-77.866667</v>
      </c>
      <c r="E67" s="5" t="n">
        <v>3400</v>
      </c>
      <c r="H67" s="4" t="s">
        <v>48</v>
      </c>
      <c r="I67" s="6" t="n">
        <f aca="false">MATCH(H67,A:A,0)</f>
        <v>12</v>
      </c>
      <c r="J67" s="6" t="n">
        <f aca="true">INDIRECT(_xlfn.CONCAT("C",I67))</f>
        <v>0.866667</v>
      </c>
      <c r="K67" s="6" t="n">
        <f aca="true">INDIRECT(_xlfn.CONCAT("D",I67))</f>
        <v>-78.066667</v>
      </c>
      <c r="L67" s="0" t="n">
        <f aca="true">INDIRECT(_xlfn.CONCAT("E",I67))</f>
        <v>2050</v>
      </c>
      <c r="M67" s="0" t="str">
        <f aca="true">INDIRECT(_xlfn.CONCAT("F",I67))</f>
        <v>L7790567</v>
      </c>
    </row>
    <row r="68" customFormat="false" ht="16" hidden="false" customHeight="true" outlineLevel="0" collapsed="false">
      <c r="A68" s="4" t="s">
        <v>204</v>
      </c>
      <c r="B68" s="5" t="s">
        <v>205</v>
      </c>
      <c r="C68" s="5" t="n">
        <v>-2.4</v>
      </c>
      <c r="D68" s="5" t="n">
        <v>-80.683333</v>
      </c>
      <c r="E68" s="5" t="n">
        <v>0</v>
      </c>
      <c r="H68" s="13" t="s">
        <v>175</v>
      </c>
      <c r="I68" s="6" t="n">
        <f aca="false">MATCH(H68,A:A,0)</f>
        <v>56</v>
      </c>
      <c r="J68" s="6" t="n">
        <f aca="true">INDIRECT(_xlfn.CONCAT("C",I68))</f>
        <v>-1.166667</v>
      </c>
      <c r="K68" s="6" t="n">
        <f aca="true">INDIRECT(_xlfn.CONCAT("D",I68))</f>
        <v>-78.75</v>
      </c>
      <c r="L68" s="0" t="str">
        <f aca="true">INDIRECT(_xlfn.CONCAT("E",I68))</f>
        <v>c. 35</v>
      </c>
      <c r="M68" s="0" t="str">
        <f aca="true">INDIRECT(_xlfn.CONCAT("F",I68))</f>
        <v>tundaloma</v>
      </c>
    </row>
    <row r="69" customFormat="false" ht="16" hidden="false" customHeight="true" outlineLevel="0" collapsed="false">
      <c r="A69" s="4"/>
      <c r="B69" s="5"/>
      <c r="C69" s="5"/>
      <c r="D69" s="5"/>
      <c r="E69" s="5"/>
      <c r="H69" s="4" t="s">
        <v>101</v>
      </c>
      <c r="I69" s="6" t="n">
        <f aca="false">MATCH(H69,A:A,0)</f>
        <v>30</v>
      </c>
      <c r="J69" s="6" t="n">
        <f aca="true">INDIRECT(_xlfn.CONCAT("C",I69))</f>
        <v>0.3</v>
      </c>
      <c r="K69" s="6" t="n">
        <f aca="true">INDIRECT(_xlfn.CONCAT("D",I69))</f>
        <v>-78.766667</v>
      </c>
      <c r="L69" s="0" t="n">
        <f aca="true">INDIRECT(_xlfn.CONCAT("E",I69))</f>
        <v>1350</v>
      </c>
      <c r="M69" s="0" t="str">
        <f aca="true">INDIRECT(_xlfn.CONCAT("F",I69))</f>
        <v>los_cedros</v>
      </c>
    </row>
    <row r="70" customFormat="false" ht="16" hidden="false" customHeight="true" outlineLevel="0" collapsed="false">
      <c r="A70" s="4" t="s">
        <v>206</v>
      </c>
      <c r="B70" s="5" t="s">
        <v>207</v>
      </c>
      <c r="C70" s="5" t="n">
        <v>-0.45</v>
      </c>
      <c r="D70" s="5" t="n">
        <v>-76.966667</v>
      </c>
      <c r="E70" s="5" t="n">
        <v>250</v>
      </c>
      <c r="H70" s="4" t="s">
        <v>189</v>
      </c>
      <c r="I70" s="6" t="n">
        <f aca="false">MATCH(H70,A:A,0)</f>
        <v>63</v>
      </c>
      <c r="J70" s="6" t="n">
        <f aca="true">INDIRECT(_xlfn.CONCAT("C",I70))</f>
        <v>-0.183333</v>
      </c>
      <c r="K70" s="6" t="n">
        <f aca="true">INDIRECT(_xlfn.CONCAT("D",I70))</f>
        <v>-78.483333</v>
      </c>
      <c r="L70" s="0" t="n">
        <f aca="true">INDIRECT(_xlfn.CONCAT("E",I70))</f>
        <v>2780</v>
      </c>
      <c r="M70" s="0" t="str">
        <f aca="true">INDIRECT(_xlfn.CONCAT("F",I70))</f>
        <v>L618326</v>
      </c>
    </row>
    <row r="71" customFormat="false" ht="16" hidden="false" customHeight="true" outlineLevel="0" collapsed="false">
      <c r="A71" s="4"/>
      <c r="B71" s="5"/>
      <c r="C71" s="5"/>
      <c r="D71" s="5"/>
      <c r="E71" s="5"/>
      <c r="H71" s="4" t="s">
        <v>19</v>
      </c>
      <c r="I71" s="6" t="n">
        <f aca="false">MATCH(H71,A:A,0)</f>
        <v>97</v>
      </c>
      <c r="J71" s="6" t="n">
        <f aca="true">INDIRECT(_xlfn.CONCAT("C",I71))</f>
        <v>0.216667</v>
      </c>
      <c r="K71" s="6" t="n">
        <f aca="true">INDIRECT(_xlfn.CONCAT("D",I71))</f>
        <v>-78.2</v>
      </c>
      <c r="L71" s="0" t="n">
        <f aca="true">INDIRECT(_xlfn.CONCAT("E",I71))</f>
        <v>2660</v>
      </c>
      <c r="M71" s="0" t="str">
        <f aca="true">INDIRECT(_xlfn.CONCAT("F",I71))</f>
        <v>L5220463</v>
      </c>
    </row>
    <row r="72" customFormat="false" ht="16" hidden="false" customHeight="true" outlineLevel="0" collapsed="false">
      <c r="A72" s="4" t="s">
        <v>208</v>
      </c>
      <c r="B72" s="5" t="s">
        <v>209</v>
      </c>
      <c r="C72" s="5" t="n">
        <v>-2.233333</v>
      </c>
      <c r="D72" s="5" t="n">
        <v>-80.95</v>
      </c>
      <c r="E72" s="5" t="n">
        <v>0</v>
      </c>
      <c r="H72" s="0" t="s">
        <v>23</v>
      </c>
      <c r="I72" s="6" t="n">
        <f aca="false">MATCH(H72,A:A,0)</f>
        <v>14</v>
      </c>
      <c r="J72" s="6" t="n">
        <f aca="true">INDIRECT(_xlfn.CONCAT("C",I72))</f>
        <v>-0.193</v>
      </c>
      <c r="K72" s="6" t="n">
        <f aca="true">INDIRECT(_xlfn.CONCAT("D",I72))</f>
        <v>-78.4268333</v>
      </c>
      <c r="L72" s="0" t="n">
        <f aca="true">INDIRECT(_xlfn.CONCAT("E",I72))</f>
        <v>2460</v>
      </c>
      <c r="M72" s="0" t="str">
        <f aca="true">INDIRECT(_xlfn.CONCAT("F",I72))</f>
        <v>L2761969</v>
      </c>
    </row>
    <row r="73" customFormat="false" ht="16" hidden="false" customHeight="true" outlineLevel="0" collapsed="false">
      <c r="A73" s="4"/>
      <c r="B73" s="5"/>
      <c r="C73" s="5"/>
      <c r="D73" s="5"/>
      <c r="E73" s="5"/>
      <c r="H73" s="4" t="s">
        <v>33</v>
      </c>
      <c r="I73" s="6" t="n">
        <f aca="false">MATCH(H73,A:A,0)</f>
        <v>8</v>
      </c>
      <c r="J73" s="6" t="n">
        <f aca="true">INDIRECT(_xlfn.CONCAT("C",I73))</f>
        <v>0</v>
      </c>
      <c r="K73" s="6" t="n">
        <f aca="true">INDIRECT(_xlfn.CONCAT("D",I73))</f>
        <v>-76.15</v>
      </c>
      <c r="L73" s="0" t="n">
        <f aca="true">INDIRECT(_xlfn.CONCAT("E",I73))</f>
        <v>230</v>
      </c>
      <c r="M73" s="0" t="str">
        <f aca="true">INDIRECT(_xlfn.CONCAT("F",I73))</f>
        <v>canagueno</v>
      </c>
    </row>
    <row r="74" customFormat="false" ht="16" hidden="false" customHeight="true" outlineLevel="0" collapsed="false">
      <c r="A74" s="4" t="s">
        <v>210</v>
      </c>
      <c r="B74" s="5" t="s">
        <v>211</v>
      </c>
      <c r="C74" s="5" t="n">
        <v>-1.133333</v>
      </c>
      <c r="D74" s="5" t="n">
        <v>-89.6</v>
      </c>
      <c r="E74" s="5" t="n">
        <v>0</v>
      </c>
      <c r="H74" s="14" t="s">
        <v>134</v>
      </c>
      <c r="I74" s="6" t="n">
        <f aca="false">MATCH(H74,A:A,0)</f>
        <v>41</v>
      </c>
      <c r="J74" s="6" t="n">
        <f aca="true">INDIRECT(_xlfn.CONCAT("C",I74))</f>
        <v>-0.383333</v>
      </c>
      <c r="K74" s="6" t="n">
        <f aca="true">INDIRECT(_xlfn.CONCAT("D",I74))</f>
        <v>-76.116667</v>
      </c>
      <c r="L74" s="0" t="n">
        <f aca="true">INDIRECT(_xlfn.CONCAT("E",I74))</f>
        <v>250</v>
      </c>
      <c r="M74" s="0" t="str">
        <f aca="true">INDIRECT(_xlfn.CONCAT("F",I74))</f>
        <v>panacocha</v>
      </c>
    </row>
    <row r="75" customFormat="false" ht="16" hidden="false" customHeight="true" outlineLevel="0" collapsed="false">
      <c r="A75" s="4"/>
      <c r="B75" s="5"/>
      <c r="C75" s="5"/>
      <c r="D75" s="5"/>
      <c r="E75" s="5"/>
      <c r="H75" s="4" t="s">
        <v>189</v>
      </c>
      <c r="I75" s="6" t="n">
        <f aca="false">MATCH(H75,A:A,0)</f>
        <v>63</v>
      </c>
      <c r="J75" s="6" t="n">
        <f aca="true">INDIRECT(_xlfn.CONCAT("C",I75))</f>
        <v>-0.183333</v>
      </c>
      <c r="K75" s="6" t="n">
        <f aca="true">INDIRECT(_xlfn.CONCAT("D",I75))</f>
        <v>-78.483333</v>
      </c>
      <c r="L75" s="0" t="n">
        <f aca="true">INDIRECT(_xlfn.CONCAT("E",I75))</f>
        <v>2780</v>
      </c>
      <c r="M75" s="0" t="str">
        <f aca="true">INDIRECT(_xlfn.CONCAT("F",I75))</f>
        <v>L618326</v>
      </c>
    </row>
    <row r="76" customFormat="false" ht="16" hidden="false" customHeight="true" outlineLevel="0" collapsed="false">
      <c r="A76" s="4" t="s">
        <v>212</v>
      </c>
      <c r="B76" s="5" t="s">
        <v>213</v>
      </c>
      <c r="C76" s="5" t="n">
        <v>-1.033333</v>
      </c>
      <c r="D76" s="5" t="n">
        <v>-77.383333</v>
      </c>
      <c r="E76" s="5" t="n">
        <v>400</v>
      </c>
      <c r="H76" s="0" t="s">
        <v>153</v>
      </c>
      <c r="I76" s="6" t="n">
        <f aca="false">MATCH(H76,A:A,0)</f>
        <v>47</v>
      </c>
      <c r="J76" s="6" t="n">
        <f aca="true">INDIRECT(_xlfn.CONCAT("C",I76))</f>
        <v>1.066667</v>
      </c>
      <c r="K76" s="6" t="n">
        <f aca="true">INDIRECT(_xlfn.CONCAT("D",I76))</f>
        <v>-79.4</v>
      </c>
      <c r="L76" s="0" t="n">
        <f aca="true">INDIRECT(_xlfn.CONCAT("E",I76))</f>
        <v>0</v>
      </c>
      <c r="M76" s="0" t="str">
        <f aca="true">INDIRECT(_xlfn.CONCAT("F",I76))</f>
        <v>Rio_Verde</v>
      </c>
    </row>
    <row r="77" customFormat="false" ht="16" hidden="false" customHeight="true" outlineLevel="0" collapsed="false">
      <c r="A77" s="4" t="s">
        <v>76</v>
      </c>
      <c r="B77" s="5" t="s">
        <v>214</v>
      </c>
      <c r="C77" s="5" t="n">
        <v>-2.183333</v>
      </c>
      <c r="D77" s="5" t="n">
        <v>-81</v>
      </c>
      <c r="E77" s="5" t="n">
        <v>0</v>
      </c>
      <c r="F77" s="0" t="s">
        <v>215</v>
      </c>
      <c r="H77" s="4" t="s">
        <v>186</v>
      </c>
      <c r="I77" s="6" t="n">
        <f aca="false">MATCH(H77,A:A,0)</f>
        <v>59</v>
      </c>
      <c r="J77" s="6" t="n">
        <f aca="true">INDIRECT(_xlfn.CONCAT("C",I77))</f>
        <v>-0.666667</v>
      </c>
      <c r="K77" s="6" t="n">
        <f aca="true">INDIRECT(_xlfn.CONCAT("D",I77))</f>
        <v>-76.383333</v>
      </c>
      <c r="L77" s="0" t="n">
        <f aca="true">INDIRECT(_xlfn.CONCAT("E",I77))</f>
        <v>220</v>
      </c>
      <c r="M77" s="0" t="str">
        <f aca="true">INDIRECT(_xlfn.CONCAT("F",I77))</f>
        <v>L685430</v>
      </c>
    </row>
    <row r="78" customFormat="false" ht="16" hidden="false" customHeight="true" outlineLevel="0" collapsed="false">
      <c r="A78" s="4" t="s">
        <v>216</v>
      </c>
      <c r="B78" s="5" t="s">
        <v>217</v>
      </c>
      <c r="C78" s="5" t="n">
        <v>0.866667</v>
      </c>
      <c r="D78" s="5" t="n">
        <v>-78.466667</v>
      </c>
      <c r="E78" s="5" t="n">
        <v>650</v>
      </c>
      <c r="H78" s="4" t="s">
        <v>111</v>
      </c>
      <c r="I78" s="6" t="n">
        <f aca="false">MATCH(H78,A:A,0)</f>
        <v>33</v>
      </c>
      <c r="J78" s="6" t="n">
        <f aca="true">INDIRECT(_xlfn.CONCAT("C",I78))</f>
        <v>-2.3</v>
      </c>
      <c r="K78" s="6" t="n">
        <f aca="true">INDIRECT(_xlfn.CONCAT("D",I78))</f>
        <v>-78.1</v>
      </c>
      <c r="L78" s="0" t="n">
        <f aca="true">INDIRECT(_xlfn.CONCAT("E",I78))</f>
        <v>980</v>
      </c>
      <c r="M78" s="0" t="str">
        <f aca="true">INDIRECT(_xlfn.CONCAT("F",I78))</f>
        <v>macas</v>
      </c>
    </row>
    <row r="79" customFormat="false" ht="16" hidden="false" customHeight="true" outlineLevel="0" collapsed="false">
      <c r="A79" s="4" t="s">
        <v>36</v>
      </c>
      <c r="B79" s="5" t="s">
        <v>218</v>
      </c>
      <c r="C79" s="5" t="n">
        <v>-0.7</v>
      </c>
      <c r="D79" s="5" t="n">
        <v>-80.183333</v>
      </c>
      <c r="E79" s="5" t="n">
        <v>10</v>
      </c>
      <c r="F79" s="0" t="s">
        <v>219</v>
      </c>
      <c r="H79" s="4" t="s">
        <v>77</v>
      </c>
      <c r="I79" s="6" t="n">
        <f aca="false">MATCH(H79,A:A,0)</f>
        <v>20</v>
      </c>
      <c r="J79" s="6" t="n">
        <f aca="true">INDIRECT(_xlfn.CONCAT("C",I79))</f>
        <v>0.32</v>
      </c>
      <c r="K79" s="6" t="n">
        <f aca="true">INDIRECT(_xlfn.CONCAT("D",I79))</f>
        <v>-77.566667</v>
      </c>
      <c r="L79" s="0" t="n">
        <f aca="true">INDIRECT(_xlfn.CONCAT("E",I79))</f>
        <v>2440</v>
      </c>
      <c r="M79" s="0" t="str">
        <f aca="true">INDIRECT(_xlfn.CONCAT("F",I79))</f>
        <v>la bonita</v>
      </c>
    </row>
    <row r="80" customFormat="false" ht="16" hidden="false" customHeight="true" outlineLevel="0" collapsed="false">
      <c r="A80" s="4" t="s">
        <v>220</v>
      </c>
      <c r="B80" s="5" t="s">
        <v>221</v>
      </c>
      <c r="C80" s="5" t="n">
        <v>-0.483333</v>
      </c>
      <c r="D80" s="5" t="n">
        <v>-76.366667</v>
      </c>
      <c r="E80" s="5" t="n">
        <v>250</v>
      </c>
      <c r="H80" s="4" t="s">
        <v>20</v>
      </c>
      <c r="I80" s="6" t="n">
        <f aca="false">MATCH(H80,A:A,0)</f>
        <v>4</v>
      </c>
      <c r="J80" s="6" t="n">
        <f aca="true">INDIRECT(_xlfn.CONCAT("C",I80))</f>
        <v>-0.45</v>
      </c>
      <c r="K80" s="6" t="n">
        <f aca="true">INDIRECT(_xlfn.CONCAT("D",I80))</f>
        <v>-78.583333</v>
      </c>
      <c r="L80" s="0" t="n">
        <f aca="true">INDIRECT(_xlfn.CONCAT("E",I80))</f>
        <v>1900</v>
      </c>
      <c r="M80" s="0" t="str">
        <f aca="true">INDIRECT(_xlfn.CONCAT("F",I80))</f>
        <v>baeza</v>
      </c>
    </row>
    <row r="81" customFormat="false" ht="16" hidden="false" customHeight="true" outlineLevel="0" collapsed="false">
      <c r="A81" s="4" t="s">
        <v>195</v>
      </c>
      <c r="B81" s="5" t="s">
        <v>99</v>
      </c>
      <c r="C81" s="5" t="n">
        <v>1.2</v>
      </c>
      <c r="D81" s="5" t="n">
        <v>-79.05</v>
      </c>
      <c r="E81" s="5" t="n">
        <v>0</v>
      </c>
      <c r="F81" s="0" t="s">
        <v>222</v>
      </c>
      <c r="H81" s="4" t="s">
        <v>61</v>
      </c>
      <c r="I81" s="6" t="n">
        <f aca="false">MATCH(H81,A:A,0)</f>
        <v>16</v>
      </c>
      <c r="J81" s="6" t="n">
        <f aca="true">INDIRECT(_xlfn.CONCAT("C",I81))</f>
        <v>-3.783333</v>
      </c>
      <c r="K81" s="6" t="n">
        <f aca="true">INDIRECT(_xlfn.CONCAT("D",I81))</f>
        <v>-78.916667</v>
      </c>
      <c r="L81" s="0" t="n">
        <f aca="true">INDIRECT(_xlfn.CONCAT("E",I81))</f>
        <v>1000</v>
      </c>
      <c r="M81" s="0" t="str">
        <f aca="true">INDIRECT(_xlfn.CONCAT("F",I81))</f>
        <v>kiim</v>
      </c>
    </row>
    <row r="82" customFormat="false" ht="16" hidden="false" customHeight="true" outlineLevel="0" collapsed="false">
      <c r="A82" s="4" t="s">
        <v>223</v>
      </c>
      <c r="B82" s="5" t="s">
        <v>224</v>
      </c>
      <c r="C82" s="5" t="n">
        <v>-0.45</v>
      </c>
      <c r="D82" s="5" t="n">
        <v>-76.45</v>
      </c>
      <c r="E82" s="5" t="n">
        <v>240</v>
      </c>
      <c r="H82" s="4" t="s">
        <v>72</v>
      </c>
      <c r="I82" s="6" t="n">
        <f aca="false">MATCH(H82,A:A,0)</f>
        <v>19</v>
      </c>
      <c r="J82" s="6" t="n">
        <f aca="true">INDIRECT(_xlfn.CONCAT("C",I82))</f>
        <v>0.516667</v>
      </c>
      <c r="K82" s="6" t="n">
        <f aca="true">INDIRECT(_xlfn.CONCAT("D",I82))</f>
        <v>-79.266667</v>
      </c>
      <c r="L82" s="0" t="str">
        <f aca="true">INDIRECT(_xlfn.CONCAT("E",I82))</f>
        <v>c. 300</v>
      </c>
      <c r="M82" s="0" t="str">
        <f aca="true">INDIRECT(_xlfn.CONCAT("F",I82))</f>
        <v>hoja_blanca</v>
      </c>
    </row>
    <row r="83" customFormat="false" ht="16" hidden="false" customHeight="true" outlineLevel="0" collapsed="false">
      <c r="A83" s="4"/>
      <c r="B83" s="5"/>
      <c r="C83" s="5"/>
      <c r="D83" s="5"/>
      <c r="E83" s="5"/>
      <c r="H83" s="4" t="s">
        <v>183</v>
      </c>
      <c r="I83" s="6" t="n">
        <f aca="false">MATCH(H83,A:A,0)</f>
        <v>58</v>
      </c>
      <c r="J83" s="6" t="n">
        <f aca="true">INDIRECT(_xlfn.CONCAT("C",I83))</f>
        <v>-1.583333</v>
      </c>
      <c r="K83" s="6" t="n">
        <f aca="true">INDIRECT(_xlfn.CONCAT("D",I83))</f>
        <v>-77.916667</v>
      </c>
      <c r="L83" s="0" t="str">
        <f aca="true">INDIRECT(_xlfn.CONCAT("E",I83))</f>
        <v>c. 2000</v>
      </c>
      <c r="M83" s="0" t="str">
        <f aca="true">INDIRECT(_xlfn.CONCAT("F",I83))</f>
        <v>L471438</v>
      </c>
    </row>
    <row r="84" customFormat="false" ht="16" hidden="false" customHeight="true" outlineLevel="0" collapsed="false">
      <c r="A84" s="4" t="s">
        <v>225</v>
      </c>
      <c r="B84" s="5" t="s">
        <v>226</v>
      </c>
      <c r="C84" s="5" t="n">
        <v>0.2</v>
      </c>
      <c r="D84" s="5" t="n">
        <v>-76.85</v>
      </c>
      <c r="E84" s="5" t="n">
        <v>300</v>
      </c>
      <c r="H84" s="4" t="s">
        <v>147</v>
      </c>
      <c r="I84" s="6" t="n">
        <f aca="false">MATCH(H84,A:A,0)</f>
        <v>45</v>
      </c>
      <c r="J84" s="6" t="n">
        <f aca="true">INDIRECT(_xlfn.CONCAT("C",I84))</f>
        <v>-0.183333</v>
      </c>
      <c r="K84" s="6" t="n">
        <f aca="true">INDIRECT(_xlfn.CONCAT("D",I84))</f>
        <v>-78.483333</v>
      </c>
      <c r="L84" s="0" t="str">
        <f aca="true">INDIRECT(_xlfn.CONCAT("E",I84))</f>
        <v>c. 2800</v>
      </c>
      <c r="M84" s="0" t="str">
        <f aca="true">INDIRECT(_xlfn.CONCAT("F",I84))</f>
        <v>quito</v>
      </c>
    </row>
    <row r="85" customFormat="false" ht="16" hidden="false" customHeight="true" outlineLevel="0" collapsed="false">
      <c r="A85" s="4"/>
      <c r="B85" s="5"/>
      <c r="C85" s="5"/>
      <c r="D85" s="5"/>
      <c r="E85" s="5"/>
      <c r="H85" s="4" t="s">
        <v>189</v>
      </c>
      <c r="I85" s="6" t="n">
        <f aca="false">MATCH(H85,A:A,0)</f>
        <v>63</v>
      </c>
      <c r="J85" s="6" t="n">
        <f aca="true">INDIRECT(_xlfn.CONCAT("C",I85))</f>
        <v>-0.183333</v>
      </c>
      <c r="K85" s="6" t="n">
        <f aca="true">INDIRECT(_xlfn.CONCAT("D",I85))</f>
        <v>-78.483333</v>
      </c>
      <c r="L85" s="0" t="n">
        <f aca="true">INDIRECT(_xlfn.CONCAT("E",I85))</f>
        <v>2780</v>
      </c>
      <c r="M85" s="0" t="str">
        <f aca="true">INDIRECT(_xlfn.CONCAT("F",I85))</f>
        <v>L618326</v>
      </c>
    </row>
    <row r="86" customFormat="false" ht="16" hidden="false" customHeight="true" outlineLevel="0" collapsed="false">
      <c r="A86" s="4" t="s">
        <v>227</v>
      </c>
      <c r="B86" s="5" t="s">
        <v>228</v>
      </c>
      <c r="C86" s="5" t="n">
        <v>-2.866667</v>
      </c>
      <c r="D86" s="5" t="n">
        <v>-79.083333</v>
      </c>
      <c r="E86" s="5" t="n">
        <v>2800</v>
      </c>
      <c r="H86" s="4" t="s">
        <v>45</v>
      </c>
      <c r="I86" s="6" t="n">
        <f aca="false">MATCH(H86,A:A,0)</f>
        <v>11</v>
      </c>
      <c r="J86" s="6" t="n">
        <f aca="true">INDIRECT(_xlfn.CONCAT("C",I86))</f>
        <v>1.366667</v>
      </c>
      <c r="K86" s="6" t="n">
        <f aca="true">INDIRECT(_xlfn.CONCAT("D",I86))</f>
        <v>-78.866667</v>
      </c>
      <c r="L86" s="0" t="n">
        <f aca="true">INDIRECT(_xlfn.CONCAT("E",I86))</f>
        <v>0</v>
      </c>
      <c r="M86" s="0" t="str">
        <f aca="true">INDIRECT(_xlfn.CONCAT("F",I86))</f>
        <v>changuaral</v>
      </c>
    </row>
    <row r="87" customFormat="false" ht="16" hidden="false" customHeight="true" outlineLevel="0" collapsed="false">
      <c r="A87" s="4" t="s">
        <v>229</v>
      </c>
      <c r="B87" s="5" t="s">
        <v>230</v>
      </c>
      <c r="C87" s="5" t="n">
        <v>-2.316667</v>
      </c>
      <c r="D87" s="5" t="n">
        <v>-79.633333</v>
      </c>
      <c r="E87" s="5" t="n">
        <v>10</v>
      </c>
    </row>
    <row r="88" customFormat="false" ht="16" hidden="false" customHeight="true" outlineLevel="0" collapsed="false">
      <c r="A88" s="4" t="s">
        <v>231</v>
      </c>
      <c r="B88" s="5" t="s">
        <v>232</v>
      </c>
      <c r="C88" s="5" t="n">
        <v>1.35</v>
      </c>
      <c r="D88" s="5" t="n">
        <v>-78.716667</v>
      </c>
      <c r="E88" s="5" t="n">
        <v>50</v>
      </c>
    </row>
    <row r="89" customFormat="false" ht="16" hidden="false" customHeight="true" outlineLevel="0" collapsed="false">
      <c r="A89" s="4" t="s">
        <v>233</v>
      </c>
      <c r="B89" s="5" t="s">
        <v>234</v>
      </c>
      <c r="C89" s="5" t="n">
        <v>-2.1</v>
      </c>
      <c r="D89" s="5" t="n">
        <v>-80.716667</v>
      </c>
      <c r="E89" s="5" t="s">
        <v>235</v>
      </c>
    </row>
    <row r="90" customFormat="false" ht="16" hidden="false" customHeight="true" outlineLevel="0" collapsed="false">
      <c r="A90" s="4" t="s">
        <v>236</v>
      </c>
      <c r="B90" s="5" t="s">
        <v>237</v>
      </c>
      <c r="C90" s="5" t="n">
        <v>0.866667</v>
      </c>
      <c r="D90" s="5" t="n">
        <v>-78.8</v>
      </c>
      <c r="E90" s="5" t="s">
        <v>238</v>
      </c>
    </row>
    <row r="91" customFormat="false" ht="16" hidden="false" customHeight="true" outlineLevel="0" collapsed="false">
      <c r="A91" s="4" t="s">
        <v>239</v>
      </c>
      <c r="B91" s="5" t="s">
        <v>240</v>
      </c>
      <c r="C91" s="5" t="n">
        <v>-3.433333</v>
      </c>
      <c r="D91" s="5" t="n">
        <v>-80.216667</v>
      </c>
      <c r="E91" s="5" t="s">
        <v>235</v>
      </c>
    </row>
    <row r="92" customFormat="false" ht="16" hidden="false" customHeight="true" outlineLevel="0" collapsed="false">
      <c r="A92" s="4" t="s">
        <v>241</v>
      </c>
      <c r="B92" s="5" t="s">
        <v>163</v>
      </c>
      <c r="C92" s="5" t="n">
        <v>-3.45</v>
      </c>
      <c r="D92" s="5" t="n">
        <v>-79.966667</v>
      </c>
      <c r="E92" s="5" t="n">
        <v>10</v>
      </c>
    </row>
    <row r="93" customFormat="false" ht="16" hidden="false" customHeight="true" outlineLevel="0" collapsed="false">
      <c r="A93" s="4" t="s">
        <v>71</v>
      </c>
      <c r="B93" s="5" t="s">
        <v>242</v>
      </c>
      <c r="C93" s="5" t="n">
        <v>-1.416667</v>
      </c>
      <c r="D93" s="5" t="n">
        <v>-80.95</v>
      </c>
      <c r="E93" s="5" t="n">
        <v>0</v>
      </c>
      <c r="F93" s="0" t="s">
        <v>243</v>
      </c>
    </row>
    <row r="94" customFormat="false" ht="16" hidden="false" customHeight="true" outlineLevel="0" collapsed="false">
      <c r="A94" s="4" t="s">
        <v>244</v>
      </c>
      <c r="B94" s="5" t="s">
        <v>245</v>
      </c>
      <c r="C94" s="5" t="n">
        <v>-4.5</v>
      </c>
      <c r="D94" s="5" t="n">
        <v>-79.166667</v>
      </c>
      <c r="E94" s="5" t="s">
        <v>246</v>
      </c>
    </row>
    <row r="95" customFormat="false" ht="16" hidden="false" customHeight="true" outlineLevel="0" collapsed="false">
      <c r="A95" s="4" t="s">
        <v>247</v>
      </c>
      <c r="B95" s="5" t="s">
        <v>248</v>
      </c>
      <c r="C95" s="5" t="n">
        <v>-0.733333</v>
      </c>
      <c r="D95" s="5" t="n">
        <v>-77.2</v>
      </c>
      <c r="E95" s="5" t="s">
        <v>249</v>
      </c>
    </row>
    <row r="96" customFormat="false" ht="16" hidden="false" customHeight="true" outlineLevel="0" collapsed="false">
      <c r="A96" s="4" t="s">
        <v>250</v>
      </c>
      <c r="B96" s="5" t="s">
        <v>251</v>
      </c>
      <c r="C96" s="5" t="n">
        <v>-2.133333</v>
      </c>
      <c r="D96" s="5" t="n">
        <v>-80.766667</v>
      </c>
      <c r="E96" s="5" t="n">
        <v>5</v>
      </c>
    </row>
    <row r="97" customFormat="false" ht="16" hidden="false" customHeight="true" outlineLevel="0" collapsed="false">
      <c r="A97" s="4" t="s">
        <v>19</v>
      </c>
      <c r="B97" s="5" t="s">
        <v>252</v>
      </c>
      <c r="C97" s="5" t="n">
        <v>0.216667</v>
      </c>
      <c r="D97" s="5" t="n">
        <v>-78.2</v>
      </c>
      <c r="E97" s="5" t="n">
        <v>2660</v>
      </c>
      <c r="F97" s="0" t="s">
        <v>253</v>
      </c>
    </row>
    <row r="98" customFormat="false" ht="16" hidden="false" customHeight="true" outlineLevel="0" collapsed="false">
      <c r="A98" s="4" t="s">
        <v>254</v>
      </c>
      <c r="B98" s="5" t="s">
        <v>255</v>
      </c>
      <c r="C98" s="5" t="n">
        <v>-3.166667</v>
      </c>
      <c r="D98" s="5" t="n">
        <v>-80.416667</v>
      </c>
      <c r="E98" s="5" t="n">
        <v>0</v>
      </c>
    </row>
    <row r="99" customFormat="false" ht="16" hidden="false" customHeight="true" outlineLevel="0" collapsed="false">
      <c r="A99" s="4" t="s">
        <v>119</v>
      </c>
      <c r="B99" s="5" t="s">
        <v>161</v>
      </c>
      <c r="C99" s="5" t="n">
        <v>-0.483333</v>
      </c>
      <c r="D99" s="5" t="n">
        <v>-90.266667</v>
      </c>
      <c r="E99" s="5" t="n">
        <v>0</v>
      </c>
    </row>
    <row r="100" customFormat="false" ht="16" hidden="false" customHeight="true" outlineLevel="0" collapsed="false">
      <c r="A100" s="4" t="s">
        <v>175</v>
      </c>
      <c r="B100" s="5" t="s">
        <v>176</v>
      </c>
      <c r="C100" s="5" t="n">
        <v>-1.166667</v>
      </c>
      <c r="D100" s="5" t="n">
        <v>-78.75</v>
      </c>
      <c r="E100" s="5" t="s">
        <v>177</v>
      </c>
    </row>
    <row r="101" customFormat="false" ht="16" hidden="false" customHeight="true" outlineLevel="0" collapsed="false">
      <c r="A101" s="4" t="s">
        <v>256</v>
      </c>
      <c r="B101" s="5" t="s">
        <v>257</v>
      </c>
      <c r="C101" s="5" t="s">
        <v>258</v>
      </c>
      <c r="D101" s="5"/>
      <c r="E101" s="5" t="s">
        <v>259</v>
      </c>
    </row>
    <row r="102" customFormat="false" ht="16" hidden="false" customHeight="true" outlineLevel="0" collapsed="false">
      <c r="A102" s="4" t="s">
        <v>260</v>
      </c>
      <c r="B102" s="5" t="s">
        <v>261</v>
      </c>
      <c r="C102" s="5" t="n">
        <v>-0.666667</v>
      </c>
      <c r="D102" s="5" t="n">
        <v>-77.6</v>
      </c>
      <c r="E102" s="5" t="n">
        <v>1500</v>
      </c>
    </row>
    <row r="103" customFormat="false" ht="16" hidden="false" customHeight="true" outlineLevel="0" collapsed="false">
      <c r="A103" s="4" t="s">
        <v>262</v>
      </c>
      <c r="B103" s="5" t="s">
        <v>263</v>
      </c>
      <c r="C103" s="5" t="n">
        <v>0.366667</v>
      </c>
      <c r="D103" s="5" t="n">
        <v>-78.083333</v>
      </c>
      <c r="E103" s="5" t="n">
        <v>2200</v>
      </c>
    </row>
    <row r="104" customFormat="false" ht="16" hidden="false" customHeight="true" outlineLevel="0" collapsed="false">
      <c r="A104" s="4" t="s">
        <v>264</v>
      </c>
      <c r="B104" s="5" t="s">
        <v>265</v>
      </c>
      <c r="C104" s="5" t="n">
        <v>-0.466667</v>
      </c>
      <c r="D104" s="5" t="n">
        <v>-76.75</v>
      </c>
      <c r="E104" s="5" t="s">
        <v>266</v>
      </c>
    </row>
    <row r="105" s="17" customFormat="true" ht="16" hidden="false" customHeight="true" outlineLevel="0" collapsed="false">
      <c r="A105" s="15" t="s">
        <v>267</v>
      </c>
      <c r="B105" s="16" t="s">
        <v>268</v>
      </c>
      <c r="C105" s="16" t="n">
        <v>-4.066667</v>
      </c>
      <c r="D105" s="16" t="n">
        <v>-78.083333</v>
      </c>
      <c r="E105" s="16" t="s">
        <v>269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7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76" activeCellId="0" sqref="A176"/>
    </sheetView>
  </sheetViews>
  <sheetFormatPr defaultColWidth="10.83984375" defaultRowHeight="23" zeroHeight="false" outlineLevelRow="0" outlineLevelCol="0"/>
  <cols>
    <col collapsed="false" customWidth="true" hidden="false" outlineLevel="0" max="1" min="1" style="17" width="39.33"/>
    <col collapsed="false" customWidth="true" hidden="false" outlineLevel="0" max="2" min="2" style="17" width="15"/>
    <col collapsed="false" customWidth="true" hidden="false" outlineLevel="0" max="3" min="3" style="17" width="12.83"/>
    <col collapsed="false" customWidth="false" hidden="false" outlineLevel="0" max="1024" min="4" style="17" width="10.83"/>
  </cols>
  <sheetData>
    <row r="1" customFormat="false" ht="23" hidden="false" customHeight="true" outlineLevel="0" collapsed="false">
      <c r="A1" s="18" t="s">
        <v>0</v>
      </c>
      <c r="B1" s="19" t="s">
        <v>270</v>
      </c>
      <c r="C1" s="19" t="s">
        <v>4</v>
      </c>
    </row>
    <row r="2" customFormat="false" ht="23" hidden="false" customHeight="true" outlineLevel="0" collapsed="false">
      <c r="A2" s="20" t="s">
        <v>271</v>
      </c>
      <c r="B2" s="21" t="s">
        <v>272</v>
      </c>
      <c r="C2" s="21" t="s">
        <v>273</v>
      </c>
    </row>
    <row r="3" customFormat="false" ht="23" hidden="false" customHeight="true" outlineLevel="0" collapsed="false">
      <c r="A3" s="20" t="s">
        <v>274</v>
      </c>
      <c r="B3" s="20" t="s">
        <v>275</v>
      </c>
      <c r="C3" s="21" t="n">
        <v>0</v>
      </c>
    </row>
    <row r="4" customFormat="false" ht="23" hidden="false" customHeight="true" outlineLevel="0" collapsed="false">
      <c r="A4" s="20" t="s">
        <v>276</v>
      </c>
      <c r="B4" s="21" t="s">
        <v>277</v>
      </c>
      <c r="C4" s="21" t="n">
        <v>1200</v>
      </c>
    </row>
    <row r="5" customFormat="false" ht="23" hidden="false" customHeight="true" outlineLevel="0" collapsed="false">
      <c r="A5" s="20" t="s">
        <v>278</v>
      </c>
      <c r="B5" s="21" t="s">
        <v>279</v>
      </c>
      <c r="C5" s="21" t="n">
        <v>700</v>
      </c>
    </row>
    <row r="6" customFormat="false" ht="23" hidden="false" customHeight="true" outlineLevel="0" collapsed="false">
      <c r="A6" s="20" t="s">
        <v>280</v>
      </c>
      <c r="B6" s="21" t="s">
        <v>281</v>
      </c>
      <c r="C6" s="21" t="n">
        <v>2350</v>
      </c>
    </row>
    <row r="7" customFormat="false" ht="23" hidden="false" customHeight="true" outlineLevel="0" collapsed="false">
      <c r="A7" s="20" t="s">
        <v>282</v>
      </c>
      <c r="B7" s="21" t="s">
        <v>283</v>
      </c>
      <c r="C7" s="21" t="n">
        <v>50</v>
      </c>
    </row>
    <row r="8" customFormat="false" ht="23" hidden="false" customHeight="true" outlineLevel="0" collapsed="false">
      <c r="A8" s="20" t="s">
        <v>284</v>
      </c>
      <c r="B8" s="21" t="s">
        <v>285</v>
      </c>
      <c r="C8" s="21" t="n">
        <v>0</v>
      </c>
    </row>
    <row r="9" customFormat="false" ht="23" hidden="false" customHeight="true" outlineLevel="0" collapsed="false">
      <c r="A9" s="20" t="s">
        <v>286</v>
      </c>
      <c r="B9" s="21" t="s">
        <v>287</v>
      </c>
      <c r="C9" s="21" t="n">
        <v>980</v>
      </c>
    </row>
    <row r="10" customFormat="false" ht="23" hidden="false" customHeight="true" outlineLevel="0" collapsed="false">
      <c r="A10" s="20" t="s">
        <v>288</v>
      </c>
      <c r="B10" s="21" t="s">
        <v>289</v>
      </c>
      <c r="C10" s="21" t="s">
        <v>290</v>
      </c>
    </row>
    <row r="11" customFormat="false" ht="23" hidden="false" customHeight="true" outlineLevel="0" collapsed="false">
      <c r="A11" s="20" t="s">
        <v>291</v>
      </c>
      <c r="B11" s="21" t="s">
        <v>292</v>
      </c>
      <c r="C11" s="21" t="n">
        <v>0</v>
      </c>
    </row>
    <row r="12" customFormat="false" ht="23" hidden="false" customHeight="true" outlineLevel="0" collapsed="false">
      <c r="A12" s="20" t="s">
        <v>293</v>
      </c>
      <c r="B12" s="21" t="s">
        <v>294</v>
      </c>
      <c r="C12" s="21" t="n">
        <v>1250</v>
      </c>
    </row>
    <row r="13" customFormat="false" ht="23" hidden="false" customHeight="true" outlineLevel="0" collapsed="false">
      <c r="A13" s="20" t="s">
        <v>295</v>
      </c>
      <c r="B13" s="21" t="s">
        <v>296</v>
      </c>
      <c r="C13" s="21" t="n">
        <v>3</v>
      </c>
    </row>
    <row r="14" customFormat="false" ht="23" hidden="false" customHeight="true" outlineLevel="0" collapsed="false">
      <c r="A14" s="20" t="s">
        <v>297</v>
      </c>
      <c r="B14" s="21" t="s">
        <v>298</v>
      </c>
      <c r="C14" s="21" t="n">
        <v>1595</v>
      </c>
    </row>
    <row r="15" customFormat="false" ht="23" hidden="false" customHeight="true" outlineLevel="0" collapsed="false">
      <c r="A15" s="20" t="s">
        <v>299</v>
      </c>
      <c r="B15" s="21" t="s">
        <v>300</v>
      </c>
      <c r="C15" s="21" t="s">
        <v>301</v>
      </c>
    </row>
    <row r="16" customFormat="false" ht="23" hidden="false" customHeight="true" outlineLevel="0" collapsed="false">
      <c r="A16" s="20" t="s">
        <v>302</v>
      </c>
      <c r="B16" s="21" t="s">
        <v>303</v>
      </c>
      <c r="C16" s="21" t="n">
        <v>0</v>
      </c>
    </row>
    <row r="17" customFormat="false" ht="23" hidden="false" customHeight="true" outlineLevel="0" collapsed="false">
      <c r="A17" s="20" t="s">
        <v>304</v>
      </c>
      <c r="B17" s="21" t="s">
        <v>305</v>
      </c>
      <c r="C17" s="21" t="n">
        <v>0</v>
      </c>
    </row>
    <row r="18" customFormat="false" ht="23" hidden="false" customHeight="true" outlineLevel="0" collapsed="false">
      <c r="A18" s="20" t="s">
        <v>306</v>
      </c>
      <c r="B18" s="21" t="s">
        <v>307</v>
      </c>
      <c r="C18" s="21" t="n">
        <v>2780</v>
      </c>
    </row>
    <row r="19" customFormat="false" ht="23" hidden="false" customHeight="true" outlineLevel="0" collapsed="false">
      <c r="A19" s="20" t="s">
        <v>308</v>
      </c>
      <c r="B19" s="21" t="s">
        <v>309</v>
      </c>
      <c r="C19" s="21" t="n">
        <v>200</v>
      </c>
    </row>
    <row r="20" customFormat="false" ht="23" hidden="false" customHeight="true" outlineLevel="0" collapsed="false">
      <c r="A20" s="20" t="s">
        <v>76</v>
      </c>
      <c r="B20" s="21" t="s">
        <v>310</v>
      </c>
      <c r="C20" s="21" t="n">
        <v>0</v>
      </c>
    </row>
    <row r="21" customFormat="false" ht="23" hidden="false" customHeight="true" outlineLevel="0" collapsed="false">
      <c r="A21" s="20" t="s">
        <v>36</v>
      </c>
      <c r="B21" s="21" t="s">
        <v>311</v>
      </c>
      <c r="C21" s="21" t="n">
        <v>2</v>
      </c>
    </row>
    <row r="22" customFormat="false" ht="23" hidden="false" customHeight="true" outlineLevel="0" collapsed="false">
      <c r="A22" s="20" t="s">
        <v>312</v>
      </c>
      <c r="B22" s="21" t="s">
        <v>313</v>
      </c>
      <c r="C22" s="21" t="n">
        <v>250</v>
      </c>
    </row>
    <row r="23" customFormat="false" ht="23" hidden="false" customHeight="true" outlineLevel="0" collapsed="false">
      <c r="A23" s="20" t="s">
        <v>314</v>
      </c>
      <c r="B23" s="21" t="s">
        <v>315</v>
      </c>
      <c r="C23" s="21" t="n">
        <v>180</v>
      </c>
    </row>
    <row r="24" customFormat="false" ht="23" hidden="false" customHeight="true" outlineLevel="0" collapsed="false">
      <c r="A24" s="20" t="s">
        <v>316</v>
      </c>
      <c r="B24" s="21" t="s">
        <v>317</v>
      </c>
      <c r="C24" s="21" t="n">
        <v>220</v>
      </c>
    </row>
    <row r="25" customFormat="false" ht="23" hidden="false" customHeight="true" outlineLevel="0" collapsed="false">
      <c r="A25" s="20" t="s">
        <v>318</v>
      </c>
      <c r="B25" s="21" t="s">
        <v>319</v>
      </c>
      <c r="C25" s="21" t="n">
        <v>3356</v>
      </c>
    </row>
    <row r="26" customFormat="false" ht="23" hidden="false" customHeight="true" outlineLevel="0" collapsed="false">
      <c r="A26" s="20" t="s">
        <v>320</v>
      </c>
      <c r="B26" s="21" t="s">
        <v>321</v>
      </c>
      <c r="C26" s="21" t="n">
        <v>2585</v>
      </c>
    </row>
    <row r="27" customFormat="false" ht="23" hidden="false" customHeight="true" outlineLevel="0" collapsed="false">
      <c r="A27" s="20" t="s">
        <v>322</v>
      </c>
      <c r="B27" s="21" t="s">
        <v>323</v>
      </c>
      <c r="C27" s="21" t="n">
        <v>3660</v>
      </c>
    </row>
    <row r="28" customFormat="false" ht="23" hidden="false" customHeight="true" outlineLevel="0" collapsed="false">
      <c r="A28" s="20" t="s">
        <v>30</v>
      </c>
      <c r="B28" s="21" t="s">
        <v>324</v>
      </c>
      <c r="C28" s="21" t="n">
        <v>0</v>
      </c>
    </row>
    <row r="29" customFormat="false" ht="23" hidden="false" customHeight="true" outlineLevel="0" collapsed="false">
      <c r="A29" s="20" t="s">
        <v>325</v>
      </c>
      <c r="B29" s="21" t="s">
        <v>326</v>
      </c>
      <c r="C29" s="21" t="n">
        <v>230</v>
      </c>
    </row>
    <row r="30" customFormat="false" ht="23" hidden="false" customHeight="true" outlineLevel="0" collapsed="false">
      <c r="A30" s="20" t="s">
        <v>327</v>
      </c>
      <c r="B30" s="21" t="s">
        <v>328</v>
      </c>
      <c r="C30" s="21" t="n">
        <v>1260</v>
      </c>
    </row>
    <row r="31" customFormat="false" ht="23" hidden="false" customHeight="true" outlineLevel="0" collapsed="false">
      <c r="A31" s="20" t="s">
        <v>329</v>
      </c>
      <c r="B31" s="21" t="s">
        <v>330</v>
      </c>
      <c r="C31" s="21" t="s">
        <v>331</v>
      </c>
    </row>
    <row r="32" customFormat="false" ht="23" hidden="false" customHeight="true" outlineLevel="0" collapsed="false">
      <c r="A32" s="20" t="s">
        <v>332</v>
      </c>
      <c r="B32" s="21" t="s">
        <v>333</v>
      </c>
      <c r="C32" s="21" t="n">
        <v>0</v>
      </c>
    </row>
    <row r="33" customFormat="false" ht="23" hidden="false" customHeight="true" outlineLevel="0" collapsed="false">
      <c r="A33" s="20" t="s">
        <v>334</v>
      </c>
      <c r="B33" s="21" t="s">
        <v>335</v>
      </c>
      <c r="C33" s="21" t="n">
        <v>0</v>
      </c>
    </row>
    <row r="34" customFormat="false" ht="23" hidden="false" customHeight="true" outlineLevel="0" collapsed="false">
      <c r="A34" s="20" t="s">
        <v>336</v>
      </c>
      <c r="B34" s="21" t="s">
        <v>337</v>
      </c>
      <c r="C34" s="21" t="n">
        <v>1040</v>
      </c>
    </row>
    <row r="35" customFormat="false" ht="23" hidden="false" customHeight="true" outlineLevel="0" collapsed="false">
      <c r="A35" s="20" t="s">
        <v>338</v>
      </c>
      <c r="B35" s="21" t="s">
        <v>339</v>
      </c>
      <c r="C35" s="21" t="n">
        <v>330</v>
      </c>
    </row>
    <row r="36" customFormat="false" ht="23" hidden="false" customHeight="true" outlineLevel="0" collapsed="false">
      <c r="A36" s="20" t="s">
        <v>340</v>
      </c>
      <c r="B36" s="21" t="s">
        <v>341</v>
      </c>
      <c r="C36" s="21" t="n">
        <v>0</v>
      </c>
    </row>
    <row r="37" customFormat="false" ht="23" hidden="false" customHeight="true" outlineLevel="0" collapsed="false">
      <c r="A37" s="20" t="s">
        <v>342</v>
      </c>
      <c r="B37" s="21" t="s">
        <v>343</v>
      </c>
      <c r="C37" s="21" t="n">
        <v>1</v>
      </c>
    </row>
    <row r="38" customFormat="false" ht="23" hidden="false" customHeight="true" outlineLevel="0" collapsed="false">
      <c r="A38" s="20" t="s">
        <v>344</v>
      </c>
      <c r="B38" s="21" t="s">
        <v>345</v>
      </c>
      <c r="C38" s="21" t="n">
        <v>2360</v>
      </c>
    </row>
    <row r="39" customFormat="false" ht="23" hidden="false" customHeight="true" outlineLevel="0" collapsed="false">
      <c r="A39" s="20" t="s">
        <v>346</v>
      </c>
      <c r="B39" s="21" t="s">
        <v>347</v>
      </c>
      <c r="C39" s="21" t="n">
        <v>900</v>
      </c>
    </row>
    <row r="40" customFormat="false" ht="23" hidden="false" customHeight="true" outlineLevel="0" collapsed="false">
      <c r="A40" s="20" t="s">
        <v>348</v>
      </c>
      <c r="B40" s="21" t="s">
        <v>349</v>
      </c>
      <c r="C40" s="21" t="n">
        <v>90</v>
      </c>
    </row>
    <row r="41" customFormat="false" ht="23" hidden="false" customHeight="true" outlineLevel="0" collapsed="false">
      <c r="A41" s="20" t="s">
        <v>350</v>
      </c>
      <c r="B41" s="21" t="s">
        <v>351</v>
      </c>
      <c r="C41" s="21" t="s">
        <v>352</v>
      </c>
    </row>
    <row r="42" customFormat="false" ht="23" hidden="false" customHeight="true" outlineLevel="0" collapsed="false">
      <c r="A42" s="20" t="s">
        <v>353</v>
      </c>
      <c r="B42" s="21" t="s">
        <v>354</v>
      </c>
      <c r="C42" s="21" t="n">
        <v>750</v>
      </c>
    </row>
    <row r="43" customFormat="false" ht="23" hidden="false" customHeight="true" outlineLevel="0" collapsed="false">
      <c r="A43" s="20" t="s">
        <v>355</v>
      </c>
      <c r="B43" s="21" t="s">
        <v>356</v>
      </c>
      <c r="C43" s="21" t="n">
        <v>700</v>
      </c>
    </row>
    <row r="44" customFormat="false" ht="23" hidden="false" customHeight="true" outlineLevel="0" collapsed="false">
      <c r="A44" s="20" t="s">
        <v>357</v>
      </c>
      <c r="B44" s="21" t="s">
        <v>358</v>
      </c>
      <c r="C44" s="21" t="n">
        <v>0</v>
      </c>
    </row>
    <row r="45" customFormat="false" ht="23" hidden="false" customHeight="true" outlineLevel="0" collapsed="false">
      <c r="A45" s="20" t="s">
        <v>359</v>
      </c>
      <c r="B45" s="21" t="s">
        <v>360</v>
      </c>
      <c r="C45" s="21" t="s">
        <v>74</v>
      </c>
    </row>
    <row r="46" customFormat="false" ht="23" hidden="false" customHeight="true" outlineLevel="0" collapsed="false">
      <c r="A46" s="20" t="s">
        <v>361</v>
      </c>
      <c r="B46" s="21" t="s">
        <v>362</v>
      </c>
      <c r="C46" s="21" t="s">
        <v>363</v>
      </c>
    </row>
    <row r="47" customFormat="false" ht="23" hidden="false" customHeight="true" outlineLevel="0" collapsed="false">
      <c r="A47" s="20" t="s">
        <v>364</v>
      </c>
      <c r="B47" s="21" t="s">
        <v>365</v>
      </c>
      <c r="C47" s="21" t="n">
        <v>125</v>
      </c>
    </row>
    <row r="48" customFormat="false" ht="23" hidden="false" customHeight="true" outlineLevel="0" collapsed="false">
      <c r="A48" s="20" t="s">
        <v>366</v>
      </c>
      <c r="B48" s="21" t="s">
        <v>367</v>
      </c>
      <c r="C48" s="21" t="n">
        <v>2200</v>
      </c>
    </row>
    <row r="49" customFormat="false" ht="23" hidden="false" customHeight="true" outlineLevel="0" collapsed="false">
      <c r="A49" s="22" t="s">
        <v>368</v>
      </c>
      <c r="B49" s="23" t="s">
        <v>369</v>
      </c>
      <c r="C49" s="23" t="n">
        <v>190</v>
      </c>
    </row>
    <row r="50" customFormat="false" ht="23" hidden="false" customHeight="true" outlineLevel="0" collapsed="false">
      <c r="A50" s="22" t="s">
        <v>370</v>
      </c>
      <c r="B50" s="23" t="s">
        <v>371</v>
      </c>
      <c r="C50" s="23" t="n">
        <v>2250</v>
      </c>
    </row>
    <row r="51" customFormat="false" ht="23" hidden="false" customHeight="true" outlineLevel="0" collapsed="false">
      <c r="A51" s="22" t="s">
        <v>372</v>
      </c>
      <c r="B51" s="23" t="s">
        <v>289</v>
      </c>
      <c r="C51" s="23" t="s">
        <v>290</v>
      </c>
    </row>
    <row r="52" customFormat="false" ht="23" hidden="false" customHeight="true" outlineLevel="0" collapsed="false">
      <c r="A52" s="22" t="s">
        <v>373</v>
      </c>
      <c r="B52" s="23" t="s">
        <v>374</v>
      </c>
      <c r="C52" s="23" t="n">
        <v>0</v>
      </c>
    </row>
    <row r="53" customFormat="false" ht="23" hidden="false" customHeight="true" outlineLevel="0" collapsed="false">
      <c r="A53" s="22" t="s">
        <v>375</v>
      </c>
      <c r="B53" s="23" t="s">
        <v>376</v>
      </c>
      <c r="C53" s="23" t="s">
        <v>377</v>
      </c>
    </row>
    <row r="54" customFormat="false" ht="23" hidden="false" customHeight="true" outlineLevel="0" collapsed="false">
      <c r="A54" s="22" t="s">
        <v>48</v>
      </c>
      <c r="B54" s="23" t="s">
        <v>378</v>
      </c>
      <c r="C54" s="23" t="n">
        <v>2070</v>
      </c>
    </row>
    <row r="55" customFormat="false" ht="23" hidden="false" customHeight="true" outlineLevel="0" collapsed="false">
      <c r="A55" s="22" t="s">
        <v>379</v>
      </c>
      <c r="B55" s="23" t="s">
        <v>380</v>
      </c>
      <c r="C55" s="23" t="n">
        <v>0</v>
      </c>
    </row>
    <row r="56" customFormat="false" ht="23" hidden="false" customHeight="true" outlineLevel="0" collapsed="false">
      <c r="A56" s="22" t="s">
        <v>57</v>
      </c>
      <c r="B56" s="23" t="n">
        <f aca="false">-2.2167/-80.967</f>
        <v>0.0273778205935752</v>
      </c>
      <c r="C56" s="23" t="n">
        <v>0</v>
      </c>
    </row>
    <row r="57" customFormat="false" ht="23" hidden="false" customHeight="true" outlineLevel="0" collapsed="false">
      <c r="A57" s="22" t="s">
        <v>381</v>
      </c>
      <c r="B57" s="23" t="s">
        <v>382</v>
      </c>
      <c r="C57" s="23" t="n">
        <v>220</v>
      </c>
    </row>
    <row r="58" customFormat="false" ht="23" hidden="false" customHeight="true" outlineLevel="0" collapsed="false">
      <c r="A58" s="22" t="s">
        <v>383</v>
      </c>
      <c r="B58" s="23" t="s">
        <v>384</v>
      </c>
      <c r="C58" s="23" t="n">
        <v>230</v>
      </c>
    </row>
    <row r="59" customFormat="false" ht="23" hidden="false" customHeight="true" outlineLevel="0" collapsed="false">
      <c r="A59" s="22" t="s">
        <v>385</v>
      </c>
      <c r="B59" s="23" t="s">
        <v>386</v>
      </c>
      <c r="C59" s="23" t="n">
        <v>0</v>
      </c>
    </row>
    <row r="60" customFormat="false" ht="23" hidden="false" customHeight="true" outlineLevel="0" collapsed="false">
      <c r="A60" s="22" t="s">
        <v>387</v>
      </c>
      <c r="B60" s="23" t="s">
        <v>388</v>
      </c>
      <c r="C60" s="23" t="n">
        <v>240</v>
      </c>
    </row>
    <row r="61" customFormat="false" ht="23" hidden="false" customHeight="true" outlineLevel="0" collapsed="false">
      <c r="A61" s="22" t="s">
        <v>389</v>
      </c>
      <c r="B61" s="23" t="s">
        <v>390</v>
      </c>
      <c r="C61" s="23" t="s">
        <v>139</v>
      </c>
    </row>
    <row r="62" customFormat="false" ht="23" hidden="false" customHeight="true" outlineLevel="0" collapsed="false">
      <c r="A62" s="22" t="s">
        <v>391</v>
      </c>
      <c r="B62" s="23" t="s">
        <v>392</v>
      </c>
      <c r="C62" s="23" t="n">
        <v>2000</v>
      </c>
    </row>
    <row r="63" customFormat="false" ht="23" hidden="false" customHeight="true" outlineLevel="0" collapsed="false">
      <c r="A63" s="22" t="s">
        <v>306</v>
      </c>
      <c r="B63" s="23" t="s">
        <v>393</v>
      </c>
      <c r="C63" s="23" t="n">
        <v>2800</v>
      </c>
    </row>
    <row r="64" customFormat="false" ht="23" hidden="false" customHeight="true" outlineLevel="0" collapsed="false">
      <c r="A64" s="22" t="s">
        <v>394</v>
      </c>
      <c r="B64" s="23" t="s">
        <v>395</v>
      </c>
      <c r="C64" s="23" t="n">
        <v>2780</v>
      </c>
    </row>
    <row r="65" customFormat="false" ht="23" hidden="false" customHeight="true" outlineLevel="0" collapsed="false">
      <c r="A65" s="22" t="s">
        <v>396</v>
      </c>
      <c r="B65" s="23" t="s">
        <v>397</v>
      </c>
      <c r="C65" s="23" t="n">
        <v>2200</v>
      </c>
    </row>
    <row r="66" customFormat="false" ht="23" hidden="false" customHeight="true" outlineLevel="0" collapsed="false">
      <c r="A66" s="22" t="s">
        <v>398</v>
      </c>
      <c r="B66" s="23" t="s">
        <v>399</v>
      </c>
      <c r="C66" s="23" t="n">
        <v>1800</v>
      </c>
    </row>
    <row r="67" customFormat="false" ht="23" hidden="false" customHeight="true" outlineLevel="0" collapsed="false">
      <c r="A67" s="22" t="s">
        <v>400</v>
      </c>
      <c r="B67" s="23" t="s">
        <v>401</v>
      </c>
      <c r="C67" s="23" t="s">
        <v>352</v>
      </c>
    </row>
    <row r="68" customFormat="false" ht="23" hidden="false" customHeight="true" outlineLevel="0" collapsed="false">
      <c r="A68" s="22" t="s">
        <v>312</v>
      </c>
      <c r="B68" s="23" t="s">
        <v>402</v>
      </c>
      <c r="C68" s="23" t="n">
        <v>250</v>
      </c>
    </row>
    <row r="69" customFormat="false" ht="23" hidden="false" customHeight="true" outlineLevel="0" collapsed="false">
      <c r="A69" s="22" t="s">
        <v>403</v>
      </c>
      <c r="B69" s="23" t="s">
        <v>404</v>
      </c>
      <c r="C69" s="23" t="n">
        <v>0</v>
      </c>
    </row>
    <row r="70" customFormat="false" ht="23" hidden="false" customHeight="true" outlineLevel="0" collapsed="false">
      <c r="A70" s="22" t="s">
        <v>405</v>
      </c>
      <c r="B70" s="23" t="s">
        <v>406</v>
      </c>
      <c r="C70" s="23" t="n">
        <v>3890</v>
      </c>
    </row>
    <row r="71" customFormat="false" ht="23" hidden="false" customHeight="true" outlineLevel="0" collapsed="false">
      <c r="A71" s="22" t="s">
        <v>407</v>
      </c>
      <c r="B71" s="23" t="n">
        <f aca="false">-1.1012/-81.0205</f>
        <v>0.0135916218734765</v>
      </c>
      <c r="C71" s="23" t="n">
        <v>0</v>
      </c>
    </row>
    <row r="72" customFormat="false" ht="23" hidden="false" customHeight="true" outlineLevel="0" collapsed="false">
      <c r="A72" s="22" t="s">
        <v>408</v>
      </c>
      <c r="B72" s="23" t="s">
        <v>409</v>
      </c>
      <c r="C72" s="23" t="n">
        <v>900</v>
      </c>
    </row>
    <row r="73" customFormat="false" ht="23" hidden="false" customHeight="true" outlineLevel="0" collapsed="false">
      <c r="A73" s="22" t="s">
        <v>327</v>
      </c>
      <c r="B73" s="23" t="s">
        <v>410</v>
      </c>
      <c r="C73" s="23" t="n">
        <v>1250</v>
      </c>
    </row>
    <row r="74" customFormat="false" ht="23" hidden="false" customHeight="true" outlineLevel="0" collapsed="false">
      <c r="A74" s="22" t="s">
        <v>411</v>
      </c>
      <c r="B74" s="23" t="s">
        <v>412</v>
      </c>
      <c r="C74" s="23" t="n">
        <v>190</v>
      </c>
    </row>
    <row r="75" customFormat="false" ht="23" hidden="false" customHeight="true" outlineLevel="0" collapsed="false">
      <c r="A75" s="22" t="s">
        <v>413</v>
      </c>
      <c r="B75" s="23" t="s">
        <v>414</v>
      </c>
      <c r="C75" s="23" t="n">
        <v>4</v>
      </c>
    </row>
    <row r="76" customFormat="false" ht="23" hidden="false" customHeight="true" outlineLevel="0" collapsed="false">
      <c r="A76" s="22" t="s">
        <v>415</v>
      </c>
      <c r="B76" s="23" t="s">
        <v>416</v>
      </c>
      <c r="C76" s="23" t="s">
        <v>417</v>
      </c>
    </row>
    <row r="77" customFormat="false" ht="23" hidden="false" customHeight="true" outlineLevel="0" collapsed="false">
      <c r="A77" s="22" t="s">
        <v>418</v>
      </c>
      <c r="B77" s="23" t="s">
        <v>419</v>
      </c>
      <c r="C77" s="23" t="n">
        <v>20</v>
      </c>
    </row>
    <row r="78" customFormat="false" ht="23" hidden="false" customHeight="true" outlineLevel="0" collapsed="false">
      <c r="A78" s="22" t="s">
        <v>420</v>
      </c>
      <c r="B78" s="23" t="s">
        <v>421</v>
      </c>
      <c r="C78" s="23" t="n">
        <v>0</v>
      </c>
    </row>
    <row r="79" customFormat="false" ht="23" hidden="false" customHeight="true" outlineLevel="0" collapsed="false">
      <c r="A79" s="22" t="s">
        <v>422</v>
      </c>
      <c r="B79" s="23" t="s">
        <v>423</v>
      </c>
      <c r="C79" s="23" t="n">
        <v>0</v>
      </c>
    </row>
    <row r="80" customFormat="false" ht="23" hidden="false" customHeight="true" outlineLevel="0" collapsed="false">
      <c r="A80" s="22" t="s">
        <v>424</v>
      </c>
      <c r="B80" s="23" t="s">
        <v>425</v>
      </c>
      <c r="C80" s="23" t="n">
        <v>0</v>
      </c>
    </row>
    <row r="81" customFormat="false" ht="23" hidden="false" customHeight="true" outlineLevel="0" collapsed="false">
      <c r="A81" s="22" t="s">
        <v>426</v>
      </c>
      <c r="B81" s="23" t="s">
        <v>427</v>
      </c>
      <c r="C81" s="23" t="n">
        <v>0</v>
      </c>
    </row>
    <row r="82" customFormat="false" ht="23" hidden="false" customHeight="true" outlineLevel="0" collapsed="false">
      <c r="A82" s="22" t="s">
        <v>428</v>
      </c>
      <c r="B82" s="23" t="s">
        <v>429</v>
      </c>
      <c r="C82" s="23" t="n">
        <v>0</v>
      </c>
    </row>
    <row r="83" customFormat="false" ht="23" hidden="false" customHeight="true" outlineLevel="0" collapsed="false">
      <c r="A83" s="22" t="s">
        <v>430</v>
      </c>
      <c r="B83" s="23" t="s">
        <v>431</v>
      </c>
      <c r="C83" s="23" t="n">
        <v>220</v>
      </c>
    </row>
    <row r="84" customFormat="false" ht="23" hidden="false" customHeight="true" outlineLevel="0" collapsed="false">
      <c r="A84" s="22" t="s">
        <v>432</v>
      </c>
      <c r="B84" s="23" t="s">
        <v>433</v>
      </c>
      <c r="C84" s="23" t="s">
        <v>290</v>
      </c>
    </row>
    <row r="85" customFormat="false" ht="23" hidden="false" customHeight="true" outlineLevel="0" collapsed="false">
      <c r="A85" s="22" t="s">
        <v>434</v>
      </c>
      <c r="B85" s="23" t="s">
        <v>435</v>
      </c>
      <c r="C85" s="23" t="n">
        <v>0</v>
      </c>
    </row>
    <row r="86" customFormat="false" ht="23" hidden="false" customHeight="true" outlineLevel="0" collapsed="false">
      <c r="A86" s="22" t="s">
        <v>436</v>
      </c>
      <c r="B86" s="23" t="s">
        <v>437</v>
      </c>
      <c r="C86" s="23" t="n">
        <v>20</v>
      </c>
    </row>
    <row r="87" customFormat="false" ht="23" hidden="false" customHeight="true" outlineLevel="0" collapsed="false">
      <c r="A87" s="22" t="s">
        <v>438</v>
      </c>
      <c r="B87" s="23" t="s">
        <v>439</v>
      </c>
      <c r="C87" s="23" t="n">
        <v>230</v>
      </c>
    </row>
    <row r="88" customFormat="false" ht="23" hidden="false" customHeight="true" outlineLevel="0" collapsed="false">
      <c r="A88" s="22" t="s">
        <v>440</v>
      </c>
      <c r="B88" s="23" t="s">
        <v>441</v>
      </c>
      <c r="C88" s="23" t="n">
        <v>0</v>
      </c>
    </row>
    <row r="89" customFormat="false" ht="23" hidden="false" customHeight="true" outlineLevel="0" collapsed="false">
      <c r="A89" s="22" t="s">
        <v>442</v>
      </c>
      <c r="B89" s="23" t="s">
        <v>443</v>
      </c>
      <c r="C89" s="23" t="n">
        <v>10</v>
      </c>
    </row>
    <row r="90" customFormat="false" ht="23" hidden="false" customHeight="true" outlineLevel="0" collapsed="false">
      <c r="A90" s="22" t="s">
        <v>444</v>
      </c>
      <c r="B90" s="23" t="s">
        <v>445</v>
      </c>
      <c r="C90" s="23" t="n">
        <v>0</v>
      </c>
    </row>
    <row r="91" customFormat="false" ht="23" hidden="false" customHeight="true" outlineLevel="0" collapsed="false">
      <c r="A91" s="22" t="s">
        <v>446</v>
      </c>
      <c r="B91" s="23" t="s">
        <v>447</v>
      </c>
      <c r="C91" s="23" t="n">
        <v>200</v>
      </c>
    </row>
    <row r="92" customFormat="false" ht="23" hidden="false" customHeight="true" outlineLevel="0" collapsed="false">
      <c r="A92" s="22" t="s">
        <v>448</v>
      </c>
      <c r="B92" s="23" t="s">
        <v>449</v>
      </c>
      <c r="C92" s="23" t="n">
        <v>200</v>
      </c>
    </row>
    <row r="93" customFormat="false" ht="23" hidden="false" customHeight="true" outlineLevel="0" collapsed="false">
      <c r="A93" s="22" t="s">
        <v>450</v>
      </c>
      <c r="B93" s="23" t="n">
        <f aca="false">-2.211/-80.948</f>
        <v>0.0273138311014478</v>
      </c>
      <c r="C93" s="23" t="n">
        <v>0</v>
      </c>
    </row>
    <row r="94" customFormat="false" ht="23" hidden="false" customHeight="true" outlineLevel="0" collapsed="false">
      <c r="A94" s="22" t="s">
        <v>451</v>
      </c>
      <c r="B94" s="23" t="s">
        <v>452</v>
      </c>
      <c r="C94" s="23" t="n">
        <v>2350</v>
      </c>
    </row>
    <row r="95" customFormat="false" ht="23" hidden="false" customHeight="true" outlineLevel="0" collapsed="false">
      <c r="A95" s="22" t="s">
        <v>453</v>
      </c>
      <c r="B95" s="23" t="s">
        <v>454</v>
      </c>
      <c r="C95" s="23" t="n">
        <v>4050</v>
      </c>
    </row>
    <row r="96" customFormat="false" ht="23" hidden="false" customHeight="true" outlineLevel="0" collapsed="false">
      <c r="A96" s="22" t="s">
        <v>455</v>
      </c>
      <c r="B96" s="23" t="s">
        <v>456</v>
      </c>
      <c r="C96" s="23" t="n">
        <v>650</v>
      </c>
    </row>
    <row r="97" customFormat="false" ht="23" hidden="false" customHeight="true" outlineLevel="0" collapsed="false">
      <c r="A97" s="22" t="s">
        <v>457</v>
      </c>
      <c r="B97" s="23" t="s">
        <v>458</v>
      </c>
      <c r="C97" s="23" t="n">
        <v>200</v>
      </c>
    </row>
    <row r="98" customFormat="false" ht="23" hidden="false" customHeight="true" outlineLevel="0" collapsed="false">
      <c r="A98" s="22" t="s">
        <v>459</v>
      </c>
      <c r="B98" s="23" t="s">
        <v>460</v>
      </c>
      <c r="C98" s="23" t="n">
        <v>230</v>
      </c>
    </row>
    <row r="99" customFormat="false" ht="23" hidden="false" customHeight="true" outlineLevel="0" collapsed="false">
      <c r="A99" s="22" t="s">
        <v>461</v>
      </c>
      <c r="B99" s="23" t="s">
        <v>462</v>
      </c>
      <c r="C99" s="23" t="n">
        <v>2954</v>
      </c>
    </row>
    <row r="100" customFormat="false" ht="23" hidden="false" customHeight="true" outlineLevel="0" collapsed="false">
      <c r="A100" s="22" t="s">
        <v>463</v>
      </c>
      <c r="B100" s="23" t="s">
        <v>464</v>
      </c>
      <c r="C100" s="23" t="s">
        <v>290</v>
      </c>
    </row>
    <row r="101" customFormat="false" ht="23" hidden="false" customHeight="true" outlineLevel="0" collapsed="false">
      <c r="A101" s="22" t="s">
        <v>465</v>
      </c>
      <c r="B101" s="23" t="s">
        <v>466</v>
      </c>
      <c r="C101" s="23" t="n">
        <v>2100</v>
      </c>
    </row>
    <row r="102" customFormat="false" ht="23" hidden="false" customHeight="true" outlineLevel="0" collapsed="false">
      <c r="A102" s="22" t="s">
        <v>467</v>
      </c>
      <c r="B102" s="23" t="s">
        <v>468</v>
      </c>
      <c r="C102" s="23" t="n">
        <v>1600</v>
      </c>
    </row>
    <row r="103" customFormat="false" ht="23" hidden="false" customHeight="true" outlineLevel="0" collapsed="false">
      <c r="A103" s="24" t="s">
        <v>469</v>
      </c>
      <c r="B103" s="25" t="s">
        <v>470</v>
      </c>
      <c r="C103" s="25" t="s">
        <v>471</v>
      </c>
    </row>
    <row r="104" customFormat="false" ht="23" hidden="false" customHeight="true" outlineLevel="0" collapsed="false">
      <c r="A104" s="22" t="s">
        <v>472</v>
      </c>
      <c r="B104" s="23" t="s">
        <v>473</v>
      </c>
      <c r="C104" s="23" t="n">
        <v>710</v>
      </c>
    </row>
    <row r="105" customFormat="false" ht="23" hidden="false" customHeight="true" outlineLevel="0" collapsed="false">
      <c r="A105" s="22" t="s">
        <v>474</v>
      </c>
      <c r="B105" s="23" t="s">
        <v>475</v>
      </c>
      <c r="C105" s="23" t="n">
        <v>1770</v>
      </c>
    </row>
    <row r="106" customFormat="false" ht="23" hidden="false" customHeight="true" outlineLevel="0" collapsed="false">
      <c r="A106" s="22" t="s">
        <v>476</v>
      </c>
      <c r="B106" s="23" t="s">
        <v>477</v>
      </c>
      <c r="C106" s="26" t="s">
        <v>478</v>
      </c>
    </row>
    <row r="107" customFormat="false" ht="23" hidden="false" customHeight="true" outlineLevel="0" collapsed="false">
      <c r="A107" s="22" t="s">
        <v>479</v>
      </c>
      <c r="B107" s="23" t="s">
        <v>480</v>
      </c>
      <c r="C107" s="26" t="s">
        <v>481</v>
      </c>
    </row>
    <row r="108" customFormat="false" ht="23" hidden="false" customHeight="true" outlineLevel="0" collapsed="false">
      <c r="A108" s="22" t="s">
        <v>482</v>
      </c>
      <c r="B108" s="23" t="s">
        <v>483</v>
      </c>
      <c r="C108" s="23" t="n">
        <v>1277</v>
      </c>
    </row>
    <row r="109" customFormat="false" ht="23" hidden="false" customHeight="true" outlineLevel="0" collapsed="false">
      <c r="A109" s="22" t="s">
        <v>484</v>
      </c>
      <c r="B109" s="23" t="s">
        <v>485</v>
      </c>
      <c r="C109" s="23" t="n">
        <v>150</v>
      </c>
    </row>
    <row r="110" customFormat="false" ht="23" hidden="false" customHeight="true" outlineLevel="0" collapsed="false">
      <c r="A110" s="22" t="s">
        <v>57</v>
      </c>
      <c r="B110" s="23" t="s">
        <v>486</v>
      </c>
      <c r="C110" s="23" t="n">
        <v>0</v>
      </c>
    </row>
    <row r="111" customFormat="false" ht="23" hidden="false" customHeight="true" outlineLevel="0" collapsed="false">
      <c r="A111" s="22" t="s">
        <v>487</v>
      </c>
      <c r="B111" s="23" t="s">
        <v>488</v>
      </c>
      <c r="C111" s="23" t="n">
        <v>0</v>
      </c>
    </row>
    <row r="112" customFormat="false" ht="23" hidden="false" customHeight="true" outlineLevel="0" collapsed="false">
      <c r="A112" s="22" t="s">
        <v>381</v>
      </c>
      <c r="B112" s="23" t="s">
        <v>489</v>
      </c>
      <c r="C112" s="23" t="n">
        <v>220</v>
      </c>
    </row>
    <row r="113" customFormat="false" ht="23" hidden="false" customHeight="true" outlineLevel="0" collapsed="false">
      <c r="A113" s="22" t="s">
        <v>490</v>
      </c>
      <c r="B113" s="23" t="s">
        <v>491</v>
      </c>
      <c r="C113" s="23" t="n">
        <v>2950</v>
      </c>
    </row>
    <row r="114" customFormat="false" ht="23" hidden="false" customHeight="true" outlineLevel="0" collapsed="false">
      <c r="A114" s="22" t="s">
        <v>492</v>
      </c>
      <c r="B114" s="23" t="s">
        <v>493</v>
      </c>
      <c r="C114" s="23" t="n">
        <v>760</v>
      </c>
    </row>
    <row r="115" customFormat="false" ht="23" hidden="false" customHeight="true" outlineLevel="0" collapsed="false">
      <c r="A115" s="22" t="s">
        <v>494</v>
      </c>
      <c r="B115" s="26" t="s">
        <v>495</v>
      </c>
      <c r="C115" s="23" t="s">
        <v>496</v>
      </c>
    </row>
    <row r="116" customFormat="false" ht="23" hidden="false" customHeight="true" outlineLevel="0" collapsed="false">
      <c r="A116" s="22" t="s">
        <v>497</v>
      </c>
      <c r="B116" s="23" t="s">
        <v>498</v>
      </c>
      <c r="C116" s="23" t="n">
        <v>200</v>
      </c>
    </row>
    <row r="117" customFormat="false" ht="23" hidden="false" customHeight="true" outlineLevel="0" collapsed="false">
      <c r="A117" s="22" t="s">
        <v>499</v>
      </c>
      <c r="B117" s="23" t="s">
        <v>500</v>
      </c>
      <c r="C117" s="23" t="n">
        <v>0</v>
      </c>
    </row>
    <row r="118" customFormat="false" ht="23" hidden="false" customHeight="true" outlineLevel="0" collapsed="false">
      <c r="A118" s="22" t="s">
        <v>501</v>
      </c>
      <c r="B118" s="23" t="s">
        <v>502</v>
      </c>
      <c r="C118" s="23" t="n">
        <v>0</v>
      </c>
    </row>
    <row r="119" customFormat="false" ht="23" hidden="false" customHeight="true" outlineLevel="0" collapsed="false">
      <c r="A119" s="22" t="s">
        <v>503</v>
      </c>
      <c r="B119" s="23" t="s">
        <v>504</v>
      </c>
      <c r="C119" s="23" t="n">
        <v>0</v>
      </c>
    </row>
    <row r="120" customFormat="false" ht="23" hidden="false" customHeight="true" outlineLevel="0" collapsed="false">
      <c r="A120" s="22" t="s">
        <v>505</v>
      </c>
      <c r="B120" s="23" t="s">
        <v>506</v>
      </c>
      <c r="C120" s="23" t="n">
        <v>0</v>
      </c>
    </row>
    <row r="121" customFormat="false" ht="23" hidden="false" customHeight="true" outlineLevel="0" collapsed="false">
      <c r="A121" s="22" t="s">
        <v>507</v>
      </c>
      <c r="B121" s="23" t="s">
        <v>508</v>
      </c>
      <c r="C121" s="23" t="n">
        <v>0</v>
      </c>
    </row>
    <row r="122" customFormat="false" ht="23" hidden="false" customHeight="true" outlineLevel="0" collapsed="false">
      <c r="A122" s="22" t="s">
        <v>509</v>
      </c>
      <c r="B122" s="23" t="s">
        <v>510</v>
      </c>
      <c r="C122" s="23" t="n">
        <v>2800</v>
      </c>
    </row>
    <row r="123" customFormat="false" ht="23" hidden="false" customHeight="true" outlineLevel="0" collapsed="false">
      <c r="A123" s="22" t="s">
        <v>511</v>
      </c>
      <c r="B123" s="23" t="s">
        <v>512</v>
      </c>
      <c r="C123" s="23" t="n">
        <v>2250</v>
      </c>
    </row>
    <row r="124" customFormat="false" ht="23" hidden="false" customHeight="true" outlineLevel="0" collapsed="false">
      <c r="A124" s="22" t="s">
        <v>308</v>
      </c>
      <c r="B124" s="23" t="s">
        <v>513</v>
      </c>
      <c r="C124" s="23" t="n">
        <v>200</v>
      </c>
    </row>
    <row r="125" customFormat="false" ht="23" hidden="false" customHeight="true" outlineLevel="0" collapsed="false">
      <c r="A125" s="22" t="s">
        <v>514</v>
      </c>
      <c r="B125" s="23" t="s">
        <v>515</v>
      </c>
      <c r="C125" s="23" t="n">
        <v>2660</v>
      </c>
    </row>
    <row r="126" customFormat="false" ht="23" hidden="false" customHeight="true" outlineLevel="0" collapsed="false">
      <c r="A126" s="22" t="s">
        <v>396</v>
      </c>
      <c r="B126" s="23" t="s">
        <v>397</v>
      </c>
      <c r="C126" s="23" t="n">
        <v>2200</v>
      </c>
    </row>
    <row r="127" customFormat="false" ht="23" hidden="false" customHeight="true" outlineLevel="0" collapsed="false">
      <c r="A127" s="22" t="s">
        <v>76</v>
      </c>
      <c r="B127" s="23" t="s">
        <v>516</v>
      </c>
      <c r="C127" s="23" t="n">
        <v>0</v>
      </c>
    </row>
    <row r="128" customFormat="false" ht="23" hidden="false" customHeight="true" outlineLevel="0" collapsed="false">
      <c r="A128" s="22" t="s">
        <v>517</v>
      </c>
      <c r="B128" s="23" t="s">
        <v>518</v>
      </c>
      <c r="C128" s="23" t="n">
        <v>2890</v>
      </c>
    </row>
    <row r="129" customFormat="false" ht="23" hidden="false" customHeight="true" outlineLevel="0" collapsed="false">
      <c r="A129" s="22" t="s">
        <v>36</v>
      </c>
      <c r="B129" s="23" t="s">
        <v>519</v>
      </c>
      <c r="C129" s="23" t="n">
        <v>2</v>
      </c>
    </row>
    <row r="130" customFormat="false" ht="23" hidden="false" customHeight="true" outlineLevel="0" collapsed="false">
      <c r="A130" s="22" t="s">
        <v>520</v>
      </c>
      <c r="B130" s="23" t="s">
        <v>521</v>
      </c>
      <c r="C130" s="23" t="n">
        <v>250</v>
      </c>
    </row>
    <row r="131" customFormat="false" ht="23" hidden="false" customHeight="true" outlineLevel="0" collapsed="false">
      <c r="A131" s="22" t="s">
        <v>522</v>
      </c>
      <c r="B131" s="23" t="s">
        <v>523</v>
      </c>
      <c r="C131" s="23" t="n">
        <v>13</v>
      </c>
    </row>
    <row r="132" customFormat="false" ht="23" hidden="false" customHeight="true" outlineLevel="0" collapsed="false">
      <c r="A132" s="22" t="s">
        <v>403</v>
      </c>
      <c r="B132" s="23" t="s">
        <v>404</v>
      </c>
      <c r="C132" s="23" t="n">
        <v>0</v>
      </c>
    </row>
    <row r="133" customFormat="false" ht="23" hidden="false" customHeight="true" outlineLevel="0" collapsed="false">
      <c r="A133" s="22" t="s">
        <v>405</v>
      </c>
      <c r="B133" s="23" t="s">
        <v>524</v>
      </c>
      <c r="C133" s="23" t="n">
        <v>3890</v>
      </c>
    </row>
    <row r="134" customFormat="false" ht="23" hidden="false" customHeight="true" outlineLevel="0" collapsed="false">
      <c r="A134" s="22" t="s">
        <v>525</v>
      </c>
      <c r="B134" s="23" t="s">
        <v>526</v>
      </c>
      <c r="C134" s="23" t="n">
        <v>0</v>
      </c>
    </row>
    <row r="135" customFormat="false" ht="23" hidden="false" customHeight="true" outlineLevel="0" collapsed="false">
      <c r="A135" s="22" t="s">
        <v>527</v>
      </c>
      <c r="B135" s="23" t="s">
        <v>528</v>
      </c>
      <c r="C135" s="23" t="n">
        <v>2200</v>
      </c>
    </row>
    <row r="136" customFormat="false" ht="23" hidden="false" customHeight="true" outlineLevel="0" collapsed="false">
      <c r="A136" s="22" t="s">
        <v>529</v>
      </c>
      <c r="B136" s="23" t="s">
        <v>530</v>
      </c>
      <c r="C136" s="23" t="n">
        <v>600</v>
      </c>
    </row>
    <row r="137" customFormat="false" ht="23" hidden="false" customHeight="true" outlineLevel="0" collapsed="false">
      <c r="A137" s="22" t="s">
        <v>531</v>
      </c>
      <c r="B137" s="23" t="s">
        <v>532</v>
      </c>
      <c r="C137" s="26" t="s">
        <v>533</v>
      </c>
    </row>
    <row r="138" customFormat="false" ht="23" hidden="false" customHeight="true" outlineLevel="0" collapsed="false">
      <c r="A138" s="22" t="s">
        <v>534</v>
      </c>
      <c r="B138" s="23" t="s">
        <v>535</v>
      </c>
      <c r="C138" s="23" t="n">
        <v>100</v>
      </c>
    </row>
    <row r="139" customFormat="false" ht="23" hidden="false" customHeight="true" outlineLevel="0" collapsed="false">
      <c r="A139" s="22" t="s">
        <v>536</v>
      </c>
      <c r="B139" s="23" t="s">
        <v>537</v>
      </c>
      <c r="C139" s="23" t="n">
        <v>250</v>
      </c>
    </row>
    <row r="140" customFormat="false" ht="23" hidden="false" customHeight="true" outlineLevel="0" collapsed="false">
      <c r="A140" s="22" t="s">
        <v>538</v>
      </c>
      <c r="B140" s="23" t="s">
        <v>539</v>
      </c>
      <c r="C140" s="23" t="n">
        <v>2150</v>
      </c>
    </row>
    <row r="141" customFormat="false" ht="23" hidden="false" customHeight="true" outlineLevel="0" collapsed="false">
      <c r="A141" s="22" t="s">
        <v>540</v>
      </c>
      <c r="B141" s="23" t="s">
        <v>541</v>
      </c>
      <c r="C141" s="23" t="n">
        <v>3</v>
      </c>
    </row>
    <row r="142" customFormat="false" ht="23" hidden="false" customHeight="true" outlineLevel="0" collapsed="false">
      <c r="A142" s="22" t="s">
        <v>542</v>
      </c>
      <c r="B142" s="23" t="s">
        <v>543</v>
      </c>
      <c r="C142" s="23" t="n">
        <v>1250</v>
      </c>
    </row>
    <row r="143" customFormat="false" ht="23" hidden="false" customHeight="true" outlineLevel="0" collapsed="false">
      <c r="A143" s="22" t="s">
        <v>544</v>
      </c>
      <c r="B143" s="23" t="s">
        <v>545</v>
      </c>
      <c r="C143" s="26" t="s">
        <v>546</v>
      </c>
    </row>
    <row r="144" customFormat="false" ht="23" hidden="false" customHeight="true" outlineLevel="0" collapsed="false">
      <c r="A144" s="22" t="s">
        <v>547</v>
      </c>
      <c r="B144" s="23" t="s">
        <v>548</v>
      </c>
      <c r="C144" s="23" t="n">
        <v>190</v>
      </c>
    </row>
    <row r="145" customFormat="false" ht="23" hidden="false" customHeight="true" outlineLevel="0" collapsed="false">
      <c r="A145" s="22" t="s">
        <v>411</v>
      </c>
      <c r="B145" s="23" t="s">
        <v>549</v>
      </c>
      <c r="C145" s="23" t="n">
        <v>190</v>
      </c>
    </row>
    <row r="146" customFormat="false" ht="23" hidden="false" customHeight="true" outlineLevel="0" collapsed="false">
      <c r="A146" s="22" t="s">
        <v>550</v>
      </c>
      <c r="B146" s="23" t="s">
        <v>551</v>
      </c>
      <c r="C146" s="23" t="n">
        <v>520</v>
      </c>
    </row>
    <row r="147" customFormat="false" ht="23" hidden="false" customHeight="true" outlineLevel="0" collapsed="false">
      <c r="A147" s="22" t="s">
        <v>137</v>
      </c>
      <c r="B147" s="23" t="s">
        <v>552</v>
      </c>
      <c r="C147" s="23" t="n">
        <v>820</v>
      </c>
    </row>
    <row r="148" customFormat="false" ht="23" hidden="false" customHeight="true" outlineLevel="0" collapsed="false">
      <c r="A148" s="22" t="s">
        <v>553</v>
      </c>
      <c r="B148" s="23" t="s">
        <v>554</v>
      </c>
      <c r="C148" s="23" t="n">
        <v>2600</v>
      </c>
    </row>
    <row r="149" customFormat="false" ht="23" hidden="false" customHeight="true" outlineLevel="0" collapsed="false">
      <c r="A149" s="22" t="s">
        <v>555</v>
      </c>
      <c r="B149" s="23" t="s">
        <v>556</v>
      </c>
      <c r="C149" s="23" t="s">
        <v>557</v>
      </c>
    </row>
    <row r="150" customFormat="false" ht="23" hidden="false" customHeight="true" outlineLevel="0" collapsed="false">
      <c r="A150" s="22" t="s">
        <v>558</v>
      </c>
      <c r="B150" s="23" t="s">
        <v>559</v>
      </c>
      <c r="C150" s="26" t="s">
        <v>560</v>
      </c>
    </row>
    <row r="151" customFormat="false" ht="23" hidden="false" customHeight="true" outlineLevel="0" collapsed="false">
      <c r="A151" s="22" t="s">
        <v>561</v>
      </c>
      <c r="B151" s="23" t="s">
        <v>562</v>
      </c>
      <c r="C151" s="23" t="n">
        <v>0</v>
      </c>
    </row>
    <row r="152" customFormat="false" ht="23" hidden="false" customHeight="true" outlineLevel="0" collapsed="false">
      <c r="A152" s="22" t="s">
        <v>563</v>
      </c>
      <c r="B152" s="23" t="s">
        <v>564</v>
      </c>
      <c r="C152" s="23" t="n">
        <v>0</v>
      </c>
    </row>
    <row r="153" customFormat="false" ht="23" hidden="false" customHeight="true" outlineLevel="0" collapsed="false">
      <c r="A153" s="22" t="s">
        <v>565</v>
      </c>
      <c r="B153" s="23" t="s">
        <v>566</v>
      </c>
      <c r="C153" s="23" t="n">
        <v>145</v>
      </c>
    </row>
    <row r="154" customFormat="false" ht="23" hidden="false" customHeight="true" outlineLevel="0" collapsed="false">
      <c r="A154" s="22" t="s">
        <v>567</v>
      </c>
      <c r="B154" s="23" t="s">
        <v>568</v>
      </c>
      <c r="C154" s="23" t="n">
        <v>2430</v>
      </c>
    </row>
    <row r="155" customFormat="false" ht="23" hidden="false" customHeight="true" outlineLevel="0" collapsed="false">
      <c r="A155" s="22" t="s">
        <v>422</v>
      </c>
      <c r="B155" s="23" t="s">
        <v>569</v>
      </c>
      <c r="C155" s="23" t="n">
        <v>0</v>
      </c>
    </row>
    <row r="156" customFormat="false" ht="23" hidden="false" customHeight="true" outlineLevel="0" collapsed="false">
      <c r="A156" s="22" t="s">
        <v>570</v>
      </c>
      <c r="B156" s="23" t="s">
        <v>571</v>
      </c>
      <c r="C156" s="23" t="n">
        <v>0</v>
      </c>
    </row>
    <row r="157" customFormat="false" ht="23" hidden="false" customHeight="true" outlineLevel="0" collapsed="false">
      <c r="A157" s="22" t="s">
        <v>572</v>
      </c>
      <c r="B157" s="23" t="s">
        <v>573</v>
      </c>
      <c r="C157" s="23" t="n">
        <v>110</v>
      </c>
    </row>
    <row r="158" customFormat="false" ht="23" hidden="false" customHeight="true" outlineLevel="0" collapsed="false">
      <c r="A158" s="22" t="s">
        <v>574</v>
      </c>
      <c r="B158" s="23" t="s">
        <v>575</v>
      </c>
      <c r="C158" s="26" t="s">
        <v>576</v>
      </c>
    </row>
    <row r="159" customFormat="false" ht="23" hidden="false" customHeight="true" outlineLevel="0" collapsed="false">
      <c r="A159" s="22" t="s">
        <v>577</v>
      </c>
      <c r="B159" s="23" t="s">
        <v>578</v>
      </c>
      <c r="C159" s="23" t="n">
        <v>950</v>
      </c>
    </row>
    <row r="160" customFormat="false" ht="23" hidden="false" customHeight="true" outlineLevel="0" collapsed="false">
      <c r="A160" s="22" t="s">
        <v>579</v>
      </c>
      <c r="B160" s="23" t="s">
        <v>580</v>
      </c>
      <c r="C160" s="23" t="n">
        <v>430</v>
      </c>
    </row>
    <row r="161" customFormat="false" ht="23" hidden="false" customHeight="true" outlineLevel="0" collapsed="false">
      <c r="A161" s="22" t="s">
        <v>581</v>
      </c>
      <c r="B161" s="23" t="s">
        <v>582</v>
      </c>
      <c r="C161" s="23" t="n">
        <v>520</v>
      </c>
    </row>
    <row r="162" customFormat="false" ht="23" hidden="false" customHeight="true" outlineLevel="0" collapsed="false">
      <c r="A162" s="22" t="s">
        <v>583</v>
      </c>
      <c r="B162" s="23" t="s">
        <v>584</v>
      </c>
      <c r="C162" s="23" t="n">
        <v>950</v>
      </c>
    </row>
    <row r="163" customFormat="false" ht="23" hidden="false" customHeight="true" outlineLevel="0" collapsed="false">
      <c r="A163" s="22" t="s">
        <v>585</v>
      </c>
      <c r="B163" s="23" t="s">
        <v>586</v>
      </c>
      <c r="C163" s="26" t="s">
        <v>587</v>
      </c>
    </row>
    <row r="164" customFormat="false" ht="23" hidden="false" customHeight="true" outlineLevel="0" collapsed="false">
      <c r="A164" s="22" t="s">
        <v>588</v>
      </c>
      <c r="B164" s="23" t="s">
        <v>589</v>
      </c>
      <c r="C164" s="26" t="s">
        <v>590</v>
      </c>
    </row>
    <row r="165" customFormat="false" ht="23" hidden="false" customHeight="true" outlineLevel="0" collapsed="false">
      <c r="A165" s="22" t="s">
        <v>591</v>
      </c>
      <c r="B165" s="23" t="s">
        <v>592</v>
      </c>
      <c r="C165" s="23" t="n">
        <v>275</v>
      </c>
    </row>
    <row r="166" customFormat="false" ht="23" hidden="false" customHeight="true" outlineLevel="0" collapsed="false">
      <c r="A166" s="22" t="s">
        <v>593</v>
      </c>
      <c r="B166" s="23" t="s">
        <v>594</v>
      </c>
      <c r="C166" s="23" t="n">
        <v>220</v>
      </c>
    </row>
    <row r="167" customFormat="false" ht="23" hidden="false" customHeight="true" outlineLevel="0" collapsed="false">
      <c r="A167" s="22" t="s">
        <v>595</v>
      </c>
      <c r="B167" s="23" t="s">
        <v>596</v>
      </c>
      <c r="C167" s="23" t="n">
        <v>1500</v>
      </c>
    </row>
    <row r="168" customFormat="false" ht="23" hidden="false" customHeight="true" outlineLevel="0" collapsed="false">
      <c r="A168" s="22" t="s">
        <v>597</v>
      </c>
      <c r="B168" s="23" t="s">
        <v>598</v>
      </c>
      <c r="C168" s="23" t="n">
        <v>400</v>
      </c>
    </row>
    <row r="169" customFormat="false" ht="23" hidden="false" customHeight="true" outlineLevel="0" collapsed="false">
      <c r="A169" s="22" t="s">
        <v>599</v>
      </c>
      <c r="B169" s="23" t="s">
        <v>600</v>
      </c>
      <c r="C169" s="26" t="s">
        <v>601</v>
      </c>
    </row>
    <row r="170" customFormat="false" ht="23" hidden="false" customHeight="true" outlineLevel="0" collapsed="false">
      <c r="A170" s="22" t="s">
        <v>602</v>
      </c>
      <c r="B170" s="23" t="s">
        <v>603</v>
      </c>
      <c r="C170" s="26" t="s">
        <v>604</v>
      </c>
    </row>
    <row r="171" customFormat="false" ht="23" hidden="false" customHeight="true" outlineLevel="0" collapsed="false">
      <c r="A171" s="22" t="s">
        <v>440</v>
      </c>
      <c r="B171" s="23" t="s">
        <v>605</v>
      </c>
      <c r="C171" s="23" t="n">
        <v>0</v>
      </c>
    </row>
    <row r="172" customFormat="false" ht="23" hidden="false" customHeight="true" outlineLevel="0" collapsed="false">
      <c r="A172" s="22" t="s">
        <v>606</v>
      </c>
      <c r="B172" s="23" t="s">
        <v>607</v>
      </c>
      <c r="C172" s="23" t="n">
        <v>240</v>
      </c>
    </row>
    <row r="173" customFormat="false" ht="23" hidden="false" customHeight="true" outlineLevel="0" collapsed="false">
      <c r="A173" s="22" t="s">
        <v>608</v>
      </c>
      <c r="B173" s="23" t="s">
        <v>609</v>
      </c>
      <c r="C173" s="23" t="n">
        <v>1040</v>
      </c>
    </row>
    <row r="174" customFormat="false" ht="23" hidden="false" customHeight="true" outlineLevel="0" collapsed="false">
      <c r="A174" s="22" t="s">
        <v>610</v>
      </c>
      <c r="B174" s="23" t="s">
        <v>611</v>
      </c>
      <c r="C174" s="26" t="s">
        <v>612</v>
      </c>
    </row>
    <row r="175" customFormat="false" ht="23" hidden="false" customHeight="true" outlineLevel="0" collapsed="false">
      <c r="A175" s="22" t="s">
        <v>613</v>
      </c>
      <c r="B175" s="23" t="s">
        <v>614</v>
      </c>
      <c r="C175" s="26" t="s">
        <v>615</v>
      </c>
    </row>
    <row r="176" customFormat="false" ht="23" hidden="false" customHeight="true" outlineLevel="0" collapsed="false">
      <c r="A176" s="24" t="s">
        <v>616</v>
      </c>
      <c r="B176" s="25" t="s">
        <v>617</v>
      </c>
      <c r="C176" s="25" t="n">
        <v>4282</v>
      </c>
    </row>
    <row r="177" customFormat="false" ht="23" hidden="false" customHeight="true" outlineLevel="0" collapsed="false">
      <c r="A177" s="22"/>
      <c r="B177" s="23"/>
      <c r="C177" s="2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85"/>
  <sheetViews>
    <sheetView showFormulas="false" showGridLines="true" showRowColHeaders="true" showZeros="true" rightToLeft="false" tabSelected="false" showOutlineSymbols="true" defaultGridColor="true" view="normal" topLeftCell="A15" colorId="64" zoomScale="100" zoomScaleNormal="100" zoomScalePageLayoutView="100" workbookViewId="0">
      <selection pane="topLeft" activeCell="A41" activeCellId="0" sqref="A41"/>
    </sheetView>
  </sheetViews>
  <sheetFormatPr defaultColWidth="10.5234375" defaultRowHeight="16" zeroHeight="false" outlineLevelRow="0" outlineLevelCol="0"/>
  <cols>
    <col collapsed="false" customWidth="true" hidden="false" outlineLevel="0" max="1" min="1" style="0" width="58.5"/>
    <col collapsed="false" customWidth="true" hidden="false" outlineLevel="0" max="2" min="2" style="0" width="9.83"/>
    <col collapsed="false" customWidth="true" hidden="false" outlineLevel="0" max="4" min="4" style="0" width="12.83"/>
  </cols>
  <sheetData>
    <row r="1" customFormat="false" ht="15" hidden="false" customHeight="false" outlineLevel="0" collapsed="false">
      <c r="A1" s="27" t="s">
        <v>618</v>
      </c>
      <c r="B1" s="28" t="s">
        <v>619</v>
      </c>
      <c r="C1" s="29" t="s">
        <v>620</v>
      </c>
      <c r="D1" s="28" t="s">
        <v>4</v>
      </c>
      <c r="E1" s="3" t="s">
        <v>5</v>
      </c>
    </row>
    <row r="2" customFormat="false" ht="15" hidden="false" customHeight="false" outlineLevel="0" collapsed="false">
      <c r="A2" s="9" t="s">
        <v>621</v>
      </c>
      <c r="B2" s="10" t="s">
        <v>622</v>
      </c>
      <c r="C2" s="30" t="n">
        <v>-798333</v>
      </c>
      <c r="D2" s="10" t="n">
        <v>10</v>
      </c>
    </row>
    <row r="3" customFormat="false" ht="15" hidden="false" customHeight="false" outlineLevel="0" collapsed="false">
      <c r="A3" s="9" t="s">
        <v>623</v>
      </c>
      <c r="B3" s="30" t="n">
        <v>-1669527</v>
      </c>
      <c r="C3" s="30" t="n">
        <v>-8081804</v>
      </c>
      <c r="D3" s="10" t="n">
        <v>0</v>
      </c>
      <c r="E3" s="0" t="s">
        <v>624</v>
      </c>
    </row>
    <row r="4" customFormat="false" ht="15" hidden="false" customHeight="false" outlineLevel="0" collapsed="false">
      <c r="A4" s="9" t="s">
        <v>625</v>
      </c>
      <c r="B4" s="30" t="n">
        <v>-1351636</v>
      </c>
      <c r="C4" s="30" t="n">
        <v>-8966178</v>
      </c>
      <c r="D4" s="10" t="n">
        <v>0</v>
      </c>
      <c r="E4" s="0" t="s">
        <v>626</v>
      </c>
    </row>
    <row r="5" customFormat="false" ht="15" hidden="false" customHeight="false" outlineLevel="0" collapsed="false">
      <c r="A5" s="9" t="s">
        <v>627</v>
      </c>
      <c r="B5" s="10" t="s">
        <v>628</v>
      </c>
      <c r="C5" s="30" t="n">
        <v>-9122588</v>
      </c>
      <c r="D5" s="10" t="n">
        <v>0</v>
      </c>
      <c r="E5" s="0" t="s">
        <v>629</v>
      </c>
    </row>
    <row r="6" customFormat="false" ht="15" hidden="false" customHeight="false" outlineLevel="0" collapsed="false">
      <c r="A6" s="9" t="s">
        <v>630</v>
      </c>
      <c r="B6" s="10" t="s">
        <v>631</v>
      </c>
      <c r="C6" s="30" t="n">
        <v>-778517</v>
      </c>
      <c r="D6" s="10" t="n">
        <v>1750</v>
      </c>
    </row>
    <row r="7" customFormat="false" ht="15" hidden="false" customHeight="false" outlineLevel="0" collapsed="false">
      <c r="A7" s="9" t="s">
        <v>632</v>
      </c>
      <c r="B7" s="30" t="n">
        <v>388304</v>
      </c>
      <c r="C7" s="30" t="n">
        <v>-77019</v>
      </c>
      <c r="D7" s="10" t="n">
        <v>20</v>
      </c>
    </row>
    <row r="8" customFormat="false" ht="15" hidden="false" customHeight="false" outlineLevel="0" collapsed="false">
      <c r="A8" s="9" t="s">
        <v>633</v>
      </c>
      <c r="B8" s="10" t="s">
        <v>634</v>
      </c>
      <c r="C8" s="30" t="n">
        <v>-90372585</v>
      </c>
      <c r="D8" s="10" t="n">
        <v>0</v>
      </c>
      <c r="E8" s="0" t="s">
        <v>635</v>
      </c>
    </row>
    <row r="9" customFormat="false" ht="15" hidden="false" customHeight="false" outlineLevel="0" collapsed="false">
      <c r="A9" s="9" t="s">
        <v>636</v>
      </c>
      <c r="B9" s="10" t="s">
        <v>637</v>
      </c>
      <c r="C9" s="30" t="n">
        <v>-91383848</v>
      </c>
      <c r="D9" s="10" t="n">
        <v>0</v>
      </c>
      <c r="E9" s="0" t="s">
        <v>638</v>
      </c>
    </row>
    <row r="10" customFormat="false" ht="15" hidden="false" customHeight="false" outlineLevel="0" collapsed="false">
      <c r="A10" s="9" t="s">
        <v>639</v>
      </c>
      <c r="B10" s="30" t="n">
        <v>-2116</v>
      </c>
      <c r="C10" s="30" t="n">
        <v>-799833</v>
      </c>
      <c r="D10" s="10" t="n">
        <v>1370</v>
      </c>
    </row>
    <row r="11" customFormat="false" ht="15" hidden="false" customHeight="false" outlineLevel="0" collapsed="false">
      <c r="A11" s="9" t="s">
        <v>204</v>
      </c>
      <c r="B11" s="30" t="n">
        <v>-23844</v>
      </c>
      <c r="C11" s="30" t="n">
        <v>-8050511</v>
      </c>
      <c r="D11" s="10" t="n">
        <v>0</v>
      </c>
    </row>
    <row r="12" customFormat="false" ht="15" hidden="false" customHeight="false" outlineLevel="0" collapsed="false">
      <c r="A12" s="9" t="s">
        <v>640</v>
      </c>
      <c r="B12" s="10" t="s">
        <v>641</v>
      </c>
      <c r="C12" s="30" t="n">
        <v>-78075</v>
      </c>
      <c r="D12" s="10" t="n">
        <v>2070</v>
      </c>
    </row>
    <row r="13" customFormat="false" ht="15" hidden="false" customHeight="false" outlineLevel="0" collapsed="false">
      <c r="A13" s="9" t="s">
        <v>642</v>
      </c>
      <c r="B13" s="30" t="n">
        <v>-250525</v>
      </c>
      <c r="C13" s="30" t="n">
        <v>-79600805</v>
      </c>
      <c r="D13" s="10" t="n">
        <v>10</v>
      </c>
      <c r="E13" s="0" t="s">
        <v>643</v>
      </c>
    </row>
    <row r="14" customFormat="false" ht="15" hidden="false" customHeight="false" outlineLevel="0" collapsed="false">
      <c r="A14" s="9" t="s">
        <v>644</v>
      </c>
      <c r="B14" s="30" t="n">
        <v>-2636076</v>
      </c>
      <c r="C14" s="30" t="n">
        <v>-7944937</v>
      </c>
      <c r="D14" s="10" t="n">
        <v>750</v>
      </c>
      <c r="E14" s="0" t="s">
        <v>645</v>
      </c>
    </row>
    <row r="15" customFormat="false" ht="15" hidden="false" customHeight="false" outlineLevel="0" collapsed="false">
      <c r="A15" s="9" t="s">
        <v>646</v>
      </c>
      <c r="B15" s="30" t="n">
        <v>-292644</v>
      </c>
      <c r="C15" s="30" t="n">
        <v>-790427</v>
      </c>
      <c r="D15" s="10" t="n">
        <v>2550</v>
      </c>
    </row>
    <row r="16" customFormat="false" ht="15" hidden="false" customHeight="false" outlineLevel="0" collapsed="false">
      <c r="A16" s="9" t="s">
        <v>57</v>
      </c>
      <c r="B16" s="30" t="n">
        <v>-2246064</v>
      </c>
      <c r="C16" s="30" t="n">
        <v>-8094171</v>
      </c>
      <c r="D16" s="10" t="n">
        <v>0</v>
      </c>
      <c r="E16" s="0" t="s">
        <v>118</v>
      </c>
    </row>
    <row r="17" customFormat="false" ht="15" hidden="false" customHeight="false" outlineLevel="0" collapsed="false">
      <c r="A17" s="9" t="s">
        <v>487</v>
      </c>
      <c r="B17" s="30" t="n">
        <v>-209651</v>
      </c>
      <c r="C17" s="30" t="n">
        <v>-8073544</v>
      </c>
      <c r="D17" s="10" t="n">
        <v>0</v>
      </c>
      <c r="E17" s="0" t="s">
        <v>647</v>
      </c>
    </row>
    <row r="18" customFormat="false" ht="15" hidden="false" customHeight="false" outlineLevel="0" collapsed="false">
      <c r="A18" s="9" t="s">
        <v>648</v>
      </c>
      <c r="B18" s="10" t="s">
        <v>649</v>
      </c>
      <c r="C18" s="30" t="n">
        <v>-7757079</v>
      </c>
      <c r="D18" s="10" t="n">
        <v>2750</v>
      </c>
      <c r="E18" s="0" t="s">
        <v>650</v>
      </c>
    </row>
    <row r="19" customFormat="false" ht="15" hidden="false" customHeight="false" outlineLevel="0" collapsed="false">
      <c r="A19" s="9" t="s">
        <v>651</v>
      </c>
      <c r="B19" s="10" t="s">
        <v>652</v>
      </c>
      <c r="C19" s="30" t="n">
        <v>-903726</v>
      </c>
      <c r="D19" s="10" t="n">
        <v>610</v>
      </c>
      <c r="E19" s="0" t="s">
        <v>653</v>
      </c>
    </row>
    <row r="20" customFormat="false" ht="15" hidden="false" customHeight="false" outlineLevel="0" collapsed="false">
      <c r="A20" s="9" t="s">
        <v>654</v>
      </c>
      <c r="B20" s="10" t="s">
        <v>655</v>
      </c>
      <c r="C20" s="30" t="n">
        <v>-9099153</v>
      </c>
      <c r="D20" s="10" t="n">
        <v>10</v>
      </c>
      <c r="E20" s="0" t="s">
        <v>656</v>
      </c>
    </row>
    <row r="21" customFormat="false" ht="15" hidden="false" customHeight="false" outlineLevel="0" collapsed="false">
      <c r="A21" s="9" t="s">
        <v>657</v>
      </c>
      <c r="B21" s="10" t="s">
        <v>658</v>
      </c>
      <c r="C21" s="30" t="n">
        <v>-77789646</v>
      </c>
      <c r="D21" s="10" t="n">
        <v>2980</v>
      </c>
      <c r="E21" s="0" t="s">
        <v>659</v>
      </c>
    </row>
    <row r="22" customFormat="false" ht="15" hidden="false" customHeight="false" outlineLevel="0" collapsed="false">
      <c r="A22" s="9" t="s">
        <v>660</v>
      </c>
      <c r="B22" s="30" t="n">
        <v>-2163077</v>
      </c>
      <c r="C22" s="30" t="n">
        <v>-799015</v>
      </c>
      <c r="D22" s="10" t="n">
        <v>5</v>
      </c>
    </row>
    <row r="23" customFormat="false" ht="15" hidden="false" customHeight="false" outlineLevel="0" collapsed="false">
      <c r="A23" s="9" t="s">
        <v>661</v>
      </c>
      <c r="B23" s="30" t="n">
        <v>-12687</v>
      </c>
      <c r="C23" s="30" t="n">
        <v>-810652</v>
      </c>
      <c r="D23" s="10" t="n">
        <v>0</v>
      </c>
    </row>
    <row r="24" customFormat="false" ht="15" hidden="false" customHeight="false" outlineLevel="0" collapsed="false">
      <c r="A24" s="9" t="s">
        <v>662</v>
      </c>
      <c r="B24" s="30" t="n">
        <v>-1410872</v>
      </c>
      <c r="C24" s="30" t="n">
        <v>-89637268</v>
      </c>
      <c r="D24" s="10" t="n">
        <v>0</v>
      </c>
      <c r="E24" s="0" t="s">
        <v>663</v>
      </c>
    </row>
    <row r="25" customFormat="false" ht="15" hidden="false" customHeight="false" outlineLevel="0" collapsed="false">
      <c r="A25" s="9" t="s">
        <v>664</v>
      </c>
      <c r="B25" s="10" t="s">
        <v>665</v>
      </c>
      <c r="C25" s="30" t="n">
        <v>-9004068</v>
      </c>
      <c r="D25" s="10" t="n">
        <v>0</v>
      </c>
      <c r="E25" s="0" t="s">
        <v>666</v>
      </c>
    </row>
    <row r="26" customFormat="false" ht="15" hidden="false" customHeight="false" outlineLevel="0" collapsed="false">
      <c r="A26" s="9" t="s">
        <v>667</v>
      </c>
      <c r="B26" s="30" t="n">
        <v>-222549</v>
      </c>
      <c r="C26" s="30" t="n">
        <v>-798576</v>
      </c>
      <c r="D26" s="10" t="n">
        <v>5</v>
      </c>
    </row>
    <row r="27" customFormat="false" ht="15" hidden="false" customHeight="false" outlineLevel="0" collapsed="false">
      <c r="A27" s="9" t="s">
        <v>668</v>
      </c>
      <c r="B27" s="30" t="n">
        <v>-33776</v>
      </c>
      <c r="C27" s="30" t="n">
        <v>-80799</v>
      </c>
      <c r="D27" s="10" t="n">
        <v>0</v>
      </c>
    </row>
    <row r="28" customFormat="false" ht="15" hidden="false" customHeight="false" outlineLevel="0" collapsed="false">
      <c r="A28" s="9" t="s">
        <v>669</v>
      </c>
      <c r="B28" s="30" t="n">
        <v>-193543</v>
      </c>
      <c r="C28" s="30" t="n">
        <v>-80789125</v>
      </c>
      <c r="D28" s="10" t="n">
        <v>0</v>
      </c>
      <c r="E28" s="0" t="s">
        <v>670</v>
      </c>
    </row>
    <row r="29" customFormat="false" ht="15" hidden="false" customHeight="false" outlineLevel="0" collapsed="false">
      <c r="A29" s="9" t="s">
        <v>671</v>
      </c>
      <c r="B29" s="10" t="s">
        <v>672</v>
      </c>
      <c r="C29" s="30" t="n">
        <v>-9058361</v>
      </c>
      <c r="D29" s="10" t="n">
        <v>0</v>
      </c>
      <c r="E29" s="0" t="s">
        <v>673</v>
      </c>
    </row>
    <row r="30" customFormat="false" ht="15" hidden="false" customHeight="false" outlineLevel="0" collapsed="false">
      <c r="A30" s="9" t="s">
        <v>674</v>
      </c>
      <c r="B30" s="30" t="n">
        <v>-268008</v>
      </c>
      <c r="C30" s="30" t="n">
        <v>-77486306</v>
      </c>
      <c r="D30" s="10" t="n">
        <v>225</v>
      </c>
      <c r="E30" s="0" t="s">
        <v>675</v>
      </c>
    </row>
    <row r="31" customFormat="false" ht="15" hidden="false" customHeight="false" outlineLevel="0" collapsed="false">
      <c r="A31" s="9" t="s">
        <v>676</v>
      </c>
      <c r="B31" s="10" t="s">
        <v>677</v>
      </c>
      <c r="C31" s="30" t="n">
        <v>-78484</v>
      </c>
      <c r="D31" s="10" t="n">
        <v>2780</v>
      </c>
    </row>
    <row r="32" customFormat="false" ht="15" hidden="false" customHeight="false" outlineLevel="0" collapsed="false">
      <c r="A32" s="9" t="s">
        <v>76</v>
      </c>
      <c r="B32" s="30" t="n">
        <v>-2189</v>
      </c>
      <c r="C32" s="30" t="n">
        <v>-81011</v>
      </c>
      <c r="D32" s="10" t="n">
        <v>0</v>
      </c>
    </row>
    <row r="33" customFormat="false" ht="15" hidden="false" customHeight="false" outlineLevel="0" collapsed="false">
      <c r="A33" s="9" t="s">
        <v>678</v>
      </c>
      <c r="B33" s="30" t="n">
        <v>-4635738</v>
      </c>
      <c r="C33" s="30" t="n">
        <v>-7913077</v>
      </c>
      <c r="D33" s="10" t="n">
        <v>1055</v>
      </c>
      <c r="E33" s="0" t="s">
        <v>679</v>
      </c>
    </row>
    <row r="34" customFormat="false" ht="15" hidden="false" customHeight="false" outlineLevel="0" collapsed="false">
      <c r="A34" s="22" t="s">
        <v>680</v>
      </c>
      <c r="B34" s="30" t="n">
        <v>-248677</v>
      </c>
      <c r="C34" s="30" t="n">
        <v>-7961163</v>
      </c>
      <c r="D34" s="10" t="n">
        <v>10</v>
      </c>
      <c r="E34" s="0" t="s">
        <v>681</v>
      </c>
    </row>
    <row r="35" customFormat="false" ht="15" hidden="false" customHeight="false" outlineLevel="0" collapsed="false">
      <c r="A35" s="9" t="s">
        <v>682</v>
      </c>
      <c r="B35" s="10" t="s">
        <v>683</v>
      </c>
      <c r="C35" s="30" t="n">
        <v>-7795855</v>
      </c>
      <c r="D35" s="10" t="n">
        <v>3040</v>
      </c>
      <c r="E35" s="0" t="s">
        <v>684</v>
      </c>
    </row>
    <row r="36" customFormat="false" ht="15" hidden="false" customHeight="false" outlineLevel="0" collapsed="false">
      <c r="A36" s="9" t="s">
        <v>36</v>
      </c>
      <c r="B36" s="10" t="s">
        <v>685</v>
      </c>
      <c r="C36" s="30" t="n">
        <v>-802014</v>
      </c>
      <c r="D36" s="10" t="n">
        <v>5</v>
      </c>
      <c r="E36" s="0" t="s">
        <v>219</v>
      </c>
    </row>
    <row r="37" customFormat="false" ht="15" hidden="false" customHeight="false" outlineLevel="0" collapsed="false">
      <c r="A37" s="9" t="s">
        <v>686</v>
      </c>
      <c r="B37" s="30" t="n">
        <v>-1730035</v>
      </c>
      <c r="C37" s="30" t="n">
        <v>-7875512</v>
      </c>
      <c r="D37" s="10" t="n">
        <v>3310</v>
      </c>
      <c r="E37" s="0" t="s">
        <v>687</v>
      </c>
    </row>
    <row r="38" customFormat="false" ht="15" hidden="false" customHeight="false" outlineLevel="0" collapsed="false">
      <c r="A38" s="9" t="s">
        <v>688</v>
      </c>
      <c r="B38" s="30" t="n">
        <v>-1102</v>
      </c>
      <c r="C38" s="30" t="n">
        <v>-785891</v>
      </c>
      <c r="D38" s="10" t="n">
        <v>2580</v>
      </c>
    </row>
    <row r="39" customFormat="false" ht="15" hidden="false" customHeight="false" outlineLevel="0" collapsed="false">
      <c r="A39" s="9" t="s">
        <v>689</v>
      </c>
      <c r="B39" s="30" t="n">
        <v>-24256</v>
      </c>
      <c r="C39" s="30" t="n">
        <v>-796079</v>
      </c>
      <c r="D39" s="10" t="n">
        <v>5</v>
      </c>
    </row>
    <row r="40" customFormat="false" ht="15" hidden="false" customHeight="false" outlineLevel="0" collapsed="false">
      <c r="A40" s="9" t="s">
        <v>690</v>
      </c>
      <c r="B40" s="10" t="s">
        <v>691</v>
      </c>
      <c r="C40" s="30" t="n">
        <v>-761875</v>
      </c>
      <c r="D40" s="10" t="n">
        <v>230</v>
      </c>
    </row>
    <row r="41" customFormat="false" ht="15" hidden="false" customHeight="false" outlineLevel="0" collapsed="false">
      <c r="A41" s="9" t="s">
        <v>692</v>
      </c>
      <c r="B41" s="10" t="s">
        <v>693</v>
      </c>
      <c r="C41" s="30" t="n">
        <v>-9034071</v>
      </c>
      <c r="D41" s="10" t="n">
        <v>0</v>
      </c>
      <c r="E41" s="0" t="s">
        <v>694</v>
      </c>
    </row>
    <row r="42" customFormat="false" ht="15" hidden="false" customHeight="false" outlineLevel="0" collapsed="false">
      <c r="A42" s="9" t="s">
        <v>695</v>
      </c>
      <c r="B42" s="30" t="n">
        <v>10996</v>
      </c>
      <c r="C42" s="30" t="n">
        <v>-7915205</v>
      </c>
      <c r="D42" s="10" t="n">
        <v>0</v>
      </c>
    </row>
    <row r="43" customFormat="false" ht="15" hidden="false" customHeight="false" outlineLevel="0" collapsed="false">
      <c r="A43" s="9" t="s">
        <v>696</v>
      </c>
      <c r="B43" s="30" t="n">
        <v>-15924</v>
      </c>
      <c r="C43" s="30" t="n">
        <v>-779023</v>
      </c>
      <c r="D43" s="10" t="n">
        <v>850</v>
      </c>
    </row>
    <row r="44" customFormat="false" ht="15" hidden="false" customHeight="false" outlineLevel="0" collapsed="false">
      <c r="A44" s="9" t="s">
        <v>697</v>
      </c>
      <c r="B44" s="10" t="s">
        <v>698</v>
      </c>
      <c r="C44" s="30" t="n">
        <v>-782118</v>
      </c>
      <c r="D44" s="10" t="n">
        <v>3900</v>
      </c>
    </row>
    <row r="45" customFormat="false" ht="15" hidden="false" customHeight="false" outlineLevel="0" collapsed="false">
      <c r="A45" s="9" t="s">
        <v>699</v>
      </c>
      <c r="B45" s="10" t="s">
        <v>700</v>
      </c>
      <c r="C45" s="30" t="n">
        <v>-9035872</v>
      </c>
      <c r="D45" s="10" t="n">
        <v>630</v>
      </c>
      <c r="E45" s="0" t="s">
        <v>701</v>
      </c>
    </row>
    <row r="46" customFormat="false" ht="15" hidden="false" customHeight="false" outlineLevel="0" collapsed="false">
      <c r="A46" s="9" t="s">
        <v>702</v>
      </c>
      <c r="B46" s="30" t="n">
        <v>-2655</v>
      </c>
      <c r="C46" s="30" t="n">
        <v>-79436</v>
      </c>
      <c r="D46" s="10" t="n">
        <v>1400</v>
      </c>
    </row>
    <row r="47" customFormat="false" ht="15" hidden="false" customHeight="false" outlineLevel="0" collapsed="false">
      <c r="A47" s="9" t="s">
        <v>703</v>
      </c>
      <c r="B47" s="10" t="s">
        <v>704</v>
      </c>
      <c r="C47" s="30" t="n">
        <v>-7683922</v>
      </c>
      <c r="D47" s="10" t="n">
        <v>250</v>
      </c>
      <c r="E47" s="0" t="s">
        <v>705</v>
      </c>
    </row>
    <row r="48" customFormat="false" ht="15" hidden="false" customHeight="false" outlineLevel="0" collapsed="false">
      <c r="A48" s="9" t="s">
        <v>706</v>
      </c>
      <c r="B48" s="10" t="s">
        <v>707</v>
      </c>
      <c r="C48" s="30" t="n">
        <v>-7684412</v>
      </c>
      <c r="D48" s="10" t="n">
        <v>250</v>
      </c>
      <c r="E48" s="0" t="s">
        <v>708</v>
      </c>
    </row>
    <row r="49" customFormat="false" ht="15" hidden="false" customHeight="false" outlineLevel="0" collapsed="false">
      <c r="A49" s="9" t="s">
        <v>709</v>
      </c>
      <c r="B49" s="10" t="s">
        <v>710</v>
      </c>
      <c r="C49" s="30" t="n">
        <v>-9137126</v>
      </c>
      <c r="D49" s="10" t="n">
        <v>0</v>
      </c>
      <c r="E49" s="0" t="s">
        <v>711</v>
      </c>
    </row>
    <row r="50" customFormat="false" ht="15" hidden="false" customHeight="false" outlineLevel="0" collapsed="false">
      <c r="A50" s="9" t="s">
        <v>712</v>
      </c>
      <c r="B50" s="30" t="n">
        <v>-426001</v>
      </c>
      <c r="C50" s="30" t="n">
        <v>-7864747</v>
      </c>
      <c r="D50" s="10" t="n">
        <v>1050</v>
      </c>
    </row>
    <row r="51" customFormat="false" ht="15" hidden="false" customHeight="false" outlineLevel="0" collapsed="false">
      <c r="A51" s="9" t="s">
        <v>713</v>
      </c>
      <c r="B51" s="10" t="s">
        <v>714</v>
      </c>
      <c r="C51" s="30" t="n">
        <v>-782262</v>
      </c>
      <c r="D51" s="10" t="n">
        <v>4000</v>
      </c>
    </row>
    <row r="52" customFormat="false" ht="15" hidden="false" customHeight="false" outlineLevel="0" collapsed="false">
      <c r="A52" s="9" t="s">
        <v>715</v>
      </c>
      <c r="B52" s="30" t="n">
        <v>-13841</v>
      </c>
      <c r="C52" s="30" t="n">
        <v>-762508</v>
      </c>
      <c r="D52" s="10" t="n">
        <v>0</v>
      </c>
    </row>
    <row r="53" customFormat="false" ht="15" hidden="false" customHeight="false" outlineLevel="0" collapsed="false">
      <c r="A53" s="9" t="s">
        <v>716</v>
      </c>
      <c r="B53" s="30" t="n">
        <v>-1060608</v>
      </c>
      <c r="C53" s="30" t="n">
        <v>-80449166</v>
      </c>
      <c r="D53" s="10" t="n">
        <v>40</v>
      </c>
      <c r="E53" s="0" t="s">
        <v>717</v>
      </c>
    </row>
    <row r="54" customFormat="false" ht="15" hidden="false" customHeight="false" outlineLevel="0" collapsed="false">
      <c r="A54" s="9" t="s">
        <v>718</v>
      </c>
      <c r="B54" s="10" t="s">
        <v>719</v>
      </c>
      <c r="C54" s="30" t="n">
        <v>-7844225</v>
      </c>
      <c r="D54" s="10" t="n">
        <v>2500</v>
      </c>
      <c r="E54" s="0" t="s">
        <v>720</v>
      </c>
    </row>
    <row r="55" customFormat="false" ht="15" hidden="false" customHeight="false" outlineLevel="0" collapsed="false">
      <c r="A55" s="9" t="s">
        <v>721</v>
      </c>
      <c r="B55" s="10" t="s">
        <v>722</v>
      </c>
      <c r="C55" s="30" t="n">
        <v>-800431</v>
      </c>
      <c r="D55" s="10" t="n">
        <v>0</v>
      </c>
    </row>
    <row r="56" customFormat="false" ht="15" hidden="false" customHeight="false" outlineLevel="0" collapsed="false">
      <c r="A56" s="9" t="s">
        <v>723</v>
      </c>
      <c r="B56" s="10" t="s">
        <v>724</v>
      </c>
      <c r="C56" s="30" t="n">
        <v>-9022079</v>
      </c>
      <c r="D56" s="10" t="n">
        <v>0</v>
      </c>
      <c r="E56" s="0" t="s">
        <v>725</v>
      </c>
    </row>
    <row r="57" customFormat="false" ht="15" hidden="false" customHeight="false" outlineLevel="0" collapsed="false">
      <c r="A57" s="9" t="s">
        <v>726</v>
      </c>
      <c r="B57" s="10" t="s">
        <v>727</v>
      </c>
      <c r="C57" s="30" t="n">
        <v>-9082964</v>
      </c>
      <c r="D57" s="10" t="n">
        <v>0</v>
      </c>
      <c r="E57" s="0" t="s">
        <v>728</v>
      </c>
    </row>
    <row r="58" customFormat="false" ht="15" hidden="false" customHeight="false" outlineLevel="0" collapsed="false">
      <c r="A58" s="9" t="s">
        <v>729</v>
      </c>
      <c r="B58" s="10" t="s">
        <v>730</v>
      </c>
      <c r="C58" s="30" t="n">
        <v>-9097487</v>
      </c>
      <c r="D58" s="10" t="n">
        <v>10</v>
      </c>
      <c r="E58" s="0" t="s">
        <v>731</v>
      </c>
    </row>
    <row r="59" customFormat="false" ht="15" hidden="false" customHeight="false" outlineLevel="0" collapsed="false">
      <c r="A59" s="9" t="s">
        <v>732</v>
      </c>
      <c r="B59" s="10" t="s">
        <v>733</v>
      </c>
      <c r="C59" s="30" t="n">
        <v>-9031457</v>
      </c>
      <c r="D59" s="10" t="n">
        <v>0</v>
      </c>
      <c r="E59" s="0" t="s">
        <v>734</v>
      </c>
    </row>
    <row r="60" customFormat="false" ht="15" hidden="false" customHeight="false" outlineLevel="0" collapsed="false">
      <c r="A60" s="9" t="s">
        <v>735</v>
      </c>
      <c r="B60" s="10" t="s">
        <v>736</v>
      </c>
      <c r="C60" s="30" t="n">
        <v>-89612789</v>
      </c>
      <c r="D60" s="10" t="n">
        <v>0</v>
      </c>
      <c r="E60" s="0" t="s">
        <v>737</v>
      </c>
    </row>
    <row r="61" customFormat="false" ht="16" hidden="false" customHeight="false" outlineLevel="0" collapsed="false">
      <c r="A61" s="9" t="s">
        <v>738</v>
      </c>
      <c r="B61" s="30" t="n">
        <v>-25781</v>
      </c>
      <c r="C61" s="30" t="n">
        <v>-8048406</v>
      </c>
      <c r="D61" s="10" t="n">
        <v>0</v>
      </c>
    </row>
    <row r="62" customFormat="false" ht="15" hidden="false" customHeight="false" outlineLevel="0" collapsed="false">
      <c r="A62" s="9" t="s">
        <v>563</v>
      </c>
      <c r="B62" s="30" t="n">
        <v>-1560328</v>
      </c>
      <c r="C62" s="30" t="n">
        <v>-8080456</v>
      </c>
      <c r="D62" s="10" t="n">
        <v>0</v>
      </c>
      <c r="E62" s="0" t="s">
        <v>739</v>
      </c>
    </row>
    <row r="63" customFormat="false" ht="15" hidden="false" customHeight="false" outlineLevel="0" collapsed="false">
      <c r="A63" s="9" t="s">
        <v>740</v>
      </c>
      <c r="B63" s="10" t="s">
        <v>741</v>
      </c>
      <c r="C63" s="30" t="n">
        <v>-9112871</v>
      </c>
      <c r="D63" s="10" t="n">
        <v>0</v>
      </c>
      <c r="E63" s="0" t="s">
        <v>742</v>
      </c>
    </row>
    <row r="64" customFormat="false" ht="15" hidden="false" customHeight="false" outlineLevel="0" collapsed="false">
      <c r="A64" s="9" t="s">
        <v>743</v>
      </c>
      <c r="B64" s="30" t="n">
        <v>-1226127</v>
      </c>
      <c r="C64" s="30" t="n">
        <v>-9042834</v>
      </c>
      <c r="D64" s="10" t="n">
        <v>0</v>
      </c>
      <c r="E64" s="0" t="s">
        <v>744</v>
      </c>
    </row>
    <row r="65" customFormat="false" ht="16" hidden="false" customHeight="false" outlineLevel="0" collapsed="false">
      <c r="A65" s="9" t="s">
        <v>745</v>
      </c>
      <c r="B65" s="10" t="s">
        <v>746</v>
      </c>
      <c r="C65" s="30" t="n">
        <v>-912455</v>
      </c>
      <c r="D65" s="10" t="n">
        <v>0</v>
      </c>
    </row>
    <row r="66" customFormat="false" ht="15" hidden="false" customHeight="false" outlineLevel="0" collapsed="false">
      <c r="A66" s="9" t="s">
        <v>747</v>
      </c>
      <c r="B66" s="30" t="n">
        <v>1195194</v>
      </c>
      <c r="C66" s="30" t="n">
        <v>-7906519</v>
      </c>
      <c r="D66" s="10" t="n">
        <v>0</v>
      </c>
      <c r="E66" s="0" t="s">
        <v>748</v>
      </c>
    </row>
    <row r="67" customFormat="false" ht="15" hidden="false" customHeight="false" outlineLevel="0" collapsed="false">
      <c r="A67" s="9" t="s">
        <v>749</v>
      </c>
      <c r="B67" s="10" t="s">
        <v>750</v>
      </c>
      <c r="C67" s="30" t="n">
        <v>-78404145</v>
      </c>
      <c r="D67" s="10" t="n">
        <v>2400</v>
      </c>
      <c r="E67" s="0" t="s">
        <v>751</v>
      </c>
    </row>
    <row r="68" customFormat="false" ht="16" hidden="false" customHeight="false" outlineLevel="0" collapsed="false">
      <c r="A68" s="9" t="s">
        <v>752</v>
      </c>
      <c r="B68" s="30" t="n">
        <v>-23296</v>
      </c>
      <c r="C68" s="30" t="n">
        <v>-792097</v>
      </c>
      <c r="D68" s="10" t="n">
        <v>340</v>
      </c>
    </row>
    <row r="69" customFormat="false" ht="15" hidden="false" customHeight="false" outlineLevel="0" collapsed="false">
      <c r="A69" s="9" t="s">
        <v>753</v>
      </c>
      <c r="B69" s="10" t="s">
        <v>754</v>
      </c>
      <c r="C69" s="30" t="n">
        <v>-7863516</v>
      </c>
      <c r="D69" s="10" t="n">
        <v>1360</v>
      </c>
      <c r="E69" s="0" t="s">
        <v>755</v>
      </c>
    </row>
    <row r="70" customFormat="false" ht="15" hidden="false" customHeight="false" outlineLevel="0" collapsed="false">
      <c r="A70" s="9" t="s">
        <v>756</v>
      </c>
      <c r="B70" s="30" t="n">
        <v>-1073625</v>
      </c>
      <c r="C70" s="30" t="n">
        <v>-77561503</v>
      </c>
      <c r="D70" s="10" t="n">
        <v>360</v>
      </c>
      <c r="E70" s="0" t="s">
        <v>757</v>
      </c>
    </row>
    <row r="71" customFormat="false" ht="16" hidden="false" customHeight="false" outlineLevel="0" collapsed="false">
      <c r="A71" s="9" t="s">
        <v>758</v>
      </c>
      <c r="B71" s="10" t="s">
        <v>759</v>
      </c>
      <c r="C71" s="30" t="n">
        <v>-7628034</v>
      </c>
      <c r="D71" s="10" t="n">
        <v>210</v>
      </c>
    </row>
    <row r="72" customFormat="false" ht="16" hidden="false" customHeight="false" outlineLevel="0" collapsed="false">
      <c r="A72" s="9" t="s">
        <v>760</v>
      </c>
      <c r="B72" s="10" t="s">
        <v>761</v>
      </c>
      <c r="C72" s="30" t="n">
        <v>-7760236</v>
      </c>
      <c r="D72" s="10" t="n">
        <v>1450</v>
      </c>
    </row>
    <row r="73" customFormat="false" ht="16" hidden="false" customHeight="false" outlineLevel="0" collapsed="false">
      <c r="A73" s="9" t="s">
        <v>762</v>
      </c>
      <c r="B73" s="30" t="n">
        <v>-22041</v>
      </c>
      <c r="C73" s="30" t="n">
        <v>-80966</v>
      </c>
      <c r="D73" s="10" t="n">
        <v>0</v>
      </c>
    </row>
    <row r="74" customFormat="false" ht="16" hidden="false" customHeight="false" outlineLevel="0" collapsed="false">
      <c r="A74" s="9" t="s">
        <v>763</v>
      </c>
      <c r="B74" s="10" t="s">
        <v>764</v>
      </c>
      <c r="C74" s="30" t="n">
        <v>-782351</v>
      </c>
      <c r="D74" s="10" t="n">
        <v>2600</v>
      </c>
    </row>
    <row r="75" customFormat="false" ht="16" hidden="false" customHeight="false" outlineLevel="0" collapsed="false">
      <c r="A75" s="9" t="s">
        <v>765</v>
      </c>
      <c r="B75" s="30" t="n">
        <v>-21447</v>
      </c>
      <c r="C75" s="30" t="n">
        <v>-807746</v>
      </c>
      <c r="D75" s="10" t="n">
        <v>0</v>
      </c>
    </row>
    <row r="76" customFormat="false" ht="16" hidden="false" customHeight="false" outlineLevel="0" collapsed="false">
      <c r="A76" s="9" t="s">
        <v>766</v>
      </c>
      <c r="B76" s="10" t="s">
        <v>767</v>
      </c>
      <c r="C76" s="30" t="n">
        <v>-762803</v>
      </c>
      <c r="D76" s="10" t="n">
        <v>220</v>
      </c>
    </row>
    <row r="77" customFormat="false" ht="15" hidden="false" customHeight="false" outlineLevel="0" collapsed="false">
      <c r="A77" s="9" t="s">
        <v>768</v>
      </c>
      <c r="B77" s="10" t="s">
        <v>769</v>
      </c>
      <c r="C77" s="30" t="n">
        <v>-90325</v>
      </c>
      <c r="D77" s="10" t="n">
        <v>515</v>
      </c>
      <c r="E77" s="0" t="s">
        <v>770</v>
      </c>
    </row>
    <row r="78" customFormat="false" ht="16" hidden="false" customHeight="false" outlineLevel="0" collapsed="false">
      <c r="A78" s="9" t="s">
        <v>771</v>
      </c>
      <c r="B78" s="30" t="n">
        <v>-173432</v>
      </c>
      <c r="C78" s="30" t="n">
        <v>-774833</v>
      </c>
      <c r="D78" s="10" t="n">
        <v>400</v>
      </c>
    </row>
    <row r="79" customFormat="false" ht="15" hidden="false" customHeight="false" outlineLevel="0" collapsed="false">
      <c r="A79" s="9" t="s">
        <v>772</v>
      </c>
      <c r="B79" s="30" t="n">
        <v>-2464695</v>
      </c>
      <c r="C79" s="30" t="n">
        <v>-78163229</v>
      </c>
      <c r="D79" s="10" t="n">
        <v>820</v>
      </c>
      <c r="E79" s="0" t="s">
        <v>773</v>
      </c>
    </row>
    <row r="80" customFormat="false" ht="16" hidden="false" customHeight="false" outlineLevel="0" collapsed="false">
      <c r="A80" s="9" t="s">
        <v>774</v>
      </c>
      <c r="B80" s="30" t="n">
        <v>1183095</v>
      </c>
      <c r="C80" s="30" t="n">
        <v>-7875338</v>
      </c>
      <c r="D80" s="10" t="n">
        <v>35</v>
      </c>
    </row>
    <row r="81" customFormat="false" ht="15" hidden="false" customHeight="false" outlineLevel="0" collapsed="false">
      <c r="A81" s="9" t="s">
        <v>775</v>
      </c>
      <c r="B81" s="30" t="n">
        <v>-455046</v>
      </c>
      <c r="C81" s="30" t="n">
        <v>-7913202</v>
      </c>
      <c r="D81" s="10" t="n">
        <v>1670</v>
      </c>
      <c r="E81" s="0" t="s">
        <v>776</v>
      </c>
    </row>
    <row r="82" customFormat="false" ht="15" hidden="false" customHeight="false" outlineLevel="0" collapsed="false">
      <c r="A82" s="9" t="s">
        <v>777</v>
      </c>
      <c r="B82" s="30" t="n">
        <v>-1505876</v>
      </c>
      <c r="C82" s="30" t="n">
        <v>-7794125</v>
      </c>
      <c r="D82" s="10" t="n">
        <v>960</v>
      </c>
      <c r="E82" s="0" t="s">
        <v>778</v>
      </c>
    </row>
    <row r="83" customFormat="false" ht="15" hidden="false" customHeight="false" outlineLevel="0" collapsed="false">
      <c r="A83" s="9" t="s">
        <v>779</v>
      </c>
      <c r="B83" s="30" t="n">
        <v>-26578</v>
      </c>
      <c r="C83" s="30" t="n">
        <v>-7665095</v>
      </c>
      <c r="D83" s="10" t="n">
        <v>260</v>
      </c>
      <c r="E83" s="0" t="s">
        <v>780</v>
      </c>
    </row>
    <row r="84" customFormat="false" ht="15" hidden="false" customHeight="false" outlineLevel="0" collapsed="false">
      <c r="A84" s="9" t="s">
        <v>781</v>
      </c>
      <c r="B84" s="10" t="s">
        <v>782</v>
      </c>
      <c r="C84" s="30" t="n">
        <v>-781275</v>
      </c>
      <c r="D84" s="10" t="n">
        <v>4200</v>
      </c>
      <c r="E84" s="0" t="s">
        <v>783</v>
      </c>
    </row>
    <row r="85" customFormat="false" ht="17" hidden="false" customHeight="false" outlineLevel="0" collapsed="false">
      <c r="A85" s="31" t="s">
        <v>784</v>
      </c>
      <c r="B85" s="32" t="s">
        <v>785</v>
      </c>
      <c r="C85" s="33" t="n">
        <v>-7810146</v>
      </c>
      <c r="D85" s="32" t="n">
        <v>2190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50</TotalTime>
  <Application>LibreOffice/7.0.4.2$Linux_X86_64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2023-09-22T19:21:46Z</dcterms:created>
  <dc:creator>editor</dc:creator>
  <dc:description/>
  <dc:language>en-US</dc:language>
  <cp:lastModifiedBy/>
  <dcterms:modified xsi:type="dcterms:W3CDTF">2023-10-13T10:03:04Z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