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Australia 1-Year Bond Yield His" sheetId="1" r:id="rId1"/>
  </sheets>
  <definedNames>
    <definedName name="RFR">'Australia 1-Year Bond Yield His'!$P$4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<sst xmlns="http://schemas.openxmlformats.org/spreadsheetml/2006/main" count="41" uniqueCount="16">
  <si>
    <t>Australian Government Bond yields  (Monthly)</t>
  </si>
  <si>
    <t>APPROXIMATE BOND PRICE</t>
  </si>
  <si>
    <t>APPROXIMATE BOND PRICE RETURNS</t>
  </si>
  <si>
    <t>Bond Price Max Drop</t>
  </si>
  <si>
    <t xml:space="preserve">Max percnt drop </t>
  </si>
  <si>
    <t>Yield Changes</t>
  </si>
  <si>
    <t>Date</t>
  </si>
  <si>
    <t>Australia 1-Year Bond Yield Historical Data</t>
  </si>
  <si>
    <t>Australia 2-Year Bond Yield Historical Data</t>
  </si>
  <si>
    <t>Australia 5-Year Bond Yield Historical Data</t>
  </si>
  <si>
    <t>Australia 10-Year Bond Yield Historical Data</t>
  </si>
  <si>
    <t>Australia 20-Year Bond Yield Historical Data</t>
  </si>
  <si>
    <t>Risk free Rate</t>
  </si>
  <si>
    <t>Mean Returns</t>
  </si>
  <si>
    <t>Volatility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</si>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</sst>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24009]mm/dd/yyyy;@"/>
    <numFmt numFmtId="181" formatCode="0.000_);[Red]\(0.0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FF00"/>
      <name val="Calibri"/>
      <charset val="134"/>
      <scheme val="minor"/>
    </font>
    <font>
      <b/>
      <sz val="11"/>
      <color rgb="FFFFFF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5" borderId="5" applyNumberFormat="0" applyAlignment="0" applyProtection="0"/>
    <xf numFmtId="0" fontId="13" fillId="6" borderId="6" applyNumberFormat="0" applyAlignment="0" applyProtection="0"/>
    <xf numFmtId="0" fontId="14" fillId="6" borderId="5" applyNumberFormat="0" applyAlignment="0" applyProtection="0"/>
    <xf numFmtId="0" fontId="15" fillId="7" borderId="7" applyNumberFormat="0" applyAlignment="0" applyProtection="0"/>
    <xf numFmtId="0" fontId="16" fillId="0" borderId="8" applyNumberFormat="0" applyFill="0" applyAlignment="0" applyProtection="0"/>
    <xf numFmtId="0" fontId="1" fillId="0" borderId="9" applyNumberFormat="0" applyFill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2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  <xf numFmtId="0" fontId="20" fillId="34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180" fontId="1" fillId="0" borderId="0" xfId="0" applyNumberFormat="1" applyFont="1" applyAlignment="1">
      <alignment horizontal="center"/>
    </xf>
    <xf numFmtId="0" fontId="3" fillId="2" borderId="0" xfId="0" applyFont="1" applyFill="1"/>
    <xf numFmtId="0" fontId="1" fillId="0" borderId="0" xfId="0" applyFont="1" applyAlignment="1">
      <alignment horizontal="center"/>
    </xf>
    <xf numFmtId="180" fontId="1" fillId="0" borderId="0" xfId="0" applyNumberFormat="1" applyFont="1"/>
    <xf numFmtId="180" fontId="0" fillId="0" borderId="0" xfId="0" applyNumberFormat="1"/>
    <xf numFmtId="181" fontId="0" fillId="0" borderId="0" xfId="1" applyNumberFormat="1" applyFont="1" applyFill="1" applyBorder="1" applyAlignment="1" applyProtection="1"/>
    <xf numFmtId="176" fontId="0" fillId="0" borderId="0" xfId="0" applyNumberFormat="1" applyAlignment="1">
      <alignment wrapText="1"/>
    </xf>
    <xf numFmtId="0" fontId="1" fillId="2" borderId="0" xfId="0" applyFon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Alignment="1">
      <alignment wrapText="1"/>
    </xf>
    <xf numFmtId="0" fontId="1" fillId="0" borderId="0" xfId="0" applyFont="1" applyAlignment="1">
      <alignment horizontal="center"/>
    </xf>
    <xf numFmtId="18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 wrapText="1"/>
    </xf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28"/>
  <sheetViews>
    <sheetView tabSelected="1" zoomScale="70" zoomScaleNormal="70" topLeftCell="J83" workbookViewId="0">
      <selection activeCell="AE123" sqref="AE123"/>
    </sheetView>
  </sheetViews>
  <sheetFormatPr defaultColWidth="9" defaultRowHeight="14.4"/>
  <cols>
    <col min="1" max="1" width="15.6666666666667" customWidth="1"/>
    <col min="2" max="4" width="36" customWidth="1"/>
    <col min="5" max="6" width="37" customWidth="1"/>
    <col min="7" max="7" width="9" style="2"/>
    <col min="8" max="8" width="23.3333333333333" customWidth="1"/>
    <col min="9" max="9" width="24" customWidth="1"/>
    <col min="10" max="10" width="23.5555555555556" customWidth="1"/>
    <col min="11" max="12" width="14.1111111111111"/>
    <col min="14" max="14" width="14.1111111111111"/>
    <col min="15" max="15" width="14.1111111111111" style="3"/>
    <col min="16" max="16" width="14.1111111111111"/>
    <col min="17" max="17" width="14.1111111111111" style="3"/>
    <col min="18" max="22" width="14.1111111111111"/>
    <col min="25" max="25" width="12.8888888888889" style="3"/>
    <col min="31" max="31" width="9" style="3"/>
    <col min="32" max="36" width="14.1111111111111"/>
    <col min="37" max="37" width="9" style="3"/>
    <col min="38" max="42" width="14.1111111111111"/>
  </cols>
  <sheetData>
    <row r="1" s="1" customFormat="1" spans="1:42">
      <c r="A1" s="4" t="s">
        <v>0</v>
      </c>
      <c r="B1" s="4"/>
      <c r="C1" s="4"/>
      <c r="D1" s="4"/>
      <c r="E1" s="4"/>
      <c r="F1" s="4"/>
      <c r="G1" s="5"/>
      <c r="H1" s="6" t="s">
        <v>1</v>
      </c>
      <c r="I1" s="6"/>
      <c r="J1" s="6"/>
      <c r="K1" s="6"/>
      <c r="L1" s="6"/>
      <c r="O1" s="11"/>
      <c r="Q1" s="11"/>
      <c r="R1" s="6" t="s">
        <v>2</v>
      </c>
      <c r="S1" s="6"/>
      <c r="T1" s="6"/>
      <c r="U1" s="6"/>
      <c r="V1" s="6"/>
      <c r="Y1" s="11"/>
      <c r="Z1" s="6" t="s">
        <v>3</v>
      </c>
      <c r="AA1" s="6"/>
      <c r="AB1" s="6"/>
      <c r="AC1" s="6"/>
      <c r="AD1" s="6"/>
      <c r="AE1" s="11"/>
      <c r="AF1" s="15" t="s">
        <v>4</v>
      </c>
      <c r="AG1" s="15"/>
      <c r="AH1" s="15"/>
      <c r="AI1" s="15"/>
      <c r="AJ1" s="15"/>
      <c r="AK1" s="11"/>
      <c r="AL1" s="6" t="s">
        <v>5</v>
      </c>
      <c r="AM1" s="6"/>
      <c r="AN1" s="6"/>
      <c r="AO1" s="6"/>
      <c r="AP1" s="6"/>
    </row>
    <row r="2" customFormat="1" spans="1:37">
      <c r="A2" s="7"/>
      <c r="G2" s="2"/>
      <c r="O2" s="3"/>
      <c r="Q2" s="3"/>
      <c r="Y2" s="3"/>
      <c r="AE2" s="3"/>
      <c r="AK2" s="3"/>
    </row>
    <row r="3" customFormat="1" spans="1:42">
      <c r="A3" s="8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s="2"/>
      <c r="H3" t="s">
        <v>7</v>
      </c>
      <c r="I3" t="s">
        <v>8</v>
      </c>
      <c r="J3" t="s">
        <v>9</v>
      </c>
      <c r="K3" t="s">
        <v>10</v>
      </c>
      <c r="L3" t="s">
        <v>11</v>
      </c>
      <c r="O3" s="3"/>
      <c r="P3" t="s">
        <v>12</v>
      </c>
      <c r="Q3" s="3"/>
      <c r="R3" t="s">
        <v>7</v>
      </c>
      <c r="S3" t="s">
        <v>8</v>
      </c>
      <c r="T3" t="s">
        <v>9</v>
      </c>
      <c r="U3" t="s">
        <v>10</v>
      </c>
      <c r="V3" t="s">
        <v>11</v>
      </c>
      <c r="Y3" s="3"/>
      <c r="Z3" t="s">
        <v>7</v>
      </c>
      <c r="AA3" t="s">
        <v>8</v>
      </c>
      <c r="AB3" t="s">
        <v>9</v>
      </c>
      <c r="AC3" t="s">
        <v>10</v>
      </c>
      <c r="AD3" t="s">
        <v>11</v>
      </c>
      <c r="AE3" s="3"/>
      <c r="AF3" t="s">
        <v>7</v>
      </c>
      <c r="AG3" t="s">
        <v>8</v>
      </c>
      <c r="AH3" t="s">
        <v>9</v>
      </c>
      <c r="AI3" t="s">
        <v>10</v>
      </c>
      <c r="AJ3" t="s">
        <v>11</v>
      </c>
      <c r="AK3" s="3"/>
      <c r="AL3" t="s">
        <v>7</v>
      </c>
      <c r="AM3" t="s">
        <v>8</v>
      </c>
      <c r="AN3" t="s">
        <v>9</v>
      </c>
      <c r="AO3" t="s">
        <v>10</v>
      </c>
      <c r="AP3" t="s">
        <v>11</v>
      </c>
    </row>
    <row r="4" customFormat="1" spans="1:42">
      <c r="A4" s="8">
        <v>42007</v>
      </c>
      <c r="B4" s="9">
        <v>0.018</v>
      </c>
      <c r="C4">
        <v>0.0171</v>
      </c>
      <c r="D4">
        <v>0.01861</v>
      </c>
      <c r="E4">
        <v>0.02331</v>
      </c>
      <c r="F4">
        <v>0.02813</v>
      </c>
      <c r="G4" s="2"/>
      <c r="H4" s="10">
        <f>100/(1+B4)^1</f>
        <v>98.2318271119843</v>
      </c>
      <c r="I4" s="12">
        <f>100/(1+C4)^2</f>
        <v>96.665764807303</v>
      </c>
      <c r="J4" s="12">
        <f>100/(1+D4)^5</f>
        <v>91.1927521520366</v>
      </c>
      <c r="K4" s="12">
        <f>100/(1+E4)^10</f>
        <v>79.4196224861772</v>
      </c>
      <c r="L4" s="12">
        <f>100/(1+F4)^20</f>
        <v>57.4168504651324</v>
      </c>
      <c r="M4" s="12"/>
      <c r="N4" s="12"/>
      <c r="O4" s="13"/>
      <c r="P4" s="12">
        <v>0.0021583</v>
      </c>
      <c r="Q4" s="13"/>
      <c r="R4" s="10">
        <f>(H5-H4)/H4</f>
        <v>-0.00179441671651135</v>
      </c>
      <c r="S4" s="14">
        <f t="shared" ref="S4:S67" si="0">(I5-I4)/I4</f>
        <v>-0.00526863797785768</v>
      </c>
      <c r="T4" s="14">
        <f t="shared" ref="T4:T67" si="1">(J5-J4)/J4</f>
        <v>-0.0129553378184606</v>
      </c>
      <c r="U4" s="14">
        <f t="shared" ref="U4:U67" si="2">(K5-K4)/K4</f>
        <v>-0.031777936630326</v>
      </c>
      <c r="V4" s="14">
        <f t="shared" ref="V4:V67" si="3">(L5-L4)/L4</f>
        <v>-0.0629896195450209</v>
      </c>
      <c r="Y4" s="3"/>
      <c r="Z4" s="16">
        <f>B4</f>
        <v>0.018</v>
      </c>
      <c r="AA4" s="16">
        <f>C4</f>
        <v>0.0171</v>
      </c>
      <c r="AB4" s="16">
        <f>D4</f>
        <v>0.01861</v>
      </c>
      <c r="AC4" s="16">
        <f>E4</f>
        <v>0.02331</v>
      </c>
      <c r="AD4" s="16">
        <f>F4</f>
        <v>0.02813</v>
      </c>
      <c r="AE4" s="3"/>
      <c r="AF4" s="17">
        <f>(Z4-B4)/Z4</f>
        <v>0</v>
      </c>
      <c r="AG4" s="17">
        <f t="shared" ref="AG4:AG67" si="4">(AA4-C4)/AA4</f>
        <v>0</v>
      </c>
      <c r="AH4" s="17">
        <f t="shared" ref="AH4:AH67" si="5">(AB4-D4)/AB4</f>
        <v>0</v>
      </c>
      <c r="AI4" s="17">
        <f t="shared" ref="AI4:AI67" si="6">(AC4-E4)/AC4</f>
        <v>0</v>
      </c>
      <c r="AJ4" s="17">
        <f t="shared" ref="AJ4:AJ67" si="7">(AD4-F4)/AD4</f>
        <v>0</v>
      </c>
      <c r="AK4" s="3"/>
      <c r="AL4" s="17">
        <f>(B5-B4)/B4</f>
        <v>0.101666666666667</v>
      </c>
      <c r="AM4" s="17">
        <f t="shared" ref="AM4:AM67" si="8">(C5-C4)/C4</f>
        <v>0.157309941520468</v>
      </c>
      <c r="AN4" s="17">
        <f t="shared" ref="AN4:AN67" si="9">(D5-D4)/D4</f>
        <v>0.142933906501881</v>
      </c>
      <c r="AO4" s="17">
        <f t="shared" ref="AO4:AO67" si="10">(E5-E4)/E4</f>
        <v>0.141999141999142</v>
      </c>
      <c r="AP4" s="17">
        <f t="shared" ref="AP4:AP67" si="11">(F5-F4)/F4</f>
        <v>0.119089939566299</v>
      </c>
    </row>
    <row r="5" customFormat="1" spans="1:42">
      <c r="A5" s="8">
        <v>42008</v>
      </c>
      <c r="B5">
        <v>0.01983</v>
      </c>
      <c r="C5">
        <v>0.01979</v>
      </c>
      <c r="D5">
        <v>0.02127</v>
      </c>
      <c r="E5">
        <v>0.02662</v>
      </c>
      <c r="F5">
        <v>0.03148</v>
      </c>
      <c r="G5" s="2"/>
      <c r="H5" s="10">
        <f t="shared" ref="H5:H36" si="12">100/(1+B5)^1</f>
        <v>98.0555582793211</v>
      </c>
      <c r="I5" s="12">
        <f t="shared" ref="I5:I36" si="13">100/(1+C5)^2</f>
        <v>96.1564678876805</v>
      </c>
      <c r="J5" s="12">
        <f t="shared" ref="J5:J36" si="14">100/(1+D5)^5</f>
        <v>90.0113192413118</v>
      </c>
      <c r="K5" s="12">
        <f t="shared" ref="K5:K36" si="15">100/(1+E5)^10</f>
        <v>76.8958307556071</v>
      </c>
      <c r="L5" s="12">
        <f t="shared" ref="L5:L36" si="16">100/(1+F5)^20</f>
        <v>53.8001848988604</v>
      </c>
      <c r="M5" s="12"/>
      <c r="N5" s="12"/>
      <c r="O5" s="13"/>
      <c r="P5" s="12"/>
      <c r="Q5" s="13"/>
      <c r="R5" s="14">
        <f t="shared" ref="R5:R16" si="17">(H6-H5)/H5</f>
        <v>0.000627949646287643</v>
      </c>
      <c r="S5" s="14">
        <f t="shared" si="0"/>
        <v>0.00176740863368496</v>
      </c>
      <c r="T5" s="14">
        <f t="shared" si="1"/>
        <v>0.000342781028254609</v>
      </c>
      <c r="U5" s="14">
        <f t="shared" si="2"/>
        <v>-0.00737288105397256</v>
      </c>
      <c r="V5" s="14">
        <f t="shared" si="3"/>
        <v>-0.0277041990845202</v>
      </c>
      <c r="Y5" s="3"/>
      <c r="Z5">
        <f>MAX(Z4,B4)</f>
        <v>0.018</v>
      </c>
      <c r="AA5">
        <f>MAX(AA4,C4)</f>
        <v>0.0171</v>
      </c>
      <c r="AB5">
        <f>MAX(AB4,D4)</f>
        <v>0.01861</v>
      </c>
      <c r="AC5">
        <f>MAX(AC4,E4)</f>
        <v>0.02331</v>
      </c>
      <c r="AD5">
        <f t="shared" ref="AD5:AD68" si="18">MAX(AD4,F4)</f>
        <v>0.02813</v>
      </c>
      <c r="AE5" s="3"/>
      <c r="AF5" s="17">
        <f t="shared" ref="AF5:AF13" si="19">(Z5-B5)/Z5</f>
        <v>-0.101666666666667</v>
      </c>
      <c r="AG5" s="17">
        <f t="shared" si="4"/>
        <v>-0.157309941520468</v>
      </c>
      <c r="AH5" s="17">
        <f t="shared" si="5"/>
        <v>-0.142933906501881</v>
      </c>
      <c r="AI5" s="17">
        <f t="shared" si="6"/>
        <v>-0.141999141999142</v>
      </c>
      <c r="AJ5" s="17">
        <f t="shared" si="7"/>
        <v>-0.119089939566299</v>
      </c>
      <c r="AK5" s="3"/>
      <c r="AL5" s="17">
        <f t="shared" ref="AL5:AL36" si="20">(B6-B5)/B5</f>
        <v>-0.0322743318204741</v>
      </c>
      <c r="AM5" s="17">
        <f t="shared" si="8"/>
        <v>-0.0454775138959069</v>
      </c>
      <c r="AN5" s="17">
        <f t="shared" si="9"/>
        <v>-0.00329102021626707</v>
      </c>
      <c r="AO5" s="17">
        <f t="shared" si="10"/>
        <v>0.02854996243426</v>
      </c>
      <c r="AP5" s="17">
        <f t="shared" si="11"/>
        <v>0.0460609911054638</v>
      </c>
    </row>
    <row r="6" customFormat="1" spans="1:42">
      <c r="A6" s="8">
        <v>42009</v>
      </c>
      <c r="B6">
        <v>0.01919</v>
      </c>
      <c r="C6">
        <v>0.01889</v>
      </c>
      <c r="D6">
        <v>0.0212</v>
      </c>
      <c r="E6">
        <v>0.02738</v>
      </c>
      <c r="F6">
        <v>0.03293</v>
      </c>
      <c r="G6" s="2"/>
      <c r="H6" s="10">
        <f t="shared" si="12"/>
        <v>98.1171322324591</v>
      </c>
      <c r="I6" s="12">
        <f t="shared" si="13"/>
        <v>96.3264156592099</v>
      </c>
      <c r="J6" s="12">
        <f t="shared" si="14"/>
        <v>90.0421734138759</v>
      </c>
      <c r="K6" s="12">
        <f t="shared" si="15"/>
        <v>76.3288869418996</v>
      </c>
      <c r="L6" s="12">
        <f t="shared" si="16"/>
        <v>52.3096938656384</v>
      </c>
      <c r="M6" s="12"/>
      <c r="N6" s="12"/>
      <c r="O6" s="13"/>
      <c r="P6" s="12"/>
      <c r="Q6" s="13"/>
      <c r="R6" s="14">
        <f t="shared" si="17"/>
        <v>-0.000343292072895353</v>
      </c>
      <c r="S6" s="14">
        <f t="shared" si="0"/>
        <v>-0.00254692110864487</v>
      </c>
      <c r="T6" s="14">
        <f t="shared" si="1"/>
        <v>-0.0138380967946439</v>
      </c>
      <c r="U6" s="14">
        <f t="shared" si="2"/>
        <v>-0.0242007293397876</v>
      </c>
      <c r="V6" s="14">
        <f t="shared" si="3"/>
        <v>-0.0601706059827393</v>
      </c>
      <c r="Y6" s="3"/>
      <c r="Z6">
        <f t="shared" ref="Z6:Z11" si="21">MAX(Z5,B5)</f>
        <v>0.01983</v>
      </c>
      <c r="AA6">
        <f t="shared" ref="AA6:AA69" si="22">MAX(AA5,C5)</f>
        <v>0.01979</v>
      </c>
      <c r="AB6">
        <f t="shared" ref="AB6:AB69" si="23">MAX(AB5,D5)</f>
        <v>0.02127</v>
      </c>
      <c r="AC6">
        <f t="shared" ref="AC6:AC69" si="24">MAX(AC5,E5)</f>
        <v>0.02662</v>
      </c>
      <c r="AD6">
        <f t="shared" si="18"/>
        <v>0.03148</v>
      </c>
      <c r="AE6" s="3"/>
      <c r="AF6" s="17">
        <f t="shared" si="19"/>
        <v>0.0322743318204741</v>
      </c>
      <c r="AG6" s="17">
        <f t="shared" si="4"/>
        <v>0.0454775138959069</v>
      </c>
      <c r="AH6" s="17">
        <f t="shared" si="5"/>
        <v>0.00329102021626707</v>
      </c>
      <c r="AI6" s="17">
        <f t="shared" si="6"/>
        <v>-0.02854996243426</v>
      </c>
      <c r="AJ6" s="17">
        <f t="shared" si="7"/>
        <v>-0.0460609911054638</v>
      </c>
      <c r="AK6" s="3"/>
      <c r="AL6" s="17">
        <f t="shared" si="20"/>
        <v>0.0182386659718603</v>
      </c>
      <c r="AM6" s="17">
        <f t="shared" si="8"/>
        <v>0.0688194812069878</v>
      </c>
      <c r="AN6" s="17">
        <f t="shared" si="9"/>
        <v>0.134433962264151</v>
      </c>
      <c r="AO6" s="17">
        <f t="shared" si="10"/>
        <v>0.0920379839298757</v>
      </c>
      <c r="AP6" s="17">
        <f t="shared" si="11"/>
        <v>0.0974795019738839</v>
      </c>
    </row>
    <row r="7" customFormat="1" spans="1:42">
      <c r="A7" s="8">
        <v>42010</v>
      </c>
      <c r="B7">
        <v>0.01954</v>
      </c>
      <c r="C7">
        <v>0.02019</v>
      </c>
      <c r="D7">
        <v>0.02405</v>
      </c>
      <c r="E7">
        <v>0.0299</v>
      </c>
      <c r="F7">
        <v>0.03614</v>
      </c>
      <c r="G7" s="2"/>
      <c r="H7" s="10">
        <f t="shared" si="12"/>
        <v>98.0834493987485</v>
      </c>
      <c r="I7" s="12">
        <f t="shared" si="13"/>
        <v>96.0810798778473</v>
      </c>
      <c r="J7" s="12">
        <f t="shared" si="14"/>
        <v>88.7961611025745</v>
      </c>
      <c r="K7" s="12">
        <f t="shared" si="15"/>
        <v>74.4816722082114</v>
      </c>
      <c r="L7" s="12">
        <f t="shared" si="16"/>
        <v>49.1621878869713</v>
      </c>
      <c r="M7" s="12"/>
      <c r="N7" s="12"/>
      <c r="O7" s="13"/>
      <c r="P7" s="12"/>
      <c r="Q7" s="13"/>
      <c r="R7" s="14">
        <f t="shared" si="17"/>
        <v>0.000274709102682171</v>
      </c>
      <c r="S7" s="14">
        <f t="shared" si="0"/>
        <v>0.00269119395893826</v>
      </c>
      <c r="T7" s="14">
        <f t="shared" si="1"/>
        <v>0.0100696701733102</v>
      </c>
      <c r="U7" s="14">
        <f t="shared" si="2"/>
        <v>0.0221115966023346</v>
      </c>
      <c r="V7" s="14">
        <f t="shared" si="3"/>
        <v>0.0476745504719727</v>
      </c>
      <c r="Y7" s="3"/>
      <c r="Z7">
        <f t="shared" si="21"/>
        <v>0.01983</v>
      </c>
      <c r="AA7">
        <f t="shared" si="22"/>
        <v>0.01979</v>
      </c>
      <c r="AB7">
        <f t="shared" si="23"/>
        <v>0.02127</v>
      </c>
      <c r="AC7">
        <f t="shared" si="24"/>
        <v>0.02738</v>
      </c>
      <c r="AD7">
        <f t="shared" si="18"/>
        <v>0.03293</v>
      </c>
      <c r="AE7" s="3"/>
      <c r="AF7" s="17">
        <f t="shared" si="19"/>
        <v>0.0146243066061524</v>
      </c>
      <c r="AG7" s="17">
        <f t="shared" si="4"/>
        <v>-0.020212228398181</v>
      </c>
      <c r="AH7" s="17">
        <f t="shared" si="5"/>
        <v>-0.13070051716032</v>
      </c>
      <c r="AI7" s="17">
        <f t="shared" si="6"/>
        <v>-0.0920379839298757</v>
      </c>
      <c r="AJ7" s="17">
        <f t="shared" si="7"/>
        <v>-0.0974795019738839</v>
      </c>
      <c r="AK7" s="3"/>
      <c r="AL7" s="17">
        <f t="shared" si="20"/>
        <v>-0.014329580348004</v>
      </c>
      <c r="AM7" s="17">
        <f t="shared" si="8"/>
        <v>-0.0678553739474987</v>
      </c>
      <c r="AN7" s="17">
        <f t="shared" si="9"/>
        <v>-0.0852390852390852</v>
      </c>
      <c r="AO7" s="17">
        <f t="shared" si="10"/>
        <v>-0.0752508361204013</v>
      </c>
      <c r="AP7" s="17">
        <f t="shared" si="11"/>
        <v>-0.0666851134477033</v>
      </c>
    </row>
    <row r="8" customFormat="1" spans="1:42">
      <c r="A8" s="8">
        <v>42011</v>
      </c>
      <c r="B8">
        <v>0.01926</v>
      </c>
      <c r="C8">
        <v>0.01882</v>
      </c>
      <c r="D8">
        <v>0.022</v>
      </c>
      <c r="E8">
        <v>0.02765</v>
      </c>
      <c r="F8">
        <v>0.03373</v>
      </c>
      <c r="G8" s="2"/>
      <c r="H8" s="10">
        <f t="shared" si="12"/>
        <v>98.1103938151208</v>
      </c>
      <c r="I8" s="12">
        <f t="shared" si="13"/>
        <v>96.3396526995829</v>
      </c>
      <c r="J8" s="12">
        <f t="shared" si="14"/>
        <v>89.6903091575336</v>
      </c>
      <c r="K8" s="12">
        <f t="shared" si="15"/>
        <v>76.1285808983467</v>
      </c>
      <c r="L8" s="12">
        <f t="shared" si="16"/>
        <v>51.5059730947014</v>
      </c>
      <c r="M8" s="12"/>
      <c r="N8" s="12"/>
      <c r="O8" s="13"/>
      <c r="P8" s="12"/>
      <c r="Q8" s="13"/>
      <c r="R8" s="14">
        <f t="shared" si="17"/>
        <v>0.000480972152694018</v>
      </c>
      <c r="S8" s="14">
        <f t="shared" si="0"/>
        <v>0.00176909358332023</v>
      </c>
      <c r="T8" s="14">
        <f t="shared" si="1"/>
        <v>0.00589157834619476</v>
      </c>
      <c r="U8" s="14">
        <f t="shared" si="2"/>
        <v>0.00781818696804491</v>
      </c>
      <c r="V8" s="14">
        <f t="shared" si="3"/>
        <v>0.0146216915224871</v>
      </c>
      <c r="Y8" s="3"/>
      <c r="Z8">
        <f t="shared" si="21"/>
        <v>0.01983</v>
      </c>
      <c r="AA8">
        <f t="shared" si="22"/>
        <v>0.02019</v>
      </c>
      <c r="AB8">
        <f t="shared" si="23"/>
        <v>0.02405</v>
      </c>
      <c r="AC8">
        <f t="shared" si="24"/>
        <v>0.0299</v>
      </c>
      <c r="AD8">
        <f t="shared" si="18"/>
        <v>0.03614</v>
      </c>
      <c r="AE8" s="3"/>
      <c r="AF8" s="17">
        <f t="shared" si="19"/>
        <v>0.0287443267776097</v>
      </c>
      <c r="AG8" s="17">
        <f t="shared" si="4"/>
        <v>0.0678553739474987</v>
      </c>
      <c r="AH8" s="17">
        <f t="shared" si="5"/>
        <v>0.0852390852390852</v>
      </c>
      <c r="AI8" s="17">
        <f t="shared" si="6"/>
        <v>0.0752508361204013</v>
      </c>
      <c r="AJ8" s="17">
        <f t="shared" si="7"/>
        <v>0.0666851134477033</v>
      </c>
      <c r="AK8" s="3"/>
      <c r="AL8" s="17">
        <f t="shared" si="20"/>
        <v>-0.025441329179647</v>
      </c>
      <c r="AM8" s="17">
        <f t="shared" si="8"/>
        <v>-0.0478214665249735</v>
      </c>
      <c r="AN8" s="17">
        <f t="shared" si="9"/>
        <v>-0.0545454545454545</v>
      </c>
      <c r="AO8" s="17">
        <f t="shared" si="10"/>
        <v>-0.0289330922242315</v>
      </c>
      <c r="AP8" s="17">
        <f t="shared" si="11"/>
        <v>-0.0222353987548177</v>
      </c>
    </row>
    <row r="9" customFormat="1" spans="1:42">
      <c r="A9" s="8">
        <v>42012</v>
      </c>
      <c r="B9">
        <v>0.01877</v>
      </c>
      <c r="C9">
        <v>0.01792</v>
      </c>
      <c r="D9">
        <v>0.0208</v>
      </c>
      <c r="E9">
        <v>0.02685</v>
      </c>
      <c r="F9">
        <v>0.03298</v>
      </c>
      <c r="G9" s="2"/>
      <c r="H9" s="10">
        <f t="shared" si="12"/>
        <v>98.1575821824357</v>
      </c>
      <c r="I9" s="12">
        <f t="shared" si="13"/>
        <v>96.510086560993</v>
      </c>
      <c r="J9" s="12">
        <f t="shared" si="14"/>
        <v>90.2187266408296</v>
      </c>
      <c r="K9" s="12">
        <f t="shared" si="15"/>
        <v>76.7237683774219</v>
      </c>
      <c r="L9" s="12">
        <f t="shared" si="16"/>
        <v>52.2590775448576</v>
      </c>
      <c r="M9" s="12"/>
      <c r="N9" s="12"/>
      <c r="O9" s="13"/>
      <c r="P9" s="12"/>
      <c r="Q9" s="13"/>
      <c r="R9" s="14">
        <f t="shared" si="17"/>
        <v>-0.000441514099017048</v>
      </c>
      <c r="S9" s="14">
        <f t="shared" si="0"/>
        <v>-0.000706949686293324</v>
      </c>
      <c r="T9" s="14">
        <f t="shared" si="1"/>
        <v>-0.00122363061052483</v>
      </c>
      <c r="U9" s="14">
        <f t="shared" si="2"/>
        <v>0.0083155542937476</v>
      </c>
      <c r="V9" s="14">
        <f t="shared" si="3"/>
        <v>0.0128646942774595</v>
      </c>
      <c r="Y9" s="3"/>
      <c r="Z9">
        <f t="shared" si="21"/>
        <v>0.01983</v>
      </c>
      <c r="AA9">
        <f t="shared" si="22"/>
        <v>0.02019</v>
      </c>
      <c r="AB9">
        <f t="shared" si="23"/>
        <v>0.02405</v>
      </c>
      <c r="AC9">
        <f t="shared" si="24"/>
        <v>0.0299</v>
      </c>
      <c r="AD9">
        <f t="shared" si="18"/>
        <v>0.03614</v>
      </c>
      <c r="AE9" s="3"/>
      <c r="AF9" s="17">
        <f t="shared" si="19"/>
        <v>0.0534543620776602</v>
      </c>
      <c r="AG9" s="17">
        <f t="shared" si="4"/>
        <v>0.112431896978702</v>
      </c>
      <c r="AH9" s="17">
        <f t="shared" si="5"/>
        <v>0.135135135135135</v>
      </c>
      <c r="AI9" s="17">
        <f t="shared" si="6"/>
        <v>0.102006688963211</v>
      </c>
      <c r="AJ9" s="17">
        <f t="shared" si="7"/>
        <v>0.087437742114001</v>
      </c>
      <c r="AK9" s="3"/>
      <c r="AL9" s="17">
        <f t="shared" si="20"/>
        <v>0.0239744272775707</v>
      </c>
      <c r="AM9" s="17">
        <f t="shared" si="8"/>
        <v>0.0200892857142859</v>
      </c>
      <c r="AN9" s="17">
        <f t="shared" si="9"/>
        <v>0.0120192307692308</v>
      </c>
      <c r="AO9" s="17">
        <f t="shared" si="10"/>
        <v>-0.031657355679702</v>
      </c>
      <c r="AP9" s="17">
        <f t="shared" si="11"/>
        <v>-0.0200121285627653</v>
      </c>
    </row>
    <row r="10" customFormat="1" spans="1:42">
      <c r="A10" s="8">
        <v>42013</v>
      </c>
      <c r="B10">
        <v>0.01922</v>
      </c>
      <c r="C10">
        <v>0.01828</v>
      </c>
      <c r="D10">
        <v>0.02105</v>
      </c>
      <c r="E10">
        <v>0.026</v>
      </c>
      <c r="F10">
        <v>0.03232</v>
      </c>
      <c r="G10" s="2"/>
      <c r="H10" s="10">
        <f t="shared" si="12"/>
        <v>98.1142442259767</v>
      </c>
      <c r="I10" s="12">
        <f t="shared" si="13"/>
        <v>96.4418587855746</v>
      </c>
      <c r="J10" s="12">
        <f t="shared" si="14"/>
        <v>90.1083322452693</v>
      </c>
      <c r="K10" s="12">
        <f t="shared" si="15"/>
        <v>77.3617690389853</v>
      </c>
      <c r="L10" s="12">
        <f t="shared" si="16"/>
        <v>52.9313746006942</v>
      </c>
      <c r="M10" s="12"/>
      <c r="N10" s="12"/>
      <c r="O10" s="13"/>
      <c r="P10" s="12"/>
      <c r="Q10" s="13"/>
      <c r="R10" s="14">
        <f t="shared" si="17"/>
        <v>0.00121809858739851</v>
      </c>
      <c r="S10" s="14">
        <f t="shared" si="0"/>
        <v>0.000904096888748353</v>
      </c>
      <c r="T10" s="14">
        <f t="shared" si="1"/>
        <v>0.000587837622999233</v>
      </c>
      <c r="U10" s="14">
        <f t="shared" si="2"/>
        <v>-0.00321069179666044</v>
      </c>
      <c r="V10" s="14">
        <f t="shared" si="3"/>
        <v>-0.00925419462973452</v>
      </c>
      <c r="Y10" s="3"/>
      <c r="Z10">
        <f t="shared" si="21"/>
        <v>0.01983</v>
      </c>
      <c r="AA10">
        <f t="shared" si="22"/>
        <v>0.02019</v>
      </c>
      <c r="AB10">
        <f t="shared" si="23"/>
        <v>0.02405</v>
      </c>
      <c r="AC10">
        <f t="shared" si="24"/>
        <v>0.0299</v>
      </c>
      <c r="AD10">
        <f t="shared" si="18"/>
        <v>0.03614</v>
      </c>
      <c r="AE10" s="3"/>
      <c r="AF10" s="17">
        <f t="shared" si="19"/>
        <v>0.0307614725163893</v>
      </c>
      <c r="AG10" s="17">
        <f t="shared" si="4"/>
        <v>0.0946012877662208</v>
      </c>
      <c r="AH10" s="17">
        <f t="shared" si="5"/>
        <v>0.124740124740125</v>
      </c>
      <c r="AI10" s="17">
        <f t="shared" si="6"/>
        <v>0.130434782608696</v>
      </c>
      <c r="AJ10" s="17">
        <f t="shared" si="7"/>
        <v>0.105700055340343</v>
      </c>
      <c r="AK10" s="3"/>
      <c r="AL10" s="17">
        <f t="shared" si="20"/>
        <v>-0.0645161290322581</v>
      </c>
      <c r="AM10" s="17">
        <f t="shared" si="8"/>
        <v>-0.0251641137855581</v>
      </c>
      <c r="AN10" s="17">
        <f t="shared" si="9"/>
        <v>-0.00570071258907357</v>
      </c>
      <c r="AO10" s="17">
        <f t="shared" si="10"/>
        <v>0.0126923076923077</v>
      </c>
      <c r="AP10" s="17">
        <f t="shared" si="11"/>
        <v>0.0148514851485149</v>
      </c>
    </row>
    <row r="11" customFormat="1" spans="1:42">
      <c r="A11" s="8">
        <v>42014</v>
      </c>
      <c r="B11">
        <v>0.01798</v>
      </c>
      <c r="C11">
        <v>0.01782</v>
      </c>
      <c r="D11">
        <v>0.02093</v>
      </c>
      <c r="E11">
        <v>0.02633</v>
      </c>
      <c r="F11">
        <v>0.0328</v>
      </c>
      <c r="G11" s="2"/>
      <c r="H11" s="10">
        <f t="shared" si="12"/>
        <v>98.2337570482721</v>
      </c>
      <c r="I11" s="12">
        <f t="shared" si="13"/>
        <v>96.5290515700477</v>
      </c>
      <c r="J11" s="12">
        <f t="shared" si="14"/>
        <v>90.1613013131088</v>
      </c>
      <c r="K11" s="12">
        <f t="shared" si="15"/>
        <v>77.1133842417567</v>
      </c>
      <c r="L11" s="12">
        <f t="shared" si="16"/>
        <v>52.44153735812</v>
      </c>
      <c r="M11" s="12"/>
      <c r="N11" s="12"/>
      <c r="O11" s="13"/>
      <c r="P11" s="12"/>
      <c r="Q11" s="13"/>
      <c r="R11" s="14">
        <f t="shared" si="17"/>
        <v>-0.00202931228861305</v>
      </c>
      <c r="S11" s="14">
        <f t="shared" si="0"/>
        <v>-0.00452370697468252</v>
      </c>
      <c r="T11" s="14">
        <f t="shared" si="1"/>
        <v>-0.0105601326493383</v>
      </c>
      <c r="U11" s="14">
        <f t="shared" si="2"/>
        <v>-0.0213753481916852</v>
      </c>
      <c r="V11" s="14">
        <f t="shared" si="3"/>
        <v>-0.0295476647035078</v>
      </c>
      <c r="Y11" s="3"/>
      <c r="Z11">
        <f t="shared" si="21"/>
        <v>0.01983</v>
      </c>
      <c r="AA11">
        <f t="shared" si="22"/>
        <v>0.02019</v>
      </c>
      <c r="AB11">
        <f t="shared" si="23"/>
        <v>0.02405</v>
      </c>
      <c r="AC11">
        <f t="shared" si="24"/>
        <v>0.0299</v>
      </c>
      <c r="AD11">
        <f t="shared" si="18"/>
        <v>0.03614</v>
      </c>
      <c r="AE11" s="3"/>
      <c r="AF11" s="17">
        <f t="shared" si="19"/>
        <v>0.0932929904185578</v>
      </c>
      <c r="AG11" s="17">
        <f t="shared" si="4"/>
        <v>0.117384843982169</v>
      </c>
      <c r="AH11" s="17">
        <f t="shared" si="5"/>
        <v>0.12972972972973</v>
      </c>
      <c r="AI11" s="17">
        <f t="shared" si="6"/>
        <v>0.119397993311037</v>
      </c>
      <c r="AJ11" s="17">
        <f t="shared" si="7"/>
        <v>0.0924183729939125</v>
      </c>
      <c r="AK11" s="3"/>
      <c r="AL11" s="17">
        <f t="shared" si="20"/>
        <v>0.115127919911012</v>
      </c>
      <c r="AM11" s="17">
        <f t="shared" si="8"/>
        <v>0.12962962962963</v>
      </c>
      <c r="AN11" s="17">
        <f t="shared" si="9"/>
        <v>0.103678929765886</v>
      </c>
      <c r="AO11" s="17">
        <f t="shared" si="10"/>
        <v>0.0843144701860995</v>
      </c>
      <c r="AP11" s="17">
        <f t="shared" si="11"/>
        <v>0.0472560975609755</v>
      </c>
    </row>
    <row r="12" customFormat="1" spans="1:42">
      <c r="A12" s="8">
        <v>42015</v>
      </c>
      <c r="B12">
        <v>0.02005</v>
      </c>
      <c r="C12">
        <v>0.02013</v>
      </c>
      <c r="D12">
        <v>0.0231</v>
      </c>
      <c r="E12">
        <v>0.02855</v>
      </c>
      <c r="F12">
        <v>0.03435</v>
      </c>
      <c r="G12" s="2"/>
      <c r="H12" s="10">
        <f t="shared" si="12"/>
        <v>98.0344100779374</v>
      </c>
      <c r="I12" s="12">
        <f t="shared" si="13"/>
        <v>96.0923824262008</v>
      </c>
      <c r="J12" s="12">
        <f t="shared" si="14"/>
        <v>89.2091860114054</v>
      </c>
      <c r="K12" s="12">
        <f t="shared" si="15"/>
        <v>75.4650588033499</v>
      </c>
      <c r="L12" s="12">
        <f t="shared" si="16"/>
        <v>50.8920123957258</v>
      </c>
      <c r="M12" s="12"/>
      <c r="N12" s="12"/>
      <c r="O12" s="13"/>
      <c r="P12" s="12"/>
      <c r="Q12" s="13"/>
      <c r="R12" s="14">
        <f t="shared" si="17"/>
        <v>-0.000254824514118341</v>
      </c>
      <c r="S12" s="14">
        <f t="shared" si="0"/>
        <v>-0.00039199160761423</v>
      </c>
      <c r="T12" s="14">
        <f t="shared" si="1"/>
        <v>-0.000195461386006022</v>
      </c>
      <c r="U12" s="14">
        <f t="shared" si="2"/>
        <v>-0.00329962242678238</v>
      </c>
      <c r="V12" s="14">
        <f t="shared" si="3"/>
        <v>0.000580251135809012</v>
      </c>
      <c r="Y12" s="3"/>
      <c r="Z12">
        <f t="shared" ref="Z12:Z33" si="25">MAX(Z11,B11)</f>
        <v>0.01983</v>
      </c>
      <c r="AA12">
        <f t="shared" si="22"/>
        <v>0.02019</v>
      </c>
      <c r="AB12">
        <f t="shared" si="23"/>
        <v>0.02405</v>
      </c>
      <c r="AC12">
        <f t="shared" si="24"/>
        <v>0.0299</v>
      </c>
      <c r="AD12">
        <f t="shared" si="18"/>
        <v>0.03614</v>
      </c>
      <c r="AE12" s="3"/>
      <c r="AF12" s="17">
        <f t="shared" si="19"/>
        <v>-0.0110943015632878</v>
      </c>
      <c r="AG12" s="17">
        <f t="shared" si="4"/>
        <v>0.00297176820208029</v>
      </c>
      <c r="AH12" s="17">
        <f t="shared" si="5"/>
        <v>0.0395010395010395</v>
      </c>
      <c r="AI12" s="17">
        <f t="shared" si="6"/>
        <v>0.0451505016722408</v>
      </c>
      <c r="AJ12" s="17">
        <f t="shared" si="7"/>
        <v>0.0495296070835639</v>
      </c>
      <c r="AK12" s="3"/>
      <c r="AL12" s="17">
        <f t="shared" si="20"/>
        <v>0.0129675810473817</v>
      </c>
      <c r="AM12" s="17">
        <f t="shared" si="8"/>
        <v>0.00993541977148546</v>
      </c>
      <c r="AN12" s="17">
        <f t="shared" si="9"/>
        <v>0.00173160173160181</v>
      </c>
      <c r="AO12" s="17">
        <f t="shared" si="10"/>
        <v>0.0119089316987741</v>
      </c>
      <c r="AP12" s="17">
        <f t="shared" si="11"/>
        <v>-0.000873362445414711</v>
      </c>
    </row>
    <row r="13" customFormat="1" spans="1:42">
      <c r="A13" s="8">
        <v>42016</v>
      </c>
      <c r="B13">
        <v>0.02031</v>
      </c>
      <c r="C13">
        <v>0.02033</v>
      </c>
      <c r="D13">
        <v>0.02314</v>
      </c>
      <c r="E13">
        <v>0.02889</v>
      </c>
      <c r="F13">
        <v>0.03432</v>
      </c>
      <c r="G13" s="2"/>
      <c r="H13" s="10">
        <f t="shared" si="12"/>
        <v>98.0094285070224</v>
      </c>
      <c r="I13" s="12">
        <f t="shared" si="13"/>
        <v>96.0547150187341</v>
      </c>
      <c r="J13" s="12">
        <f t="shared" si="14"/>
        <v>89.1917490602632</v>
      </c>
      <c r="K13" s="12">
        <f t="shared" si="15"/>
        <v>75.2160526028839</v>
      </c>
      <c r="L13" s="12">
        <f t="shared" si="16"/>
        <v>50.921542543722</v>
      </c>
      <c r="M13" s="12"/>
      <c r="N13" s="12"/>
      <c r="O13" s="13"/>
      <c r="P13" s="12"/>
      <c r="Q13" s="13"/>
      <c r="R13" s="14">
        <f t="shared" si="17"/>
        <v>0.00106944526206304</v>
      </c>
      <c r="S13" s="14">
        <f t="shared" si="0"/>
        <v>0.00217932229116671</v>
      </c>
      <c r="T13" s="14">
        <f t="shared" si="1"/>
        <v>0.00721483563088111</v>
      </c>
      <c r="U13" s="14">
        <f t="shared" si="2"/>
        <v>0.0215363904064249</v>
      </c>
      <c r="V13" s="14">
        <f t="shared" si="3"/>
        <v>0.0392678257868833</v>
      </c>
      <c r="Y13" s="3"/>
      <c r="Z13">
        <f t="shared" si="25"/>
        <v>0.02005</v>
      </c>
      <c r="AA13">
        <f t="shared" si="22"/>
        <v>0.02019</v>
      </c>
      <c r="AB13">
        <f t="shared" si="23"/>
        <v>0.02405</v>
      </c>
      <c r="AC13">
        <f t="shared" si="24"/>
        <v>0.0299</v>
      </c>
      <c r="AD13">
        <f t="shared" si="18"/>
        <v>0.03614</v>
      </c>
      <c r="AE13" s="3"/>
      <c r="AF13" s="17">
        <f t="shared" si="19"/>
        <v>-0.0129675810473817</v>
      </c>
      <c r="AG13" s="17">
        <f t="shared" si="4"/>
        <v>-0.00693412580485395</v>
      </c>
      <c r="AH13" s="17">
        <f t="shared" si="5"/>
        <v>0.0378378378378377</v>
      </c>
      <c r="AI13" s="17">
        <f t="shared" si="6"/>
        <v>0.0337792642140468</v>
      </c>
      <c r="AJ13" s="17">
        <f t="shared" si="7"/>
        <v>0.0503597122302157</v>
      </c>
      <c r="AK13" s="3"/>
      <c r="AL13" s="17">
        <f t="shared" si="20"/>
        <v>-0.0536681437715411</v>
      </c>
      <c r="AM13" s="17">
        <f t="shared" si="8"/>
        <v>-0.0545991146089523</v>
      </c>
      <c r="AN13" s="17">
        <f t="shared" si="9"/>
        <v>-0.0635263612791704</v>
      </c>
      <c r="AO13" s="17">
        <f t="shared" si="10"/>
        <v>-0.0758047767393561</v>
      </c>
      <c r="AP13" s="17">
        <f t="shared" si="11"/>
        <v>-0.0579836829836831</v>
      </c>
    </row>
    <row r="14" customFormat="1" spans="1:42">
      <c r="A14" s="8">
        <v>42370</v>
      </c>
      <c r="B14">
        <v>0.01922</v>
      </c>
      <c r="C14">
        <v>0.01922</v>
      </c>
      <c r="D14">
        <v>0.02167</v>
      </c>
      <c r="E14">
        <v>0.0267</v>
      </c>
      <c r="F14">
        <v>0.03233</v>
      </c>
      <c r="G14" s="2"/>
      <c r="H14" s="10">
        <f t="shared" si="12"/>
        <v>98.1142442259767</v>
      </c>
      <c r="I14" s="12">
        <f t="shared" si="13"/>
        <v>96.2640492003461</v>
      </c>
      <c r="J14" s="12">
        <f t="shared" si="14"/>
        <v>89.8352528693638</v>
      </c>
      <c r="K14" s="12">
        <f t="shared" si="15"/>
        <v>76.8359348765699</v>
      </c>
      <c r="L14" s="12">
        <f t="shared" si="16"/>
        <v>52.9211208051283</v>
      </c>
      <c r="M14" s="12"/>
      <c r="N14" s="12"/>
      <c r="O14" s="13"/>
      <c r="P14" s="12"/>
      <c r="Q14" s="13"/>
      <c r="R14" s="14">
        <f t="shared" si="17"/>
        <v>-8.82950231037464e-5</v>
      </c>
      <c r="S14" s="14">
        <f t="shared" si="0"/>
        <v>0.00281198396240426</v>
      </c>
      <c r="T14" s="14">
        <f t="shared" si="1"/>
        <v>0.010043737969974</v>
      </c>
      <c r="U14" s="14">
        <f t="shared" si="2"/>
        <v>0.0267825176124278</v>
      </c>
      <c r="V14" s="14">
        <f t="shared" si="3"/>
        <v>0.0446044376208526</v>
      </c>
      <c r="Y14" s="3"/>
      <c r="Z14">
        <f t="shared" si="25"/>
        <v>0.02031</v>
      </c>
      <c r="AA14">
        <f t="shared" si="22"/>
        <v>0.02033</v>
      </c>
      <c r="AB14">
        <f t="shared" si="23"/>
        <v>0.02405</v>
      </c>
      <c r="AC14">
        <f t="shared" si="24"/>
        <v>0.0299</v>
      </c>
      <c r="AD14">
        <f t="shared" si="18"/>
        <v>0.03614</v>
      </c>
      <c r="AE14" s="3"/>
      <c r="AF14" s="17">
        <f t="shared" ref="AF14:AF22" si="26">(Z14-B14)/Z14</f>
        <v>0.0536681437715411</v>
      </c>
      <c r="AG14" s="17">
        <f t="shared" si="4"/>
        <v>0.0545991146089523</v>
      </c>
      <c r="AH14" s="17">
        <f t="shared" si="5"/>
        <v>0.098960498960499</v>
      </c>
      <c r="AI14" s="17">
        <f t="shared" si="6"/>
        <v>0.107023411371237</v>
      </c>
      <c r="AJ14" s="17">
        <f t="shared" si="7"/>
        <v>0.105423353624793</v>
      </c>
      <c r="AK14" s="3"/>
      <c r="AL14" s="17">
        <f t="shared" si="20"/>
        <v>0.00468262226847033</v>
      </c>
      <c r="AM14" s="17">
        <f t="shared" si="8"/>
        <v>-0.0744016649323622</v>
      </c>
      <c r="AN14" s="17">
        <f t="shared" si="9"/>
        <v>-0.094139363174896</v>
      </c>
      <c r="AO14" s="17">
        <f t="shared" si="10"/>
        <v>-0.101498127340824</v>
      </c>
      <c r="AP14" s="17">
        <f t="shared" si="11"/>
        <v>-0.0695948035879987</v>
      </c>
    </row>
    <row r="15" customFormat="1" spans="1:42">
      <c r="A15" s="8">
        <v>42371</v>
      </c>
      <c r="B15">
        <v>0.01931</v>
      </c>
      <c r="C15">
        <v>0.01779</v>
      </c>
      <c r="D15">
        <v>0.01963</v>
      </c>
      <c r="E15">
        <v>0.02399</v>
      </c>
      <c r="F15">
        <v>0.03008</v>
      </c>
      <c r="G15" s="2"/>
      <c r="H15" s="10">
        <f t="shared" si="12"/>
        <v>98.105581226516</v>
      </c>
      <c r="I15" s="12">
        <f t="shared" si="13"/>
        <v>96.5347421628535</v>
      </c>
      <c r="J15" s="12">
        <f t="shared" si="14"/>
        <v>90.73753460965</v>
      </c>
      <c r="K15" s="12">
        <f t="shared" si="15"/>
        <v>78.8937946556689</v>
      </c>
      <c r="L15" s="12">
        <f t="shared" si="16"/>
        <v>55.2816376369062</v>
      </c>
      <c r="M15" s="12"/>
      <c r="N15" s="12"/>
      <c r="O15" s="13"/>
      <c r="P15" s="12"/>
      <c r="Q15" s="13"/>
      <c r="R15" s="14">
        <f t="shared" si="17"/>
        <v>-0.000970302852102417</v>
      </c>
      <c r="S15" s="14">
        <f t="shared" si="0"/>
        <v>-0.00227555760822249</v>
      </c>
      <c r="T15" s="14">
        <f t="shared" si="1"/>
        <v>-0.00659383444415906</v>
      </c>
      <c r="U15" s="14">
        <f t="shared" si="2"/>
        <v>-0.00874681025517863</v>
      </c>
      <c r="V15" s="14">
        <f t="shared" si="3"/>
        <v>-0.0182677532197969</v>
      </c>
      <c r="Y15" s="3"/>
      <c r="Z15">
        <f t="shared" si="25"/>
        <v>0.02031</v>
      </c>
      <c r="AA15">
        <f t="shared" si="22"/>
        <v>0.02033</v>
      </c>
      <c r="AB15">
        <f t="shared" si="23"/>
        <v>0.02405</v>
      </c>
      <c r="AC15">
        <f t="shared" si="24"/>
        <v>0.0299</v>
      </c>
      <c r="AD15">
        <f t="shared" si="18"/>
        <v>0.03614</v>
      </c>
      <c r="AE15" s="3"/>
      <c r="AF15" s="17">
        <f t="shared" si="26"/>
        <v>0.0492368291482029</v>
      </c>
      <c r="AG15" s="17">
        <f t="shared" si="4"/>
        <v>0.124938514510576</v>
      </c>
      <c r="AH15" s="17">
        <f t="shared" si="5"/>
        <v>0.183783783783784</v>
      </c>
      <c r="AI15" s="17">
        <f t="shared" si="6"/>
        <v>0.197658862876254</v>
      </c>
      <c r="AJ15" s="17">
        <f t="shared" si="7"/>
        <v>0.167681239623686</v>
      </c>
      <c r="AK15" s="3"/>
      <c r="AL15" s="17">
        <f t="shared" si="20"/>
        <v>0.0512687726566545</v>
      </c>
      <c r="AM15" s="17">
        <f t="shared" si="8"/>
        <v>0.0652051714446319</v>
      </c>
      <c r="AN15" s="17">
        <f t="shared" si="9"/>
        <v>0.0687722873153335</v>
      </c>
      <c r="AO15" s="17">
        <f t="shared" si="10"/>
        <v>0.0375156315131304</v>
      </c>
      <c r="AP15" s="17">
        <f t="shared" si="11"/>
        <v>0.0315824468085106</v>
      </c>
    </row>
    <row r="16" customFormat="1" spans="1:42">
      <c r="A16" s="8">
        <v>42372</v>
      </c>
      <c r="B16">
        <v>0.0203</v>
      </c>
      <c r="C16">
        <v>0.01895</v>
      </c>
      <c r="D16">
        <v>0.02098</v>
      </c>
      <c r="E16">
        <v>0.02489</v>
      </c>
      <c r="F16">
        <v>0.03103</v>
      </c>
      <c r="G16" s="2"/>
      <c r="H16" s="10">
        <f t="shared" si="12"/>
        <v>98.0103891012447</v>
      </c>
      <c r="I16" s="12">
        <f t="shared" si="13"/>
        <v>96.3150717958671</v>
      </c>
      <c r="J16" s="12">
        <f t="shared" si="14"/>
        <v>90.1392263285628</v>
      </c>
      <c r="K16" s="12">
        <f t="shared" si="15"/>
        <v>78.2037256035048</v>
      </c>
      <c r="L16" s="12">
        <f t="shared" si="16"/>
        <v>54.271766322969</v>
      </c>
      <c r="M16" s="12"/>
      <c r="N16" s="12"/>
      <c r="O16" s="13"/>
      <c r="P16" s="12"/>
      <c r="Q16" s="13"/>
      <c r="R16" s="14">
        <f t="shared" si="17"/>
        <v>0.00123645784267562</v>
      </c>
      <c r="S16" s="14">
        <f t="shared" si="0"/>
        <v>0.00053016802450172</v>
      </c>
      <c r="T16" s="14">
        <f t="shared" si="1"/>
        <v>0.00166673165860176</v>
      </c>
      <c r="U16" s="14">
        <f t="shared" si="2"/>
        <v>-0.00311693121430378</v>
      </c>
      <c r="V16" s="14">
        <f t="shared" si="3"/>
        <v>-0.00560886279039713</v>
      </c>
      <c r="Y16" s="3"/>
      <c r="Z16">
        <f t="shared" si="25"/>
        <v>0.02031</v>
      </c>
      <c r="AA16">
        <f t="shared" si="22"/>
        <v>0.02033</v>
      </c>
      <c r="AB16">
        <f t="shared" si="23"/>
        <v>0.02405</v>
      </c>
      <c r="AC16">
        <f t="shared" si="24"/>
        <v>0.0299</v>
      </c>
      <c r="AD16">
        <f t="shared" si="18"/>
        <v>0.03614</v>
      </c>
      <c r="AE16" s="3"/>
      <c r="AF16" s="17">
        <f t="shared" si="26"/>
        <v>0.000492368291482179</v>
      </c>
      <c r="AG16" s="17">
        <f t="shared" si="4"/>
        <v>0.0678799803246433</v>
      </c>
      <c r="AH16" s="17">
        <f t="shared" si="5"/>
        <v>0.127650727650728</v>
      </c>
      <c r="AI16" s="17">
        <f t="shared" si="6"/>
        <v>0.167558528428094</v>
      </c>
      <c r="AJ16" s="17">
        <f t="shared" si="7"/>
        <v>0.141394576646375</v>
      </c>
      <c r="AK16" s="3"/>
      <c r="AL16" s="17">
        <f t="shared" si="20"/>
        <v>-0.0620689655172412</v>
      </c>
      <c r="AM16" s="17">
        <f t="shared" si="8"/>
        <v>-0.0142480211081796</v>
      </c>
      <c r="AN16" s="17">
        <f t="shared" si="9"/>
        <v>-0.0162059103908484</v>
      </c>
      <c r="AO16" s="17">
        <f t="shared" si="10"/>
        <v>0.012856568903174</v>
      </c>
      <c r="AP16" s="17">
        <f t="shared" si="11"/>
        <v>0.00934579439252343</v>
      </c>
    </row>
    <row r="17" customFormat="1" spans="1:42">
      <c r="A17" s="8">
        <v>42373</v>
      </c>
      <c r="B17">
        <v>0.01904</v>
      </c>
      <c r="C17">
        <v>0.01868</v>
      </c>
      <c r="D17">
        <v>0.02064</v>
      </c>
      <c r="E17">
        <v>0.02521</v>
      </c>
      <c r="F17">
        <v>0.03132</v>
      </c>
      <c r="G17" s="2"/>
      <c r="H17" s="10">
        <f t="shared" si="12"/>
        <v>98.1315748155126</v>
      </c>
      <c r="I17" s="12">
        <f t="shared" si="13"/>
        <v>96.3661349672108</v>
      </c>
      <c r="J17" s="12">
        <f t="shared" si="14"/>
        <v>90.2894642307665</v>
      </c>
      <c r="K17" s="12">
        <f t="shared" si="15"/>
        <v>77.9599699700964</v>
      </c>
      <c r="L17" s="12">
        <f t="shared" si="16"/>
        <v>53.967363432271</v>
      </c>
      <c r="M17" s="12"/>
      <c r="N17" s="12"/>
      <c r="O17" s="13"/>
      <c r="P17" s="12"/>
      <c r="Q17" s="13"/>
      <c r="R17" s="14">
        <f t="shared" ref="R17:R48" si="27">(H18-H17)/H17</f>
        <v>0.00186798277523244</v>
      </c>
      <c r="S17" s="14">
        <f t="shared" si="0"/>
        <v>0.00348416359718276</v>
      </c>
      <c r="T17" s="14">
        <f t="shared" si="1"/>
        <v>0.0106987281455197</v>
      </c>
      <c r="U17" s="14">
        <f t="shared" si="2"/>
        <v>0.021514751325026</v>
      </c>
      <c r="V17" s="14">
        <f t="shared" si="3"/>
        <v>0.0383751316205441</v>
      </c>
      <c r="Y17" s="3"/>
      <c r="Z17">
        <f t="shared" si="25"/>
        <v>0.02031</v>
      </c>
      <c r="AA17">
        <f t="shared" si="22"/>
        <v>0.02033</v>
      </c>
      <c r="AB17">
        <f t="shared" si="23"/>
        <v>0.02405</v>
      </c>
      <c r="AC17">
        <f t="shared" si="24"/>
        <v>0.0299</v>
      </c>
      <c r="AD17">
        <f t="shared" si="18"/>
        <v>0.03614</v>
      </c>
      <c r="AE17" s="3"/>
      <c r="AF17" s="17">
        <f t="shared" si="26"/>
        <v>0.0625307730182176</v>
      </c>
      <c r="AG17" s="17">
        <f t="shared" si="4"/>
        <v>0.0811608460403346</v>
      </c>
      <c r="AH17" s="17">
        <f t="shared" si="5"/>
        <v>0.141787941787942</v>
      </c>
      <c r="AI17" s="17">
        <f t="shared" si="6"/>
        <v>0.15685618729097</v>
      </c>
      <c r="AJ17" s="17">
        <f t="shared" si="7"/>
        <v>0.133370226895407</v>
      </c>
      <c r="AK17" s="3"/>
      <c r="AL17" s="17">
        <f t="shared" si="20"/>
        <v>-0.0997899159663867</v>
      </c>
      <c r="AM17" s="17">
        <f t="shared" si="8"/>
        <v>-0.0947537473233403</v>
      </c>
      <c r="AN17" s="17">
        <f t="shared" si="9"/>
        <v>-0.105135658914729</v>
      </c>
      <c r="AO17" s="17">
        <f t="shared" si="10"/>
        <v>-0.0864736215787387</v>
      </c>
      <c r="AP17" s="17">
        <f t="shared" si="11"/>
        <v>-0.061941251596424</v>
      </c>
    </row>
    <row r="18" customFormat="1" spans="1:42">
      <c r="A18" s="8">
        <v>42374</v>
      </c>
      <c r="B18">
        <v>0.01714</v>
      </c>
      <c r="C18">
        <v>0.01691</v>
      </c>
      <c r="D18">
        <v>0.01847</v>
      </c>
      <c r="E18">
        <v>0.02303</v>
      </c>
      <c r="F18">
        <v>0.02938</v>
      </c>
      <c r="G18" s="2"/>
      <c r="H18" s="10">
        <f t="shared" si="12"/>
        <v>98.3148829069745</v>
      </c>
      <c r="I18" s="12">
        <f t="shared" si="13"/>
        <v>96.7018903466648</v>
      </c>
      <c r="J18" s="12">
        <f t="shared" si="14"/>
        <v>91.2554466629761</v>
      </c>
      <c r="K18" s="12">
        <f t="shared" si="15"/>
        <v>79.6372593373095</v>
      </c>
      <c r="L18" s="12">
        <f t="shared" si="16"/>
        <v>56.0383681071981</v>
      </c>
      <c r="M18" s="12"/>
      <c r="N18" s="12"/>
      <c r="O18" s="13"/>
      <c r="P18" s="12"/>
      <c r="Q18" s="13"/>
      <c r="R18" s="14">
        <f t="shared" si="27"/>
        <v>0.00111219377762019</v>
      </c>
      <c r="S18" s="14">
        <f t="shared" si="0"/>
        <v>0.00163439689571209</v>
      </c>
      <c r="T18" s="14">
        <f t="shared" si="1"/>
        <v>0.00843739663943582</v>
      </c>
      <c r="U18" s="14">
        <f t="shared" si="2"/>
        <v>0.0293994733245634</v>
      </c>
      <c r="V18" s="14">
        <f t="shared" si="3"/>
        <v>0.0679902914718446</v>
      </c>
      <c r="Y18" s="3"/>
      <c r="Z18">
        <f t="shared" si="25"/>
        <v>0.02031</v>
      </c>
      <c r="AA18">
        <f t="shared" si="22"/>
        <v>0.02033</v>
      </c>
      <c r="AB18">
        <f t="shared" si="23"/>
        <v>0.02405</v>
      </c>
      <c r="AC18">
        <f t="shared" si="24"/>
        <v>0.0299</v>
      </c>
      <c r="AD18">
        <f t="shared" si="18"/>
        <v>0.03614</v>
      </c>
      <c r="AE18" s="3"/>
      <c r="AF18" s="17">
        <f t="shared" si="26"/>
        <v>0.156080748399803</v>
      </c>
      <c r="AG18" s="17">
        <f t="shared" si="4"/>
        <v>0.168224299065421</v>
      </c>
      <c r="AH18" s="17">
        <f t="shared" si="5"/>
        <v>0.232016632016632</v>
      </c>
      <c r="AI18" s="17">
        <f t="shared" si="6"/>
        <v>0.229765886287625</v>
      </c>
      <c r="AJ18" s="17">
        <f t="shared" si="7"/>
        <v>0.18705035971223</v>
      </c>
      <c r="AK18" s="3"/>
      <c r="AL18" s="17">
        <f t="shared" si="20"/>
        <v>-0.0659276546091015</v>
      </c>
      <c r="AM18" s="17">
        <f t="shared" si="8"/>
        <v>-0.049083382613838</v>
      </c>
      <c r="AN18" s="17">
        <f t="shared" si="9"/>
        <v>-0.0925825663237683</v>
      </c>
      <c r="AO18" s="17">
        <f t="shared" si="10"/>
        <v>-0.12852800694746</v>
      </c>
      <c r="AP18" s="17">
        <f t="shared" si="11"/>
        <v>-0.115044247787611</v>
      </c>
    </row>
    <row r="19" customFormat="1" spans="1:42">
      <c r="A19" s="8">
        <v>42375</v>
      </c>
      <c r="B19">
        <v>0.01601</v>
      </c>
      <c r="C19">
        <v>0.01608</v>
      </c>
      <c r="D19">
        <v>0.01676</v>
      </c>
      <c r="E19">
        <v>0.02007</v>
      </c>
      <c r="F19">
        <v>0.026</v>
      </c>
      <c r="G19" s="2"/>
      <c r="H19" s="10">
        <f t="shared" si="12"/>
        <v>98.4242281079911</v>
      </c>
      <c r="I19" s="12">
        <f t="shared" si="13"/>
        <v>96.8599396160568</v>
      </c>
      <c r="J19" s="12">
        <f t="shared" si="14"/>
        <v>92.0254050619805</v>
      </c>
      <c r="K19" s="12">
        <f t="shared" si="15"/>
        <v>81.9785528188381</v>
      </c>
      <c r="L19" s="12">
        <f t="shared" si="16"/>
        <v>59.848433088413</v>
      </c>
      <c r="M19" s="12"/>
      <c r="N19" s="12"/>
      <c r="O19" s="13"/>
      <c r="P19" s="12"/>
      <c r="Q19" s="13"/>
      <c r="R19" s="14">
        <f t="shared" si="27"/>
        <v>-8.85739592559625e-5</v>
      </c>
      <c r="S19" s="14">
        <f t="shared" si="0"/>
        <v>0.00177387053336305</v>
      </c>
      <c r="T19" s="14">
        <f t="shared" si="1"/>
        <v>0.00602110587429352</v>
      </c>
      <c r="U19" s="14">
        <f t="shared" si="2"/>
        <v>0.0134307063638528</v>
      </c>
      <c r="V19" s="14">
        <f t="shared" si="3"/>
        <v>0.0385780956668602</v>
      </c>
      <c r="Y19" s="3"/>
      <c r="Z19">
        <f t="shared" si="25"/>
        <v>0.02031</v>
      </c>
      <c r="AA19">
        <f t="shared" si="22"/>
        <v>0.02033</v>
      </c>
      <c r="AB19">
        <f t="shared" si="23"/>
        <v>0.02405</v>
      </c>
      <c r="AC19">
        <f t="shared" si="24"/>
        <v>0.0299</v>
      </c>
      <c r="AD19">
        <f t="shared" si="18"/>
        <v>0.03614</v>
      </c>
      <c r="AE19" s="3"/>
      <c r="AF19" s="17">
        <f t="shared" si="26"/>
        <v>0.211718365337272</v>
      </c>
      <c r="AG19" s="17">
        <f t="shared" si="4"/>
        <v>0.209050664043286</v>
      </c>
      <c r="AH19" s="17">
        <f t="shared" si="5"/>
        <v>0.303118503118503</v>
      </c>
      <c r="AI19" s="17">
        <f t="shared" si="6"/>
        <v>0.32876254180602</v>
      </c>
      <c r="AJ19" s="17">
        <f t="shared" si="7"/>
        <v>0.280575539568345</v>
      </c>
      <c r="AK19" s="3"/>
      <c r="AL19" s="17">
        <f t="shared" si="20"/>
        <v>0.00562148657089318</v>
      </c>
      <c r="AM19" s="17">
        <f t="shared" si="8"/>
        <v>-0.0559701492537313</v>
      </c>
      <c r="AN19" s="17">
        <f t="shared" si="9"/>
        <v>-0.0727923627684964</v>
      </c>
      <c r="AO19" s="17">
        <f t="shared" si="10"/>
        <v>-0.0677628300946687</v>
      </c>
      <c r="AP19" s="17">
        <f t="shared" si="11"/>
        <v>-0.0746153846153845</v>
      </c>
    </row>
    <row r="20" customFormat="1" spans="1:42">
      <c r="A20" s="8">
        <v>42376</v>
      </c>
      <c r="B20">
        <v>0.0161</v>
      </c>
      <c r="C20">
        <v>0.01518</v>
      </c>
      <c r="D20">
        <v>0.01554</v>
      </c>
      <c r="E20">
        <v>0.01871</v>
      </c>
      <c r="F20">
        <v>0.02406</v>
      </c>
      <c r="G20" s="2"/>
      <c r="H20" s="10">
        <f t="shared" si="12"/>
        <v>98.4155102844208</v>
      </c>
      <c r="I20" s="12">
        <f t="shared" si="13"/>
        <v>97.0317566088051</v>
      </c>
      <c r="J20" s="12">
        <f t="shared" si="14"/>
        <v>92.5794997689835</v>
      </c>
      <c r="K20" s="12">
        <f t="shared" si="15"/>
        <v>83.0795826898815</v>
      </c>
      <c r="L20" s="12">
        <f t="shared" si="16"/>
        <v>62.1572716656095</v>
      </c>
      <c r="M20" s="12"/>
      <c r="N20" s="12"/>
      <c r="O20" s="13"/>
      <c r="P20" s="12"/>
      <c r="Q20" s="13"/>
      <c r="R20" s="14">
        <f t="shared" si="27"/>
        <v>0.00162649711666418</v>
      </c>
      <c r="S20" s="14">
        <f t="shared" si="0"/>
        <v>0.00134101112965012</v>
      </c>
      <c r="T20" s="14">
        <f t="shared" si="1"/>
        <v>-0.00373346540123639</v>
      </c>
      <c r="U20" s="14">
        <f t="shared" si="2"/>
        <v>-0.00235287089848381</v>
      </c>
      <c r="V20" s="14">
        <f t="shared" si="3"/>
        <v>-0.00855460030110588</v>
      </c>
      <c r="Y20" s="3"/>
      <c r="Z20">
        <f t="shared" si="25"/>
        <v>0.02031</v>
      </c>
      <c r="AA20">
        <f t="shared" si="22"/>
        <v>0.02033</v>
      </c>
      <c r="AB20">
        <f t="shared" si="23"/>
        <v>0.02405</v>
      </c>
      <c r="AC20">
        <f t="shared" si="24"/>
        <v>0.0299</v>
      </c>
      <c r="AD20">
        <f t="shared" si="18"/>
        <v>0.03614</v>
      </c>
      <c r="AE20" s="3"/>
      <c r="AF20" s="17">
        <f t="shared" si="26"/>
        <v>0.207287050713934</v>
      </c>
      <c r="AG20" s="17">
        <f t="shared" si="4"/>
        <v>0.253320216428923</v>
      </c>
      <c r="AH20" s="17">
        <f t="shared" si="5"/>
        <v>0.353846153846154</v>
      </c>
      <c r="AI20" s="17">
        <f t="shared" si="6"/>
        <v>0.374247491638796</v>
      </c>
      <c r="AJ20" s="17">
        <f t="shared" si="7"/>
        <v>0.334255672385169</v>
      </c>
      <c r="AK20" s="3"/>
      <c r="AL20" s="17">
        <f t="shared" si="20"/>
        <v>-0.102484472049689</v>
      </c>
      <c r="AM20" s="17">
        <f t="shared" si="8"/>
        <v>-0.0447957839262187</v>
      </c>
      <c r="AN20" s="17">
        <f t="shared" si="9"/>
        <v>0.0489060489060488</v>
      </c>
      <c r="AO20" s="17">
        <f t="shared" si="10"/>
        <v>0.0128273650454303</v>
      </c>
      <c r="AP20" s="17">
        <f t="shared" si="11"/>
        <v>0.0182876142975893</v>
      </c>
    </row>
    <row r="21" customFormat="1" spans="1:42">
      <c r="A21" s="8">
        <v>42377</v>
      </c>
      <c r="B21">
        <v>0.01445</v>
      </c>
      <c r="C21">
        <v>0.0145</v>
      </c>
      <c r="D21">
        <v>0.0163</v>
      </c>
      <c r="E21">
        <v>0.01895</v>
      </c>
      <c r="F21">
        <v>0.0245</v>
      </c>
      <c r="G21" s="2"/>
      <c r="H21" s="10">
        <f t="shared" si="12"/>
        <v>98.5755828281335</v>
      </c>
      <c r="I21" s="12">
        <f t="shared" si="13"/>
        <v>97.161877274347</v>
      </c>
      <c r="J21" s="12">
        <f t="shared" si="14"/>
        <v>92.2338574097322</v>
      </c>
      <c r="K21" s="12">
        <f t="shared" si="15"/>
        <v>82.8841071575123</v>
      </c>
      <c r="L21" s="12">
        <f t="shared" si="16"/>
        <v>61.625541050703</v>
      </c>
      <c r="M21" s="12"/>
      <c r="N21" s="12"/>
      <c r="O21" s="13"/>
      <c r="P21" s="12"/>
      <c r="Q21" s="13"/>
      <c r="R21" s="14">
        <f t="shared" si="27"/>
        <v>-0.00125034458315264</v>
      </c>
      <c r="S21" s="14">
        <f t="shared" si="0"/>
        <v>-0.00222398191349714</v>
      </c>
      <c r="T21" s="14">
        <f t="shared" si="1"/>
        <v>-0.00338776360948093</v>
      </c>
      <c r="U21" s="14">
        <f t="shared" si="2"/>
        <v>-0.00752548550644535</v>
      </c>
      <c r="V21" s="14">
        <f t="shared" si="3"/>
        <v>-0.0233308671362467</v>
      </c>
      <c r="Y21" s="3"/>
      <c r="Z21">
        <f t="shared" si="25"/>
        <v>0.02031</v>
      </c>
      <c r="AA21">
        <f t="shared" si="22"/>
        <v>0.02033</v>
      </c>
      <c r="AB21">
        <f t="shared" si="23"/>
        <v>0.02405</v>
      </c>
      <c r="AC21">
        <f t="shared" si="24"/>
        <v>0.0299</v>
      </c>
      <c r="AD21">
        <f t="shared" si="18"/>
        <v>0.03614</v>
      </c>
      <c r="AE21" s="3"/>
      <c r="AF21" s="17">
        <f t="shared" si="26"/>
        <v>0.288527818808469</v>
      </c>
      <c r="AG21" s="17">
        <f t="shared" si="4"/>
        <v>0.286768322675849</v>
      </c>
      <c r="AH21" s="17">
        <f t="shared" si="5"/>
        <v>0.322245322245322</v>
      </c>
      <c r="AI21" s="17">
        <f t="shared" si="6"/>
        <v>0.366220735785953</v>
      </c>
      <c r="AJ21" s="17">
        <f t="shared" si="7"/>
        <v>0.322080796900941</v>
      </c>
      <c r="AK21" s="3"/>
      <c r="AL21" s="17">
        <f t="shared" si="20"/>
        <v>0.0878892733564015</v>
      </c>
      <c r="AM21" s="17">
        <f t="shared" si="8"/>
        <v>0.0779310344827587</v>
      </c>
      <c r="AN21" s="17">
        <f t="shared" si="9"/>
        <v>0.0423312883435585</v>
      </c>
      <c r="AO21" s="17">
        <f t="shared" si="10"/>
        <v>0.0406332453825857</v>
      </c>
      <c r="AP21" s="17">
        <f t="shared" si="11"/>
        <v>0.0493877551020408</v>
      </c>
    </row>
    <row r="22" customFormat="1" spans="1:42">
      <c r="A22" s="8">
        <v>42378</v>
      </c>
      <c r="B22">
        <v>0.01572</v>
      </c>
      <c r="C22">
        <v>0.01563</v>
      </c>
      <c r="D22">
        <v>0.01699</v>
      </c>
      <c r="E22">
        <v>0.01972</v>
      </c>
      <c r="F22">
        <v>0.02571</v>
      </c>
      <c r="G22" s="2"/>
      <c r="H22" s="10">
        <f t="shared" si="12"/>
        <v>98.4523293821132</v>
      </c>
      <c r="I22" s="12">
        <f t="shared" si="13"/>
        <v>96.9457910166074</v>
      </c>
      <c r="J22" s="12">
        <f t="shared" si="14"/>
        <v>91.9213909040374</v>
      </c>
      <c r="K22" s="12">
        <f t="shared" si="15"/>
        <v>82.2603640103837</v>
      </c>
      <c r="L22" s="12">
        <f t="shared" si="16"/>
        <v>60.1877637402497</v>
      </c>
      <c r="M22" s="12"/>
      <c r="N22" s="12"/>
      <c r="O22" s="13"/>
      <c r="P22" s="12"/>
      <c r="Q22" s="13"/>
      <c r="R22" s="14">
        <f t="shared" si="27"/>
        <v>-0.000767338908017755</v>
      </c>
      <c r="S22" s="14">
        <f t="shared" si="0"/>
        <v>-0.00200558367084182</v>
      </c>
      <c r="T22" s="14">
        <f t="shared" si="1"/>
        <v>-0.0133629236653849</v>
      </c>
      <c r="U22" s="14">
        <f t="shared" si="2"/>
        <v>-0.0374534418387048</v>
      </c>
      <c r="V22" s="14">
        <f t="shared" si="3"/>
        <v>-0.0694833758728671</v>
      </c>
      <c r="Y22" s="3"/>
      <c r="Z22">
        <f t="shared" si="25"/>
        <v>0.02031</v>
      </c>
      <c r="AA22">
        <f t="shared" si="22"/>
        <v>0.02033</v>
      </c>
      <c r="AB22">
        <f t="shared" si="23"/>
        <v>0.02405</v>
      </c>
      <c r="AC22">
        <f t="shared" si="24"/>
        <v>0.0299</v>
      </c>
      <c r="AD22">
        <f t="shared" si="18"/>
        <v>0.03614</v>
      </c>
      <c r="AE22" s="3"/>
      <c r="AF22" s="17">
        <f t="shared" si="26"/>
        <v>0.225997045790251</v>
      </c>
      <c r="AG22" s="17">
        <f t="shared" si="4"/>
        <v>0.231185440236104</v>
      </c>
      <c r="AH22" s="17">
        <f t="shared" si="5"/>
        <v>0.293555093555093</v>
      </c>
      <c r="AI22" s="17">
        <f t="shared" si="6"/>
        <v>0.340468227424749</v>
      </c>
      <c r="AJ22" s="17">
        <f t="shared" si="7"/>
        <v>0.288599889319314</v>
      </c>
      <c r="AK22" s="3"/>
      <c r="AL22" s="17">
        <f t="shared" si="20"/>
        <v>0.049618320610687</v>
      </c>
      <c r="AM22" s="17">
        <f t="shared" si="8"/>
        <v>0.0652591170825336</v>
      </c>
      <c r="AN22" s="17">
        <f t="shared" si="9"/>
        <v>0.161271336080047</v>
      </c>
      <c r="AO22" s="17">
        <f t="shared" si="10"/>
        <v>0.197768762677485</v>
      </c>
      <c r="AP22" s="17">
        <f t="shared" si="11"/>
        <v>0.14391287436795</v>
      </c>
    </row>
    <row r="23" customFormat="1" spans="1:42">
      <c r="A23" s="8">
        <v>42379</v>
      </c>
      <c r="B23">
        <v>0.0165</v>
      </c>
      <c r="C23">
        <v>0.01665</v>
      </c>
      <c r="D23">
        <v>0.01973</v>
      </c>
      <c r="E23">
        <v>0.02362</v>
      </c>
      <c r="F23">
        <v>0.02941</v>
      </c>
      <c r="G23" s="2"/>
      <c r="H23" s="10">
        <f t="shared" si="12"/>
        <v>98.3767830791933</v>
      </c>
      <c r="I23" s="12">
        <f t="shared" si="13"/>
        <v>96.7513581211877</v>
      </c>
      <c r="J23" s="12">
        <f t="shared" si="14"/>
        <v>90.6930523741708</v>
      </c>
      <c r="K23" s="12">
        <f t="shared" si="15"/>
        <v>79.1794302512901</v>
      </c>
      <c r="L23" s="12">
        <f t="shared" si="16"/>
        <v>56.0057147293386</v>
      </c>
      <c r="M23" s="12"/>
      <c r="N23" s="12"/>
      <c r="O23" s="13"/>
      <c r="P23" s="12"/>
      <c r="Q23" s="13"/>
      <c r="R23" s="14">
        <f t="shared" si="27"/>
        <v>-0.000373692077728022</v>
      </c>
      <c r="S23" s="14">
        <f t="shared" si="0"/>
        <v>-0.00374687634990615</v>
      </c>
      <c r="T23" s="14">
        <f t="shared" si="1"/>
        <v>-0.0145808355951735</v>
      </c>
      <c r="U23" s="14">
        <f t="shared" si="2"/>
        <v>-0.03618870013485</v>
      </c>
      <c r="V23" s="14">
        <f t="shared" si="3"/>
        <v>-0.0828318053335507</v>
      </c>
      <c r="Y23" s="3"/>
      <c r="Z23">
        <f t="shared" si="25"/>
        <v>0.02031</v>
      </c>
      <c r="AA23">
        <f t="shared" si="22"/>
        <v>0.02033</v>
      </c>
      <c r="AB23">
        <f t="shared" si="23"/>
        <v>0.02405</v>
      </c>
      <c r="AC23">
        <f t="shared" si="24"/>
        <v>0.0299</v>
      </c>
      <c r="AD23">
        <f t="shared" si="18"/>
        <v>0.03614</v>
      </c>
      <c r="AE23" s="3"/>
      <c r="AF23" s="17">
        <f t="shared" ref="AF23:AF54" si="28">(Z23-B23)/Z23</f>
        <v>0.187592319054653</v>
      </c>
      <c r="AG23" s="17">
        <f t="shared" si="4"/>
        <v>0.181013280865716</v>
      </c>
      <c r="AH23" s="17">
        <f t="shared" si="5"/>
        <v>0.17962577962578</v>
      </c>
      <c r="AI23" s="17">
        <f t="shared" si="6"/>
        <v>0.210033444816054</v>
      </c>
      <c r="AJ23" s="17">
        <f t="shared" si="7"/>
        <v>0.186220254565578</v>
      </c>
      <c r="AK23" s="3"/>
      <c r="AL23" s="17">
        <f t="shared" si="20"/>
        <v>0.0230303030303029</v>
      </c>
      <c r="AM23" s="17">
        <f t="shared" si="8"/>
        <v>0.114714714714715</v>
      </c>
      <c r="AN23" s="17">
        <f t="shared" si="9"/>
        <v>0.15205271160669</v>
      </c>
      <c r="AO23" s="17">
        <f t="shared" si="10"/>
        <v>0.160033869602032</v>
      </c>
      <c r="AP23" s="17">
        <f t="shared" si="11"/>
        <v>0.151649098945937</v>
      </c>
    </row>
    <row r="24" customFormat="1" spans="1:42">
      <c r="A24" s="8">
        <v>42380</v>
      </c>
      <c r="B24">
        <v>0.01688</v>
      </c>
      <c r="C24">
        <v>0.01856</v>
      </c>
      <c r="D24">
        <v>0.02273</v>
      </c>
      <c r="E24">
        <v>0.0274</v>
      </c>
      <c r="F24">
        <v>0.03387</v>
      </c>
      <c r="G24" s="2"/>
      <c r="H24" s="10">
        <f t="shared" si="12"/>
        <v>98.3400204547243</v>
      </c>
      <c r="I24" s="12">
        <f t="shared" si="13"/>
        <v>96.3888427456221</v>
      </c>
      <c r="J24" s="12">
        <f t="shared" si="14"/>
        <v>89.3706718878785</v>
      </c>
      <c r="K24" s="12">
        <f t="shared" si="15"/>
        <v>76.3140295930779</v>
      </c>
      <c r="L24" s="12">
        <f t="shared" si="16"/>
        <v>51.3666602693117</v>
      </c>
      <c r="M24" s="12"/>
      <c r="N24" s="12"/>
      <c r="O24" s="13"/>
      <c r="P24" s="12"/>
      <c r="Q24" s="13"/>
      <c r="R24" s="14">
        <f t="shared" si="27"/>
        <v>-0.000461984567749551</v>
      </c>
      <c r="S24" s="14">
        <f t="shared" si="0"/>
        <v>-0.00111828834267439</v>
      </c>
      <c r="T24" s="14">
        <f t="shared" si="1"/>
        <v>-0.00278200600613304</v>
      </c>
      <c r="U24" s="14">
        <f t="shared" si="2"/>
        <v>-0.00320632442845525</v>
      </c>
      <c r="V24" s="14">
        <f t="shared" si="3"/>
        <v>-0.0227444197392766</v>
      </c>
      <c r="Y24" s="3"/>
      <c r="Z24">
        <f t="shared" si="25"/>
        <v>0.02031</v>
      </c>
      <c r="AA24">
        <f t="shared" si="22"/>
        <v>0.02033</v>
      </c>
      <c r="AB24">
        <f t="shared" si="23"/>
        <v>0.02405</v>
      </c>
      <c r="AC24">
        <f t="shared" si="24"/>
        <v>0.0299</v>
      </c>
      <c r="AD24">
        <f t="shared" si="18"/>
        <v>0.03614</v>
      </c>
      <c r="AE24" s="3"/>
      <c r="AF24" s="17">
        <f t="shared" si="28"/>
        <v>0.168882323978336</v>
      </c>
      <c r="AG24" s="17">
        <f t="shared" si="4"/>
        <v>0.0870634530250861</v>
      </c>
      <c r="AH24" s="17">
        <f t="shared" si="5"/>
        <v>0.0548856548856548</v>
      </c>
      <c r="AI24" s="17">
        <f t="shared" si="6"/>
        <v>0.0836120401337792</v>
      </c>
      <c r="AJ24" s="17">
        <f t="shared" si="7"/>
        <v>0.0628112894299945</v>
      </c>
      <c r="AK24" s="3"/>
      <c r="AL24" s="17">
        <f t="shared" si="20"/>
        <v>0.0278436018957347</v>
      </c>
      <c r="AM24" s="17">
        <f t="shared" si="8"/>
        <v>0.0307112068965518</v>
      </c>
      <c r="AN24" s="17">
        <f t="shared" si="9"/>
        <v>0.0250769907611087</v>
      </c>
      <c r="AO24" s="17">
        <f t="shared" si="10"/>
        <v>0.012043795620438</v>
      </c>
      <c r="AP24" s="17">
        <f t="shared" si="11"/>
        <v>0.0351343371715383</v>
      </c>
    </row>
    <row r="25" customFormat="1" spans="1:42">
      <c r="A25" s="8">
        <v>42381</v>
      </c>
      <c r="B25">
        <v>0.01735</v>
      </c>
      <c r="C25">
        <v>0.01913</v>
      </c>
      <c r="D25">
        <v>0.0233</v>
      </c>
      <c r="E25">
        <v>0.02773</v>
      </c>
      <c r="F25">
        <v>0.03506</v>
      </c>
      <c r="G25" s="2"/>
      <c r="H25" s="10">
        <f t="shared" si="12"/>
        <v>98.294588882882</v>
      </c>
      <c r="I25" s="12">
        <f t="shared" si="13"/>
        <v>96.2810522264158</v>
      </c>
      <c r="J25" s="12">
        <f t="shared" si="14"/>
        <v>89.1220421419143</v>
      </c>
      <c r="K25" s="12">
        <f t="shared" si="15"/>
        <v>76.0693420557598</v>
      </c>
      <c r="L25" s="12">
        <f t="shared" si="16"/>
        <v>50.1983553875416</v>
      </c>
      <c r="M25" s="12"/>
      <c r="N25" s="12"/>
      <c r="O25" s="13"/>
      <c r="P25" s="12"/>
      <c r="Q25" s="13"/>
      <c r="R25" s="14">
        <f t="shared" si="27"/>
        <v>0.000216294868895718</v>
      </c>
      <c r="S25" s="14">
        <f t="shared" si="0"/>
        <v>0.0020047164780904</v>
      </c>
      <c r="T25" s="14">
        <f t="shared" si="1"/>
        <v>0.00377084557997764</v>
      </c>
      <c r="U25" s="14">
        <f t="shared" si="2"/>
        <v>0.0040958770054402</v>
      </c>
      <c r="V25" s="14">
        <f t="shared" si="3"/>
        <v>0.00990566930728199</v>
      </c>
      <c r="Y25" s="3"/>
      <c r="Z25">
        <f t="shared" si="25"/>
        <v>0.02031</v>
      </c>
      <c r="AA25">
        <f t="shared" si="22"/>
        <v>0.02033</v>
      </c>
      <c r="AB25">
        <f t="shared" si="23"/>
        <v>0.02405</v>
      </c>
      <c r="AC25">
        <f t="shared" si="24"/>
        <v>0.0299</v>
      </c>
      <c r="AD25">
        <f t="shared" si="18"/>
        <v>0.03614</v>
      </c>
      <c r="AE25" s="3"/>
      <c r="AF25" s="17">
        <f t="shared" si="28"/>
        <v>0.14574101427868</v>
      </c>
      <c r="AG25" s="17">
        <f t="shared" si="4"/>
        <v>0.059026069847516</v>
      </c>
      <c r="AH25" s="17">
        <f t="shared" si="5"/>
        <v>0.0311850311850311</v>
      </c>
      <c r="AI25" s="17">
        <f t="shared" si="6"/>
        <v>0.0725752508361203</v>
      </c>
      <c r="AJ25" s="17">
        <f t="shared" si="7"/>
        <v>0.0298837852794687</v>
      </c>
      <c r="AK25" s="3"/>
      <c r="AL25" s="17">
        <f t="shared" si="20"/>
        <v>-0.0126801152737753</v>
      </c>
      <c r="AM25" s="17">
        <f t="shared" si="8"/>
        <v>-0.0533193936225823</v>
      </c>
      <c r="AN25" s="17">
        <f t="shared" si="9"/>
        <v>-0.0330472103004292</v>
      </c>
      <c r="AO25" s="17">
        <f t="shared" si="10"/>
        <v>-0.0151460512080779</v>
      </c>
      <c r="AP25" s="17">
        <f t="shared" si="11"/>
        <v>-0.0145464917284656</v>
      </c>
    </row>
    <row r="26" customFormat="1" spans="1:42">
      <c r="A26" s="8">
        <v>42736</v>
      </c>
      <c r="B26">
        <v>0.01713</v>
      </c>
      <c r="C26">
        <v>0.01811</v>
      </c>
      <c r="D26">
        <v>0.02253</v>
      </c>
      <c r="E26">
        <v>0.02731</v>
      </c>
      <c r="F26">
        <v>0.03455</v>
      </c>
      <c r="G26" s="2"/>
      <c r="H26" s="10">
        <f t="shared" si="12"/>
        <v>98.3158494980976</v>
      </c>
      <c r="I26" s="12">
        <f t="shared" si="13"/>
        <v>96.474068438342</v>
      </c>
      <c r="J26" s="12">
        <f t="shared" si="14"/>
        <v>89.4581076006037</v>
      </c>
      <c r="K26" s="12">
        <f t="shared" si="15"/>
        <v>76.3809127247049</v>
      </c>
      <c r="L26" s="12">
        <f t="shared" si="16"/>
        <v>50.69560369578</v>
      </c>
      <c r="M26" s="12"/>
      <c r="N26" s="12"/>
      <c r="O26" s="13"/>
      <c r="P26" s="12"/>
      <c r="Q26" s="13"/>
      <c r="R26" s="14">
        <f t="shared" si="27"/>
        <v>0.000993977089320428</v>
      </c>
      <c r="S26" s="14">
        <f t="shared" si="0"/>
        <v>-0.000117855038200582</v>
      </c>
      <c r="T26" s="14">
        <f t="shared" si="1"/>
        <v>-0.00063543579067429</v>
      </c>
      <c r="U26" s="14">
        <f t="shared" si="2"/>
        <v>-0.0010701272926463</v>
      </c>
      <c r="V26" s="14">
        <f t="shared" si="3"/>
        <v>0.00387427480150819</v>
      </c>
      <c r="Y26" s="3"/>
      <c r="Z26">
        <f t="shared" si="25"/>
        <v>0.02031</v>
      </c>
      <c r="AA26">
        <f t="shared" si="22"/>
        <v>0.02033</v>
      </c>
      <c r="AB26">
        <f t="shared" si="23"/>
        <v>0.02405</v>
      </c>
      <c r="AC26">
        <f t="shared" si="24"/>
        <v>0.0299</v>
      </c>
      <c r="AD26">
        <f t="shared" si="18"/>
        <v>0.03614</v>
      </c>
      <c r="AE26" s="3"/>
      <c r="AF26" s="17">
        <f t="shared" si="28"/>
        <v>0.156573116691285</v>
      </c>
      <c r="AG26" s="17">
        <f t="shared" si="4"/>
        <v>0.109198229217905</v>
      </c>
      <c r="AH26" s="17">
        <f t="shared" si="5"/>
        <v>0.0632016632016631</v>
      </c>
      <c r="AI26" s="17">
        <f t="shared" si="6"/>
        <v>0.0866220735785953</v>
      </c>
      <c r="AJ26" s="17">
        <f t="shared" si="7"/>
        <v>0.0439955727725512</v>
      </c>
      <c r="AK26" s="3"/>
      <c r="AL26" s="17">
        <f t="shared" si="20"/>
        <v>-0.0589608873321658</v>
      </c>
      <c r="AM26" s="17">
        <f t="shared" si="8"/>
        <v>0.00331308669243498</v>
      </c>
      <c r="AN26" s="17">
        <f t="shared" si="9"/>
        <v>0.00577008433200169</v>
      </c>
      <c r="AO26" s="17">
        <f t="shared" si="10"/>
        <v>0.00402782863419989</v>
      </c>
      <c r="AP26" s="17">
        <f t="shared" si="11"/>
        <v>-0.00578871201157739</v>
      </c>
    </row>
    <row r="27" customFormat="1" spans="1:42">
      <c r="A27" s="8">
        <v>42737</v>
      </c>
      <c r="B27">
        <v>0.01612</v>
      </c>
      <c r="C27">
        <v>0.01817</v>
      </c>
      <c r="D27">
        <v>0.02266</v>
      </c>
      <c r="E27">
        <v>0.02742</v>
      </c>
      <c r="F27">
        <v>0.03435</v>
      </c>
      <c r="G27" s="2"/>
      <c r="H27" s="10">
        <f t="shared" si="12"/>
        <v>98.4135732000158</v>
      </c>
      <c r="I27" s="12">
        <f t="shared" si="13"/>
        <v>96.4626984833208</v>
      </c>
      <c r="J27" s="12">
        <f t="shared" si="14"/>
        <v>89.4012627172683</v>
      </c>
      <c r="K27" s="12">
        <f t="shared" si="15"/>
        <v>76.299175425361</v>
      </c>
      <c r="L27" s="12">
        <f t="shared" si="16"/>
        <v>50.8920123957258</v>
      </c>
      <c r="M27" s="12"/>
      <c r="N27" s="12"/>
      <c r="O27" s="13"/>
      <c r="P27" s="12"/>
      <c r="Q27" s="13"/>
      <c r="R27" s="14">
        <f t="shared" si="27"/>
        <v>0.000344566191165136</v>
      </c>
      <c r="S27" s="14">
        <f t="shared" si="0"/>
        <v>0.000766520704774697</v>
      </c>
      <c r="T27" s="14">
        <f t="shared" si="1"/>
        <v>0</v>
      </c>
      <c r="U27" s="14">
        <f t="shared" si="2"/>
        <v>0.00224137586213256</v>
      </c>
      <c r="V27" s="14">
        <f t="shared" si="3"/>
        <v>0.0201256559940548</v>
      </c>
      <c r="Y27" s="3"/>
      <c r="Z27">
        <f t="shared" si="25"/>
        <v>0.02031</v>
      </c>
      <c r="AA27">
        <f t="shared" si="22"/>
        <v>0.02033</v>
      </c>
      <c r="AB27">
        <f t="shared" si="23"/>
        <v>0.02405</v>
      </c>
      <c r="AC27">
        <f t="shared" si="24"/>
        <v>0.0299</v>
      </c>
      <c r="AD27">
        <f t="shared" si="18"/>
        <v>0.03614</v>
      </c>
      <c r="AE27" s="3"/>
      <c r="AF27" s="17">
        <f t="shared" si="28"/>
        <v>0.20630231413097</v>
      </c>
      <c r="AG27" s="17">
        <f t="shared" si="4"/>
        <v>0.106246925725529</v>
      </c>
      <c r="AH27" s="17">
        <f t="shared" si="5"/>
        <v>0.0577962577962578</v>
      </c>
      <c r="AI27" s="17">
        <f t="shared" si="6"/>
        <v>0.082943143812709</v>
      </c>
      <c r="AJ27" s="17">
        <f t="shared" si="7"/>
        <v>0.0495296070835639</v>
      </c>
      <c r="AK27" s="3"/>
      <c r="AL27" s="17">
        <f t="shared" si="20"/>
        <v>-0.021712158808933</v>
      </c>
      <c r="AM27" s="17">
        <f t="shared" si="8"/>
        <v>-0.0214639515685194</v>
      </c>
      <c r="AN27" s="17">
        <f t="shared" si="9"/>
        <v>0</v>
      </c>
      <c r="AO27" s="17">
        <f t="shared" si="10"/>
        <v>-0.00838803792851937</v>
      </c>
      <c r="AP27" s="17">
        <f t="shared" si="11"/>
        <v>-0.029985443959243</v>
      </c>
    </row>
    <row r="28" customFormat="1" spans="1:42">
      <c r="A28" s="8">
        <v>42738</v>
      </c>
      <c r="B28">
        <v>0.01577</v>
      </c>
      <c r="C28">
        <v>0.01778</v>
      </c>
      <c r="D28">
        <v>0.02266</v>
      </c>
      <c r="E28">
        <v>0.02719</v>
      </c>
      <c r="F28">
        <v>0.03332</v>
      </c>
      <c r="G28" s="2"/>
      <c r="H28" s="10">
        <f t="shared" si="12"/>
        <v>98.4474831900922</v>
      </c>
      <c r="I28" s="12">
        <f t="shared" si="13"/>
        <v>96.5366391389467</v>
      </c>
      <c r="J28" s="12">
        <f t="shared" si="14"/>
        <v>89.4012627172683</v>
      </c>
      <c r="K28" s="12">
        <f t="shared" si="15"/>
        <v>76.47019055546</v>
      </c>
      <c r="L28" s="12">
        <f t="shared" si="16"/>
        <v>51.9162475300474</v>
      </c>
      <c r="M28" s="12"/>
      <c r="N28" s="12"/>
      <c r="O28" s="13"/>
      <c r="P28" s="12"/>
      <c r="Q28" s="13"/>
      <c r="R28" s="14">
        <f t="shared" si="27"/>
        <v>-0.000413308534821135</v>
      </c>
      <c r="S28" s="14">
        <f t="shared" si="0"/>
        <v>0.00216507666947867</v>
      </c>
      <c r="T28" s="14">
        <f t="shared" si="1"/>
        <v>0.00687309627911112</v>
      </c>
      <c r="U28" s="14">
        <f t="shared" si="2"/>
        <v>0.0130406320485187</v>
      </c>
      <c r="V28" s="14">
        <f t="shared" si="3"/>
        <v>0.0213325348232131</v>
      </c>
      <c r="Y28" s="3"/>
      <c r="Z28">
        <f t="shared" si="25"/>
        <v>0.02031</v>
      </c>
      <c r="AA28">
        <f t="shared" si="22"/>
        <v>0.02033</v>
      </c>
      <c r="AB28">
        <f t="shared" si="23"/>
        <v>0.02405</v>
      </c>
      <c r="AC28">
        <f t="shared" si="24"/>
        <v>0.0299</v>
      </c>
      <c r="AD28">
        <f t="shared" si="18"/>
        <v>0.03614</v>
      </c>
      <c r="AE28" s="3"/>
      <c r="AF28" s="17">
        <f t="shared" si="28"/>
        <v>0.223535204332841</v>
      </c>
      <c r="AG28" s="17">
        <f t="shared" si="4"/>
        <v>0.125430398425971</v>
      </c>
      <c r="AH28" s="17">
        <f t="shared" si="5"/>
        <v>0.0577962577962578</v>
      </c>
      <c r="AI28" s="17">
        <f t="shared" si="6"/>
        <v>0.0906354515050167</v>
      </c>
      <c r="AJ28" s="17">
        <f t="shared" si="7"/>
        <v>0.0780298837852794</v>
      </c>
      <c r="AK28" s="3"/>
      <c r="AL28" s="17">
        <f t="shared" si="20"/>
        <v>0.0266328471781864</v>
      </c>
      <c r="AM28" s="17">
        <f t="shared" si="8"/>
        <v>-0.0618672665916761</v>
      </c>
      <c r="AN28" s="17">
        <f t="shared" si="9"/>
        <v>-0.0617828773168578</v>
      </c>
      <c r="AO28" s="17">
        <f t="shared" si="10"/>
        <v>-0.0489150422949613</v>
      </c>
      <c r="AP28" s="17">
        <f t="shared" si="11"/>
        <v>-0.0327130852340937</v>
      </c>
    </row>
    <row r="29" customFormat="1" spans="1:42">
      <c r="A29" s="8">
        <v>42739</v>
      </c>
      <c r="B29">
        <v>0.01619</v>
      </c>
      <c r="C29">
        <v>0.01668</v>
      </c>
      <c r="D29">
        <v>0.02126</v>
      </c>
      <c r="E29">
        <v>0.02586</v>
      </c>
      <c r="F29">
        <v>0.03223</v>
      </c>
      <c r="G29" s="2"/>
      <c r="H29" s="10">
        <f t="shared" si="12"/>
        <v>98.4067940050581</v>
      </c>
      <c r="I29" s="12">
        <f t="shared" si="13"/>
        <v>96.7456483640963</v>
      </c>
      <c r="J29" s="12">
        <f t="shared" si="14"/>
        <v>90.0157262033982</v>
      </c>
      <c r="K29" s="12">
        <f t="shared" si="15"/>
        <v>77.4674101731739</v>
      </c>
      <c r="L29" s="12">
        <f t="shared" si="16"/>
        <v>53.0237526883727</v>
      </c>
      <c r="M29" s="12"/>
      <c r="N29" s="12"/>
      <c r="O29" s="13"/>
      <c r="P29" s="12"/>
      <c r="Q29" s="13"/>
      <c r="R29" s="14">
        <f t="shared" si="27"/>
        <v>0.000521828170844427</v>
      </c>
      <c r="S29" s="14">
        <f t="shared" si="0"/>
        <v>0.00224637110626455</v>
      </c>
      <c r="T29" s="14">
        <f t="shared" si="1"/>
        <v>0.00999824584229761</v>
      </c>
      <c r="U29" s="14">
        <f t="shared" si="2"/>
        <v>0.0188106106933042</v>
      </c>
      <c r="V29" s="14">
        <f t="shared" si="3"/>
        <v>0.0363270526055686</v>
      </c>
      <c r="Y29" s="3"/>
      <c r="Z29">
        <f t="shared" si="25"/>
        <v>0.02031</v>
      </c>
      <c r="AA29">
        <f t="shared" si="22"/>
        <v>0.02033</v>
      </c>
      <c r="AB29">
        <f t="shared" si="23"/>
        <v>0.02405</v>
      </c>
      <c r="AC29">
        <f t="shared" si="24"/>
        <v>0.0299</v>
      </c>
      <c r="AD29">
        <f t="shared" si="18"/>
        <v>0.03614</v>
      </c>
      <c r="AE29" s="3"/>
      <c r="AF29" s="17">
        <f t="shared" si="28"/>
        <v>0.202855736090596</v>
      </c>
      <c r="AG29" s="17">
        <f t="shared" si="4"/>
        <v>0.179537629119528</v>
      </c>
      <c r="AH29" s="17">
        <f t="shared" si="5"/>
        <v>0.116008316008316</v>
      </c>
      <c r="AI29" s="17">
        <f t="shared" si="6"/>
        <v>0.135117056856187</v>
      </c>
      <c r="AJ29" s="17">
        <f t="shared" si="7"/>
        <v>0.108190370780299</v>
      </c>
      <c r="AK29" s="3"/>
      <c r="AL29" s="17">
        <f t="shared" si="20"/>
        <v>-0.0327362569487337</v>
      </c>
      <c r="AM29" s="17">
        <f t="shared" si="8"/>
        <v>-0.0683453237410072</v>
      </c>
      <c r="AN29" s="17">
        <f t="shared" si="9"/>
        <v>-0.0954844778927564</v>
      </c>
      <c r="AO29" s="17">
        <f t="shared" si="10"/>
        <v>-0.0738592420726992</v>
      </c>
      <c r="AP29" s="17">
        <f t="shared" si="11"/>
        <v>-0.0570896680111698</v>
      </c>
    </row>
    <row r="30" customFormat="1" spans="1:42">
      <c r="A30" s="8">
        <v>42740</v>
      </c>
      <c r="B30">
        <v>0.01566</v>
      </c>
      <c r="C30">
        <v>0.01554</v>
      </c>
      <c r="D30">
        <v>0.01923</v>
      </c>
      <c r="E30">
        <v>0.02395</v>
      </c>
      <c r="F30">
        <v>0.03039</v>
      </c>
      <c r="G30" s="2"/>
      <c r="H30" s="10">
        <f t="shared" si="12"/>
        <v>98.4581454423724</v>
      </c>
      <c r="I30" s="12">
        <f t="shared" si="13"/>
        <v>96.9629749932383</v>
      </c>
      <c r="J30" s="12">
        <f t="shared" si="14"/>
        <v>90.9157255636527</v>
      </c>
      <c r="K30" s="12">
        <f t="shared" si="15"/>
        <v>78.92461946736</v>
      </c>
      <c r="L30" s="12">
        <f t="shared" si="16"/>
        <v>54.9499493416278</v>
      </c>
      <c r="M30" s="12"/>
      <c r="N30" s="12"/>
      <c r="O30" s="13"/>
      <c r="P30" s="12"/>
      <c r="Q30" s="13"/>
      <c r="R30" s="14">
        <f t="shared" si="27"/>
        <v>-0.000698564499148867</v>
      </c>
      <c r="S30" s="14">
        <f t="shared" si="0"/>
        <v>-0.00382928860483562</v>
      </c>
      <c r="T30" s="14">
        <f t="shared" si="1"/>
        <v>-0.0129958125097138</v>
      </c>
      <c r="U30" s="14">
        <f t="shared" si="2"/>
        <v>-0.0200883729566274</v>
      </c>
      <c r="V30" s="14">
        <f t="shared" si="3"/>
        <v>-0.0282982620860121</v>
      </c>
      <c r="Y30" s="3"/>
      <c r="Z30">
        <f t="shared" si="25"/>
        <v>0.02031</v>
      </c>
      <c r="AA30">
        <f t="shared" si="22"/>
        <v>0.02033</v>
      </c>
      <c r="AB30">
        <f t="shared" si="23"/>
        <v>0.02405</v>
      </c>
      <c r="AC30">
        <f t="shared" si="24"/>
        <v>0.0299</v>
      </c>
      <c r="AD30">
        <f t="shared" si="18"/>
        <v>0.03614</v>
      </c>
      <c r="AE30" s="3"/>
      <c r="AF30" s="17">
        <f t="shared" si="28"/>
        <v>0.228951255539143</v>
      </c>
      <c r="AG30" s="17">
        <f t="shared" si="4"/>
        <v>0.235612395474668</v>
      </c>
      <c r="AH30" s="17">
        <f t="shared" si="5"/>
        <v>0.2004158004158</v>
      </c>
      <c r="AI30" s="17">
        <f t="shared" si="6"/>
        <v>0.198996655518395</v>
      </c>
      <c r="AJ30" s="17">
        <f t="shared" si="7"/>
        <v>0.159103486441616</v>
      </c>
      <c r="AK30" s="3"/>
      <c r="AL30" s="17">
        <f t="shared" si="20"/>
        <v>0.045338441890166</v>
      </c>
      <c r="AM30" s="17">
        <f t="shared" si="8"/>
        <v>0.125482625482625</v>
      </c>
      <c r="AN30" s="17">
        <f t="shared" si="9"/>
        <v>0.138845553822153</v>
      </c>
      <c r="AO30" s="17">
        <f t="shared" si="10"/>
        <v>0.086847599164927</v>
      </c>
      <c r="AP30" s="17">
        <f t="shared" si="11"/>
        <v>0.0487002303389273</v>
      </c>
    </row>
    <row r="31" customFormat="1" spans="1:42">
      <c r="A31" s="8">
        <v>42741</v>
      </c>
      <c r="B31">
        <v>0.01637</v>
      </c>
      <c r="C31">
        <v>0.01749</v>
      </c>
      <c r="D31">
        <v>0.0219</v>
      </c>
      <c r="E31">
        <v>0.02603</v>
      </c>
      <c r="F31">
        <v>0.03187</v>
      </c>
      <c r="G31" s="2"/>
      <c r="H31" s="10">
        <f t="shared" si="12"/>
        <v>98.3893660773144</v>
      </c>
      <c r="I31" s="12">
        <f t="shared" si="13"/>
        <v>96.5916757780057</v>
      </c>
      <c r="J31" s="12">
        <f t="shared" si="14"/>
        <v>89.7342018400429</v>
      </c>
      <c r="K31" s="12">
        <f t="shared" si="15"/>
        <v>77.3391522760398</v>
      </c>
      <c r="L31" s="12">
        <f t="shared" si="16"/>
        <v>53.3949612735454</v>
      </c>
      <c r="M31" s="12"/>
      <c r="N31" s="12"/>
      <c r="O31" s="13"/>
      <c r="P31" s="12"/>
      <c r="Q31" s="13"/>
      <c r="R31" s="14">
        <f t="shared" si="27"/>
        <v>-8.85425889852552e-5</v>
      </c>
      <c r="S31" s="14">
        <f t="shared" si="0"/>
        <v>-0.00119795159146791</v>
      </c>
      <c r="T31" s="14">
        <f t="shared" si="1"/>
        <v>0.000146798328203162</v>
      </c>
      <c r="U31" s="14">
        <f t="shared" si="2"/>
        <v>-0.00892253760935664</v>
      </c>
      <c r="V31" s="14">
        <f t="shared" si="3"/>
        <v>-0.00849014177329204</v>
      </c>
      <c r="Y31" s="3"/>
      <c r="Z31">
        <f t="shared" si="25"/>
        <v>0.02031</v>
      </c>
      <c r="AA31">
        <f t="shared" si="22"/>
        <v>0.02033</v>
      </c>
      <c r="AB31">
        <f t="shared" si="23"/>
        <v>0.02405</v>
      </c>
      <c r="AC31">
        <f t="shared" si="24"/>
        <v>0.0299</v>
      </c>
      <c r="AD31">
        <f t="shared" si="18"/>
        <v>0.03614</v>
      </c>
      <c r="AE31" s="3"/>
      <c r="AF31" s="17">
        <f t="shared" si="28"/>
        <v>0.193993106843919</v>
      </c>
      <c r="AG31" s="17">
        <f t="shared" si="4"/>
        <v>0.139695031972455</v>
      </c>
      <c r="AH31" s="17">
        <f t="shared" si="5"/>
        <v>0.0893970893970894</v>
      </c>
      <c r="AI31" s="17">
        <f t="shared" si="6"/>
        <v>0.12943143812709</v>
      </c>
      <c r="AJ31" s="17">
        <f t="shared" si="7"/>
        <v>0.118151632540122</v>
      </c>
      <c r="AK31" s="3"/>
      <c r="AL31" s="17">
        <f t="shared" si="20"/>
        <v>0.00549786194257787</v>
      </c>
      <c r="AM31" s="17">
        <f t="shared" si="8"/>
        <v>0.0348770726129218</v>
      </c>
      <c r="AN31" s="17">
        <f t="shared" si="9"/>
        <v>-0.00136986301369857</v>
      </c>
      <c r="AO31" s="17">
        <f t="shared" si="10"/>
        <v>0.0353438340376489</v>
      </c>
      <c r="AP31" s="17">
        <f t="shared" si="11"/>
        <v>0.0138060872293692</v>
      </c>
    </row>
    <row r="32" customFormat="1" spans="1:42">
      <c r="A32" s="8">
        <v>42742</v>
      </c>
      <c r="B32">
        <v>0.01646</v>
      </c>
      <c r="C32">
        <v>0.0181</v>
      </c>
      <c r="D32">
        <v>0.02187</v>
      </c>
      <c r="E32">
        <v>0.02695</v>
      </c>
      <c r="F32">
        <v>0.03231</v>
      </c>
      <c r="G32" s="2"/>
      <c r="H32" s="10">
        <f t="shared" si="12"/>
        <v>98.3806544281133</v>
      </c>
      <c r="I32" s="12">
        <f t="shared" si="13"/>
        <v>96.4759636262849</v>
      </c>
      <c r="J32" s="12">
        <f t="shared" si="14"/>
        <v>89.7473746708557</v>
      </c>
      <c r="K32" s="12">
        <f t="shared" si="15"/>
        <v>76.649090781181</v>
      </c>
      <c r="L32" s="12">
        <f t="shared" si="16"/>
        <v>52.9416304823535</v>
      </c>
      <c r="M32" s="12"/>
      <c r="N32" s="12"/>
      <c r="O32" s="13"/>
      <c r="P32" s="12"/>
      <c r="Q32" s="13"/>
      <c r="R32" s="14">
        <f t="shared" si="27"/>
        <v>-0.000344213766583812</v>
      </c>
      <c r="S32" s="14">
        <f t="shared" si="0"/>
        <v>-0.00172647159349365</v>
      </c>
      <c r="T32" s="14">
        <f t="shared" si="1"/>
        <v>-0.00263803114326954</v>
      </c>
      <c r="U32" s="14">
        <f t="shared" si="2"/>
        <v>-0.0028195150385792</v>
      </c>
      <c r="V32" s="14">
        <f t="shared" si="3"/>
        <v>-0.00116173240003865</v>
      </c>
      <c r="Y32" s="3"/>
      <c r="Z32">
        <f t="shared" si="25"/>
        <v>0.02031</v>
      </c>
      <c r="AA32">
        <f t="shared" si="22"/>
        <v>0.02033</v>
      </c>
      <c r="AB32">
        <f t="shared" si="23"/>
        <v>0.02405</v>
      </c>
      <c r="AC32">
        <f t="shared" si="24"/>
        <v>0.0299</v>
      </c>
      <c r="AD32">
        <f t="shared" si="18"/>
        <v>0.03614</v>
      </c>
      <c r="AE32" s="3"/>
      <c r="AF32" s="17">
        <f t="shared" si="28"/>
        <v>0.189561792220581</v>
      </c>
      <c r="AG32" s="17">
        <f t="shared" si="4"/>
        <v>0.109690113133301</v>
      </c>
      <c r="AH32" s="17">
        <f t="shared" si="5"/>
        <v>0.0906444906444906</v>
      </c>
      <c r="AI32" s="17">
        <f t="shared" si="6"/>
        <v>0.0986622073578595</v>
      </c>
      <c r="AJ32" s="17">
        <f t="shared" si="7"/>
        <v>0.105976757055894</v>
      </c>
      <c r="AK32" s="3"/>
      <c r="AL32" s="17">
        <f t="shared" si="20"/>
        <v>0.0212636695018226</v>
      </c>
      <c r="AM32" s="17">
        <f t="shared" si="8"/>
        <v>0.0486187845303867</v>
      </c>
      <c r="AN32" s="17">
        <f t="shared" si="9"/>
        <v>0.0246913580246913</v>
      </c>
      <c r="AO32" s="17">
        <f t="shared" si="10"/>
        <v>0.010760667903525</v>
      </c>
      <c r="AP32" s="17">
        <f t="shared" si="11"/>
        <v>0.00185701021355631</v>
      </c>
    </row>
    <row r="33" customFormat="1" spans="1:42">
      <c r="A33" s="8">
        <v>42743</v>
      </c>
      <c r="B33">
        <v>0.01681</v>
      </c>
      <c r="C33">
        <v>0.01898</v>
      </c>
      <c r="D33">
        <v>0.02241</v>
      </c>
      <c r="E33">
        <v>0.02724</v>
      </c>
      <c r="F33">
        <v>0.03237</v>
      </c>
      <c r="G33" s="2"/>
      <c r="H33" s="10">
        <f t="shared" si="12"/>
        <v>98.3467904524936</v>
      </c>
      <c r="I33" s="12">
        <f t="shared" si="13"/>
        <v>96.3094006156292</v>
      </c>
      <c r="J33" s="12">
        <f t="shared" si="14"/>
        <v>89.5106183014473</v>
      </c>
      <c r="K33" s="12">
        <f t="shared" si="15"/>
        <v>76.4329775170301</v>
      </c>
      <c r="L33" s="12">
        <f t="shared" si="16"/>
        <v>52.8801264749113</v>
      </c>
      <c r="M33" s="12"/>
      <c r="N33" s="12"/>
      <c r="O33" s="13"/>
      <c r="P33" s="12"/>
      <c r="Q33" s="13"/>
      <c r="R33" s="14">
        <f t="shared" si="27"/>
        <v>-0.00116895874263253</v>
      </c>
      <c r="S33" s="14">
        <f t="shared" si="0"/>
        <v>-0.00135292112569073</v>
      </c>
      <c r="T33" s="14">
        <f t="shared" si="1"/>
        <v>-0.00628481462589934</v>
      </c>
      <c r="U33" s="14">
        <f t="shared" si="2"/>
        <v>-0.0114148495495852</v>
      </c>
      <c r="V33" s="14">
        <f t="shared" si="3"/>
        <v>-0.0163254603801393</v>
      </c>
      <c r="Y33" s="3"/>
      <c r="Z33">
        <f t="shared" si="25"/>
        <v>0.02031</v>
      </c>
      <c r="AA33">
        <f t="shared" si="22"/>
        <v>0.02033</v>
      </c>
      <c r="AB33">
        <f t="shared" si="23"/>
        <v>0.02405</v>
      </c>
      <c r="AC33">
        <f t="shared" si="24"/>
        <v>0.0299</v>
      </c>
      <c r="AD33">
        <f t="shared" si="18"/>
        <v>0.03614</v>
      </c>
      <c r="AE33" s="3"/>
      <c r="AF33" s="17">
        <f t="shared" si="28"/>
        <v>0.17232890201871</v>
      </c>
      <c r="AG33" s="17">
        <f t="shared" si="4"/>
        <v>0.0664043285784555</v>
      </c>
      <c r="AH33" s="17">
        <f t="shared" si="5"/>
        <v>0.0681912681912682</v>
      </c>
      <c r="AI33" s="17">
        <f t="shared" si="6"/>
        <v>0.0889632107023411</v>
      </c>
      <c r="AJ33" s="17">
        <f t="shared" si="7"/>
        <v>0.10431654676259</v>
      </c>
      <c r="AK33" s="3"/>
      <c r="AL33" s="17">
        <f t="shared" si="20"/>
        <v>0.0707911957168352</v>
      </c>
      <c r="AM33" s="17">
        <f t="shared" si="8"/>
        <v>0.0363540569020021</v>
      </c>
      <c r="AN33" s="17">
        <f t="shared" si="9"/>
        <v>0.0575635876840696</v>
      </c>
      <c r="AO33" s="17">
        <f t="shared" si="10"/>
        <v>0.0433186490455213</v>
      </c>
      <c r="AP33" s="17">
        <f t="shared" si="11"/>
        <v>0.0262588816805683</v>
      </c>
    </row>
    <row r="34" customFormat="1" spans="1:42">
      <c r="A34" s="8">
        <v>42744</v>
      </c>
      <c r="B34">
        <v>0.018</v>
      </c>
      <c r="C34">
        <v>0.01967</v>
      </c>
      <c r="D34">
        <v>0.0237</v>
      </c>
      <c r="E34">
        <v>0.02842</v>
      </c>
      <c r="F34">
        <v>0.03322</v>
      </c>
      <c r="G34" s="2"/>
      <c r="H34" s="10">
        <f t="shared" si="12"/>
        <v>98.2318271119843</v>
      </c>
      <c r="I34" s="12">
        <f t="shared" si="13"/>
        <v>96.1791015929337</v>
      </c>
      <c r="J34" s="12">
        <f t="shared" si="14"/>
        <v>88.948060658373</v>
      </c>
      <c r="K34" s="12">
        <f t="shared" si="15"/>
        <v>75.5605065780463</v>
      </c>
      <c r="L34" s="12">
        <f t="shared" si="16"/>
        <v>52.0168340652484</v>
      </c>
      <c r="M34" s="12"/>
      <c r="N34" s="12"/>
      <c r="O34" s="13"/>
      <c r="P34" s="12"/>
      <c r="Q34" s="13"/>
      <c r="R34" s="14">
        <f t="shared" si="27"/>
        <v>0.000530733394924487</v>
      </c>
      <c r="S34" s="14">
        <f t="shared" si="0"/>
        <v>0.00267287598350579</v>
      </c>
      <c r="T34" s="14">
        <f t="shared" si="1"/>
        <v>0.00829541018209602</v>
      </c>
      <c r="U34" s="14">
        <f t="shared" si="2"/>
        <v>0.0157907258427632</v>
      </c>
      <c r="V34" s="14">
        <f t="shared" si="3"/>
        <v>0.0316804881505928</v>
      </c>
      <c r="Y34" s="3"/>
      <c r="Z34">
        <f t="shared" ref="Z34:Z60" si="29">MAX(Z33,B33)</f>
        <v>0.02031</v>
      </c>
      <c r="AA34">
        <f t="shared" si="22"/>
        <v>0.02033</v>
      </c>
      <c r="AB34">
        <f t="shared" si="23"/>
        <v>0.02405</v>
      </c>
      <c r="AC34">
        <f t="shared" si="24"/>
        <v>0.0299</v>
      </c>
      <c r="AD34">
        <f t="shared" si="18"/>
        <v>0.03614</v>
      </c>
      <c r="AE34" s="3"/>
      <c r="AF34" s="17">
        <f t="shared" si="28"/>
        <v>0.113737075332349</v>
      </c>
      <c r="AG34" s="17">
        <f t="shared" si="4"/>
        <v>0.0324643384161338</v>
      </c>
      <c r="AH34" s="17">
        <f t="shared" si="5"/>
        <v>0.0145530145530145</v>
      </c>
      <c r="AI34" s="17">
        <f t="shared" si="6"/>
        <v>0.0494983277591973</v>
      </c>
      <c r="AJ34" s="17">
        <f t="shared" si="7"/>
        <v>0.0807969009407858</v>
      </c>
      <c r="AK34" s="3"/>
      <c r="AL34" s="17">
        <f t="shared" si="20"/>
        <v>-0.0299999999999999</v>
      </c>
      <c r="AM34" s="17">
        <f t="shared" si="8"/>
        <v>-0.0691408235892222</v>
      </c>
      <c r="AN34" s="17">
        <f t="shared" si="9"/>
        <v>-0.0713080168776372</v>
      </c>
      <c r="AO34" s="17">
        <f t="shared" si="10"/>
        <v>-0.0566502463054187</v>
      </c>
      <c r="AP34" s="17">
        <f t="shared" si="11"/>
        <v>-0.0484647802528597</v>
      </c>
    </row>
    <row r="35" customFormat="1" spans="1:42">
      <c r="A35" s="8">
        <v>42745</v>
      </c>
      <c r="B35">
        <v>0.01746</v>
      </c>
      <c r="C35">
        <v>0.01831</v>
      </c>
      <c r="D35">
        <v>0.02201</v>
      </c>
      <c r="E35">
        <v>0.02681</v>
      </c>
      <c r="F35">
        <v>0.03161</v>
      </c>
      <c r="G35" s="2"/>
      <c r="H35" s="10">
        <f t="shared" si="12"/>
        <v>98.2839620230771</v>
      </c>
      <c r="I35" s="12">
        <f t="shared" si="13"/>
        <v>96.4361764036966</v>
      </c>
      <c r="J35" s="12">
        <f t="shared" si="14"/>
        <v>89.6859213064362</v>
      </c>
      <c r="K35" s="12">
        <f t="shared" si="15"/>
        <v>76.7536618219606</v>
      </c>
      <c r="L35" s="12">
        <f t="shared" si="16"/>
        <v>53.6647527604838</v>
      </c>
      <c r="M35" s="12"/>
      <c r="N35" s="12"/>
      <c r="O35" s="13"/>
      <c r="P35" s="12"/>
      <c r="Q35" s="13"/>
      <c r="R35" s="14">
        <f t="shared" si="27"/>
        <v>0.000481823455952623</v>
      </c>
      <c r="S35" s="14">
        <f t="shared" si="0"/>
        <v>0.00147465780195367</v>
      </c>
      <c r="T35" s="14">
        <f t="shared" si="1"/>
        <v>0.00269512564598351</v>
      </c>
      <c r="U35" s="14">
        <f t="shared" si="2"/>
        <v>0.0168070776220011</v>
      </c>
      <c r="V35" s="14">
        <f t="shared" si="3"/>
        <v>0.033334742686712</v>
      </c>
      <c r="Y35" s="3"/>
      <c r="Z35">
        <f t="shared" si="29"/>
        <v>0.02031</v>
      </c>
      <c r="AA35">
        <f t="shared" si="22"/>
        <v>0.02033</v>
      </c>
      <c r="AB35">
        <f t="shared" si="23"/>
        <v>0.02405</v>
      </c>
      <c r="AC35">
        <f t="shared" si="24"/>
        <v>0.0299</v>
      </c>
      <c r="AD35">
        <f t="shared" si="18"/>
        <v>0.03614</v>
      </c>
      <c r="AE35" s="3"/>
      <c r="AF35" s="17">
        <f t="shared" si="28"/>
        <v>0.140324963072378</v>
      </c>
      <c r="AG35" s="17">
        <f t="shared" si="4"/>
        <v>0.0993605509099853</v>
      </c>
      <c r="AH35" s="17">
        <f t="shared" si="5"/>
        <v>0.0848232848232848</v>
      </c>
      <c r="AI35" s="17">
        <f t="shared" si="6"/>
        <v>0.103344481605351</v>
      </c>
      <c r="AJ35" s="17">
        <f t="shared" si="7"/>
        <v>0.125345877144438</v>
      </c>
      <c r="AK35" s="3"/>
      <c r="AL35" s="17">
        <f t="shared" si="20"/>
        <v>-0.0280641466208477</v>
      </c>
      <c r="AM35" s="17">
        <f t="shared" si="8"/>
        <v>-0.0409612233752048</v>
      </c>
      <c r="AN35" s="17">
        <f t="shared" si="9"/>
        <v>-0.0249886415265788</v>
      </c>
      <c r="AO35" s="17">
        <f t="shared" si="10"/>
        <v>-0.0637821708317792</v>
      </c>
      <c r="AP35" s="17">
        <f t="shared" si="11"/>
        <v>-0.0534640936412528</v>
      </c>
    </row>
    <row r="36" customFormat="1" spans="1:42">
      <c r="A36" s="8">
        <v>42746</v>
      </c>
      <c r="B36">
        <v>0.01697</v>
      </c>
      <c r="C36">
        <v>0.01756</v>
      </c>
      <c r="D36">
        <v>0.02146</v>
      </c>
      <c r="E36">
        <v>0.0251</v>
      </c>
      <c r="F36">
        <v>0.02992</v>
      </c>
      <c r="G36" s="2"/>
      <c r="H36" s="10">
        <f t="shared" si="12"/>
        <v>98.3313175413237</v>
      </c>
      <c r="I36" s="12">
        <f t="shared" si="13"/>
        <v>96.5783867636209</v>
      </c>
      <c r="J36" s="12">
        <f t="shared" si="14"/>
        <v>89.9276361330328</v>
      </c>
      <c r="K36" s="12">
        <f t="shared" si="15"/>
        <v>78.0436665739751</v>
      </c>
      <c r="L36" s="12">
        <f t="shared" si="16"/>
        <v>55.4536534851006</v>
      </c>
      <c r="M36" s="12"/>
      <c r="N36" s="12"/>
      <c r="O36" s="13"/>
      <c r="P36" s="12"/>
      <c r="Q36" s="13"/>
      <c r="R36" s="14">
        <f t="shared" si="27"/>
        <v>-0.00117858510857723</v>
      </c>
      <c r="S36" s="14">
        <f t="shared" si="0"/>
        <v>-0.00452485891591174</v>
      </c>
      <c r="T36" s="14">
        <f t="shared" si="1"/>
        <v>-0.0100712442616497</v>
      </c>
      <c r="U36" s="14">
        <f t="shared" si="2"/>
        <v>-0.0148035793541065</v>
      </c>
      <c r="V36" s="14">
        <f t="shared" si="3"/>
        <v>-0.0260471611764067</v>
      </c>
      <c r="Y36" s="3"/>
      <c r="Z36">
        <f t="shared" si="29"/>
        <v>0.02031</v>
      </c>
      <c r="AA36">
        <f t="shared" si="22"/>
        <v>0.02033</v>
      </c>
      <c r="AB36">
        <f t="shared" si="23"/>
        <v>0.02405</v>
      </c>
      <c r="AC36">
        <f t="shared" si="24"/>
        <v>0.0299</v>
      </c>
      <c r="AD36">
        <f t="shared" si="18"/>
        <v>0.03614</v>
      </c>
      <c r="AE36" s="3"/>
      <c r="AF36" s="17">
        <f t="shared" si="28"/>
        <v>0.164451009354998</v>
      </c>
      <c r="AG36" s="17">
        <f t="shared" si="4"/>
        <v>0.136251844564683</v>
      </c>
      <c r="AH36" s="17">
        <f t="shared" si="5"/>
        <v>0.107692307692308</v>
      </c>
      <c r="AI36" s="17">
        <f t="shared" si="6"/>
        <v>0.160535117056856</v>
      </c>
      <c r="AJ36" s="17">
        <f t="shared" si="7"/>
        <v>0.172108467072496</v>
      </c>
      <c r="AK36" s="3"/>
      <c r="AL36" s="17">
        <f t="shared" si="20"/>
        <v>0.0707130229817325</v>
      </c>
      <c r="AM36" s="17">
        <f t="shared" si="8"/>
        <v>0.131548974943052</v>
      </c>
      <c r="AN36" s="17">
        <f t="shared" si="9"/>
        <v>0.0964585274930102</v>
      </c>
      <c r="AO36" s="17">
        <f t="shared" si="10"/>
        <v>0.0609561752988048</v>
      </c>
      <c r="AP36" s="17">
        <f t="shared" si="11"/>
        <v>0.0454545454545456</v>
      </c>
    </row>
    <row r="37" customFormat="1" spans="1:42">
      <c r="A37" s="8">
        <v>42747</v>
      </c>
      <c r="B37">
        <v>0.01817</v>
      </c>
      <c r="C37">
        <v>0.01987</v>
      </c>
      <c r="D37">
        <v>0.02353</v>
      </c>
      <c r="E37">
        <v>0.02663</v>
      </c>
      <c r="F37">
        <v>0.03128</v>
      </c>
      <c r="G37" s="2"/>
      <c r="H37" s="10">
        <f t="shared" ref="H37:H68" si="30">100/(1+B37)^1</f>
        <v>98.2154257147628</v>
      </c>
      <c r="I37" s="12">
        <f t="shared" ref="I37:I68" si="31">100/(1+C37)^2</f>
        <v>96.1413831891891</v>
      </c>
      <c r="J37" s="12">
        <f t="shared" ref="J37:J68" si="32">100/(1+D37)^5</f>
        <v>89.0219529436643</v>
      </c>
      <c r="K37" s="12">
        <f t="shared" ref="K37:K68" si="33">100/(1+E37)^10</f>
        <v>76.8883409627618</v>
      </c>
      <c r="L37" s="12">
        <f t="shared" ref="L37:L68" si="34">100/(1+F37)^20</f>
        <v>54.0092432349536</v>
      </c>
      <c r="M37" s="12"/>
      <c r="N37" s="12"/>
      <c r="O37" s="13"/>
      <c r="P37" s="12"/>
      <c r="Q37" s="13"/>
      <c r="R37" s="14">
        <f t="shared" si="27"/>
        <v>0.000442164839052013</v>
      </c>
      <c r="S37" s="14">
        <f t="shared" si="0"/>
        <v>-0.00146915489057228</v>
      </c>
      <c r="T37" s="14">
        <f t="shared" si="1"/>
        <v>-0.00292588526854291</v>
      </c>
      <c r="U37" s="14">
        <f t="shared" si="2"/>
        <v>-0.0132472094193602</v>
      </c>
      <c r="V37" s="14">
        <f t="shared" si="3"/>
        <v>-0.0117568038421882</v>
      </c>
      <c r="Y37" s="3"/>
      <c r="Z37">
        <f t="shared" si="29"/>
        <v>0.02031</v>
      </c>
      <c r="AA37">
        <f t="shared" si="22"/>
        <v>0.02033</v>
      </c>
      <c r="AB37">
        <f t="shared" si="23"/>
        <v>0.02405</v>
      </c>
      <c r="AC37">
        <f t="shared" si="24"/>
        <v>0.0299</v>
      </c>
      <c r="AD37">
        <f t="shared" si="18"/>
        <v>0.03614</v>
      </c>
      <c r="AE37" s="3"/>
      <c r="AF37" s="17">
        <f t="shared" si="28"/>
        <v>0.105366814377154</v>
      </c>
      <c r="AG37" s="17">
        <f t="shared" si="4"/>
        <v>0.0226266601082146</v>
      </c>
      <c r="AH37" s="17">
        <f t="shared" si="5"/>
        <v>0.0216216216216216</v>
      </c>
      <c r="AI37" s="17">
        <f t="shared" si="6"/>
        <v>0.109364548494983</v>
      </c>
      <c r="AJ37" s="17">
        <f t="shared" si="7"/>
        <v>0.134477033757609</v>
      </c>
      <c r="AK37" s="3"/>
      <c r="AL37" s="17">
        <f t="shared" ref="AL37:AL68" si="35">(B38-B37)/B37</f>
        <v>-0.0247660979636763</v>
      </c>
      <c r="AM37" s="17">
        <f t="shared" si="8"/>
        <v>0.0377453447408153</v>
      </c>
      <c r="AN37" s="17">
        <f t="shared" si="9"/>
        <v>0.0254993625159371</v>
      </c>
      <c r="AO37" s="17">
        <f t="shared" si="10"/>
        <v>0.0514457378895982</v>
      </c>
      <c r="AP37" s="17">
        <f t="shared" si="11"/>
        <v>0.0195012787723785</v>
      </c>
    </row>
    <row r="38" customFormat="1" spans="1:42">
      <c r="A38" s="8">
        <v>43101</v>
      </c>
      <c r="B38">
        <v>0.01772</v>
      </c>
      <c r="C38">
        <v>0.02062</v>
      </c>
      <c r="D38">
        <v>0.02413</v>
      </c>
      <c r="E38">
        <v>0.028</v>
      </c>
      <c r="F38">
        <v>0.03189</v>
      </c>
      <c r="G38" s="2"/>
      <c r="H38" s="10">
        <f t="shared" si="30"/>
        <v>98.2588531226664</v>
      </c>
      <c r="I38" s="12">
        <f t="shared" si="31"/>
        <v>96.0001366058904</v>
      </c>
      <c r="J38" s="12">
        <f t="shared" si="32"/>
        <v>88.7614849229695</v>
      </c>
      <c r="K38" s="12">
        <f t="shared" si="33"/>
        <v>75.8697850081209</v>
      </c>
      <c r="L38" s="12">
        <f t="shared" si="34"/>
        <v>53.3742671565752</v>
      </c>
      <c r="M38" s="12"/>
      <c r="N38" s="12"/>
      <c r="O38" s="13"/>
      <c r="P38" s="12"/>
      <c r="Q38" s="13"/>
      <c r="R38" s="14">
        <f t="shared" si="27"/>
        <v>-0.000805073929349874</v>
      </c>
      <c r="S38" s="14">
        <f t="shared" si="0"/>
        <v>0.00107864808128491</v>
      </c>
      <c r="T38" s="14">
        <f t="shared" si="1"/>
        <v>0.00195516740047526</v>
      </c>
      <c r="U38" s="14">
        <f t="shared" si="2"/>
        <v>0.0014603156582802</v>
      </c>
      <c r="V38" s="14">
        <f t="shared" si="3"/>
        <v>-0.00464031804460508</v>
      </c>
      <c r="Y38" s="3"/>
      <c r="Z38">
        <f t="shared" si="29"/>
        <v>0.02031</v>
      </c>
      <c r="AA38">
        <f t="shared" si="22"/>
        <v>0.02033</v>
      </c>
      <c r="AB38">
        <f t="shared" si="23"/>
        <v>0.02405</v>
      </c>
      <c r="AC38">
        <f t="shared" si="24"/>
        <v>0.0299</v>
      </c>
      <c r="AD38">
        <f t="shared" si="18"/>
        <v>0.03614</v>
      </c>
      <c r="AE38" s="3"/>
      <c r="AF38" s="17">
        <f t="shared" si="28"/>
        <v>0.127523387493845</v>
      </c>
      <c r="AG38" s="17">
        <f t="shared" si="4"/>
        <v>-0.014264633546483</v>
      </c>
      <c r="AH38" s="17">
        <f t="shared" si="5"/>
        <v>-0.00332640332640334</v>
      </c>
      <c r="AI38" s="17">
        <f t="shared" si="6"/>
        <v>0.0635451505016722</v>
      </c>
      <c r="AJ38" s="17">
        <f t="shared" si="7"/>
        <v>0.11759822910902</v>
      </c>
      <c r="AK38" s="3"/>
      <c r="AL38" s="17">
        <f t="shared" si="35"/>
        <v>0.0462753950338601</v>
      </c>
      <c r="AM38" s="17">
        <f t="shared" si="8"/>
        <v>-0.0266731328806983</v>
      </c>
      <c r="AN38" s="17">
        <f t="shared" si="9"/>
        <v>-0.0165768752590136</v>
      </c>
      <c r="AO38" s="17">
        <f t="shared" si="10"/>
        <v>-0.00535714285714289</v>
      </c>
      <c r="AP38" s="17">
        <f t="shared" si="11"/>
        <v>0.00752587017873933</v>
      </c>
    </row>
    <row r="39" customFormat="1" spans="1:42">
      <c r="A39" s="8">
        <v>43102</v>
      </c>
      <c r="B39">
        <v>0.01854</v>
      </c>
      <c r="C39">
        <v>0.02007</v>
      </c>
      <c r="D39">
        <v>0.02373</v>
      </c>
      <c r="E39">
        <v>0.02785</v>
      </c>
      <c r="F39">
        <v>0.03213</v>
      </c>
      <c r="G39" s="2"/>
      <c r="H39" s="10">
        <f t="shared" si="30"/>
        <v>98.1797474816895</v>
      </c>
      <c r="I39" s="12">
        <f t="shared" si="31"/>
        <v>96.1036869690434</v>
      </c>
      <c r="J39" s="12">
        <f t="shared" si="32"/>
        <v>88.9350284847087</v>
      </c>
      <c r="K39" s="12">
        <f t="shared" si="33"/>
        <v>75.9805788431587</v>
      </c>
      <c r="L39" s="12">
        <f t="shared" si="34"/>
        <v>53.126593581571</v>
      </c>
      <c r="M39" s="12"/>
      <c r="N39" s="12"/>
      <c r="O39" s="13"/>
      <c r="P39" s="12"/>
      <c r="Q39" s="13"/>
      <c r="R39" s="14">
        <f t="shared" si="27"/>
        <v>-0.000608344126535638</v>
      </c>
      <c r="S39" s="14">
        <f t="shared" si="0"/>
        <v>-3.92118419723281e-5</v>
      </c>
      <c r="T39" s="14">
        <f t="shared" si="1"/>
        <v>0.00264159287624291</v>
      </c>
      <c r="U39" s="14">
        <f t="shared" si="2"/>
        <v>0.0198667788260516</v>
      </c>
      <c r="V39" s="14">
        <f t="shared" si="3"/>
        <v>0.0492900461751469</v>
      </c>
      <c r="Y39" s="3"/>
      <c r="Z39">
        <f t="shared" si="29"/>
        <v>0.02031</v>
      </c>
      <c r="AA39">
        <f t="shared" si="22"/>
        <v>0.02062</v>
      </c>
      <c r="AB39">
        <f t="shared" si="23"/>
        <v>0.02413</v>
      </c>
      <c r="AC39">
        <f t="shared" si="24"/>
        <v>0.0299</v>
      </c>
      <c r="AD39">
        <f t="shared" si="18"/>
        <v>0.03614</v>
      </c>
      <c r="AE39" s="3"/>
      <c r="AF39" s="17">
        <f t="shared" si="28"/>
        <v>0.0871491875923191</v>
      </c>
      <c r="AG39" s="17">
        <f t="shared" si="4"/>
        <v>0.0266731328806983</v>
      </c>
      <c r="AH39" s="17">
        <f t="shared" si="5"/>
        <v>0.0165768752590136</v>
      </c>
      <c r="AI39" s="17">
        <f t="shared" si="6"/>
        <v>0.068561872909699</v>
      </c>
      <c r="AJ39" s="17">
        <f t="shared" si="7"/>
        <v>0.110957387935805</v>
      </c>
      <c r="AK39" s="3"/>
      <c r="AL39" s="17">
        <f t="shared" si="35"/>
        <v>0.0334412081984897</v>
      </c>
      <c r="AM39" s="17">
        <f t="shared" si="8"/>
        <v>0.000996512207274499</v>
      </c>
      <c r="AN39" s="17">
        <f t="shared" si="9"/>
        <v>-0.0227560050568901</v>
      </c>
      <c r="AO39" s="17">
        <f t="shared" si="10"/>
        <v>-0.0725314183123878</v>
      </c>
      <c r="AP39" s="17">
        <f t="shared" si="11"/>
        <v>-0.0771864301276066</v>
      </c>
    </row>
    <row r="40" customFormat="1" spans="1:42">
      <c r="A40" s="8">
        <v>43103</v>
      </c>
      <c r="B40">
        <v>0.01916</v>
      </c>
      <c r="C40">
        <v>0.02009</v>
      </c>
      <c r="D40">
        <v>0.02319</v>
      </c>
      <c r="E40">
        <v>0.02583</v>
      </c>
      <c r="F40">
        <v>0.02965</v>
      </c>
      <c r="G40" s="2"/>
      <c r="H40" s="10">
        <f t="shared" si="30"/>
        <v>98.1200204089642</v>
      </c>
      <c r="I40" s="12">
        <f t="shared" si="31"/>
        <v>96.099918566457</v>
      </c>
      <c r="J40" s="12">
        <f t="shared" si="32"/>
        <v>89.1699586224023</v>
      </c>
      <c r="K40" s="12">
        <f t="shared" si="33"/>
        <v>77.4900681981111</v>
      </c>
      <c r="L40" s="12">
        <f t="shared" si="34"/>
        <v>55.7452058323348</v>
      </c>
      <c r="M40" s="12"/>
      <c r="N40" s="12"/>
      <c r="O40" s="13"/>
      <c r="P40" s="12"/>
      <c r="Q40" s="13"/>
      <c r="R40" s="14">
        <f t="shared" si="27"/>
        <v>-0.000617774247639159</v>
      </c>
      <c r="S40" s="14">
        <f t="shared" si="0"/>
        <v>-0.00109703889170586</v>
      </c>
      <c r="T40" s="14">
        <f t="shared" si="1"/>
        <v>-0.00569785211132183</v>
      </c>
      <c r="U40" s="14">
        <f t="shared" si="2"/>
        <v>-0.0194797783774464</v>
      </c>
      <c r="V40" s="14">
        <f t="shared" si="3"/>
        <v>-0.0326429524974679</v>
      </c>
      <c r="Y40" s="3"/>
      <c r="Z40">
        <f t="shared" si="29"/>
        <v>0.02031</v>
      </c>
      <c r="AA40">
        <f t="shared" si="22"/>
        <v>0.02062</v>
      </c>
      <c r="AB40">
        <f t="shared" si="23"/>
        <v>0.02413</v>
      </c>
      <c r="AC40">
        <f t="shared" si="24"/>
        <v>0.0299</v>
      </c>
      <c r="AD40">
        <f t="shared" si="18"/>
        <v>0.03614</v>
      </c>
      <c r="AE40" s="3"/>
      <c r="AF40" s="17">
        <f t="shared" si="28"/>
        <v>0.0566223535204334</v>
      </c>
      <c r="AG40" s="17">
        <f t="shared" si="4"/>
        <v>0.0257032007759456</v>
      </c>
      <c r="AH40" s="17">
        <f t="shared" si="5"/>
        <v>0.0389556568586821</v>
      </c>
      <c r="AI40" s="17">
        <f t="shared" si="6"/>
        <v>0.136120401337793</v>
      </c>
      <c r="AJ40" s="17">
        <f t="shared" si="7"/>
        <v>0.179579413392363</v>
      </c>
      <c r="AK40" s="3"/>
      <c r="AL40" s="17">
        <f t="shared" si="35"/>
        <v>0.0328810020876826</v>
      </c>
      <c r="AM40" s="17">
        <f t="shared" si="8"/>
        <v>0.0278745644599304</v>
      </c>
      <c r="AN40" s="17">
        <f t="shared" si="9"/>
        <v>0.0504527813712808</v>
      </c>
      <c r="AO40" s="17">
        <f t="shared" si="10"/>
        <v>0.078203639179249</v>
      </c>
      <c r="AP40" s="17">
        <f t="shared" si="11"/>
        <v>0.057672849915683</v>
      </c>
    </row>
    <row r="41" customFormat="1" spans="1:42">
      <c r="A41" s="8">
        <v>43104</v>
      </c>
      <c r="B41">
        <v>0.01979</v>
      </c>
      <c r="C41">
        <v>0.02065</v>
      </c>
      <c r="D41">
        <v>0.02436</v>
      </c>
      <c r="E41">
        <v>0.02785</v>
      </c>
      <c r="F41">
        <v>0.03136</v>
      </c>
      <c r="G41" s="2"/>
      <c r="H41" s="10">
        <f t="shared" si="30"/>
        <v>98.0594043871777</v>
      </c>
      <c r="I41" s="12">
        <f t="shared" si="31"/>
        <v>95.9944932182998</v>
      </c>
      <c r="J41" s="12">
        <f t="shared" si="32"/>
        <v>88.6618813853992</v>
      </c>
      <c r="K41" s="12">
        <f t="shared" si="33"/>
        <v>75.9805788431587</v>
      </c>
      <c r="L41" s="12">
        <f t="shared" si="34"/>
        <v>53.9255177263884</v>
      </c>
      <c r="M41" s="12"/>
      <c r="N41" s="12"/>
      <c r="O41" s="13"/>
      <c r="P41" s="12"/>
      <c r="Q41" s="13"/>
      <c r="R41" s="14">
        <f t="shared" si="27"/>
        <v>0.00156157925751328</v>
      </c>
      <c r="S41" s="14">
        <f t="shared" si="0"/>
        <v>0.00156947349440232</v>
      </c>
      <c r="T41" s="14">
        <f t="shared" si="1"/>
        <v>0.00592711397426604</v>
      </c>
      <c r="U41" s="14">
        <f t="shared" si="2"/>
        <v>0.0124402725634952</v>
      </c>
      <c r="V41" s="14">
        <f t="shared" si="3"/>
        <v>0.0261437378219638</v>
      </c>
      <c r="Y41" s="3"/>
      <c r="Z41">
        <f t="shared" si="29"/>
        <v>0.02031</v>
      </c>
      <c r="AA41">
        <f t="shared" si="22"/>
        <v>0.02062</v>
      </c>
      <c r="AB41">
        <f t="shared" si="23"/>
        <v>0.02413</v>
      </c>
      <c r="AC41">
        <f t="shared" si="24"/>
        <v>0.0299</v>
      </c>
      <c r="AD41">
        <f t="shared" si="18"/>
        <v>0.03614</v>
      </c>
      <c r="AE41" s="3"/>
      <c r="AF41" s="17">
        <f t="shared" si="28"/>
        <v>0.0256031511570656</v>
      </c>
      <c r="AG41" s="17">
        <f t="shared" si="4"/>
        <v>-0.00145489815712911</v>
      </c>
      <c r="AH41" s="17">
        <f t="shared" si="5"/>
        <v>-0.00953170327393291</v>
      </c>
      <c r="AI41" s="17">
        <f t="shared" si="6"/>
        <v>0.068561872909699</v>
      </c>
      <c r="AJ41" s="17">
        <f t="shared" si="7"/>
        <v>0.132263420033204</v>
      </c>
      <c r="AK41" s="3"/>
      <c r="AL41" s="17">
        <f t="shared" si="35"/>
        <v>-0.080343607882769</v>
      </c>
      <c r="AM41" s="17">
        <f t="shared" si="8"/>
        <v>-0.0387409200968524</v>
      </c>
      <c r="AN41" s="17">
        <f t="shared" si="9"/>
        <v>-0.049671592775041</v>
      </c>
      <c r="AO41" s="17">
        <f t="shared" si="10"/>
        <v>-0.0456014362657092</v>
      </c>
      <c r="AP41" s="17">
        <f t="shared" si="11"/>
        <v>-0.0424107142857142</v>
      </c>
    </row>
    <row r="42" customFormat="1" spans="1:42">
      <c r="A42" s="8">
        <v>43105</v>
      </c>
      <c r="B42">
        <v>0.0182</v>
      </c>
      <c r="C42">
        <v>0.01985</v>
      </c>
      <c r="D42">
        <v>0.02315</v>
      </c>
      <c r="E42">
        <v>0.02658</v>
      </c>
      <c r="F42">
        <v>0.03003</v>
      </c>
      <c r="G42" s="2"/>
      <c r="H42" s="10">
        <f t="shared" si="30"/>
        <v>98.2125319190729</v>
      </c>
      <c r="I42" s="12">
        <f t="shared" si="31"/>
        <v>96.1451540310145</v>
      </c>
      <c r="J42" s="12">
        <f t="shared" si="32"/>
        <v>89.1873904615433</v>
      </c>
      <c r="K42" s="12">
        <f t="shared" si="33"/>
        <v>76.9257979534997</v>
      </c>
      <c r="L42" s="12">
        <f t="shared" si="34"/>
        <v>55.3353323237407</v>
      </c>
      <c r="M42" s="12"/>
      <c r="N42" s="12"/>
      <c r="O42" s="13"/>
      <c r="P42" s="12"/>
      <c r="Q42" s="13"/>
      <c r="R42" s="14">
        <f t="shared" si="27"/>
        <v>-0.00127513487003433</v>
      </c>
      <c r="S42" s="14">
        <f t="shared" si="0"/>
        <v>-0.000490087963432025</v>
      </c>
      <c r="T42" s="14">
        <f t="shared" si="1"/>
        <v>0.00171216083547798</v>
      </c>
      <c r="U42" s="14">
        <f t="shared" si="2"/>
        <v>0.00058465284587997</v>
      </c>
      <c r="V42" s="14">
        <f t="shared" si="3"/>
        <v>0.0127050069807886</v>
      </c>
      <c r="Y42" s="3"/>
      <c r="Z42">
        <f t="shared" si="29"/>
        <v>0.02031</v>
      </c>
      <c r="AA42">
        <f t="shared" si="22"/>
        <v>0.02065</v>
      </c>
      <c r="AB42">
        <f t="shared" si="23"/>
        <v>0.02436</v>
      </c>
      <c r="AC42">
        <f t="shared" si="24"/>
        <v>0.0299</v>
      </c>
      <c r="AD42">
        <f t="shared" si="18"/>
        <v>0.03614</v>
      </c>
      <c r="AE42" s="3"/>
      <c r="AF42" s="17">
        <f t="shared" si="28"/>
        <v>0.103889709502708</v>
      </c>
      <c r="AG42" s="17">
        <f t="shared" si="4"/>
        <v>0.0387409200968524</v>
      </c>
      <c r="AH42" s="17">
        <f t="shared" si="5"/>
        <v>0.049671592775041</v>
      </c>
      <c r="AI42" s="17">
        <f t="shared" si="6"/>
        <v>0.111036789297659</v>
      </c>
      <c r="AJ42" s="17">
        <f t="shared" si="7"/>
        <v>0.169064748201439</v>
      </c>
      <c r="AK42" s="3"/>
      <c r="AL42" s="17">
        <f t="shared" si="35"/>
        <v>0.0714285714285714</v>
      </c>
      <c r="AM42" s="17">
        <f t="shared" si="8"/>
        <v>0.0125944584382872</v>
      </c>
      <c r="AN42" s="17">
        <f t="shared" si="9"/>
        <v>-0.0151187904967602</v>
      </c>
      <c r="AO42" s="17">
        <f t="shared" si="10"/>
        <v>-0.00225733634311516</v>
      </c>
      <c r="AP42" s="17">
        <f t="shared" si="11"/>
        <v>-0.0216450216450217</v>
      </c>
    </row>
    <row r="43" customFormat="1" spans="1:42">
      <c r="A43" s="8">
        <v>43106</v>
      </c>
      <c r="B43">
        <v>0.0195</v>
      </c>
      <c r="C43">
        <v>0.0201</v>
      </c>
      <c r="D43">
        <v>0.0228</v>
      </c>
      <c r="E43">
        <v>0.02652</v>
      </c>
      <c r="F43">
        <v>0.02938</v>
      </c>
      <c r="G43" s="2"/>
      <c r="H43" s="10">
        <f t="shared" si="30"/>
        <v>98.0872976949485</v>
      </c>
      <c r="I43" s="12">
        <f t="shared" si="31"/>
        <v>96.0980344482816</v>
      </c>
      <c r="J43" s="12">
        <f t="shared" si="32"/>
        <v>89.3400936185101</v>
      </c>
      <c r="K43" s="12">
        <f t="shared" si="33"/>
        <v>76.9707728401948</v>
      </c>
      <c r="L43" s="12">
        <f t="shared" si="34"/>
        <v>56.0383681071981</v>
      </c>
      <c r="M43" s="12"/>
      <c r="N43" s="12"/>
      <c r="O43" s="13"/>
      <c r="P43" s="12"/>
      <c r="Q43" s="13"/>
      <c r="R43" s="14">
        <f t="shared" si="27"/>
        <v>-0.000460797866603922</v>
      </c>
      <c r="S43" s="14">
        <f t="shared" si="0"/>
        <v>-0.000411597237939534</v>
      </c>
      <c r="T43" s="14">
        <f t="shared" si="1"/>
        <v>-0.000195518710542875</v>
      </c>
      <c r="U43" s="14">
        <f t="shared" si="2"/>
        <v>-0.00194624411201879</v>
      </c>
      <c r="V43" s="14">
        <f t="shared" si="3"/>
        <v>-0.00716173327896184</v>
      </c>
      <c r="Y43" s="3"/>
      <c r="Z43">
        <f t="shared" si="29"/>
        <v>0.02031</v>
      </c>
      <c r="AA43">
        <f t="shared" si="22"/>
        <v>0.02065</v>
      </c>
      <c r="AB43">
        <f t="shared" si="23"/>
        <v>0.02436</v>
      </c>
      <c r="AC43">
        <f t="shared" si="24"/>
        <v>0.0299</v>
      </c>
      <c r="AD43">
        <f t="shared" si="18"/>
        <v>0.03614</v>
      </c>
      <c r="AE43" s="3"/>
      <c r="AF43" s="17">
        <f t="shared" si="28"/>
        <v>0.0398818316100444</v>
      </c>
      <c r="AG43" s="17">
        <f t="shared" si="4"/>
        <v>0.026634382566586</v>
      </c>
      <c r="AH43" s="17">
        <f t="shared" si="5"/>
        <v>0.064039408866995</v>
      </c>
      <c r="AI43" s="17">
        <f t="shared" si="6"/>
        <v>0.11304347826087</v>
      </c>
      <c r="AJ43" s="17">
        <f t="shared" si="7"/>
        <v>0.18705035971223</v>
      </c>
      <c r="AK43" s="3"/>
      <c r="AL43" s="17">
        <f t="shared" si="35"/>
        <v>0.0241025641025642</v>
      </c>
      <c r="AM43" s="17">
        <f t="shared" si="8"/>
        <v>0.0104477611940299</v>
      </c>
      <c r="AN43" s="17">
        <f t="shared" si="9"/>
        <v>0.00175438596491221</v>
      </c>
      <c r="AO43" s="17">
        <f t="shared" si="10"/>
        <v>0.00754147812971351</v>
      </c>
      <c r="AP43" s="17">
        <f t="shared" si="11"/>
        <v>0.0125936010891763</v>
      </c>
    </row>
    <row r="44" customFormat="1" spans="1:42">
      <c r="A44" s="8">
        <v>43107</v>
      </c>
      <c r="B44">
        <v>0.01997</v>
      </c>
      <c r="C44">
        <v>0.02031</v>
      </c>
      <c r="D44">
        <v>0.02284</v>
      </c>
      <c r="E44">
        <v>0.02672</v>
      </c>
      <c r="F44">
        <v>0.02975</v>
      </c>
      <c r="G44" s="2"/>
      <c r="H44" s="10">
        <f t="shared" si="30"/>
        <v>98.0420992774297</v>
      </c>
      <c r="I44" s="12">
        <f t="shared" si="31"/>
        <v>96.0584807627313</v>
      </c>
      <c r="J44" s="12">
        <f t="shared" si="32"/>
        <v>89.322625958606</v>
      </c>
      <c r="K44" s="12">
        <f t="shared" si="33"/>
        <v>76.820968926757</v>
      </c>
      <c r="L44" s="12">
        <f t="shared" si="34"/>
        <v>55.6370362614261</v>
      </c>
      <c r="M44" s="12"/>
      <c r="N44" s="12"/>
      <c r="O44" s="13"/>
      <c r="P44" s="12"/>
      <c r="Q44" s="13"/>
      <c r="R44" s="14">
        <f t="shared" si="27"/>
        <v>0.00019612265510851</v>
      </c>
      <c r="S44" s="14">
        <f t="shared" si="0"/>
        <v>0.00117715138769983</v>
      </c>
      <c r="T44" s="14">
        <f t="shared" si="1"/>
        <v>0.00677331379293766</v>
      </c>
      <c r="U44" s="14">
        <f t="shared" si="2"/>
        <v>0.0144308307214859</v>
      </c>
      <c r="V44" s="14">
        <f t="shared" si="3"/>
        <v>0.0216059275271594</v>
      </c>
      <c r="Y44" s="3"/>
      <c r="Z44">
        <f t="shared" si="29"/>
        <v>0.02031</v>
      </c>
      <c r="AA44">
        <f t="shared" si="22"/>
        <v>0.02065</v>
      </c>
      <c r="AB44">
        <f t="shared" si="23"/>
        <v>0.02436</v>
      </c>
      <c r="AC44">
        <f t="shared" si="24"/>
        <v>0.0299</v>
      </c>
      <c r="AD44">
        <f t="shared" si="18"/>
        <v>0.03614</v>
      </c>
      <c r="AE44" s="3"/>
      <c r="AF44" s="17">
        <f t="shared" si="28"/>
        <v>0.016740521910389</v>
      </c>
      <c r="AG44" s="17">
        <f t="shared" si="4"/>
        <v>0.0164648910411622</v>
      </c>
      <c r="AH44" s="17">
        <f t="shared" si="5"/>
        <v>0.0623973727422003</v>
      </c>
      <c r="AI44" s="17">
        <f t="shared" si="6"/>
        <v>0.106354515050167</v>
      </c>
      <c r="AJ44" s="17">
        <f t="shared" si="7"/>
        <v>0.176812396236857</v>
      </c>
      <c r="AK44" s="3"/>
      <c r="AL44" s="17">
        <f t="shared" si="35"/>
        <v>-0.0100150225338008</v>
      </c>
      <c r="AM44" s="17">
        <f t="shared" si="8"/>
        <v>-0.0295420974889219</v>
      </c>
      <c r="AN44" s="17">
        <f t="shared" si="9"/>
        <v>-0.0604203152364273</v>
      </c>
      <c r="AO44" s="17">
        <f t="shared" si="10"/>
        <v>-0.0550149700598802</v>
      </c>
      <c r="AP44" s="17">
        <f t="shared" si="11"/>
        <v>-0.0369747899159664</v>
      </c>
    </row>
    <row r="45" customFormat="1" spans="1:42">
      <c r="A45" s="8">
        <v>43108</v>
      </c>
      <c r="B45">
        <v>0.01977</v>
      </c>
      <c r="C45">
        <v>0.01971</v>
      </c>
      <c r="D45">
        <v>0.02146</v>
      </c>
      <c r="E45">
        <v>0.02525</v>
      </c>
      <c r="F45">
        <v>0.02865</v>
      </c>
      <c r="G45" s="2"/>
      <c r="H45" s="10">
        <f t="shared" si="30"/>
        <v>98.0613275542524</v>
      </c>
      <c r="I45" s="12">
        <f t="shared" si="31"/>
        <v>96.1715561366615</v>
      </c>
      <c r="J45" s="12">
        <f t="shared" si="32"/>
        <v>89.9276361330328</v>
      </c>
      <c r="K45" s="12">
        <f t="shared" si="33"/>
        <v>77.9295593251996</v>
      </c>
      <c r="L45" s="12">
        <f t="shared" si="34"/>
        <v>56.8391260347164</v>
      </c>
      <c r="M45" s="12"/>
      <c r="N45" s="12"/>
      <c r="O45" s="13"/>
      <c r="P45" s="12"/>
      <c r="Q45" s="13"/>
      <c r="R45" s="14">
        <f t="shared" si="27"/>
        <v>0.000382585493142981</v>
      </c>
      <c r="S45" s="14">
        <f t="shared" si="0"/>
        <v>-0.00133237961949227</v>
      </c>
      <c r="T45" s="14">
        <f t="shared" si="1"/>
        <v>-0.00463726001836254</v>
      </c>
      <c r="U45" s="14">
        <f t="shared" si="2"/>
        <v>-0.0141295271515391</v>
      </c>
      <c r="V45" s="14">
        <f t="shared" si="3"/>
        <v>-0.0234275666435683</v>
      </c>
      <c r="Y45" s="3"/>
      <c r="Z45">
        <f t="shared" si="29"/>
        <v>0.02031</v>
      </c>
      <c r="AA45">
        <f t="shared" si="22"/>
        <v>0.02065</v>
      </c>
      <c r="AB45">
        <f t="shared" si="23"/>
        <v>0.02436</v>
      </c>
      <c r="AC45">
        <f t="shared" si="24"/>
        <v>0.0299</v>
      </c>
      <c r="AD45">
        <f t="shared" si="18"/>
        <v>0.03614</v>
      </c>
      <c r="AE45" s="3"/>
      <c r="AF45" s="17">
        <f t="shared" si="28"/>
        <v>0.0265878877400297</v>
      </c>
      <c r="AG45" s="17">
        <f t="shared" si="4"/>
        <v>0.0455205811138016</v>
      </c>
      <c r="AH45" s="17">
        <f t="shared" si="5"/>
        <v>0.119047619047619</v>
      </c>
      <c r="AI45" s="17">
        <f t="shared" si="6"/>
        <v>0.155518394648829</v>
      </c>
      <c r="AJ45" s="17">
        <f t="shared" si="7"/>
        <v>0.207249584947427</v>
      </c>
      <c r="AK45" s="3"/>
      <c r="AL45" s="17">
        <f t="shared" si="35"/>
        <v>-0.0197268588770864</v>
      </c>
      <c r="AM45" s="17">
        <f t="shared" si="8"/>
        <v>0.0345002536783359</v>
      </c>
      <c r="AN45" s="17">
        <f t="shared" si="9"/>
        <v>0.0442684063373718</v>
      </c>
      <c r="AO45" s="17">
        <f t="shared" si="10"/>
        <v>0.0578217821782178</v>
      </c>
      <c r="AP45" s="17">
        <f t="shared" si="11"/>
        <v>0.0425828970331589</v>
      </c>
    </row>
    <row r="46" customFormat="1" spans="1:42">
      <c r="A46" s="8">
        <v>43109</v>
      </c>
      <c r="B46">
        <v>0.01938</v>
      </c>
      <c r="C46">
        <v>0.02039</v>
      </c>
      <c r="D46">
        <v>0.02241</v>
      </c>
      <c r="E46">
        <v>0.02671</v>
      </c>
      <c r="F46">
        <v>0.02987</v>
      </c>
      <c r="G46" s="2"/>
      <c r="H46" s="10">
        <f t="shared" si="30"/>
        <v>98.098844395613</v>
      </c>
      <c r="I46" s="12">
        <f t="shared" si="31"/>
        <v>96.0434191152901</v>
      </c>
      <c r="J46" s="12">
        <f t="shared" si="32"/>
        <v>89.5106183014473</v>
      </c>
      <c r="K46" s="12">
        <f t="shared" si="33"/>
        <v>76.8284515008067</v>
      </c>
      <c r="L46" s="12">
        <f t="shared" si="34"/>
        <v>55.5075236215759</v>
      </c>
      <c r="M46" s="12"/>
      <c r="N46" s="12"/>
      <c r="O46" s="13"/>
      <c r="P46" s="12"/>
      <c r="Q46" s="13"/>
      <c r="R46" s="14">
        <f t="shared" si="27"/>
        <v>7.84852349650442e-5</v>
      </c>
      <c r="S46" s="14">
        <f t="shared" si="0"/>
        <v>0.00117705901593019</v>
      </c>
      <c r="T46" s="14">
        <f t="shared" si="1"/>
        <v>0.00328302343802662</v>
      </c>
      <c r="U46" s="14">
        <f t="shared" si="2"/>
        <v>0.00537273373840432</v>
      </c>
      <c r="V46" s="14">
        <f t="shared" si="3"/>
        <v>0.00779974036589774</v>
      </c>
      <c r="Y46" s="3"/>
      <c r="Z46">
        <f t="shared" si="29"/>
        <v>0.02031</v>
      </c>
      <c r="AA46">
        <f t="shared" si="22"/>
        <v>0.02065</v>
      </c>
      <c r="AB46">
        <f t="shared" si="23"/>
        <v>0.02436</v>
      </c>
      <c r="AC46">
        <f t="shared" si="24"/>
        <v>0.0299</v>
      </c>
      <c r="AD46">
        <f t="shared" si="18"/>
        <v>0.03614</v>
      </c>
      <c r="AE46" s="3"/>
      <c r="AF46" s="17">
        <f t="shared" si="28"/>
        <v>0.0457902511078287</v>
      </c>
      <c r="AG46" s="17">
        <f t="shared" si="4"/>
        <v>0.0125907990314772</v>
      </c>
      <c r="AH46" s="17">
        <f t="shared" si="5"/>
        <v>0.0800492610837439</v>
      </c>
      <c r="AI46" s="17">
        <f t="shared" si="6"/>
        <v>0.106688963210702</v>
      </c>
      <c r="AJ46" s="17">
        <f t="shared" si="7"/>
        <v>0.173491975650249</v>
      </c>
      <c r="AK46" s="3"/>
      <c r="AL46" s="17">
        <f t="shared" si="35"/>
        <v>-0.0041279669762642</v>
      </c>
      <c r="AM46" s="17">
        <f t="shared" si="8"/>
        <v>-0.0294261893084845</v>
      </c>
      <c r="AN46" s="17">
        <f t="shared" si="9"/>
        <v>-0.0298973672467649</v>
      </c>
      <c r="AO46" s="17">
        <f t="shared" si="10"/>
        <v>-0.0205915387495321</v>
      </c>
      <c r="AP46" s="17">
        <f t="shared" si="11"/>
        <v>-0.0133913625711416</v>
      </c>
    </row>
    <row r="47" customFormat="1" spans="1:42">
      <c r="A47" s="8">
        <v>43110</v>
      </c>
      <c r="B47">
        <v>0.0193</v>
      </c>
      <c r="C47">
        <v>0.01979</v>
      </c>
      <c r="D47">
        <v>0.02174</v>
      </c>
      <c r="E47">
        <v>0.02616</v>
      </c>
      <c r="F47">
        <v>0.02947</v>
      </c>
      <c r="G47" s="2"/>
      <c r="H47" s="10">
        <f t="shared" si="30"/>
        <v>98.1065437064652</v>
      </c>
      <c r="I47" s="12">
        <f t="shared" si="31"/>
        <v>96.1564678876805</v>
      </c>
      <c r="J47" s="12">
        <f t="shared" si="32"/>
        <v>89.8044837592832</v>
      </c>
      <c r="K47" s="12">
        <f t="shared" si="33"/>
        <v>77.2412303142544</v>
      </c>
      <c r="L47" s="12">
        <f t="shared" si="34"/>
        <v>55.9404678941781</v>
      </c>
      <c r="M47" s="12"/>
      <c r="N47" s="12"/>
      <c r="O47" s="13"/>
      <c r="P47" s="12"/>
      <c r="Q47" s="13"/>
      <c r="R47" s="14">
        <f t="shared" si="27"/>
        <v>0.000245326529610957</v>
      </c>
      <c r="S47" s="14">
        <f t="shared" si="0"/>
        <v>-0.000490116787472094</v>
      </c>
      <c r="T47" s="14">
        <f t="shared" si="1"/>
        <v>-0.00127136861067674</v>
      </c>
      <c r="U47" s="14">
        <f t="shared" si="2"/>
        <v>0.00253725236976805</v>
      </c>
      <c r="V47" s="14">
        <f t="shared" si="3"/>
        <v>0.00311347398347893</v>
      </c>
      <c r="Y47" s="3"/>
      <c r="Z47">
        <f t="shared" si="29"/>
        <v>0.02031</v>
      </c>
      <c r="AA47">
        <f t="shared" si="22"/>
        <v>0.02065</v>
      </c>
      <c r="AB47">
        <f t="shared" si="23"/>
        <v>0.02436</v>
      </c>
      <c r="AC47">
        <f t="shared" si="24"/>
        <v>0.0299</v>
      </c>
      <c r="AD47">
        <f t="shared" si="18"/>
        <v>0.03614</v>
      </c>
      <c r="AE47" s="3"/>
      <c r="AF47" s="17">
        <f t="shared" si="28"/>
        <v>0.0497291974396849</v>
      </c>
      <c r="AG47" s="17">
        <f t="shared" si="4"/>
        <v>0.0416464891041164</v>
      </c>
      <c r="AH47" s="17">
        <f t="shared" si="5"/>
        <v>0.107553366174056</v>
      </c>
      <c r="AI47" s="17">
        <f t="shared" si="6"/>
        <v>0.125083612040134</v>
      </c>
      <c r="AJ47" s="17">
        <f t="shared" si="7"/>
        <v>0.184560044272274</v>
      </c>
      <c r="AK47" s="3"/>
      <c r="AL47" s="17">
        <f t="shared" si="35"/>
        <v>-0.0129533678756477</v>
      </c>
      <c r="AM47" s="17">
        <f t="shared" si="8"/>
        <v>0.0126326427488631</v>
      </c>
      <c r="AN47" s="17">
        <f t="shared" si="9"/>
        <v>0.0119595216191352</v>
      </c>
      <c r="AO47" s="17">
        <f t="shared" si="10"/>
        <v>-0.00993883792048929</v>
      </c>
      <c r="AP47" s="17">
        <f t="shared" si="11"/>
        <v>-0.00542925008483205</v>
      </c>
    </row>
    <row r="48" customFormat="1" spans="1:42">
      <c r="A48" s="8">
        <v>43111</v>
      </c>
      <c r="B48">
        <v>0.01905</v>
      </c>
      <c r="C48">
        <v>0.02004</v>
      </c>
      <c r="D48">
        <v>0.022</v>
      </c>
      <c r="E48">
        <v>0.0259</v>
      </c>
      <c r="F48">
        <v>0.02931</v>
      </c>
      <c r="G48" s="2"/>
      <c r="H48" s="10">
        <f t="shared" si="30"/>
        <v>98.1306118443648</v>
      </c>
      <c r="I48" s="12">
        <f t="shared" si="31"/>
        <v>96.1093399885448</v>
      </c>
      <c r="J48" s="12">
        <f t="shared" si="32"/>
        <v>89.6903091575336</v>
      </c>
      <c r="K48" s="12">
        <f t="shared" si="33"/>
        <v>77.4372108089131</v>
      </c>
      <c r="L48" s="12">
        <f t="shared" si="34"/>
        <v>56.1146370855903</v>
      </c>
      <c r="M48" s="12"/>
      <c r="N48" s="12"/>
      <c r="O48" s="13"/>
      <c r="P48" s="12"/>
      <c r="Q48" s="13"/>
      <c r="R48" s="14">
        <f t="shared" si="27"/>
        <v>-0.0003825629757513</v>
      </c>
      <c r="S48" s="14">
        <f t="shared" si="0"/>
        <v>0.00192426592854962</v>
      </c>
      <c r="T48" s="14">
        <f t="shared" si="1"/>
        <v>0.013861682480252</v>
      </c>
      <c r="U48" s="14">
        <f t="shared" si="2"/>
        <v>0.0265026971493381</v>
      </c>
      <c r="V48" s="14">
        <f t="shared" si="3"/>
        <v>0.0607341013507174</v>
      </c>
      <c r="Y48" s="3"/>
      <c r="Z48">
        <f t="shared" si="29"/>
        <v>0.02031</v>
      </c>
      <c r="AA48">
        <f t="shared" si="22"/>
        <v>0.02065</v>
      </c>
      <c r="AB48">
        <f t="shared" si="23"/>
        <v>0.02436</v>
      </c>
      <c r="AC48">
        <f t="shared" si="24"/>
        <v>0.0299</v>
      </c>
      <c r="AD48">
        <f t="shared" si="18"/>
        <v>0.03614</v>
      </c>
      <c r="AE48" s="3"/>
      <c r="AF48" s="17">
        <f t="shared" si="28"/>
        <v>0.0620384047267356</v>
      </c>
      <c r="AG48" s="17">
        <f t="shared" si="4"/>
        <v>0.02953995157385</v>
      </c>
      <c r="AH48" s="17">
        <f t="shared" si="5"/>
        <v>0.09688013136289</v>
      </c>
      <c r="AI48" s="17">
        <f t="shared" si="6"/>
        <v>0.133779264214047</v>
      </c>
      <c r="AJ48" s="17">
        <f t="shared" si="7"/>
        <v>0.188987271721085</v>
      </c>
      <c r="AK48" s="3"/>
      <c r="AL48" s="17">
        <f t="shared" si="35"/>
        <v>0.0204724409448818</v>
      </c>
      <c r="AM48" s="17">
        <f t="shared" si="8"/>
        <v>-0.0489021956087824</v>
      </c>
      <c r="AN48" s="17">
        <f t="shared" si="9"/>
        <v>-0.127727272727273</v>
      </c>
      <c r="AO48" s="17">
        <f t="shared" si="10"/>
        <v>-0.103474903474903</v>
      </c>
      <c r="AP48" s="17">
        <f t="shared" si="11"/>
        <v>-0.103377686796315</v>
      </c>
    </row>
    <row r="49" customFormat="1" spans="1:42">
      <c r="A49" s="8">
        <v>43112</v>
      </c>
      <c r="B49">
        <v>0.01944</v>
      </c>
      <c r="C49">
        <v>0.01906</v>
      </c>
      <c r="D49">
        <v>0.01919</v>
      </c>
      <c r="E49">
        <v>0.02322</v>
      </c>
      <c r="F49">
        <v>0.02628</v>
      </c>
      <c r="G49" s="2"/>
      <c r="H49" s="10">
        <f t="shared" si="30"/>
        <v>98.0930707054854</v>
      </c>
      <c r="I49" s="12">
        <f t="shared" si="31"/>
        <v>96.2942799169001</v>
      </c>
      <c r="J49" s="12">
        <f t="shared" si="32"/>
        <v>90.933567744631</v>
      </c>
      <c r="K49" s="12">
        <f t="shared" si="33"/>
        <v>79.4895057550711</v>
      </c>
      <c r="L49" s="12">
        <f t="shared" si="34"/>
        <v>59.5227091416052</v>
      </c>
      <c r="M49" s="12"/>
      <c r="N49" s="12"/>
      <c r="O49" s="13"/>
      <c r="P49" s="12"/>
      <c r="Q49" s="13"/>
      <c r="R49" s="14">
        <f t="shared" ref="R49:R80" si="36">(H50-H49)/H49</f>
        <v>0.000539803119080465</v>
      </c>
      <c r="S49" s="14">
        <f t="shared" si="0"/>
        <v>0.00102133001947651</v>
      </c>
      <c r="T49" s="14">
        <f t="shared" si="1"/>
        <v>0.00142391366660207</v>
      </c>
      <c r="U49" s="14">
        <f t="shared" si="2"/>
        <v>0.00873978755197918</v>
      </c>
      <c r="V49" s="14">
        <f t="shared" si="3"/>
        <v>0.0125542717913577</v>
      </c>
      <c r="Y49" s="3"/>
      <c r="Z49">
        <f t="shared" si="29"/>
        <v>0.02031</v>
      </c>
      <c r="AA49">
        <f t="shared" si="22"/>
        <v>0.02065</v>
      </c>
      <c r="AB49">
        <f t="shared" si="23"/>
        <v>0.02436</v>
      </c>
      <c r="AC49">
        <f t="shared" si="24"/>
        <v>0.0299</v>
      </c>
      <c r="AD49">
        <f t="shared" si="18"/>
        <v>0.03614</v>
      </c>
      <c r="AE49" s="3"/>
      <c r="AF49" s="17">
        <f t="shared" si="28"/>
        <v>0.0428360413589366</v>
      </c>
      <c r="AG49" s="17">
        <f t="shared" si="4"/>
        <v>0.076997578692494</v>
      </c>
      <c r="AH49" s="17">
        <f t="shared" si="5"/>
        <v>0.212233169129721</v>
      </c>
      <c r="AI49" s="17">
        <f t="shared" si="6"/>
        <v>0.223411371237458</v>
      </c>
      <c r="AJ49" s="17">
        <f t="shared" si="7"/>
        <v>0.272827891532927</v>
      </c>
      <c r="AK49" s="3"/>
      <c r="AL49" s="17">
        <f t="shared" si="35"/>
        <v>-0.0282921810699588</v>
      </c>
      <c r="AM49" s="17">
        <f t="shared" si="8"/>
        <v>-0.0272822665267576</v>
      </c>
      <c r="AN49" s="17">
        <f t="shared" si="9"/>
        <v>-0.0151120375195414</v>
      </c>
      <c r="AO49" s="17">
        <f t="shared" si="10"/>
        <v>-0.0383290267011198</v>
      </c>
      <c r="AP49" s="17">
        <f t="shared" si="11"/>
        <v>-0.0243531202435313</v>
      </c>
    </row>
    <row r="50" customFormat="1" spans="1:42">
      <c r="A50" s="8">
        <v>43466</v>
      </c>
      <c r="B50">
        <v>0.01889</v>
      </c>
      <c r="C50">
        <v>0.01854</v>
      </c>
      <c r="D50">
        <v>0.0189</v>
      </c>
      <c r="E50">
        <v>0.02233</v>
      </c>
      <c r="F50">
        <v>0.02564</v>
      </c>
      <c r="G50" s="2"/>
      <c r="H50" s="10">
        <f t="shared" si="30"/>
        <v>98.1460216510124</v>
      </c>
      <c r="I50" s="12">
        <f t="shared" si="31"/>
        <v>96.3926281556831</v>
      </c>
      <c r="J50" s="12">
        <f t="shared" si="32"/>
        <v>91.0630492944954</v>
      </c>
      <c r="K50" s="12">
        <f t="shared" si="33"/>
        <v>80.1842271479823</v>
      </c>
      <c r="L50" s="12">
        <f t="shared" si="34"/>
        <v>60.2699734099269</v>
      </c>
      <c r="M50" s="12"/>
      <c r="N50" s="12"/>
      <c r="O50" s="13"/>
      <c r="P50" s="12"/>
      <c r="Q50" s="13"/>
      <c r="R50" s="14">
        <f t="shared" si="36"/>
        <v>0.00135625202700727</v>
      </c>
      <c r="S50" s="14">
        <f t="shared" si="0"/>
        <v>0.00277442865455102</v>
      </c>
      <c r="T50" s="14">
        <f t="shared" si="1"/>
        <v>0.00734399413727689</v>
      </c>
      <c r="U50" s="14">
        <f t="shared" si="2"/>
        <v>0.012607071093802</v>
      </c>
      <c r="V50" s="14">
        <f t="shared" si="3"/>
        <v>0.00645679771197457</v>
      </c>
      <c r="Y50" s="3"/>
      <c r="Z50">
        <f t="shared" si="29"/>
        <v>0.02031</v>
      </c>
      <c r="AA50">
        <f t="shared" si="22"/>
        <v>0.02065</v>
      </c>
      <c r="AB50">
        <f t="shared" si="23"/>
        <v>0.02436</v>
      </c>
      <c r="AC50">
        <f t="shared" si="24"/>
        <v>0.0299</v>
      </c>
      <c r="AD50">
        <f t="shared" si="18"/>
        <v>0.03614</v>
      </c>
      <c r="AE50" s="3"/>
      <c r="AF50" s="17">
        <f t="shared" si="28"/>
        <v>0.0699162973904481</v>
      </c>
      <c r="AG50" s="17">
        <f t="shared" si="4"/>
        <v>0.102179176755448</v>
      </c>
      <c r="AH50" s="17">
        <f t="shared" si="5"/>
        <v>0.224137931034483</v>
      </c>
      <c r="AI50" s="17">
        <f t="shared" si="6"/>
        <v>0.253177257525084</v>
      </c>
      <c r="AJ50" s="17">
        <f t="shared" si="7"/>
        <v>0.290536801328168</v>
      </c>
      <c r="AK50" s="3"/>
      <c r="AL50" s="17">
        <f t="shared" si="35"/>
        <v>-0.0730545262043409</v>
      </c>
      <c r="AM50" s="17">
        <f t="shared" si="8"/>
        <v>-0.0760517799352752</v>
      </c>
      <c r="AN50" s="17">
        <f t="shared" si="9"/>
        <v>-0.0788359788359789</v>
      </c>
      <c r="AO50" s="17">
        <f t="shared" si="10"/>
        <v>-0.0573219883564711</v>
      </c>
      <c r="AP50" s="17">
        <f t="shared" si="11"/>
        <v>-0.0128705148205928</v>
      </c>
    </row>
    <row r="51" customFormat="1" spans="1:42">
      <c r="A51" s="8">
        <v>43467</v>
      </c>
      <c r="B51">
        <v>0.01751</v>
      </c>
      <c r="C51">
        <v>0.01713</v>
      </c>
      <c r="D51">
        <v>0.01741</v>
      </c>
      <c r="E51">
        <v>0.02105</v>
      </c>
      <c r="F51">
        <v>0.02531</v>
      </c>
      <c r="G51" s="2"/>
      <c r="H51" s="10">
        <f t="shared" si="30"/>
        <v>98.2791323918193</v>
      </c>
      <c r="I51" s="12">
        <f t="shared" si="31"/>
        <v>96.6600626253257</v>
      </c>
      <c r="J51" s="12">
        <f t="shared" si="32"/>
        <v>91.7318157946368</v>
      </c>
      <c r="K51" s="12">
        <f t="shared" si="33"/>
        <v>81.1951154002385</v>
      </c>
      <c r="L51" s="12">
        <f t="shared" si="34"/>
        <v>60.6591244363409</v>
      </c>
      <c r="M51" s="12"/>
      <c r="N51" s="12"/>
      <c r="O51" s="13"/>
      <c r="P51" s="12"/>
      <c r="Q51" s="13"/>
      <c r="R51" s="14">
        <f t="shared" si="36"/>
        <v>0.00192998867608679</v>
      </c>
      <c r="S51" s="14">
        <f t="shared" si="0"/>
        <v>0.00489435923480548</v>
      </c>
      <c r="T51" s="14">
        <f t="shared" si="1"/>
        <v>0.0138248118663859</v>
      </c>
      <c r="U51" s="14">
        <f t="shared" si="2"/>
        <v>0.0328002021865915</v>
      </c>
      <c r="V51" s="14">
        <f t="shared" si="3"/>
        <v>0.0624325264421004</v>
      </c>
      <c r="Y51" s="3"/>
      <c r="Z51">
        <f t="shared" si="29"/>
        <v>0.02031</v>
      </c>
      <c r="AA51">
        <f t="shared" si="22"/>
        <v>0.02065</v>
      </c>
      <c r="AB51">
        <f t="shared" si="23"/>
        <v>0.02436</v>
      </c>
      <c r="AC51">
        <f t="shared" si="24"/>
        <v>0.0299</v>
      </c>
      <c r="AD51">
        <f t="shared" si="18"/>
        <v>0.03614</v>
      </c>
      <c r="AE51" s="3"/>
      <c r="AF51" s="17">
        <f t="shared" si="28"/>
        <v>0.137863121614968</v>
      </c>
      <c r="AG51" s="17">
        <f t="shared" si="4"/>
        <v>0.17046004842615</v>
      </c>
      <c r="AH51" s="17">
        <f t="shared" si="5"/>
        <v>0.285303776683087</v>
      </c>
      <c r="AI51" s="17">
        <f t="shared" si="6"/>
        <v>0.295986622073579</v>
      </c>
      <c r="AJ51" s="17">
        <f t="shared" si="7"/>
        <v>0.299667957941339</v>
      </c>
      <c r="AK51" s="3"/>
      <c r="AL51" s="17">
        <f t="shared" si="35"/>
        <v>-0.111936036550543</v>
      </c>
      <c r="AM51" s="17">
        <f t="shared" si="8"/>
        <v>-0.144775248102744</v>
      </c>
      <c r="AN51" s="17">
        <f t="shared" si="9"/>
        <v>-0.160252728317059</v>
      </c>
      <c r="AO51" s="17">
        <f t="shared" si="10"/>
        <v>-0.156294536817102</v>
      </c>
      <c r="AP51" s="17">
        <f t="shared" si="11"/>
        <v>-0.122481232714342</v>
      </c>
    </row>
    <row r="52" customFormat="1" spans="1:42">
      <c r="A52" s="8">
        <v>43468</v>
      </c>
      <c r="B52">
        <v>0.01555</v>
      </c>
      <c r="C52">
        <v>0.01465</v>
      </c>
      <c r="D52">
        <v>0.01462</v>
      </c>
      <c r="E52">
        <v>0.01776</v>
      </c>
      <c r="F52">
        <v>0.02221</v>
      </c>
      <c r="G52" s="2"/>
      <c r="H52" s="10">
        <f t="shared" si="30"/>
        <v>98.4688100044311</v>
      </c>
      <c r="I52" s="12">
        <f t="shared" si="31"/>
        <v>97.1331516954729</v>
      </c>
      <c r="J52" s="12">
        <f t="shared" si="32"/>
        <v>92.9999908901596</v>
      </c>
      <c r="K52" s="12">
        <f t="shared" si="33"/>
        <v>83.8583316019299</v>
      </c>
      <c r="L52" s="12">
        <f t="shared" si="34"/>
        <v>64.4462268266674</v>
      </c>
      <c r="M52" s="12"/>
      <c r="N52" s="12"/>
      <c r="O52" s="13"/>
      <c r="P52" s="12"/>
      <c r="Q52" s="13"/>
      <c r="R52" s="14">
        <f t="shared" si="36"/>
        <v>0.00117315351551719</v>
      </c>
      <c r="S52" s="14">
        <f t="shared" si="0"/>
        <v>0.00240911427102556</v>
      </c>
      <c r="T52" s="14">
        <f t="shared" si="1"/>
        <v>0.00335775636341458</v>
      </c>
      <c r="U52" s="14">
        <f t="shared" si="2"/>
        <v>-0.00274698151132894</v>
      </c>
      <c r="V52" s="14">
        <f t="shared" si="3"/>
        <v>-0.00837609840404557</v>
      </c>
      <c r="Y52" s="3"/>
      <c r="Z52">
        <f t="shared" si="29"/>
        <v>0.02031</v>
      </c>
      <c r="AA52">
        <f t="shared" si="22"/>
        <v>0.02065</v>
      </c>
      <c r="AB52">
        <f t="shared" si="23"/>
        <v>0.02436</v>
      </c>
      <c r="AC52">
        <f t="shared" si="24"/>
        <v>0.0299</v>
      </c>
      <c r="AD52">
        <f t="shared" si="18"/>
        <v>0.03614</v>
      </c>
      <c r="AE52" s="3"/>
      <c r="AF52" s="17">
        <f t="shared" si="28"/>
        <v>0.234367306745446</v>
      </c>
      <c r="AG52" s="17">
        <f t="shared" si="4"/>
        <v>0.290556900726392</v>
      </c>
      <c r="AH52" s="17">
        <f t="shared" si="5"/>
        <v>0.399835796387521</v>
      </c>
      <c r="AI52" s="17">
        <f t="shared" si="6"/>
        <v>0.406020066889632</v>
      </c>
      <c r="AJ52" s="17">
        <f t="shared" si="7"/>
        <v>0.385445489762036</v>
      </c>
      <c r="AK52" s="3"/>
      <c r="AL52" s="17">
        <f t="shared" si="35"/>
        <v>-0.0765273311897106</v>
      </c>
      <c r="AM52" s="17">
        <f t="shared" si="8"/>
        <v>-0.0832764505119454</v>
      </c>
      <c r="AN52" s="17">
        <f t="shared" si="9"/>
        <v>-0.0465116279069768</v>
      </c>
      <c r="AO52" s="17">
        <f t="shared" si="10"/>
        <v>0.0157657657657657</v>
      </c>
      <c r="AP52" s="17">
        <f t="shared" si="11"/>
        <v>0.0193606483565961</v>
      </c>
    </row>
    <row r="53" customFormat="1" spans="1:42">
      <c r="A53" s="8">
        <v>43469</v>
      </c>
      <c r="B53">
        <v>0.01436</v>
      </c>
      <c r="C53">
        <v>0.01343</v>
      </c>
      <c r="D53">
        <v>0.01394</v>
      </c>
      <c r="E53">
        <v>0.01804</v>
      </c>
      <c r="F53">
        <v>0.02264</v>
      </c>
      <c r="G53" s="2"/>
      <c r="H53" s="10">
        <f t="shared" si="30"/>
        <v>98.5843290350566</v>
      </c>
      <c r="I53" s="12">
        <f t="shared" si="31"/>
        <v>97.3671565574121</v>
      </c>
      <c r="J53" s="12">
        <f t="shared" si="32"/>
        <v>93.3122622013685</v>
      </c>
      <c r="K53" s="12">
        <f t="shared" si="33"/>
        <v>83.6279743154485</v>
      </c>
      <c r="L53" s="12">
        <f t="shared" si="34"/>
        <v>63.9064188889978</v>
      </c>
      <c r="M53" s="12"/>
      <c r="N53" s="12"/>
      <c r="O53" s="13"/>
      <c r="P53" s="12"/>
      <c r="Q53" s="13"/>
      <c r="R53" s="14">
        <f t="shared" si="36"/>
        <v>0.00207456582300981</v>
      </c>
      <c r="S53" s="14">
        <f t="shared" si="0"/>
        <v>0.00437573417102872</v>
      </c>
      <c r="T53" s="14">
        <f t="shared" si="1"/>
        <v>0.0107698796530818</v>
      </c>
      <c r="U53" s="14">
        <f t="shared" si="2"/>
        <v>0.0327971360484625</v>
      </c>
      <c r="V53" s="14">
        <f t="shared" si="3"/>
        <v>0.0640609672772525</v>
      </c>
      <c r="Y53" s="3"/>
      <c r="Z53">
        <f t="shared" si="29"/>
        <v>0.02031</v>
      </c>
      <c r="AA53">
        <f t="shared" si="22"/>
        <v>0.02065</v>
      </c>
      <c r="AB53">
        <f t="shared" si="23"/>
        <v>0.02436</v>
      </c>
      <c r="AC53">
        <f t="shared" si="24"/>
        <v>0.0299</v>
      </c>
      <c r="AD53">
        <f t="shared" si="18"/>
        <v>0.03614</v>
      </c>
      <c r="AE53" s="3"/>
      <c r="AF53" s="17">
        <f t="shared" si="28"/>
        <v>0.292959133431807</v>
      </c>
      <c r="AG53" s="17">
        <f t="shared" si="4"/>
        <v>0.349636803874092</v>
      </c>
      <c r="AH53" s="17">
        <f t="shared" si="5"/>
        <v>0.427750410509031</v>
      </c>
      <c r="AI53" s="17">
        <f t="shared" si="6"/>
        <v>0.396655518394649</v>
      </c>
      <c r="AJ53" s="17">
        <f t="shared" si="7"/>
        <v>0.373547315993359</v>
      </c>
      <c r="AK53" s="3"/>
      <c r="AL53" s="17">
        <f t="shared" si="35"/>
        <v>-0.146239554317549</v>
      </c>
      <c r="AM53" s="17">
        <f t="shared" si="8"/>
        <v>-0.164556962025316</v>
      </c>
      <c r="AN53" s="17">
        <f t="shared" si="9"/>
        <v>-0.155667144906743</v>
      </c>
      <c r="AO53" s="17">
        <f t="shared" si="10"/>
        <v>-0.181818181818182</v>
      </c>
      <c r="AP53" s="17">
        <f t="shared" si="11"/>
        <v>-0.140017667844523</v>
      </c>
    </row>
    <row r="54" customFormat="1" spans="1:42">
      <c r="A54" s="8">
        <v>43470</v>
      </c>
      <c r="B54">
        <v>0.01226</v>
      </c>
      <c r="C54">
        <v>0.01122</v>
      </c>
      <c r="D54">
        <v>0.01177</v>
      </c>
      <c r="E54">
        <v>0.01476</v>
      </c>
      <c r="F54">
        <v>0.01947</v>
      </c>
      <c r="G54" s="2"/>
      <c r="H54" s="10">
        <f t="shared" si="30"/>
        <v>98.7888487147571</v>
      </c>
      <c r="I54" s="12">
        <f t="shared" si="31"/>
        <v>97.7932093514963</v>
      </c>
      <c r="J54" s="12">
        <f t="shared" si="32"/>
        <v>94.3172240354341</v>
      </c>
      <c r="K54" s="12">
        <f t="shared" si="33"/>
        <v>86.3707323665296</v>
      </c>
      <c r="L54" s="12">
        <f t="shared" si="34"/>
        <v>68.0003258982523</v>
      </c>
      <c r="M54" s="12"/>
      <c r="N54" s="12"/>
      <c r="O54" s="13"/>
      <c r="P54" s="12"/>
      <c r="Q54" s="13"/>
      <c r="R54" s="14">
        <f t="shared" si="36"/>
        <v>0.00174171202375063</v>
      </c>
      <c r="S54" s="14">
        <f t="shared" si="0"/>
        <v>0.00299319425690409</v>
      </c>
      <c r="T54" s="14">
        <f t="shared" si="1"/>
        <v>0.00844363269297372</v>
      </c>
      <c r="U54" s="14">
        <f t="shared" si="2"/>
        <v>0.0156041118731082</v>
      </c>
      <c r="V54" s="14">
        <f t="shared" si="3"/>
        <v>0.0431274019042312</v>
      </c>
      <c r="Y54" s="3"/>
      <c r="Z54">
        <f t="shared" si="29"/>
        <v>0.02031</v>
      </c>
      <c r="AA54">
        <f t="shared" si="22"/>
        <v>0.02065</v>
      </c>
      <c r="AB54">
        <f t="shared" si="23"/>
        <v>0.02436</v>
      </c>
      <c r="AC54">
        <f t="shared" si="24"/>
        <v>0.0299</v>
      </c>
      <c r="AD54">
        <f t="shared" si="18"/>
        <v>0.03614</v>
      </c>
      <c r="AE54" s="3"/>
      <c r="AF54" s="17">
        <f t="shared" si="28"/>
        <v>0.396356474643033</v>
      </c>
      <c r="AG54" s="17">
        <f t="shared" si="4"/>
        <v>0.456658595641647</v>
      </c>
      <c r="AH54" s="17">
        <f t="shared" si="5"/>
        <v>0.516830870279146</v>
      </c>
      <c r="AI54" s="17">
        <f t="shared" si="6"/>
        <v>0.506354515050167</v>
      </c>
      <c r="AJ54" s="17">
        <f t="shared" si="7"/>
        <v>0.461261759822911</v>
      </c>
      <c r="AK54" s="3"/>
      <c r="AL54" s="17">
        <f t="shared" si="35"/>
        <v>-0.143556280587276</v>
      </c>
      <c r="AM54" s="17">
        <f t="shared" si="8"/>
        <v>-0.134581105169341</v>
      </c>
      <c r="AN54" s="17">
        <f t="shared" si="9"/>
        <v>-0.144435004248088</v>
      </c>
      <c r="AO54" s="17">
        <f t="shared" si="10"/>
        <v>-0.106368563685637</v>
      </c>
      <c r="AP54" s="17">
        <f t="shared" si="11"/>
        <v>-0.110426296866975</v>
      </c>
    </row>
    <row r="55" customFormat="1" spans="1:42">
      <c r="A55" s="8">
        <v>43471</v>
      </c>
      <c r="B55">
        <v>0.0105</v>
      </c>
      <c r="C55">
        <v>0.00971</v>
      </c>
      <c r="D55">
        <v>0.01007</v>
      </c>
      <c r="E55">
        <v>0.01319</v>
      </c>
      <c r="F55">
        <v>0.01732</v>
      </c>
      <c r="G55" s="2"/>
      <c r="H55" s="10">
        <f t="shared" si="30"/>
        <v>98.9609104403761</v>
      </c>
      <c r="I55" s="12">
        <f t="shared" si="31"/>
        <v>98.0859234240914</v>
      </c>
      <c r="J55" s="12">
        <f t="shared" si="32"/>
        <v>95.1136040318102</v>
      </c>
      <c r="K55" s="12">
        <f t="shared" si="33"/>
        <v>87.7184709369393</v>
      </c>
      <c r="L55" s="12">
        <f t="shared" si="34"/>
        <v>70.9330032828849</v>
      </c>
      <c r="M55" s="12"/>
      <c r="N55" s="12"/>
      <c r="O55" s="13"/>
      <c r="P55" s="12"/>
      <c r="Q55" s="13"/>
      <c r="R55" s="14">
        <f t="shared" si="36"/>
        <v>0.000534674640579864</v>
      </c>
      <c r="S55" s="14">
        <f t="shared" si="0"/>
        <v>0.00222215540157602</v>
      </c>
      <c r="T55" s="14">
        <f t="shared" si="1"/>
        <v>0.00705895924342793</v>
      </c>
      <c r="U55" s="14">
        <f t="shared" si="2"/>
        <v>0.0115214128698669</v>
      </c>
      <c r="V55" s="14">
        <f t="shared" si="3"/>
        <v>0.0142605750806888</v>
      </c>
      <c r="Y55" s="3"/>
      <c r="Z55">
        <f t="shared" si="29"/>
        <v>0.02031</v>
      </c>
      <c r="AA55">
        <f t="shared" si="22"/>
        <v>0.02065</v>
      </c>
      <c r="AB55">
        <f t="shared" si="23"/>
        <v>0.02436</v>
      </c>
      <c r="AC55">
        <f t="shared" si="24"/>
        <v>0.0299</v>
      </c>
      <c r="AD55">
        <f t="shared" si="18"/>
        <v>0.03614</v>
      </c>
      <c r="AE55" s="3"/>
      <c r="AF55" s="17">
        <f t="shared" ref="AF55:AF86" si="37">(Z55-B55)/Z55</f>
        <v>0.48301329394387</v>
      </c>
      <c r="AG55" s="17">
        <f t="shared" si="4"/>
        <v>0.529782082324455</v>
      </c>
      <c r="AH55" s="17">
        <f t="shared" si="5"/>
        <v>0.586617405582923</v>
      </c>
      <c r="AI55" s="17">
        <f t="shared" si="6"/>
        <v>0.558862876254181</v>
      </c>
      <c r="AJ55" s="17">
        <f t="shared" si="7"/>
        <v>0.520752628666298</v>
      </c>
      <c r="AK55" s="3"/>
      <c r="AL55" s="17">
        <f t="shared" si="35"/>
        <v>-0.0514285714285715</v>
      </c>
      <c r="AM55" s="17">
        <f t="shared" si="8"/>
        <v>-0.115345005149331</v>
      </c>
      <c r="AN55" s="17">
        <f t="shared" si="9"/>
        <v>-0.141012909632572</v>
      </c>
      <c r="AO55" s="17">
        <f t="shared" si="10"/>
        <v>-0.0879454131918119</v>
      </c>
      <c r="AP55" s="17">
        <f t="shared" si="11"/>
        <v>-0.0415704387990761</v>
      </c>
    </row>
    <row r="56" customFormat="1" spans="1:42">
      <c r="A56" s="8">
        <v>43472</v>
      </c>
      <c r="B56">
        <v>0.00996</v>
      </c>
      <c r="C56">
        <v>0.00859</v>
      </c>
      <c r="D56">
        <v>0.00865</v>
      </c>
      <c r="E56">
        <v>0.01203</v>
      </c>
      <c r="F56">
        <v>0.0166</v>
      </c>
      <c r="G56" s="2"/>
      <c r="H56" s="10">
        <f t="shared" si="30"/>
        <v>99.0138223295972</v>
      </c>
      <c r="I56" s="12">
        <f t="shared" si="31"/>
        <v>98.3038855886468</v>
      </c>
      <c r="J56" s="12">
        <f t="shared" si="32"/>
        <v>95.7850070861663</v>
      </c>
      <c r="K56" s="12">
        <f t="shared" si="33"/>
        <v>88.7291116569172</v>
      </c>
      <c r="L56" s="12">
        <f t="shared" si="34"/>
        <v>71.9445487018992</v>
      </c>
      <c r="M56" s="12"/>
      <c r="N56" s="12"/>
      <c r="O56" s="13"/>
      <c r="P56" s="12"/>
      <c r="Q56" s="13"/>
      <c r="R56" s="14">
        <f t="shared" si="36"/>
        <v>0.00106057151919424</v>
      </c>
      <c r="S56" s="14">
        <f t="shared" si="0"/>
        <v>0.00268238890427767</v>
      </c>
      <c r="T56" s="14">
        <f t="shared" si="1"/>
        <v>0.0095221264460561</v>
      </c>
      <c r="U56" s="14">
        <f t="shared" si="2"/>
        <v>0.0312561568083026</v>
      </c>
      <c r="V56" s="14">
        <f t="shared" si="3"/>
        <v>0.0739515527661041</v>
      </c>
      <c r="Y56" s="3"/>
      <c r="Z56">
        <f t="shared" si="29"/>
        <v>0.02031</v>
      </c>
      <c r="AA56">
        <f t="shared" si="22"/>
        <v>0.02065</v>
      </c>
      <c r="AB56">
        <f t="shared" si="23"/>
        <v>0.02436</v>
      </c>
      <c r="AC56">
        <f t="shared" si="24"/>
        <v>0.0299</v>
      </c>
      <c r="AD56">
        <f t="shared" si="18"/>
        <v>0.03614</v>
      </c>
      <c r="AE56" s="3"/>
      <c r="AF56" s="17">
        <f t="shared" si="37"/>
        <v>0.5096011816839</v>
      </c>
      <c r="AG56" s="17">
        <f t="shared" si="4"/>
        <v>0.584019370460048</v>
      </c>
      <c r="AH56" s="17">
        <f t="shared" si="5"/>
        <v>0.644909688013136</v>
      </c>
      <c r="AI56" s="17">
        <f t="shared" si="6"/>
        <v>0.597658862876254</v>
      </c>
      <c r="AJ56" s="17">
        <f t="shared" si="7"/>
        <v>0.540675152185944</v>
      </c>
      <c r="AK56" s="3"/>
      <c r="AL56" s="17">
        <f t="shared" si="35"/>
        <v>-0.107429718875502</v>
      </c>
      <c r="AM56" s="17">
        <f t="shared" si="8"/>
        <v>-0.157159487776484</v>
      </c>
      <c r="AN56" s="17">
        <f t="shared" si="9"/>
        <v>-0.220809248554913</v>
      </c>
      <c r="AO56" s="17">
        <f t="shared" si="10"/>
        <v>-0.258520365752286</v>
      </c>
      <c r="AP56" s="17">
        <f t="shared" si="11"/>
        <v>-0.218072289156626</v>
      </c>
    </row>
    <row r="57" customFormat="1" spans="1:42">
      <c r="A57" s="8">
        <v>43473</v>
      </c>
      <c r="B57">
        <v>0.00889</v>
      </c>
      <c r="C57">
        <v>0.00724</v>
      </c>
      <c r="D57">
        <v>0.00674</v>
      </c>
      <c r="E57">
        <v>0.00892</v>
      </c>
      <c r="F57">
        <v>0.01298</v>
      </c>
      <c r="G57" s="2"/>
      <c r="H57" s="10">
        <f t="shared" si="30"/>
        <v>99.1188335695665</v>
      </c>
      <c r="I57" s="12">
        <f t="shared" si="31"/>
        <v>98.5675748405972</v>
      </c>
      <c r="J57" s="12">
        <f t="shared" si="32"/>
        <v>96.6970840352771</v>
      </c>
      <c r="K57" s="12">
        <f t="shared" si="33"/>
        <v>91.5024426843271</v>
      </c>
      <c r="L57" s="12">
        <f t="shared" si="34"/>
        <v>77.2649597914613</v>
      </c>
      <c r="M57" s="12"/>
      <c r="N57" s="12"/>
      <c r="O57" s="13"/>
      <c r="P57" s="12"/>
      <c r="Q57" s="13"/>
      <c r="R57" s="14">
        <f t="shared" si="36"/>
        <v>0.00103189958823253</v>
      </c>
      <c r="S57" s="14">
        <f t="shared" si="0"/>
        <v>-0.000277929424436075</v>
      </c>
      <c r="T57" s="14">
        <f t="shared" si="1"/>
        <v>-0.00193469597039373</v>
      </c>
      <c r="U57" s="14">
        <f t="shared" si="2"/>
        <v>-0.00769826760152508</v>
      </c>
      <c r="V57" s="14">
        <f t="shared" si="3"/>
        <v>-0.0177984288377652</v>
      </c>
      <c r="Y57" s="3"/>
      <c r="Z57">
        <f t="shared" si="29"/>
        <v>0.02031</v>
      </c>
      <c r="AA57">
        <f t="shared" si="22"/>
        <v>0.02065</v>
      </c>
      <c r="AB57">
        <f t="shared" si="23"/>
        <v>0.02436</v>
      </c>
      <c r="AC57">
        <f t="shared" si="24"/>
        <v>0.0299</v>
      </c>
      <c r="AD57">
        <f t="shared" si="18"/>
        <v>0.03614</v>
      </c>
      <c r="AE57" s="3"/>
      <c r="AF57" s="17">
        <f t="shared" si="37"/>
        <v>0.562284588872477</v>
      </c>
      <c r="AG57" s="17">
        <f t="shared" si="4"/>
        <v>0.649394673123487</v>
      </c>
      <c r="AH57" s="17">
        <f t="shared" si="5"/>
        <v>0.723316912972085</v>
      </c>
      <c r="AI57" s="17">
        <f t="shared" si="6"/>
        <v>0.701672240802676</v>
      </c>
      <c r="AJ57" s="17">
        <f t="shared" si="7"/>
        <v>0.640841173215274</v>
      </c>
      <c r="AK57" s="3"/>
      <c r="AL57" s="17">
        <f t="shared" si="35"/>
        <v>-0.116985376827897</v>
      </c>
      <c r="AM57" s="17">
        <f t="shared" si="8"/>
        <v>0.0193370165745857</v>
      </c>
      <c r="AN57" s="17">
        <f t="shared" si="9"/>
        <v>0.0578635014836795</v>
      </c>
      <c r="AO57" s="17">
        <f t="shared" si="10"/>
        <v>0.0874439461883407</v>
      </c>
      <c r="AP57" s="17">
        <f t="shared" si="11"/>
        <v>0.0701078582434514</v>
      </c>
    </row>
    <row r="58" customFormat="1" spans="1:42">
      <c r="A58" s="8">
        <v>43474</v>
      </c>
      <c r="B58">
        <v>0.00785</v>
      </c>
      <c r="C58">
        <v>0.00738</v>
      </c>
      <c r="D58">
        <v>0.00713</v>
      </c>
      <c r="E58">
        <v>0.0097</v>
      </c>
      <c r="F58">
        <v>0.01389</v>
      </c>
      <c r="G58" s="2"/>
      <c r="H58" s="10">
        <f t="shared" si="30"/>
        <v>99.2211142531131</v>
      </c>
      <c r="I58" s="12">
        <f t="shared" si="31"/>
        <v>98.5401800112537</v>
      </c>
      <c r="J58" s="12">
        <f t="shared" si="32"/>
        <v>96.5100045764453</v>
      </c>
      <c r="K58" s="12">
        <f t="shared" si="33"/>
        <v>90.79803239435</v>
      </c>
      <c r="L58" s="12">
        <f t="shared" si="34"/>
        <v>75.8897649029601</v>
      </c>
      <c r="M58" s="12"/>
      <c r="N58" s="12"/>
      <c r="O58" s="13"/>
      <c r="P58" s="12"/>
      <c r="Q58" s="13"/>
      <c r="R58" s="14">
        <f t="shared" si="36"/>
        <v>-0.000664339824693751</v>
      </c>
      <c r="S58" s="14">
        <f t="shared" si="0"/>
        <v>-0.00221988713191226</v>
      </c>
      <c r="T58" s="14">
        <f t="shared" si="1"/>
        <v>-0.00662609542456575</v>
      </c>
      <c r="U58" s="14">
        <f t="shared" si="2"/>
        <v>-0.0170706270926717</v>
      </c>
      <c r="V58" s="14">
        <f t="shared" si="3"/>
        <v>-0.0289430610117859</v>
      </c>
      <c r="Y58" s="3"/>
      <c r="Z58">
        <f t="shared" si="29"/>
        <v>0.02031</v>
      </c>
      <c r="AA58">
        <f t="shared" si="22"/>
        <v>0.02065</v>
      </c>
      <c r="AB58">
        <f t="shared" si="23"/>
        <v>0.02436</v>
      </c>
      <c r="AC58">
        <f t="shared" si="24"/>
        <v>0.0299</v>
      </c>
      <c r="AD58">
        <f t="shared" si="18"/>
        <v>0.03614</v>
      </c>
      <c r="AE58" s="3"/>
      <c r="AF58" s="17">
        <f t="shared" si="37"/>
        <v>0.613490891186608</v>
      </c>
      <c r="AG58" s="17">
        <f t="shared" si="4"/>
        <v>0.642615012106537</v>
      </c>
      <c r="AH58" s="17">
        <f t="shared" si="5"/>
        <v>0.707307060755337</v>
      </c>
      <c r="AI58" s="17">
        <f t="shared" si="6"/>
        <v>0.675585284280936</v>
      </c>
      <c r="AJ58" s="17">
        <f t="shared" si="7"/>
        <v>0.615661317100166</v>
      </c>
      <c r="AK58" s="3"/>
      <c r="AL58" s="17">
        <f t="shared" si="35"/>
        <v>0.0853503184713376</v>
      </c>
      <c r="AM58" s="17">
        <f t="shared" si="8"/>
        <v>0.151761517615176</v>
      </c>
      <c r="AN58" s="17">
        <f t="shared" si="9"/>
        <v>0.187938288920056</v>
      </c>
      <c r="AO58" s="17">
        <f t="shared" si="10"/>
        <v>0.179381443298969</v>
      </c>
      <c r="AP58" s="17">
        <f t="shared" si="11"/>
        <v>0.107271418286537</v>
      </c>
    </row>
    <row r="59" customFormat="1" spans="1:42">
      <c r="A59" s="8">
        <v>43475</v>
      </c>
      <c r="B59">
        <v>0.00852</v>
      </c>
      <c r="C59">
        <v>0.0085</v>
      </c>
      <c r="D59">
        <v>0.00847</v>
      </c>
      <c r="E59">
        <v>0.01144</v>
      </c>
      <c r="F59">
        <v>0.01538</v>
      </c>
      <c r="G59" s="2"/>
      <c r="H59" s="10">
        <f t="shared" si="30"/>
        <v>99.1551977154642</v>
      </c>
      <c r="I59" s="12">
        <f t="shared" si="31"/>
        <v>98.3214319336704</v>
      </c>
      <c r="J59" s="12">
        <f t="shared" si="32"/>
        <v>95.8705200766965</v>
      </c>
      <c r="K59" s="12">
        <f t="shared" si="33"/>
        <v>89.2480530425977</v>
      </c>
      <c r="L59" s="12">
        <f t="shared" si="34"/>
        <v>73.6932828072037</v>
      </c>
      <c r="M59" s="12"/>
      <c r="N59" s="12"/>
      <c r="O59" s="13"/>
      <c r="P59" s="12"/>
      <c r="Q59" s="13"/>
      <c r="R59" s="14">
        <f t="shared" si="36"/>
        <v>0.000952796855770452</v>
      </c>
      <c r="S59" s="14">
        <f t="shared" si="0"/>
        <v>0.00334002431578565</v>
      </c>
      <c r="T59" s="14">
        <f t="shared" si="1"/>
        <v>0.0087719635017829</v>
      </c>
      <c r="U59" s="14">
        <f t="shared" si="2"/>
        <v>0.0119420600792547</v>
      </c>
      <c r="V59" s="14">
        <f t="shared" si="3"/>
        <v>0.0233267574353822</v>
      </c>
      <c r="Y59" s="3"/>
      <c r="Z59">
        <f t="shared" si="29"/>
        <v>0.02031</v>
      </c>
      <c r="AA59">
        <f t="shared" si="22"/>
        <v>0.02065</v>
      </c>
      <c r="AB59">
        <f t="shared" si="23"/>
        <v>0.02436</v>
      </c>
      <c r="AC59">
        <f t="shared" si="24"/>
        <v>0.0299</v>
      </c>
      <c r="AD59">
        <f t="shared" si="18"/>
        <v>0.03614</v>
      </c>
      <c r="AE59" s="3"/>
      <c r="AF59" s="17">
        <f t="shared" si="37"/>
        <v>0.580502215657312</v>
      </c>
      <c r="AG59" s="17">
        <f t="shared" si="4"/>
        <v>0.588377723970944</v>
      </c>
      <c r="AH59" s="17">
        <f t="shared" si="5"/>
        <v>0.652298850574713</v>
      </c>
      <c r="AI59" s="17">
        <f t="shared" si="6"/>
        <v>0.617391304347826</v>
      </c>
      <c r="AJ59" s="17">
        <f t="shared" si="7"/>
        <v>0.574432761483121</v>
      </c>
      <c r="AK59" s="3"/>
      <c r="AL59" s="17">
        <f t="shared" si="35"/>
        <v>-0.112676056338028</v>
      </c>
      <c r="AM59" s="17">
        <f t="shared" si="8"/>
        <v>-0.19764705882353</v>
      </c>
      <c r="AN59" s="17">
        <f t="shared" si="9"/>
        <v>-0.207792207792208</v>
      </c>
      <c r="AO59" s="17">
        <f t="shared" si="10"/>
        <v>-0.104895104895105</v>
      </c>
      <c r="AP59" s="17">
        <f t="shared" si="11"/>
        <v>-0.0760728218465539</v>
      </c>
    </row>
    <row r="60" customFormat="1" spans="1:42">
      <c r="A60" s="8">
        <v>43476</v>
      </c>
      <c r="B60">
        <v>0.00756</v>
      </c>
      <c r="C60">
        <v>0.00682</v>
      </c>
      <c r="D60">
        <v>0.00671</v>
      </c>
      <c r="E60">
        <v>0.01024</v>
      </c>
      <c r="F60">
        <v>0.01421</v>
      </c>
      <c r="G60" s="2"/>
      <c r="H60" s="10">
        <f t="shared" si="30"/>
        <v>99.2496724760808</v>
      </c>
      <c r="I60" s="12">
        <f t="shared" si="31"/>
        <v>98.6498279070917</v>
      </c>
      <c r="J60" s="12">
        <f t="shared" si="32"/>
        <v>96.7114927797062</v>
      </c>
      <c r="K60" s="12">
        <f t="shared" si="33"/>
        <v>90.3138586539889</v>
      </c>
      <c r="L60" s="12">
        <f t="shared" si="34"/>
        <v>75.4123081398643</v>
      </c>
      <c r="M60" s="12"/>
      <c r="N60" s="12"/>
      <c r="O60" s="13"/>
      <c r="P60" s="12"/>
      <c r="Q60" s="13"/>
      <c r="R60" s="14">
        <f t="shared" si="36"/>
        <v>-0.00180308704353168</v>
      </c>
      <c r="S60" s="14">
        <f t="shared" si="0"/>
        <v>-0.00494769519292503</v>
      </c>
      <c r="T60" s="14">
        <f t="shared" si="1"/>
        <v>-0.0158890901218765</v>
      </c>
      <c r="U60" s="14">
        <f t="shared" si="2"/>
        <v>-0.0338988222224397</v>
      </c>
      <c r="V60" s="14">
        <f t="shared" si="3"/>
        <v>-0.0722487202673391</v>
      </c>
      <c r="Y60" s="3"/>
      <c r="Z60">
        <f t="shared" si="29"/>
        <v>0.02031</v>
      </c>
      <c r="AA60">
        <f t="shared" si="22"/>
        <v>0.02065</v>
      </c>
      <c r="AB60">
        <f t="shared" si="23"/>
        <v>0.02436</v>
      </c>
      <c r="AC60">
        <f t="shared" si="24"/>
        <v>0.0299</v>
      </c>
      <c r="AD60">
        <f t="shared" si="18"/>
        <v>0.03614</v>
      </c>
      <c r="AE60" s="3"/>
      <c r="AF60" s="17">
        <f t="shared" si="37"/>
        <v>0.627769571639586</v>
      </c>
      <c r="AG60" s="17">
        <f t="shared" si="4"/>
        <v>0.669733656174334</v>
      </c>
      <c r="AH60" s="17">
        <f t="shared" si="5"/>
        <v>0.724548440065681</v>
      </c>
      <c r="AI60" s="17">
        <f t="shared" si="6"/>
        <v>0.65752508361204</v>
      </c>
      <c r="AJ60" s="17">
        <f t="shared" si="7"/>
        <v>0.606806862202546</v>
      </c>
      <c r="AK60" s="3"/>
      <c r="AL60" s="17">
        <f t="shared" si="35"/>
        <v>0.240740740740741</v>
      </c>
      <c r="AM60" s="17">
        <f t="shared" si="8"/>
        <v>0.366568914956012</v>
      </c>
      <c r="AN60" s="17">
        <f t="shared" si="9"/>
        <v>0.481371087928465</v>
      </c>
      <c r="AO60" s="17">
        <f t="shared" si="10"/>
        <v>0.3408203125</v>
      </c>
      <c r="AP60" s="17">
        <f t="shared" si="11"/>
        <v>0.268121041520056</v>
      </c>
    </row>
    <row r="61" customFormat="1" spans="1:42">
      <c r="A61" s="8">
        <v>43477</v>
      </c>
      <c r="B61">
        <v>0.00938</v>
      </c>
      <c r="C61">
        <v>0.00932</v>
      </c>
      <c r="D61">
        <v>0.00994</v>
      </c>
      <c r="E61">
        <v>0.01373</v>
      </c>
      <c r="F61">
        <v>0.01802</v>
      </c>
      <c r="G61" s="2"/>
      <c r="H61" s="10">
        <f t="shared" si="30"/>
        <v>99.0707166775644</v>
      </c>
      <c r="I61" s="12">
        <f t="shared" si="31"/>
        <v>98.1617386277729</v>
      </c>
      <c r="J61" s="12">
        <f t="shared" si="32"/>
        <v>95.1748351551082</v>
      </c>
      <c r="K61" s="12">
        <f t="shared" si="33"/>
        <v>87.2523252152548</v>
      </c>
      <c r="L61" s="12">
        <f t="shared" si="34"/>
        <v>69.9638653843529</v>
      </c>
      <c r="M61" s="12"/>
      <c r="N61" s="12"/>
      <c r="O61" s="13"/>
      <c r="P61" s="12"/>
      <c r="Q61" s="13"/>
      <c r="R61" s="14">
        <f t="shared" si="36"/>
        <v>0.00196545562835008</v>
      </c>
      <c r="S61" s="14">
        <f t="shared" si="0"/>
        <v>0.00543160979836409</v>
      </c>
      <c r="T61" s="14">
        <f t="shared" si="1"/>
        <v>0.01604469822557</v>
      </c>
      <c r="U61" s="14">
        <f t="shared" si="2"/>
        <v>0.0418749717411796</v>
      </c>
      <c r="V61" s="14">
        <f t="shared" si="3"/>
        <v>0.0885580405208094</v>
      </c>
      <c r="Y61" s="3"/>
      <c r="Z61">
        <f t="shared" ref="Z61:Z92" si="38">MAX(Z60,B60)</f>
        <v>0.02031</v>
      </c>
      <c r="AA61">
        <f t="shared" si="22"/>
        <v>0.02065</v>
      </c>
      <c r="AB61">
        <f t="shared" si="23"/>
        <v>0.02436</v>
      </c>
      <c r="AC61">
        <f t="shared" si="24"/>
        <v>0.0299</v>
      </c>
      <c r="AD61">
        <f t="shared" si="18"/>
        <v>0.03614</v>
      </c>
      <c r="AE61" s="3"/>
      <c r="AF61" s="17">
        <f t="shared" si="37"/>
        <v>0.538158542589857</v>
      </c>
      <c r="AG61" s="17">
        <f t="shared" si="4"/>
        <v>0.548668280871671</v>
      </c>
      <c r="AH61" s="17">
        <f t="shared" si="5"/>
        <v>0.591954022988506</v>
      </c>
      <c r="AI61" s="17">
        <f t="shared" si="6"/>
        <v>0.540802675585284</v>
      </c>
      <c r="AJ61" s="17">
        <f t="shared" si="7"/>
        <v>0.501383508577753</v>
      </c>
      <c r="AK61" s="3"/>
      <c r="AL61" s="17">
        <f t="shared" si="35"/>
        <v>-0.211087420042644</v>
      </c>
      <c r="AM61" s="17">
        <f t="shared" si="8"/>
        <v>-0.292918454935622</v>
      </c>
      <c r="AN61" s="17">
        <f t="shared" si="9"/>
        <v>-0.322937625754527</v>
      </c>
      <c r="AO61" s="17">
        <f t="shared" si="10"/>
        <v>-0.302257829570284</v>
      </c>
      <c r="AP61" s="17">
        <f t="shared" si="11"/>
        <v>-0.239178690344062</v>
      </c>
    </row>
    <row r="62" customFormat="1" spans="1:42">
      <c r="A62" s="8">
        <v>43831</v>
      </c>
      <c r="B62">
        <v>0.0074</v>
      </c>
      <c r="C62">
        <v>0.00659</v>
      </c>
      <c r="D62">
        <v>0.00673</v>
      </c>
      <c r="E62">
        <v>0.00958</v>
      </c>
      <c r="F62">
        <v>0.01371</v>
      </c>
      <c r="G62" s="2"/>
      <c r="H62" s="10">
        <f t="shared" si="30"/>
        <v>99.265435775263</v>
      </c>
      <c r="I62" s="12">
        <f t="shared" si="31"/>
        <v>98.694914889128</v>
      </c>
      <c r="J62" s="12">
        <f t="shared" si="32"/>
        <v>96.7018866638403</v>
      </c>
      <c r="K62" s="12">
        <f t="shared" si="33"/>
        <v>90.9060138679958</v>
      </c>
      <c r="L62" s="12">
        <f t="shared" si="34"/>
        <v>76.1597282100529</v>
      </c>
      <c r="M62" s="12"/>
      <c r="N62" s="12"/>
      <c r="O62" s="13"/>
      <c r="P62" s="12"/>
      <c r="Q62" s="13"/>
      <c r="R62" s="14">
        <f t="shared" si="36"/>
        <v>0.00107321726687329</v>
      </c>
      <c r="S62" s="14">
        <f t="shared" si="0"/>
        <v>0.00179061680754151</v>
      </c>
      <c r="T62" s="14">
        <f t="shared" si="1"/>
        <v>0.00388294915819026</v>
      </c>
      <c r="U62" s="14">
        <f t="shared" si="2"/>
        <v>0.010961198528457</v>
      </c>
      <c r="V62" s="14">
        <f t="shared" si="3"/>
        <v>0.0245792390664162</v>
      </c>
      <c r="Y62" s="3"/>
      <c r="Z62">
        <f t="shared" si="38"/>
        <v>0.02031</v>
      </c>
      <c r="AA62">
        <f t="shared" si="22"/>
        <v>0.02065</v>
      </c>
      <c r="AB62">
        <f t="shared" si="23"/>
        <v>0.02436</v>
      </c>
      <c r="AC62">
        <f t="shared" si="24"/>
        <v>0.0299</v>
      </c>
      <c r="AD62">
        <f t="shared" si="18"/>
        <v>0.03614</v>
      </c>
      <c r="AE62" s="3"/>
      <c r="AF62" s="17">
        <f t="shared" si="37"/>
        <v>0.635647464303299</v>
      </c>
      <c r="AG62" s="17">
        <f t="shared" si="4"/>
        <v>0.680871670702179</v>
      </c>
      <c r="AH62" s="17">
        <f t="shared" si="5"/>
        <v>0.723727422003284</v>
      </c>
      <c r="AI62" s="17">
        <f t="shared" si="6"/>
        <v>0.679598662207358</v>
      </c>
      <c r="AJ62" s="17">
        <f t="shared" si="7"/>
        <v>0.620641947980077</v>
      </c>
      <c r="AK62" s="3"/>
      <c r="AL62" s="17">
        <f t="shared" si="35"/>
        <v>-0.145945945945946</v>
      </c>
      <c r="AM62" s="17">
        <f t="shared" si="8"/>
        <v>-0.136570561456753</v>
      </c>
      <c r="AN62" s="17">
        <f t="shared" si="9"/>
        <v>-0.115898959881129</v>
      </c>
      <c r="AO62" s="17">
        <f t="shared" si="10"/>
        <v>-0.11482254697286</v>
      </c>
      <c r="AP62" s="17">
        <f t="shared" si="11"/>
        <v>-0.0897155361050328</v>
      </c>
    </row>
    <row r="63" customFormat="1" spans="1:42">
      <c r="A63" s="8">
        <v>43832</v>
      </c>
      <c r="B63">
        <v>0.00632</v>
      </c>
      <c r="C63">
        <v>0.00569</v>
      </c>
      <c r="D63">
        <v>0.00595</v>
      </c>
      <c r="E63">
        <v>0.00848</v>
      </c>
      <c r="F63">
        <v>0.01248</v>
      </c>
      <c r="G63" s="2"/>
      <c r="H63" s="10">
        <f t="shared" si="30"/>
        <v>99.3719691549408</v>
      </c>
      <c r="I63" s="12">
        <f t="shared" si="31"/>
        <v>98.8716396625473</v>
      </c>
      <c r="J63" s="12">
        <f t="shared" si="32"/>
        <v>97.0773751732571</v>
      </c>
      <c r="K63" s="12">
        <f t="shared" si="33"/>
        <v>91.9024527334336</v>
      </c>
      <c r="L63" s="12">
        <f t="shared" si="34"/>
        <v>78.031676376961</v>
      </c>
      <c r="M63" s="12"/>
      <c r="N63" s="12"/>
      <c r="O63" s="13"/>
      <c r="P63" s="12"/>
      <c r="Q63" s="13"/>
      <c r="R63" s="14">
        <f t="shared" si="36"/>
        <v>0.0035301860826903</v>
      </c>
      <c r="S63" s="14">
        <f t="shared" si="0"/>
        <v>0.00635413819455735</v>
      </c>
      <c r="T63" s="14">
        <f t="shared" si="1"/>
        <v>0.00743895748352397</v>
      </c>
      <c r="U63" s="14">
        <f t="shared" si="2"/>
        <v>0.00208472861074975</v>
      </c>
      <c r="V63" s="14">
        <f t="shared" si="3"/>
        <v>-0.0470001176009614</v>
      </c>
      <c r="Y63" s="3"/>
      <c r="Z63">
        <f t="shared" si="38"/>
        <v>0.02031</v>
      </c>
      <c r="AA63">
        <f t="shared" si="22"/>
        <v>0.02065</v>
      </c>
      <c r="AB63">
        <f t="shared" si="23"/>
        <v>0.02436</v>
      </c>
      <c r="AC63">
        <f t="shared" si="24"/>
        <v>0.0299</v>
      </c>
      <c r="AD63">
        <f t="shared" si="18"/>
        <v>0.03614</v>
      </c>
      <c r="AE63" s="3"/>
      <c r="AF63" s="17">
        <f t="shared" si="37"/>
        <v>0.688823239783358</v>
      </c>
      <c r="AG63" s="17">
        <f t="shared" si="4"/>
        <v>0.724455205811138</v>
      </c>
      <c r="AH63" s="17">
        <f t="shared" si="5"/>
        <v>0.755747126436782</v>
      </c>
      <c r="AI63" s="17">
        <f t="shared" si="6"/>
        <v>0.716387959866221</v>
      </c>
      <c r="AJ63" s="17">
        <f t="shared" si="7"/>
        <v>0.654676258992806</v>
      </c>
      <c r="AK63" s="3"/>
      <c r="AL63" s="17">
        <f t="shared" si="35"/>
        <v>-0.560126582278481</v>
      </c>
      <c r="AM63" s="17">
        <f t="shared" si="8"/>
        <v>-0.558875219683655</v>
      </c>
      <c r="AN63" s="17">
        <f t="shared" si="9"/>
        <v>-0.250420168067227</v>
      </c>
      <c r="AO63" s="17">
        <f t="shared" si="10"/>
        <v>-0.0247641509433962</v>
      </c>
      <c r="AP63" s="17">
        <f t="shared" si="11"/>
        <v>0.19551282051282</v>
      </c>
    </row>
    <row r="64" customFormat="1" spans="1:42">
      <c r="A64" s="8">
        <v>43833</v>
      </c>
      <c r="B64">
        <v>0.00278</v>
      </c>
      <c r="C64">
        <v>0.00251</v>
      </c>
      <c r="D64">
        <v>0.00446</v>
      </c>
      <c r="E64">
        <v>0.00827</v>
      </c>
      <c r="F64">
        <v>0.01492</v>
      </c>
      <c r="G64" s="2"/>
      <c r="H64" s="10">
        <f t="shared" si="30"/>
        <v>99.7227706974611</v>
      </c>
      <c r="I64" s="12">
        <f t="shared" si="31"/>
        <v>99.4998837244856</v>
      </c>
      <c r="J64" s="12">
        <f t="shared" si="32"/>
        <v>97.799529639783</v>
      </c>
      <c r="K64" s="12">
        <f t="shared" si="33"/>
        <v>92.0940444060451</v>
      </c>
      <c r="L64" s="12">
        <f t="shared" si="34"/>
        <v>74.3641784106437</v>
      </c>
      <c r="M64" s="12"/>
      <c r="N64" s="12"/>
      <c r="O64" s="13"/>
      <c r="P64" s="12"/>
      <c r="Q64" s="13"/>
      <c r="R64" s="14">
        <f t="shared" si="36"/>
        <v>0.000578726801037679</v>
      </c>
      <c r="S64" s="14">
        <f t="shared" si="0"/>
        <v>0.000259399489089332</v>
      </c>
      <c r="T64" s="14">
        <f t="shared" si="1"/>
        <v>0.000398319088370523</v>
      </c>
      <c r="U64" s="14">
        <f t="shared" si="2"/>
        <v>-0.00966786108157704</v>
      </c>
      <c r="V64" s="14">
        <f t="shared" si="3"/>
        <v>-0.000984789840259445</v>
      </c>
      <c r="Y64" s="3"/>
      <c r="Z64">
        <f t="shared" si="38"/>
        <v>0.02031</v>
      </c>
      <c r="AA64">
        <f t="shared" si="22"/>
        <v>0.02065</v>
      </c>
      <c r="AB64">
        <f t="shared" si="23"/>
        <v>0.02436</v>
      </c>
      <c r="AC64">
        <f t="shared" si="24"/>
        <v>0.0299</v>
      </c>
      <c r="AD64">
        <f t="shared" si="18"/>
        <v>0.03614</v>
      </c>
      <c r="AE64" s="3"/>
      <c r="AF64" s="17">
        <f t="shared" si="37"/>
        <v>0.863121614967996</v>
      </c>
      <c r="AG64" s="17">
        <f t="shared" si="4"/>
        <v>0.878450363196126</v>
      </c>
      <c r="AH64" s="17">
        <f t="shared" si="5"/>
        <v>0.816912972085386</v>
      </c>
      <c r="AI64" s="17">
        <f t="shared" si="6"/>
        <v>0.723411371237458</v>
      </c>
      <c r="AJ64" s="17">
        <f t="shared" si="7"/>
        <v>0.587161040398451</v>
      </c>
      <c r="AK64" s="3"/>
      <c r="AL64" s="17">
        <f t="shared" si="35"/>
        <v>-0.20863309352518</v>
      </c>
      <c r="AM64" s="17">
        <f t="shared" si="8"/>
        <v>-0.0517928286852589</v>
      </c>
      <c r="AN64" s="17">
        <f t="shared" si="9"/>
        <v>-0.0179372197309417</v>
      </c>
      <c r="AO64" s="17">
        <f t="shared" si="10"/>
        <v>0.118500604594921</v>
      </c>
      <c r="AP64" s="17">
        <f t="shared" si="11"/>
        <v>0.00335120643431645</v>
      </c>
    </row>
    <row r="65" customFormat="1" spans="1:42">
      <c r="A65" s="8">
        <v>43834</v>
      </c>
      <c r="B65">
        <v>0.0022</v>
      </c>
      <c r="C65">
        <v>0.00238</v>
      </c>
      <c r="D65">
        <v>0.00438</v>
      </c>
      <c r="E65">
        <v>0.00925</v>
      </c>
      <c r="F65">
        <v>0.01497</v>
      </c>
      <c r="G65" s="2"/>
      <c r="H65" s="10">
        <f t="shared" si="30"/>
        <v>99.7804829375374</v>
      </c>
      <c r="I65" s="12">
        <f t="shared" si="31"/>
        <v>99.5256939434882</v>
      </c>
      <c r="J65" s="12">
        <f t="shared" si="32"/>
        <v>97.8384850592722</v>
      </c>
      <c r="K65" s="12">
        <f t="shared" si="33"/>
        <v>91.2036919782868</v>
      </c>
      <c r="L65" s="12">
        <f t="shared" si="34"/>
        <v>74.2909453232657</v>
      </c>
      <c r="M65" s="12"/>
      <c r="N65" s="12"/>
      <c r="O65" s="13"/>
      <c r="P65" s="12"/>
      <c r="Q65" s="13"/>
      <c r="R65" s="14">
        <f t="shared" si="36"/>
        <v>-0.000727867348668434</v>
      </c>
      <c r="S65" s="14">
        <f t="shared" si="0"/>
        <v>-0.000857406306392131</v>
      </c>
      <c r="T65" s="14">
        <f t="shared" si="1"/>
        <v>0.00184396971625777</v>
      </c>
      <c r="U65" s="14">
        <f t="shared" si="2"/>
        <v>0.0032756426802486</v>
      </c>
      <c r="V65" s="14">
        <f t="shared" si="3"/>
        <v>-0.00334396863979659</v>
      </c>
      <c r="Y65" s="3"/>
      <c r="Z65">
        <f t="shared" si="38"/>
        <v>0.02031</v>
      </c>
      <c r="AA65">
        <f t="shared" si="22"/>
        <v>0.02065</v>
      </c>
      <c r="AB65">
        <f t="shared" si="23"/>
        <v>0.02436</v>
      </c>
      <c r="AC65">
        <f t="shared" si="24"/>
        <v>0.0299</v>
      </c>
      <c r="AD65">
        <f t="shared" si="18"/>
        <v>0.03614</v>
      </c>
      <c r="AE65" s="3"/>
      <c r="AF65" s="17">
        <f t="shared" si="37"/>
        <v>0.891678975873954</v>
      </c>
      <c r="AG65" s="17">
        <f t="shared" si="4"/>
        <v>0.884745762711864</v>
      </c>
      <c r="AH65" s="17">
        <f t="shared" si="5"/>
        <v>0.820197044334975</v>
      </c>
      <c r="AI65" s="17">
        <f t="shared" si="6"/>
        <v>0.690635451505017</v>
      </c>
      <c r="AJ65" s="17">
        <f t="shared" si="7"/>
        <v>0.585777531820697</v>
      </c>
      <c r="AK65" s="3"/>
      <c r="AL65" s="17">
        <f t="shared" si="35"/>
        <v>0.331818181818182</v>
      </c>
      <c r="AM65" s="17">
        <f t="shared" si="8"/>
        <v>0.180672268907563</v>
      </c>
      <c r="AN65" s="17">
        <f t="shared" si="9"/>
        <v>-0.084474885844749</v>
      </c>
      <c r="AO65" s="17">
        <f t="shared" si="10"/>
        <v>-0.0356756756756755</v>
      </c>
      <c r="AP65" s="17">
        <f t="shared" si="11"/>
        <v>0.0113560454241817</v>
      </c>
    </row>
    <row r="66" customFormat="1" spans="1:42">
      <c r="A66" s="8">
        <v>43835</v>
      </c>
      <c r="B66">
        <v>0.00293</v>
      </c>
      <c r="C66">
        <v>0.00281</v>
      </c>
      <c r="D66">
        <v>0.00401</v>
      </c>
      <c r="E66">
        <v>0.00892</v>
      </c>
      <c r="F66">
        <v>0.01514</v>
      </c>
      <c r="G66" s="2"/>
      <c r="H66" s="10">
        <f t="shared" si="30"/>
        <v>99.7078559819728</v>
      </c>
      <c r="I66" s="12">
        <f t="shared" si="31"/>
        <v>99.440359985853</v>
      </c>
      <c r="J66" s="12">
        <f t="shared" si="32"/>
        <v>98.0188962628061</v>
      </c>
      <c r="K66" s="12">
        <f t="shared" si="33"/>
        <v>91.5024426843271</v>
      </c>
      <c r="L66" s="12">
        <f t="shared" si="34"/>
        <v>74.0425187318838</v>
      </c>
      <c r="M66" s="12"/>
      <c r="N66" s="12"/>
      <c r="O66" s="13"/>
      <c r="P66" s="12"/>
      <c r="Q66" s="13"/>
      <c r="R66" s="14">
        <f t="shared" si="36"/>
        <v>0.000209430349449454</v>
      </c>
      <c r="S66" s="14">
        <f t="shared" si="0"/>
        <v>0.000179519784214591</v>
      </c>
      <c r="T66" s="14">
        <f t="shared" si="1"/>
        <v>0.000149414295692965</v>
      </c>
      <c r="U66" s="14">
        <f t="shared" si="2"/>
        <v>0.000396550009727597</v>
      </c>
      <c r="V66" s="14">
        <f t="shared" si="3"/>
        <v>-0.00216472494906871</v>
      </c>
      <c r="Y66" s="3"/>
      <c r="Z66">
        <f t="shared" si="38"/>
        <v>0.02031</v>
      </c>
      <c r="AA66">
        <f t="shared" si="22"/>
        <v>0.02065</v>
      </c>
      <c r="AB66">
        <f t="shared" si="23"/>
        <v>0.02436</v>
      </c>
      <c r="AC66">
        <f t="shared" si="24"/>
        <v>0.0299</v>
      </c>
      <c r="AD66">
        <f t="shared" si="18"/>
        <v>0.03614</v>
      </c>
      <c r="AE66" s="3"/>
      <c r="AF66" s="17">
        <f t="shared" si="37"/>
        <v>0.855736090595766</v>
      </c>
      <c r="AG66" s="17">
        <f t="shared" si="4"/>
        <v>0.863922518159806</v>
      </c>
      <c r="AH66" s="17">
        <f t="shared" si="5"/>
        <v>0.835385878489327</v>
      </c>
      <c r="AI66" s="17">
        <f t="shared" si="6"/>
        <v>0.701672240802676</v>
      </c>
      <c r="AJ66" s="17">
        <f t="shared" si="7"/>
        <v>0.581073602656336</v>
      </c>
      <c r="AK66" s="3"/>
      <c r="AL66" s="17">
        <f t="shared" si="35"/>
        <v>-0.0716723549488054</v>
      </c>
      <c r="AM66" s="17">
        <f t="shared" si="8"/>
        <v>-0.0320284697508896</v>
      </c>
      <c r="AN66" s="17">
        <f t="shared" si="9"/>
        <v>-0.00748129675810465</v>
      </c>
      <c r="AO66" s="17">
        <f t="shared" si="10"/>
        <v>-0.00448430493273544</v>
      </c>
      <c r="AP66" s="17">
        <f t="shared" si="11"/>
        <v>0.00726552179656532</v>
      </c>
    </row>
    <row r="67" customFormat="1" spans="1:42">
      <c r="A67" s="8">
        <v>43836</v>
      </c>
      <c r="B67">
        <v>0.00272</v>
      </c>
      <c r="C67">
        <v>0.00272</v>
      </c>
      <c r="D67">
        <v>0.00398</v>
      </c>
      <c r="E67">
        <v>0.00888</v>
      </c>
      <c r="F67">
        <v>0.01525</v>
      </c>
      <c r="G67" s="2"/>
      <c r="H67" s="10">
        <f t="shared" si="30"/>
        <v>99.728737833094</v>
      </c>
      <c r="I67" s="12">
        <f t="shared" si="31"/>
        <v>99.4582114978199</v>
      </c>
      <c r="J67" s="12">
        <f t="shared" si="32"/>
        <v>98.0335416871558</v>
      </c>
      <c r="K67" s="12">
        <f t="shared" si="33"/>
        <v>91.5387279788637</v>
      </c>
      <c r="L67" s="12">
        <f t="shared" si="34"/>
        <v>73.882237044293</v>
      </c>
      <c r="M67" s="12"/>
      <c r="N67" s="12"/>
      <c r="O67" s="13"/>
      <c r="P67" s="12"/>
      <c r="Q67" s="13"/>
      <c r="R67" s="14">
        <f t="shared" si="36"/>
        <v>0.000249384021467155</v>
      </c>
      <c r="S67" s="14">
        <f t="shared" si="0"/>
        <v>-9.97212789628802e-5</v>
      </c>
      <c r="T67" s="14">
        <f t="shared" si="1"/>
        <v>-9.95976255131307e-5</v>
      </c>
      <c r="U67" s="14">
        <f t="shared" si="2"/>
        <v>0.00516887195864029</v>
      </c>
      <c r="V67" s="14">
        <f t="shared" si="3"/>
        <v>0.0166922827257034</v>
      </c>
      <c r="Y67" s="3"/>
      <c r="Z67">
        <f t="shared" si="38"/>
        <v>0.02031</v>
      </c>
      <c r="AA67">
        <f t="shared" si="22"/>
        <v>0.02065</v>
      </c>
      <c r="AB67">
        <f t="shared" si="23"/>
        <v>0.02436</v>
      </c>
      <c r="AC67">
        <f t="shared" si="24"/>
        <v>0.0299</v>
      </c>
      <c r="AD67">
        <f t="shared" si="18"/>
        <v>0.03614</v>
      </c>
      <c r="AE67" s="3"/>
      <c r="AF67" s="17">
        <f t="shared" si="37"/>
        <v>0.866075824716888</v>
      </c>
      <c r="AG67" s="17">
        <f t="shared" si="4"/>
        <v>0.868280871670702</v>
      </c>
      <c r="AH67" s="17">
        <f t="shared" si="5"/>
        <v>0.836617405582923</v>
      </c>
      <c r="AI67" s="17">
        <f t="shared" si="6"/>
        <v>0.703010033444816</v>
      </c>
      <c r="AJ67" s="17">
        <f t="shared" si="7"/>
        <v>0.578029883785279</v>
      </c>
      <c r="AK67" s="3"/>
      <c r="AL67" s="17">
        <f t="shared" si="35"/>
        <v>-0.0919117647058824</v>
      </c>
      <c r="AM67" s="17">
        <f t="shared" si="8"/>
        <v>0.0183823529411764</v>
      </c>
      <c r="AN67" s="17">
        <f t="shared" si="9"/>
        <v>0.00502512562814072</v>
      </c>
      <c r="AO67" s="17">
        <f t="shared" si="10"/>
        <v>-0.0585585585585587</v>
      </c>
      <c r="AP67" s="17">
        <f t="shared" si="11"/>
        <v>-0.0550819672131148</v>
      </c>
    </row>
    <row r="68" customFormat="1" spans="1:42">
      <c r="A68" s="8">
        <v>43837</v>
      </c>
      <c r="B68">
        <v>0.00247</v>
      </c>
      <c r="C68">
        <v>0.00277</v>
      </c>
      <c r="D68">
        <v>0.004</v>
      </c>
      <c r="E68">
        <v>0.00836</v>
      </c>
      <c r="F68">
        <v>0.01441</v>
      </c>
      <c r="G68" s="2"/>
      <c r="H68" s="10">
        <f t="shared" si="30"/>
        <v>99.7536085867906</v>
      </c>
      <c r="I68" s="12">
        <f t="shared" si="31"/>
        <v>99.448293397766</v>
      </c>
      <c r="J68" s="12">
        <f t="shared" si="32"/>
        <v>98.0237777791831</v>
      </c>
      <c r="K68" s="12">
        <f t="shared" si="33"/>
        <v>92.0118799430433</v>
      </c>
      <c r="L68" s="12">
        <f t="shared" si="34"/>
        <v>75.1155002334438</v>
      </c>
      <c r="M68" s="12"/>
      <c r="N68" s="12"/>
      <c r="O68" s="13"/>
      <c r="P68" s="12"/>
      <c r="Q68" s="13"/>
      <c r="R68" s="14">
        <f t="shared" si="36"/>
        <v>0.000489031717200017</v>
      </c>
      <c r="S68" s="14">
        <f t="shared" ref="S68:S121" si="39">(I69-I68)/I68</f>
        <v>0.000139627891498449</v>
      </c>
      <c r="T68" s="14">
        <f t="shared" ref="T68:T121" si="40">(J69-J68)/J68</f>
        <v>-0.00144297248230457</v>
      </c>
      <c r="U68" s="14">
        <f t="shared" ref="U68:U121" si="41">(K69-K68)/K68</f>
        <v>-0.0147546537907856</v>
      </c>
      <c r="V68" s="14">
        <f t="shared" ref="V68:V121" si="42">(L69-L68)/L68</f>
        <v>-0.030265706560308</v>
      </c>
      <c r="Y68" s="3"/>
      <c r="Z68">
        <f t="shared" si="38"/>
        <v>0.02031</v>
      </c>
      <c r="AA68">
        <f t="shared" si="22"/>
        <v>0.02065</v>
      </c>
      <c r="AB68">
        <f t="shared" si="23"/>
        <v>0.02436</v>
      </c>
      <c r="AC68">
        <f t="shared" si="24"/>
        <v>0.0299</v>
      </c>
      <c r="AD68">
        <f t="shared" si="18"/>
        <v>0.03614</v>
      </c>
      <c r="AE68" s="3"/>
      <c r="AF68" s="17">
        <f t="shared" si="37"/>
        <v>0.878385032003939</v>
      </c>
      <c r="AG68" s="17">
        <f t="shared" ref="AG68:AG121" si="43">(AA68-C68)/AA68</f>
        <v>0.865859564164649</v>
      </c>
      <c r="AH68" s="17">
        <f t="shared" ref="AH68:AH121" si="44">(AB68-D68)/AB68</f>
        <v>0.835796387520525</v>
      </c>
      <c r="AI68" s="17">
        <f t="shared" ref="AI68:AI121" si="45">(AC68-E68)/AC68</f>
        <v>0.720401337792642</v>
      </c>
      <c r="AJ68" s="17">
        <f t="shared" ref="AJ68:AJ121" si="46">(AD68-F68)/AD68</f>
        <v>0.601272827891533</v>
      </c>
      <c r="AK68" s="3"/>
      <c r="AL68" s="17">
        <f t="shared" si="35"/>
        <v>-0.198380566801619</v>
      </c>
      <c r="AM68" s="17">
        <f t="shared" ref="AM68:AM122" si="47">(C69-C68)/C68</f>
        <v>-0.0252707581227436</v>
      </c>
      <c r="AN68" s="17">
        <f t="shared" ref="AN68:AN122" si="48">(D69-D68)/D68</f>
        <v>0.0725000000000001</v>
      </c>
      <c r="AO68" s="17">
        <f t="shared" ref="AO68:AO122" si="49">(E69-E68)/E68</f>
        <v>0.179425837320574</v>
      </c>
      <c r="AP68" s="17">
        <f t="shared" ref="AP68:AP122" si="50">(F69-F68)/F68</f>
        <v>0.108258154059681</v>
      </c>
    </row>
    <row r="69" customFormat="1" spans="1:42">
      <c r="A69" s="8">
        <v>43838</v>
      </c>
      <c r="B69">
        <v>0.00198</v>
      </c>
      <c r="C69">
        <v>0.0027</v>
      </c>
      <c r="D69">
        <v>0.00429</v>
      </c>
      <c r="E69">
        <v>0.00986</v>
      </c>
      <c r="F69">
        <v>0.01597</v>
      </c>
      <c r="G69" s="2"/>
      <c r="H69" s="10">
        <f t="shared" ref="H69:H100" si="51">100/(1+B69)^1</f>
        <v>99.8023912652947</v>
      </c>
      <c r="I69" s="12">
        <f t="shared" ref="I69:I100" si="52">100/(1+C69)^2</f>
        <v>99.4621791532862</v>
      </c>
      <c r="J69" s="12">
        <f t="shared" ref="J69:J100" si="53">100/(1+D69)^5</f>
        <v>97.8823321652362</v>
      </c>
      <c r="K69" s="12">
        <f t="shared" ref="K69:K100" si="54">100/(1+E69)^10</f>
        <v>90.6542765098443</v>
      </c>
      <c r="L69" s="12">
        <f t="shared" ref="L69:L100" si="55">100/(1+F69)^20</f>
        <v>72.8420765452477</v>
      </c>
      <c r="M69" s="12"/>
      <c r="N69" s="12"/>
      <c r="O69" s="13"/>
      <c r="P69" s="12"/>
      <c r="Q69" s="13"/>
      <c r="R69" s="14">
        <f t="shared" si="36"/>
        <v>0.000719093941633657</v>
      </c>
      <c r="S69" s="14">
        <f t="shared" si="39"/>
        <v>0.00171757789830242</v>
      </c>
      <c r="T69" s="14">
        <f t="shared" si="40"/>
        <v>0.00294258265124394</v>
      </c>
      <c r="U69" s="14">
        <f t="shared" si="41"/>
        <v>0.013065128796884</v>
      </c>
      <c r="V69" s="14">
        <f t="shared" si="42"/>
        <v>0.0324309405205632</v>
      </c>
      <c r="Y69" s="3"/>
      <c r="Z69">
        <f t="shared" si="38"/>
        <v>0.02031</v>
      </c>
      <c r="AA69">
        <f t="shared" si="22"/>
        <v>0.02065</v>
      </c>
      <c r="AB69">
        <f t="shared" si="23"/>
        <v>0.02436</v>
      </c>
      <c r="AC69">
        <f t="shared" si="24"/>
        <v>0.0299</v>
      </c>
      <c r="AD69">
        <f t="shared" ref="AD69:AD121" si="56">MAX(AD68,F68)</f>
        <v>0.03614</v>
      </c>
      <c r="AE69" s="3"/>
      <c r="AF69" s="17">
        <f t="shared" si="37"/>
        <v>0.902511078286558</v>
      </c>
      <c r="AG69" s="17">
        <f t="shared" si="43"/>
        <v>0.869249394673123</v>
      </c>
      <c r="AH69" s="17">
        <f t="shared" si="44"/>
        <v>0.823891625615763</v>
      </c>
      <c r="AI69" s="17">
        <f t="shared" si="45"/>
        <v>0.670234113712375</v>
      </c>
      <c r="AJ69" s="17">
        <f t="shared" si="46"/>
        <v>0.558107360265634</v>
      </c>
      <c r="AK69" s="3"/>
      <c r="AL69" s="17">
        <f t="shared" ref="AL69:AL100" si="57">(B70-B69)/B69</f>
        <v>-0.363636363636364</v>
      </c>
      <c r="AM69" s="17">
        <f t="shared" si="47"/>
        <v>-0.318518518518519</v>
      </c>
      <c r="AN69" s="17">
        <f t="shared" si="48"/>
        <v>-0.137529137529138</v>
      </c>
      <c r="AO69" s="17">
        <f t="shared" si="49"/>
        <v>-0.132860040567951</v>
      </c>
      <c r="AP69" s="17">
        <f t="shared" si="50"/>
        <v>-0.101440200375705</v>
      </c>
    </row>
    <row r="70" customFormat="1" spans="1:42">
      <c r="A70" s="8">
        <v>43839</v>
      </c>
      <c r="B70">
        <v>0.00126</v>
      </c>
      <c r="C70">
        <v>0.00184</v>
      </c>
      <c r="D70">
        <v>0.0037</v>
      </c>
      <c r="E70">
        <v>0.00855</v>
      </c>
      <c r="F70">
        <v>0.01435</v>
      </c>
      <c r="G70" s="2"/>
      <c r="H70" s="10">
        <f t="shared" si="51"/>
        <v>99.8741585602141</v>
      </c>
      <c r="I70" s="12">
        <f t="shared" si="52"/>
        <v>99.6330131939169</v>
      </c>
      <c r="J70" s="12">
        <f t="shared" si="53"/>
        <v>98.1703590177289</v>
      </c>
      <c r="K70" s="12">
        <f t="shared" si="54"/>
        <v>91.8386863084338</v>
      </c>
      <c r="L70" s="12">
        <f t="shared" si="55"/>
        <v>75.2044135970809</v>
      </c>
      <c r="M70" s="12"/>
      <c r="N70" s="12"/>
      <c r="O70" s="13"/>
      <c r="P70" s="12"/>
      <c r="Q70" s="13"/>
      <c r="R70" s="14">
        <f t="shared" si="36"/>
        <v>0.000529613382231163</v>
      </c>
      <c r="S70" s="14">
        <f t="shared" si="39"/>
        <v>0.00127887445971741</v>
      </c>
      <c r="T70" s="14">
        <f t="shared" si="40"/>
        <v>0.00424511200703074</v>
      </c>
      <c r="U70" s="14">
        <f t="shared" si="41"/>
        <v>0.00287996784212064</v>
      </c>
      <c r="V70" s="14">
        <f t="shared" si="42"/>
        <v>-0.00236311072617774</v>
      </c>
      <c r="Y70" s="3"/>
      <c r="Z70">
        <f t="shared" si="38"/>
        <v>0.02031</v>
      </c>
      <c r="AA70">
        <f t="shared" ref="AA70:AA121" si="58">MAX(AA69,C69)</f>
        <v>0.02065</v>
      </c>
      <c r="AB70">
        <f t="shared" ref="AB70:AB121" si="59">MAX(AB69,D69)</f>
        <v>0.02436</v>
      </c>
      <c r="AC70">
        <f t="shared" ref="AC70:AC121" si="60">MAX(AC69,E69)</f>
        <v>0.0299</v>
      </c>
      <c r="AD70">
        <f t="shared" si="56"/>
        <v>0.03614</v>
      </c>
      <c r="AE70" s="3"/>
      <c r="AF70" s="17">
        <f t="shared" si="37"/>
        <v>0.937961595273264</v>
      </c>
      <c r="AG70" s="17">
        <f t="shared" si="43"/>
        <v>0.91089588377724</v>
      </c>
      <c r="AH70" s="17">
        <f t="shared" si="44"/>
        <v>0.848111658456486</v>
      </c>
      <c r="AI70" s="17">
        <f t="shared" si="45"/>
        <v>0.714046822742475</v>
      </c>
      <c r="AJ70" s="17">
        <f t="shared" si="46"/>
        <v>0.602933038184837</v>
      </c>
      <c r="AK70" s="3"/>
      <c r="AL70" s="17">
        <f t="shared" si="57"/>
        <v>-0.420634920634921</v>
      </c>
      <c r="AM70" s="17">
        <f t="shared" si="47"/>
        <v>-0.347826086956522</v>
      </c>
      <c r="AN70" s="17">
        <f t="shared" si="48"/>
        <v>-0.22972972972973</v>
      </c>
      <c r="AO70" s="17">
        <f t="shared" si="49"/>
        <v>-0.0339181286549708</v>
      </c>
      <c r="AP70" s="17">
        <f t="shared" si="50"/>
        <v>0.00836236933797912</v>
      </c>
    </row>
    <row r="71" customFormat="1" spans="1:42">
      <c r="A71" s="8">
        <v>43840</v>
      </c>
      <c r="B71">
        <v>0.00073</v>
      </c>
      <c r="C71">
        <v>0.0012</v>
      </c>
      <c r="D71">
        <v>0.00285</v>
      </c>
      <c r="E71">
        <v>0.00826</v>
      </c>
      <c r="F71">
        <v>0.01447</v>
      </c>
      <c r="G71" s="2"/>
      <c r="H71" s="10">
        <f t="shared" si="51"/>
        <v>99.9270532511267</v>
      </c>
      <c r="I71" s="12">
        <f t="shared" si="52"/>
        <v>99.7604313098353</v>
      </c>
      <c r="J71" s="12">
        <f t="shared" si="53"/>
        <v>98.5871031875296</v>
      </c>
      <c r="K71" s="12">
        <f t="shared" si="54"/>
        <v>92.1031787716647</v>
      </c>
      <c r="L71" s="12">
        <f t="shared" si="55"/>
        <v>75.0266972406537</v>
      </c>
      <c r="M71" s="12"/>
      <c r="N71" s="12"/>
      <c r="O71" s="13"/>
      <c r="P71" s="12"/>
      <c r="Q71" s="13"/>
      <c r="R71" s="14">
        <f t="shared" si="36"/>
        <v>0.000529894021195644</v>
      </c>
      <c r="S71" s="14">
        <f t="shared" si="39"/>
        <v>0.000419628624046333</v>
      </c>
      <c r="T71" s="14">
        <f t="shared" si="40"/>
        <v>-0.000797344801107211</v>
      </c>
      <c r="U71" s="14">
        <f t="shared" si="41"/>
        <v>-0.00721144804183718</v>
      </c>
      <c r="V71" s="14">
        <f t="shared" si="42"/>
        <v>-0.0214412488417311</v>
      </c>
      <c r="Y71" s="3"/>
      <c r="Z71">
        <f t="shared" si="38"/>
        <v>0.02031</v>
      </c>
      <c r="AA71">
        <f t="shared" si="58"/>
        <v>0.02065</v>
      </c>
      <c r="AB71">
        <f t="shared" si="59"/>
        <v>0.02436</v>
      </c>
      <c r="AC71">
        <f t="shared" si="60"/>
        <v>0.0299</v>
      </c>
      <c r="AD71">
        <f t="shared" si="56"/>
        <v>0.03614</v>
      </c>
      <c r="AE71" s="3"/>
      <c r="AF71" s="17">
        <f t="shared" si="37"/>
        <v>0.964057114721812</v>
      </c>
      <c r="AG71" s="17">
        <f t="shared" si="43"/>
        <v>0.941888619854722</v>
      </c>
      <c r="AH71" s="17">
        <f t="shared" si="44"/>
        <v>0.883004926108374</v>
      </c>
      <c r="AI71" s="17">
        <f t="shared" si="45"/>
        <v>0.723745819397993</v>
      </c>
      <c r="AJ71" s="17">
        <f t="shared" si="46"/>
        <v>0.599612617598229</v>
      </c>
      <c r="AK71" s="3"/>
      <c r="AL71" s="17">
        <f t="shared" si="57"/>
        <v>-0.726027397260274</v>
      </c>
      <c r="AM71" s="17">
        <f t="shared" si="47"/>
        <v>-0.175</v>
      </c>
      <c r="AN71" s="17">
        <f t="shared" si="48"/>
        <v>0.056140350877193</v>
      </c>
      <c r="AO71" s="17">
        <f t="shared" si="49"/>
        <v>0.0883777239709443</v>
      </c>
      <c r="AP71" s="17">
        <f t="shared" si="50"/>
        <v>0.0760193503800968</v>
      </c>
    </row>
    <row r="72" customFormat="1" spans="1:42">
      <c r="A72" s="8">
        <v>43841</v>
      </c>
      <c r="B72">
        <v>0.0002</v>
      </c>
      <c r="C72">
        <v>0.00099</v>
      </c>
      <c r="D72">
        <v>0.00301</v>
      </c>
      <c r="E72">
        <v>0.00899</v>
      </c>
      <c r="F72">
        <v>0.01557</v>
      </c>
      <c r="G72" s="2"/>
      <c r="H72" s="10">
        <f t="shared" si="51"/>
        <v>99.9800039992002</v>
      </c>
      <c r="I72" s="12">
        <f t="shared" si="52"/>
        <v>99.8022936423601</v>
      </c>
      <c r="J72" s="12">
        <f t="shared" si="53"/>
        <v>98.5084952733468</v>
      </c>
      <c r="K72" s="12">
        <f t="shared" si="54"/>
        <v>91.4389814834648</v>
      </c>
      <c r="L72" s="12">
        <f t="shared" si="55"/>
        <v>73.4180311553436</v>
      </c>
      <c r="M72" s="12"/>
      <c r="N72" s="12"/>
      <c r="O72" s="13"/>
      <c r="P72" s="12"/>
      <c r="Q72" s="13"/>
      <c r="R72" s="14">
        <f t="shared" si="36"/>
        <v>-0.00027986566448114</v>
      </c>
      <c r="S72" s="14">
        <f t="shared" si="39"/>
        <v>0.000499692681200288</v>
      </c>
      <c r="T72" s="14">
        <f t="shared" si="40"/>
        <v>-0.00179266752663493</v>
      </c>
      <c r="U72" s="14">
        <f t="shared" si="41"/>
        <v>-0.00779600056546777</v>
      </c>
      <c r="V72" s="14">
        <f t="shared" si="42"/>
        <v>-0.0107700075525653</v>
      </c>
      <c r="Y72" s="3"/>
      <c r="Z72">
        <f t="shared" si="38"/>
        <v>0.02031</v>
      </c>
      <c r="AA72">
        <f t="shared" si="58"/>
        <v>0.02065</v>
      </c>
      <c r="AB72">
        <f t="shared" si="59"/>
        <v>0.02436</v>
      </c>
      <c r="AC72">
        <f t="shared" si="60"/>
        <v>0.0299</v>
      </c>
      <c r="AD72">
        <f t="shared" si="56"/>
        <v>0.03614</v>
      </c>
      <c r="AE72" s="3"/>
      <c r="AF72" s="17">
        <f t="shared" si="37"/>
        <v>0.990152634170359</v>
      </c>
      <c r="AG72" s="17">
        <f t="shared" si="43"/>
        <v>0.952058111380145</v>
      </c>
      <c r="AH72" s="17">
        <f t="shared" si="44"/>
        <v>0.876436781609195</v>
      </c>
      <c r="AI72" s="17">
        <f t="shared" si="45"/>
        <v>0.69933110367893</v>
      </c>
      <c r="AJ72" s="17">
        <f t="shared" si="46"/>
        <v>0.569175428887659</v>
      </c>
      <c r="AK72" s="3"/>
      <c r="AL72" s="17">
        <f t="shared" si="57"/>
        <v>1.4</v>
      </c>
      <c r="AM72" s="17">
        <f t="shared" si="47"/>
        <v>-0.252525252525253</v>
      </c>
      <c r="AN72" s="17">
        <f t="shared" si="48"/>
        <v>0.119601328903655</v>
      </c>
      <c r="AO72" s="17">
        <f t="shared" si="49"/>
        <v>0.0878754171301447</v>
      </c>
      <c r="AP72" s="17">
        <f t="shared" si="50"/>
        <v>0.0353243416827231</v>
      </c>
    </row>
    <row r="73" customFormat="1" spans="1:42">
      <c r="A73" s="8">
        <v>43842</v>
      </c>
      <c r="B73">
        <v>0.00048</v>
      </c>
      <c r="C73">
        <v>0.00074</v>
      </c>
      <c r="D73">
        <v>0.00337</v>
      </c>
      <c r="E73">
        <v>0.00978</v>
      </c>
      <c r="F73">
        <v>0.01612</v>
      </c>
      <c r="G73" s="2"/>
      <c r="H73" s="10">
        <f t="shared" si="51"/>
        <v>99.9520230289461</v>
      </c>
      <c r="I73" s="12">
        <f t="shared" si="52"/>
        <v>99.8521641180602</v>
      </c>
      <c r="J73" s="12">
        <f t="shared" si="53"/>
        <v>98.3319022927726</v>
      </c>
      <c r="K73" s="12">
        <f t="shared" si="54"/>
        <v>90.7261231321139</v>
      </c>
      <c r="L73" s="12">
        <f t="shared" si="55"/>
        <v>72.6273184053061</v>
      </c>
      <c r="M73" s="12"/>
      <c r="N73" s="12"/>
      <c r="O73" s="13"/>
      <c r="P73" s="12"/>
      <c r="Q73" s="13"/>
      <c r="R73" s="14">
        <f t="shared" si="36"/>
        <v>-9.99510239983281e-6</v>
      </c>
      <c r="S73" s="14">
        <f t="shared" si="39"/>
        <v>-0.000798929402673148</v>
      </c>
      <c r="T73" s="14">
        <f t="shared" si="40"/>
        <v>-0.00367942798288169</v>
      </c>
      <c r="U73" s="14">
        <f t="shared" si="41"/>
        <v>-0.0112198030974695</v>
      </c>
      <c r="V73" s="14">
        <f t="shared" si="42"/>
        <v>-0.0542915384681514</v>
      </c>
      <c r="Y73" s="3"/>
      <c r="Z73">
        <f t="shared" si="38"/>
        <v>0.02031</v>
      </c>
      <c r="AA73">
        <f t="shared" si="58"/>
        <v>0.02065</v>
      </c>
      <c r="AB73">
        <f t="shared" si="59"/>
        <v>0.02436</v>
      </c>
      <c r="AC73">
        <f t="shared" si="60"/>
        <v>0.0299</v>
      </c>
      <c r="AD73">
        <f t="shared" si="56"/>
        <v>0.03614</v>
      </c>
      <c r="AE73" s="3"/>
      <c r="AF73" s="17">
        <f t="shared" si="37"/>
        <v>0.976366322008863</v>
      </c>
      <c r="AG73" s="17">
        <f t="shared" si="43"/>
        <v>0.964164648910412</v>
      </c>
      <c r="AH73" s="17">
        <f t="shared" si="44"/>
        <v>0.861658456486043</v>
      </c>
      <c r="AI73" s="17">
        <f t="shared" si="45"/>
        <v>0.672909698996656</v>
      </c>
      <c r="AJ73" s="17">
        <f t="shared" si="46"/>
        <v>0.553956834532374</v>
      </c>
      <c r="AK73" s="3"/>
      <c r="AL73" s="17">
        <f t="shared" si="57"/>
        <v>0.0208333333333333</v>
      </c>
      <c r="AM73" s="17">
        <f t="shared" si="47"/>
        <v>0.54054054054054</v>
      </c>
      <c r="AN73" s="17">
        <f t="shared" si="48"/>
        <v>0.219584569732938</v>
      </c>
      <c r="AO73" s="17">
        <f t="shared" si="49"/>
        <v>0.116564417177914</v>
      </c>
      <c r="AP73" s="17">
        <f t="shared" si="50"/>
        <v>0.176178660049628</v>
      </c>
    </row>
    <row r="74" customFormat="1" spans="1:42">
      <c r="A74" s="8">
        <v>44197</v>
      </c>
      <c r="B74">
        <v>0.00049</v>
      </c>
      <c r="C74">
        <v>0.00114</v>
      </c>
      <c r="D74">
        <v>0.00411</v>
      </c>
      <c r="E74">
        <v>0.01092</v>
      </c>
      <c r="F74">
        <v>0.01896</v>
      </c>
      <c r="G74" s="2"/>
      <c r="H74" s="10">
        <f t="shared" si="51"/>
        <v>99.9510239982409</v>
      </c>
      <c r="I74" s="12">
        <f t="shared" si="52"/>
        <v>99.7723892882257</v>
      </c>
      <c r="J74" s="12">
        <f t="shared" si="53"/>
        <v>97.9700971398666</v>
      </c>
      <c r="K74" s="12">
        <f t="shared" si="54"/>
        <v>89.7081938947748</v>
      </c>
      <c r="L74" s="12">
        <f t="shared" si="55"/>
        <v>68.6842695542658</v>
      </c>
      <c r="M74" s="12"/>
      <c r="N74" s="12"/>
      <c r="O74" s="13"/>
      <c r="P74" s="12"/>
      <c r="Q74" s="13"/>
      <c r="R74" s="14">
        <f t="shared" si="36"/>
        <v>-6.99608219395359e-5</v>
      </c>
      <c r="S74" s="14">
        <f t="shared" si="39"/>
        <v>-0.000259653361666847</v>
      </c>
      <c r="T74" s="14">
        <f t="shared" si="40"/>
        <v>-0.018319753345692</v>
      </c>
      <c r="U74" s="14">
        <f t="shared" si="41"/>
        <v>-0.0634629981027376</v>
      </c>
      <c r="V74" s="14">
        <f t="shared" si="42"/>
        <v>-0.115116611535565</v>
      </c>
      <c r="Y74" s="3"/>
      <c r="Z74">
        <f t="shared" si="38"/>
        <v>0.02031</v>
      </c>
      <c r="AA74">
        <f t="shared" si="58"/>
        <v>0.02065</v>
      </c>
      <c r="AB74">
        <f t="shared" si="59"/>
        <v>0.02436</v>
      </c>
      <c r="AC74">
        <f t="shared" si="60"/>
        <v>0.0299</v>
      </c>
      <c r="AD74">
        <f t="shared" si="56"/>
        <v>0.03614</v>
      </c>
      <c r="AE74" s="3"/>
      <c r="AF74" s="17">
        <f t="shared" si="37"/>
        <v>0.975873953717381</v>
      </c>
      <c r="AG74" s="17">
        <f t="shared" si="43"/>
        <v>0.944794188861986</v>
      </c>
      <c r="AH74" s="17">
        <f t="shared" si="44"/>
        <v>0.83128078817734</v>
      </c>
      <c r="AI74" s="17">
        <f t="shared" si="45"/>
        <v>0.634782608695652</v>
      </c>
      <c r="AJ74" s="17">
        <f t="shared" si="46"/>
        <v>0.475373547315993</v>
      </c>
      <c r="AK74" s="3"/>
      <c r="AL74" s="17">
        <f t="shared" si="57"/>
        <v>0.142857142857143</v>
      </c>
      <c r="AM74" s="17">
        <f t="shared" si="47"/>
        <v>0.114035087719298</v>
      </c>
      <c r="AN74" s="17">
        <f t="shared" si="48"/>
        <v>0.905109489051095</v>
      </c>
      <c r="AO74" s="17">
        <f t="shared" si="49"/>
        <v>0.608974358974359</v>
      </c>
      <c r="AP74" s="17">
        <f t="shared" si="50"/>
        <v>0.32964135021097</v>
      </c>
    </row>
    <row r="75" customFormat="1" spans="1:42">
      <c r="A75" s="8">
        <v>44198</v>
      </c>
      <c r="B75">
        <v>0.00056</v>
      </c>
      <c r="C75">
        <v>0.00127</v>
      </c>
      <c r="D75">
        <v>0.00783</v>
      </c>
      <c r="E75">
        <v>0.01757</v>
      </c>
      <c r="F75">
        <v>0.02521</v>
      </c>
      <c r="G75" s="2"/>
      <c r="H75" s="10">
        <f t="shared" si="51"/>
        <v>99.9440313424482</v>
      </c>
      <c r="I75" s="12">
        <f t="shared" si="52"/>
        <v>99.7464830519455</v>
      </c>
      <c r="J75" s="12">
        <f t="shared" si="53"/>
        <v>96.1753091250107</v>
      </c>
      <c r="K75" s="12">
        <f t="shared" si="54"/>
        <v>84.0150429558307</v>
      </c>
      <c r="L75" s="12">
        <f t="shared" si="55"/>
        <v>60.7775691773833</v>
      </c>
      <c r="M75" s="12"/>
      <c r="N75" s="12"/>
      <c r="O75" s="13"/>
      <c r="P75" s="12"/>
      <c r="Q75" s="13"/>
      <c r="R75" s="14">
        <f t="shared" si="36"/>
        <v>0.000179931625982006</v>
      </c>
      <c r="S75" s="14">
        <f t="shared" si="39"/>
        <v>0.000759468344771498</v>
      </c>
      <c r="T75" s="14">
        <f t="shared" si="40"/>
        <v>0.000744505516047085</v>
      </c>
      <c r="U75" s="14">
        <f t="shared" si="41"/>
        <v>-0.00714572858634106</v>
      </c>
      <c r="V75" s="14">
        <f t="shared" si="42"/>
        <v>-0.00873835982172786</v>
      </c>
      <c r="Y75" s="3"/>
      <c r="Z75">
        <f t="shared" si="38"/>
        <v>0.02031</v>
      </c>
      <c r="AA75">
        <f t="shared" si="58"/>
        <v>0.02065</v>
      </c>
      <c r="AB75">
        <f t="shared" si="59"/>
        <v>0.02436</v>
      </c>
      <c r="AC75">
        <f t="shared" si="60"/>
        <v>0.0299</v>
      </c>
      <c r="AD75">
        <f t="shared" si="56"/>
        <v>0.03614</v>
      </c>
      <c r="AE75" s="3"/>
      <c r="AF75" s="17">
        <f t="shared" si="37"/>
        <v>0.972427375677006</v>
      </c>
      <c r="AG75" s="17">
        <f t="shared" si="43"/>
        <v>0.938498789346247</v>
      </c>
      <c r="AH75" s="17">
        <f t="shared" si="44"/>
        <v>0.678571428571429</v>
      </c>
      <c r="AI75" s="17">
        <f t="shared" si="45"/>
        <v>0.412374581939799</v>
      </c>
      <c r="AJ75" s="17">
        <f t="shared" si="46"/>
        <v>0.302434975096846</v>
      </c>
      <c r="AK75" s="3"/>
      <c r="AL75" s="17">
        <f t="shared" si="57"/>
        <v>-0.321428571428571</v>
      </c>
      <c r="AM75" s="17">
        <f t="shared" si="47"/>
        <v>-0.299212598425197</v>
      </c>
      <c r="AN75" s="17">
        <f t="shared" si="48"/>
        <v>-0.0191570881226054</v>
      </c>
      <c r="AO75" s="17">
        <f t="shared" si="49"/>
        <v>0.0415480933409221</v>
      </c>
      <c r="AP75" s="17">
        <f t="shared" si="50"/>
        <v>0.0178500595001983</v>
      </c>
    </row>
    <row r="76" customFormat="1" spans="1:42">
      <c r="A76" s="8">
        <v>44199</v>
      </c>
      <c r="B76">
        <v>0.00038</v>
      </c>
      <c r="C76">
        <v>0.00089</v>
      </c>
      <c r="D76">
        <v>0.00768</v>
      </c>
      <c r="E76">
        <v>0.0183</v>
      </c>
      <c r="F76">
        <v>0.02566</v>
      </c>
      <c r="G76" s="2"/>
      <c r="H76" s="10">
        <f t="shared" si="51"/>
        <v>99.9620144345149</v>
      </c>
      <c r="I76" s="12">
        <f t="shared" si="52"/>
        <v>99.8222373483258</v>
      </c>
      <c r="J76" s="12">
        <f t="shared" si="53"/>
        <v>96.2469121731618</v>
      </c>
      <c r="K76" s="12">
        <f t="shared" si="54"/>
        <v>83.4146942616985</v>
      </c>
      <c r="L76" s="12">
        <f t="shared" si="55"/>
        <v>60.2464729088213</v>
      </c>
      <c r="M76" s="12"/>
      <c r="N76" s="12"/>
      <c r="O76" s="13"/>
      <c r="P76" s="12"/>
      <c r="Q76" s="13"/>
      <c r="R76" s="14">
        <f t="shared" si="36"/>
        <v>-0.000449626809748022</v>
      </c>
      <c r="S76" s="14">
        <f t="shared" si="39"/>
        <v>-1.9981916364769e-5</v>
      </c>
      <c r="T76" s="14">
        <f t="shared" si="40"/>
        <v>0.0034805750053273</v>
      </c>
      <c r="U76" s="14">
        <f t="shared" si="41"/>
        <v>0.0131553003719535</v>
      </c>
      <c r="V76" s="14">
        <f t="shared" si="42"/>
        <v>0.0193027159932435</v>
      </c>
      <c r="Y76" s="3"/>
      <c r="Z76">
        <f t="shared" si="38"/>
        <v>0.02031</v>
      </c>
      <c r="AA76">
        <f t="shared" si="58"/>
        <v>0.02065</v>
      </c>
      <c r="AB76">
        <f t="shared" si="59"/>
        <v>0.02436</v>
      </c>
      <c r="AC76">
        <f t="shared" si="60"/>
        <v>0.0299</v>
      </c>
      <c r="AD76">
        <f t="shared" si="56"/>
        <v>0.03614</v>
      </c>
      <c r="AE76" s="3"/>
      <c r="AF76" s="17">
        <f t="shared" si="37"/>
        <v>0.981290004923683</v>
      </c>
      <c r="AG76" s="17">
        <f t="shared" si="43"/>
        <v>0.956900726392252</v>
      </c>
      <c r="AH76" s="17">
        <f t="shared" si="44"/>
        <v>0.684729064039409</v>
      </c>
      <c r="AI76" s="17">
        <f t="shared" si="45"/>
        <v>0.387959866220736</v>
      </c>
      <c r="AJ76" s="17">
        <f t="shared" si="46"/>
        <v>0.289983397897067</v>
      </c>
      <c r="AK76" s="3"/>
      <c r="AL76" s="17">
        <f t="shared" si="57"/>
        <v>1.18421052631579</v>
      </c>
      <c r="AM76" s="17">
        <f t="shared" si="47"/>
        <v>0.0112359550561798</v>
      </c>
      <c r="AN76" s="17">
        <f t="shared" si="48"/>
        <v>-0.0911458333333333</v>
      </c>
      <c r="AO76" s="17">
        <f t="shared" si="49"/>
        <v>-0.0726775956284154</v>
      </c>
      <c r="AP76" s="17">
        <f t="shared" si="50"/>
        <v>-0.0381917381137957</v>
      </c>
    </row>
    <row r="77" customFormat="1" spans="1:42">
      <c r="A77" s="8">
        <v>44200</v>
      </c>
      <c r="B77">
        <v>0.00083</v>
      </c>
      <c r="C77">
        <v>0.0009</v>
      </c>
      <c r="D77">
        <v>0.00698</v>
      </c>
      <c r="E77">
        <v>0.01697</v>
      </c>
      <c r="F77">
        <v>0.02468</v>
      </c>
      <c r="G77" s="2"/>
      <c r="H77" s="10">
        <f t="shared" si="51"/>
        <v>99.9170688328687</v>
      </c>
      <c r="I77" s="12">
        <f t="shared" si="52"/>
        <v>99.8202427087277</v>
      </c>
      <c r="J77" s="12">
        <f t="shared" si="53"/>
        <v>96.5819067700117</v>
      </c>
      <c r="K77" s="12">
        <f t="shared" si="54"/>
        <v>84.5120396201459</v>
      </c>
      <c r="L77" s="12">
        <f t="shared" si="55"/>
        <v>61.409393464975</v>
      </c>
      <c r="M77" s="12"/>
      <c r="N77" s="12"/>
      <c r="O77" s="13"/>
      <c r="P77" s="12"/>
      <c r="Q77" s="13"/>
      <c r="R77" s="14">
        <f t="shared" si="36"/>
        <v>0.000559848840813133</v>
      </c>
      <c r="S77" s="14">
        <f t="shared" si="39"/>
        <v>0.000419754439028592</v>
      </c>
      <c r="T77" s="14">
        <f t="shared" si="40"/>
        <v>-0.00628219500396673</v>
      </c>
      <c r="U77" s="14">
        <f t="shared" si="41"/>
        <v>0.00562220201258677</v>
      </c>
      <c r="V77" s="14">
        <f t="shared" si="42"/>
        <v>0.0119809042703283</v>
      </c>
      <c r="Y77" s="3"/>
      <c r="Z77">
        <f t="shared" si="38"/>
        <v>0.02031</v>
      </c>
      <c r="AA77">
        <f t="shared" si="58"/>
        <v>0.02065</v>
      </c>
      <c r="AB77">
        <f t="shared" si="59"/>
        <v>0.02436</v>
      </c>
      <c r="AC77">
        <f t="shared" si="60"/>
        <v>0.0299</v>
      </c>
      <c r="AD77">
        <f t="shared" si="56"/>
        <v>0.03614</v>
      </c>
      <c r="AE77" s="3"/>
      <c r="AF77" s="17">
        <f t="shared" si="37"/>
        <v>0.959133431806992</v>
      </c>
      <c r="AG77" s="17">
        <f t="shared" si="43"/>
        <v>0.956416464891041</v>
      </c>
      <c r="AH77" s="17">
        <f t="shared" si="44"/>
        <v>0.713464696223317</v>
      </c>
      <c r="AI77" s="17">
        <f t="shared" si="45"/>
        <v>0.432441471571906</v>
      </c>
      <c r="AJ77" s="17">
        <f t="shared" si="46"/>
        <v>0.317100166021029</v>
      </c>
      <c r="AK77" s="3"/>
      <c r="AL77" s="17">
        <f t="shared" si="57"/>
        <v>-0.674698795180723</v>
      </c>
      <c r="AM77" s="17">
        <f t="shared" si="47"/>
        <v>-0.233333333333333</v>
      </c>
      <c r="AN77" s="17">
        <f t="shared" si="48"/>
        <v>0.181948424068768</v>
      </c>
      <c r="AO77" s="17">
        <f t="shared" si="49"/>
        <v>-0.0335886859163228</v>
      </c>
      <c r="AP77" s="17">
        <f t="shared" si="50"/>
        <v>-0.0247163695299838</v>
      </c>
    </row>
    <row r="78" customFormat="1" spans="1:42">
      <c r="A78" s="8">
        <v>44201</v>
      </c>
      <c r="B78">
        <v>0.00027</v>
      </c>
      <c r="C78">
        <v>0.00069</v>
      </c>
      <c r="D78">
        <v>0.00825</v>
      </c>
      <c r="E78">
        <v>0.0164</v>
      </c>
      <c r="F78">
        <v>0.02407</v>
      </c>
      <c r="G78" s="2"/>
      <c r="H78" s="10">
        <f t="shared" si="51"/>
        <v>99.9730072880322</v>
      </c>
      <c r="I78" s="12">
        <f t="shared" si="52"/>
        <v>99.8621426987096</v>
      </c>
      <c r="J78" s="12">
        <f t="shared" si="53"/>
        <v>95.9751603978275</v>
      </c>
      <c r="K78" s="12">
        <f t="shared" si="54"/>
        <v>84.9871833793861</v>
      </c>
      <c r="L78" s="12">
        <f t="shared" si="55"/>
        <v>62.1451335293778</v>
      </c>
      <c r="M78" s="12"/>
      <c r="N78" s="12"/>
      <c r="O78" s="13"/>
      <c r="P78" s="12"/>
      <c r="Q78" s="13"/>
      <c r="R78" s="14">
        <f t="shared" si="36"/>
        <v>0.000199986000979817</v>
      </c>
      <c r="S78" s="14">
        <f t="shared" si="39"/>
        <v>-5.99559323761206e-5</v>
      </c>
      <c r="T78" s="14">
        <f t="shared" si="40"/>
        <v>-0.00113980997919414</v>
      </c>
      <c r="U78" s="14">
        <f t="shared" si="41"/>
        <v>0.0132798889257987</v>
      </c>
      <c r="V78" s="14">
        <f t="shared" si="42"/>
        <v>0.0496879512264577</v>
      </c>
      <c r="Y78" s="3"/>
      <c r="Z78">
        <f t="shared" si="38"/>
        <v>0.02031</v>
      </c>
      <c r="AA78">
        <f t="shared" si="58"/>
        <v>0.02065</v>
      </c>
      <c r="AB78">
        <f t="shared" si="59"/>
        <v>0.02436</v>
      </c>
      <c r="AC78">
        <f t="shared" si="60"/>
        <v>0.0299</v>
      </c>
      <c r="AD78">
        <f t="shared" si="56"/>
        <v>0.03614</v>
      </c>
      <c r="AE78" s="3"/>
      <c r="AF78" s="17">
        <f t="shared" si="37"/>
        <v>0.986706056129985</v>
      </c>
      <c r="AG78" s="17">
        <f t="shared" si="43"/>
        <v>0.966585956416465</v>
      </c>
      <c r="AH78" s="17">
        <f t="shared" si="44"/>
        <v>0.661330049261084</v>
      </c>
      <c r="AI78" s="17">
        <f t="shared" si="45"/>
        <v>0.451505016722408</v>
      </c>
      <c r="AJ78" s="17">
        <f t="shared" si="46"/>
        <v>0.333978970669618</v>
      </c>
      <c r="AK78" s="3"/>
      <c r="AL78" s="17">
        <f t="shared" si="57"/>
        <v>-0.740740740740741</v>
      </c>
      <c r="AM78" s="17">
        <f t="shared" si="47"/>
        <v>0.0434782608695653</v>
      </c>
      <c r="AN78" s="17">
        <f t="shared" si="48"/>
        <v>0.0278787878787878</v>
      </c>
      <c r="AO78" s="17">
        <f t="shared" si="49"/>
        <v>-0.0817073170731708</v>
      </c>
      <c r="AP78" s="17">
        <f t="shared" si="50"/>
        <v>-0.103032820938928</v>
      </c>
    </row>
    <row r="79" customFormat="1" spans="1:42">
      <c r="A79" s="8">
        <v>44202</v>
      </c>
      <c r="B79">
        <v>7e-5</v>
      </c>
      <c r="C79">
        <v>0.00072</v>
      </c>
      <c r="D79">
        <v>0.00848</v>
      </c>
      <c r="E79">
        <v>0.01506</v>
      </c>
      <c r="F79">
        <v>0.02159</v>
      </c>
      <c r="G79" s="2"/>
      <c r="H79" s="10">
        <f t="shared" si="51"/>
        <v>99.9930004899657</v>
      </c>
      <c r="I79" s="12">
        <f t="shared" si="52"/>
        <v>99.856155370835</v>
      </c>
      <c r="J79" s="12">
        <f t="shared" si="53"/>
        <v>95.8657669522513</v>
      </c>
      <c r="K79" s="12">
        <f t="shared" si="54"/>
        <v>86.1158037347808</v>
      </c>
      <c r="L79" s="12">
        <f t="shared" si="55"/>
        <v>65.2329978931472</v>
      </c>
      <c r="M79" s="12"/>
      <c r="N79" s="12"/>
      <c r="O79" s="13"/>
      <c r="P79" s="12"/>
      <c r="Q79" s="13"/>
      <c r="R79" s="14">
        <f t="shared" si="36"/>
        <v>3.99988000360737e-5</v>
      </c>
      <c r="S79" s="14">
        <f t="shared" si="39"/>
        <v>0.000899959456286687</v>
      </c>
      <c r="T79" s="14">
        <f t="shared" si="40"/>
        <v>0.0120348176890087</v>
      </c>
      <c r="U79" s="14">
        <f t="shared" si="41"/>
        <v>0.0317728615300655</v>
      </c>
      <c r="V79" s="14">
        <f t="shared" si="42"/>
        <v>0.0582945000624158</v>
      </c>
      <c r="Y79" s="3"/>
      <c r="Z79">
        <f t="shared" si="38"/>
        <v>0.02031</v>
      </c>
      <c r="AA79">
        <f t="shared" si="58"/>
        <v>0.02065</v>
      </c>
      <c r="AB79">
        <f t="shared" si="59"/>
        <v>0.02436</v>
      </c>
      <c r="AC79">
        <f t="shared" si="60"/>
        <v>0.0299</v>
      </c>
      <c r="AD79">
        <f t="shared" si="56"/>
        <v>0.03614</v>
      </c>
      <c r="AE79" s="3"/>
      <c r="AF79" s="17">
        <f t="shared" si="37"/>
        <v>0.996553421959626</v>
      </c>
      <c r="AG79" s="17">
        <f t="shared" si="43"/>
        <v>0.965133171912833</v>
      </c>
      <c r="AH79" s="17">
        <f t="shared" si="44"/>
        <v>0.651888341543514</v>
      </c>
      <c r="AI79" s="17">
        <f t="shared" si="45"/>
        <v>0.496321070234114</v>
      </c>
      <c r="AJ79" s="17">
        <f t="shared" si="46"/>
        <v>0.402600996126176</v>
      </c>
      <c r="AK79" s="3"/>
      <c r="AL79" s="17">
        <f t="shared" si="57"/>
        <v>-0.571428571428571</v>
      </c>
      <c r="AM79" s="17">
        <f t="shared" si="47"/>
        <v>-0.625</v>
      </c>
      <c r="AN79" s="17">
        <f t="shared" si="48"/>
        <v>-0.284198113207547</v>
      </c>
      <c r="AO79" s="17">
        <f t="shared" si="49"/>
        <v>-0.210491367861886</v>
      </c>
      <c r="AP79" s="17">
        <f t="shared" si="50"/>
        <v>-0.133858267716535</v>
      </c>
    </row>
    <row r="80" customFormat="1" spans="1:42">
      <c r="A80" s="8">
        <v>44203</v>
      </c>
      <c r="B80">
        <v>3e-5</v>
      </c>
      <c r="C80">
        <v>0.00027</v>
      </c>
      <c r="D80">
        <v>0.00607</v>
      </c>
      <c r="E80">
        <v>0.01189</v>
      </c>
      <c r="F80">
        <v>0.0187</v>
      </c>
      <c r="G80" s="2"/>
      <c r="H80" s="10">
        <f t="shared" si="51"/>
        <v>99.9970000899973</v>
      </c>
      <c r="I80" s="12">
        <f t="shared" si="52"/>
        <v>99.9460218621295</v>
      </c>
      <c r="J80" s="12">
        <f t="shared" si="53"/>
        <v>97.0194939801387</v>
      </c>
      <c r="K80" s="12">
        <f t="shared" si="54"/>
        <v>88.8519492423963</v>
      </c>
      <c r="L80" s="12">
        <f t="shared" si="55"/>
        <v>69.0357228929008</v>
      </c>
      <c r="M80" s="12"/>
      <c r="N80" s="12"/>
      <c r="O80" s="13"/>
      <c r="P80" s="12"/>
      <c r="Q80" s="13"/>
      <c r="R80" s="14">
        <f t="shared" si="36"/>
        <v>-5.99946004858701e-5</v>
      </c>
      <c r="S80" s="14">
        <f t="shared" si="39"/>
        <v>5.99865030231594e-5</v>
      </c>
      <c r="T80" s="14">
        <f t="shared" si="40"/>
        <v>0.000447405043542558</v>
      </c>
      <c r="U80" s="14">
        <f t="shared" si="41"/>
        <v>0.00336626683311426</v>
      </c>
      <c r="V80" s="14">
        <f t="shared" si="42"/>
        <v>0.00748978988365291</v>
      </c>
      <c r="Y80" s="3"/>
      <c r="Z80">
        <f t="shared" si="38"/>
        <v>0.02031</v>
      </c>
      <c r="AA80">
        <f t="shared" si="58"/>
        <v>0.02065</v>
      </c>
      <c r="AB80">
        <f t="shared" si="59"/>
        <v>0.02436</v>
      </c>
      <c r="AC80">
        <f t="shared" si="60"/>
        <v>0.0299</v>
      </c>
      <c r="AD80">
        <f t="shared" si="56"/>
        <v>0.03614</v>
      </c>
      <c r="AE80" s="3"/>
      <c r="AF80" s="17">
        <f t="shared" si="37"/>
        <v>0.998522895125554</v>
      </c>
      <c r="AG80" s="17">
        <f t="shared" si="43"/>
        <v>0.986924939467312</v>
      </c>
      <c r="AH80" s="17">
        <f t="shared" si="44"/>
        <v>0.750821018062397</v>
      </c>
      <c r="AI80" s="17">
        <f t="shared" si="45"/>
        <v>0.602341137123746</v>
      </c>
      <c r="AJ80" s="17">
        <f t="shared" si="46"/>
        <v>0.48256779192031</v>
      </c>
      <c r="AK80" s="3"/>
      <c r="AL80" s="17">
        <f t="shared" si="57"/>
        <v>2</v>
      </c>
      <c r="AM80" s="17">
        <f t="shared" si="47"/>
        <v>-0.111111111111111</v>
      </c>
      <c r="AN80" s="17">
        <f t="shared" si="48"/>
        <v>-0.014827018121911</v>
      </c>
      <c r="AO80" s="17">
        <f t="shared" si="49"/>
        <v>-0.0285954583683768</v>
      </c>
      <c r="AP80" s="17">
        <f t="shared" si="50"/>
        <v>-0.0203208556149734</v>
      </c>
    </row>
    <row r="81" customFormat="1" spans="1:42">
      <c r="A81" s="8">
        <v>44204</v>
      </c>
      <c r="B81">
        <v>9e-5</v>
      </c>
      <c r="C81">
        <v>0.00024</v>
      </c>
      <c r="D81">
        <v>0.00598</v>
      </c>
      <c r="E81">
        <v>0.01155</v>
      </c>
      <c r="F81">
        <v>0.01832</v>
      </c>
      <c r="G81" s="2"/>
      <c r="H81" s="10">
        <f t="shared" si="51"/>
        <v>99.9910008099271</v>
      </c>
      <c r="I81" s="12">
        <f t="shared" si="52"/>
        <v>99.952017274472</v>
      </c>
      <c r="J81" s="12">
        <f t="shared" si="53"/>
        <v>97.0629009910673</v>
      </c>
      <c r="K81" s="12">
        <f t="shared" si="54"/>
        <v>89.1510486121885</v>
      </c>
      <c r="L81" s="12">
        <f t="shared" si="55"/>
        <v>69.5527859518347</v>
      </c>
      <c r="M81" s="12"/>
      <c r="N81" s="12"/>
      <c r="O81" s="13"/>
      <c r="P81" s="12"/>
      <c r="Q81" s="13"/>
      <c r="R81" s="14">
        <f t="shared" ref="R81:R121" si="61">(H82-H81)/H81</f>
        <v>-0.000209937018894426</v>
      </c>
      <c r="S81" s="14">
        <f t="shared" si="39"/>
        <v>-0.000419767024674984</v>
      </c>
      <c r="T81" s="14">
        <f t="shared" si="40"/>
        <v>-0.00899701495343297</v>
      </c>
      <c r="U81" s="14">
        <f t="shared" si="41"/>
        <v>-0.0316638108071492</v>
      </c>
      <c r="V81" s="14">
        <f t="shared" si="42"/>
        <v>-0.0674170244097415</v>
      </c>
      <c r="Y81" s="3"/>
      <c r="Z81">
        <f t="shared" si="38"/>
        <v>0.02031</v>
      </c>
      <c r="AA81">
        <f t="shared" si="58"/>
        <v>0.02065</v>
      </c>
      <c r="AB81">
        <f t="shared" si="59"/>
        <v>0.02436</v>
      </c>
      <c r="AC81">
        <f t="shared" si="60"/>
        <v>0.0299</v>
      </c>
      <c r="AD81">
        <f t="shared" si="56"/>
        <v>0.03614</v>
      </c>
      <c r="AE81" s="3"/>
      <c r="AF81" s="17">
        <f t="shared" si="37"/>
        <v>0.995568685376662</v>
      </c>
      <c r="AG81" s="17">
        <f t="shared" si="43"/>
        <v>0.988377723970944</v>
      </c>
      <c r="AH81" s="17">
        <f t="shared" si="44"/>
        <v>0.754515599343186</v>
      </c>
      <c r="AI81" s="17">
        <f t="shared" si="45"/>
        <v>0.61371237458194</v>
      </c>
      <c r="AJ81" s="17">
        <f t="shared" si="46"/>
        <v>0.493082457111234</v>
      </c>
      <c r="AK81" s="3"/>
      <c r="AL81" s="17">
        <f t="shared" si="57"/>
        <v>2.33333333333333</v>
      </c>
      <c r="AM81" s="17">
        <f t="shared" si="47"/>
        <v>0.875</v>
      </c>
      <c r="AN81" s="17">
        <f t="shared" si="48"/>
        <v>0.304347826086956</v>
      </c>
      <c r="AO81" s="17">
        <f t="shared" si="49"/>
        <v>0.282251082251082</v>
      </c>
      <c r="AP81" s="17">
        <f t="shared" si="50"/>
        <v>0.194323144104804</v>
      </c>
    </row>
    <row r="82" customFormat="1" spans="1:42">
      <c r="A82" s="8">
        <v>44205</v>
      </c>
      <c r="B82">
        <v>0.0003</v>
      </c>
      <c r="C82">
        <v>0.00045</v>
      </c>
      <c r="D82">
        <v>0.0078</v>
      </c>
      <c r="E82">
        <v>0.01481</v>
      </c>
      <c r="F82">
        <v>0.02188</v>
      </c>
      <c r="G82" s="2"/>
      <c r="H82" s="10">
        <f t="shared" si="51"/>
        <v>99.9700089973008</v>
      </c>
      <c r="I82" s="12">
        <f t="shared" si="52"/>
        <v>99.9100607135705</v>
      </c>
      <c r="J82" s="12">
        <f t="shared" si="53"/>
        <v>96.1896246194271</v>
      </c>
      <c r="K82" s="12">
        <f t="shared" si="54"/>
        <v>86.3281866756732</v>
      </c>
      <c r="L82" s="12">
        <f t="shared" si="55"/>
        <v>64.8637440835544</v>
      </c>
      <c r="M82" s="12"/>
      <c r="N82" s="12"/>
      <c r="O82" s="13"/>
      <c r="P82" s="12"/>
      <c r="Q82" s="13"/>
      <c r="R82" s="14">
        <f t="shared" si="61"/>
        <v>-0.00275158016469608</v>
      </c>
      <c r="S82" s="14">
        <f t="shared" si="39"/>
        <v>-0.0114554311098687</v>
      </c>
      <c r="T82" s="14">
        <f t="shared" si="40"/>
        <v>-0.0382418239060699</v>
      </c>
      <c r="U82" s="14">
        <f t="shared" si="41"/>
        <v>-0.0492670222331233</v>
      </c>
      <c r="V82" s="14">
        <f t="shared" si="42"/>
        <v>-0.0746186752487016</v>
      </c>
      <c r="Y82" s="3"/>
      <c r="Z82">
        <f t="shared" si="38"/>
        <v>0.02031</v>
      </c>
      <c r="AA82">
        <f t="shared" si="58"/>
        <v>0.02065</v>
      </c>
      <c r="AB82">
        <f t="shared" si="59"/>
        <v>0.02436</v>
      </c>
      <c r="AC82">
        <f t="shared" si="60"/>
        <v>0.0299</v>
      </c>
      <c r="AD82">
        <f t="shared" si="56"/>
        <v>0.03614</v>
      </c>
      <c r="AE82" s="3"/>
      <c r="AF82" s="17">
        <f t="shared" si="37"/>
        <v>0.985228951255539</v>
      </c>
      <c r="AG82" s="17">
        <f t="shared" si="43"/>
        <v>0.978208232445521</v>
      </c>
      <c r="AH82" s="17">
        <f t="shared" si="44"/>
        <v>0.679802955665025</v>
      </c>
      <c r="AI82" s="17">
        <f t="shared" si="45"/>
        <v>0.504682274247492</v>
      </c>
      <c r="AJ82" s="17">
        <f t="shared" si="46"/>
        <v>0.394576646375208</v>
      </c>
      <c r="AK82" s="3"/>
      <c r="AL82" s="17">
        <f t="shared" si="57"/>
        <v>9.2</v>
      </c>
      <c r="AM82" s="17">
        <f t="shared" si="47"/>
        <v>12.8444444444444</v>
      </c>
      <c r="AN82" s="17">
        <f t="shared" si="48"/>
        <v>1.01153846153846</v>
      </c>
      <c r="AO82" s="17">
        <f t="shared" si="49"/>
        <v>0.347062795408508</v>
      </c>
      <c r="AP82" s="17">
        <f t="shared" si="50"/>
        <v>0.181444241316271</v>
      </c>
    </row>
    <row r="83" customFormat="1" spans="1:42">
      <c r="A83" s="8">
        <v>44206</v>
      </c>
      <c r="B83">
        <v>0.00306</v>
      </c>
      <c r="C83">
        <v>0.00623</v>
      </c>
      <c r="D83">
        <v>0.01569</v>
      </c>
      <c r="E83">
        <v>0.01995</v>
      </c>
      <c r="F83">
        <v>0.02585</v>
      </c>
      <c r="G83" s="2"/>
      <c r="H83" s="10">
        <f t="shared" si="51"/>
        <v>99.6949335034793</v>
      </c>
      <c r="I83" s="12">
        <f t="shared" si="52"/>
        <v>98.7655478958834</v>
      </c>
      <c r="J83" s="12">
        <f t="shared" si="53"/>
        <v>92.51115793314</v>
      </c>
      <c r="K83" s="12">
        <f t="shared" si="54"/>
        <v>82.0750539833776</v>
      </c>
      <c r="L83" s="12">
        <f t="shared" si="55"/>
        <v>60.0236974283687</v>
      </c>
      <c r="M83" s="12"/>
      <c r="N83" s="12"/>
      <c r="O83" s="13"/>
      <c r="P83" s="12"/>
      <c r="Q83" s="13"/>
      <c r="R83" s="14">
        <f t="shared" si="61"/>
        <v>0.00106787492889156</v>
      </c>
      <c r="S83" s="14">
        <f t="shared" si="39"/>
        <v>0.00546839678482232</v>
      </c>
      <c r="T83" s="14">
        <f t="shared" si="40"/>
        <v>0.0112499858490553</v>
      </c>
      <c r="U83" s="14">
        <f t="shared" si="41"/>
        <v>0.0243412074569468</v>
      </c>
      <c r="V83" s="14">
        <f t="shared" si="42"/>
        <v>0.0590800070701039</v>
      </c>
      <c r="Y83" s="3"/>
      <c r="Z83">
        <f t="shared" si="38"/>
        <v>0.02031</v>
      </c>
      <c r="AA83">
        <f t="shared" si="58"/>
        <v>0.02065</v>
      </c>
      <c r="AB83">
        <f t="shared" si="59"/>
        <v>0.02436</v>
      </c>
      <c r="AC83">
        <f t="shared" si="60"/>
        <v>0.0299</v>
      </c>
      <c r="AD83">
        <f t="shared" si="56"/>
        <v>0.03614</v>
      </c>
      <c r="AE83" s="3"/>
      <c r="AF83" s="17">
        <f t="shared" si="37"/>
        <v>0.849335302806499</v>
      </c>
      <c r="AG83" s="17">
        <f t="shared" si="43"/>
        <v>0.698305084745763</v>
      </c>
      <c r="AH83" s="17">
        <f t="shared" si="44"/>
        <v>0.355911330049261</v>
      </c>
      <c r="AI83" s="17">
        <f t="shared" si="45"/>
        <v>0.332775919732441</v>
      </c>
      <c r="AJ83" s="17">
        <f t="shared" si="46"/>
        <v>0.284726065301605</v>
      </c>
      <c r="AK83" s="3"/>
      <c r="AL83" s="17">
        <f t="shared" si="57"/>
        <v>-0.349673202614379</v>
      </c>
      <c r="AM83" s="17">
        <f t="shared" si="47"/>
        <v>-0.439807383627608</v>
      </c>
      <c r="AN83" s="17">
        <f t="shared" si="48"/>
        <v>-0.144678138942001</v>
      </c>
      <c r="AO83" s="17">
        <f t="shared" si="49"/>
        <v>-0.12280701754386</v>
      </c>
      <c r="AP83" s="17">
        <f t="shared" si="50"/>
        <v>-0.113733075435203</v>
      </c>
    </row>
    <row r="84" customFormat="1" spans="1:42">
      <c r="A84" s="8">
        <v>44207</v>
      </c>
      <c r="B84">
        <v>0.00199</v>
      </c>
      <c r="C84">
        <v>0.00349</v>
      </c>
      <c r="D84">
        <v>0.01342</v>
      </c>
      <c r="E84">
        <v>0.0175</v>
      </c>
      <c r="F84">
        <v>0.02291</v>
      </c>
      <c r="G84" s="2"/>
      <c r="H84" s="10">
        <f t="shared" si="51"/>
        <v>99.8013952235052</v>
      </c>
      <c r="I84" s="12">
        <f t="shared" si="52"/>
        <v>99.3056371004484</v>
      </c>
      <c r="J84" s="12">
        <f t="shared" si="53"/>
        <v>93.5519071507676</v>
      </c>
      <c r="K84" s="12">
        <f t="shared" si="54"/>
        <v>84.0728598994271</v>
      </c>
      <c r="L84" s="12">
        <f t="shared" si="55"/>
        <v>63.5698978968105</v>
      </c>
      <c r="M84" s="12"/>
      <c r="N84" s="12"/>
      <c r="O84" s="13"/>
      <c r="P84" s="12"/>
      <c r="Q84" s="13"/>
      <c r="R84" s="14">
        <f t="shared" si="61"/>
        <v>-0.000867518895957652</v>
      </c>
      <c r="S84" s="14">
        <f t="shared" si="39"/>
        <v>-0.000478159080678892</v>
      </c>
      <c r="T84" s="14">
        <f t="shared" si="40"/>
        <v>0.000148026802460162</v>
      </c>
      <c r="U84" s="14">
        <f t="shared" si="41"/>
        <v>0.00730190301035503</v>
      </c>
      <c r="V84" s="14">
        <f t="shared" si="42"/>
        <v>0.000782403700093207</v>
      </c>
      <c r="Y84" s="3"/>
      <c r="Z84">
        <f t="shared" si="38"/>
        <v>0.02031</v>
      </c>
      <c r="AA84">
        <f t="shared" si="58"/>
        <v>0.02065</v>
      </c>
      <c r="AB84">
        <f t="shared" si="59"/>
        <v>0.02436</v>
      </c>
      <c r="AC84">
        <f t="shared" si="60"/>
        <v>0.0299</v>
      </c>
      <c r="AD84">
        <f t="shared" si="56"/>
        <v>0.03614</v>
      </c>
      <c r="AE84" s="3"/>
      <c r="AF84" s="17">
        <f t="shared" si="37"/>
        <v>0.902018709995076</v>
      </c>
      <c r="AG84" s="17">
        <f t="shared" si="43"/>
        <v>0.830992736077482</v>
      </c>
      <c r="AH84" s="17">
        <f t="shared" si="44"/>
        <v>0.449096880131363</v>
      </c>
      <c r="AI84" s="17">
        <f t="shared" si="45"/>
        <v>0.414715719063545</v>
      </c>
      <c r="AJ84" s="17">
        <f t="shared" si="46"/>
        <v>0.366076369673492</v>
      </c>
      <c r="AK84" s="3"/>
      <c r="AL84" s="17">
        <f t="shared" si="57"/>
        <v>0.437185929648241</v>
      </c>
      <c r="AM84" s="17">
        <f t="shared" si="47"/>
        <v>0.0687679083094555</v>
      </c>
      <c r="AN84" s="17">
        <f t="shared" si="48"/>
        <v>-0.00223546944858411</v>
      </c>
      <c r="AO84" s="17">
        <f t="shared" si="49"/>
        <v>-0.0422857142857143</v>
      </c>
      <c r="AP84" s="17">
        <f t="shared" si="50"/>
        <v>-0.001745962461807</v>
      </c>
    </row>
    <row r="85" customFormat="1" spans="1:42">
      <c r="A85" s="8">
        <v>44208</v>
      </c>
      <c r="B85">
        <v>0.00286</v>
      </c>
      <c r="C85">
        <v>0.00373</v>
      </c>
      <c r="D85">
        <v>0.01339</v>
      </c>
      <c r="E85">
        <v>0.01676</v>
      </c>
      <c r="F85">
        <v>0.02287</v>
      </c>
      <c r="G85" s="2"/>
      <c r="H85" s="10">
        <f t="shared" si="51"/>
        <v>99.7148156273059</v>
      </c>
      <c r="I85" s="12">
        <f t="shared" si="52"/>
        <v>99.2581532083063</v>
      </c>
      <c r="J85" s="12">
        <f t="shared" si="53"/>
        <v>93.5657553404471</v>
      </c>
      <c r="K85" s="12">
        <f t="shared" si="54"/>
        <v>84.6867517682159</v>
      </c>
      <c r="L85" s="12">
        <f t="shared" si="55"/>
        <v>63.6196352201395</v>
      </c>
      <c r="M85" s="12"/>
      <c r="N85" s="12"/>
      <c r="O85" s="13"/>
      <c r="P85" s="12"/>
      <c r="Q85" s="13"/>
      <c r="R85" s="14">
        <f t="shared" si="61"/>
        <v>-0.00330951410767337</v>
      </c>
      <c r="S85" s="14">
        <f t="shared" si="39"/>
        <v>-0.0109677004586718</v>
      </c>
      <c r="T85" s="14">
        <f t="shared" si="40"/>
        <v>-0.0146712504942181</v>
      </c>
      <c r="U85" s="14">
        <f t="shared" si="41"/>
        <v>-0.0229174019957841</v>
      </c>
      <c r="V85" s="14">
        <f t="shared" si="42"/>
        <v>-0.0247017641927421</v>
      </c>
      <c r="Y85" s="3"/>
      <c r="Z85">
        <f t="shared" si="38"/>
        <v>0.02031</v>
      </c>
      <c r="AA85">
        <f t="shared" si="58"/>
        <v>0.02065</v>
      </c>
      <c r="AB85">
        <f t="shared" si="59"/>
        <v>0.02436</v>
      </c>
      <c r="AC85">
        <f t="shared" si="60"/>
        <v>0.0299</v>
      </c>
      <c r="AD85">
        <f t="shared" si="56"/>
        <v>0.03614</v>
      </c>
      <c r="AE85" s="3"/>
      <c r="AF85" s="17">
        <f t="shared" si="37"/>
        <v>0.85918266863614</v>
      </c>
      <c r="AG85" s="17">
        <f t="shared" si="43"/>
        <v>0.819370460048426</v>
      </c>
      <c r="AH85" s="17">
        <f t="shared" si="44"/>
        <v>0.450328407224959</v>
      </c>
      <c r="AI85" s="17">
        <f t="shared" si="45"/>
        <v>0.439464882943144</v>
      </c>
      <c r="AJ85" s="17">
        <f t="shared" si="46"/>
        <v>0.367183176535694</v>
      </c>
      <c r="AK85" s="3"/>
      <c r="AL85" s="17">
        <f t="shared" si="57"/>
        <v>1.16433566433566</v>
      </c>
      <c r="AM85" s="17">
        <f t="shared" si="47"/>
        <v>1.48793565683646</v>
      </c>
      <c r="AN85" s="17">
        <f t="shared" si="48"/>
        <v>0.224047796863331</v>
      </c>
      <c r="AO85" s="17">
        <f t="shared" si="49"/>
        <v>0.140811455847255</v>
      </c>
      <c r="AP85" s="17">
        <f t="shared" si="50"/>
        <v>0.0559685177087888</v>
      </c>
    </row>
    <row r="86" customFormat="1" spans="1:42">
      <c r="A86" s="8">
        <v>44562</v>
      </c>
      <c r="B86">
        <v>0.00619</v>
      </c>
      <c r="C86">
        <v>0.00928</v>
      </c>
      <c r="D86">
        <v>0.01639</v>
      </c>
      <c r="E86">
        <v>0.01912</v>
      </c>
      <c r="F86">
        <v>0.02415</v>
      </c>
      <c r="G86" s="2"/>
      <c r="H86" s="10">
        <f t="shared" si="51"/>
        <v>99.3848080382433</v>
      </c>
      <c r="I86" s="12">
        <f t="shared" si="52"/>
        <v>98.1695195158366</v>
      </c>
      <c r="J86" s="12">
        <f t="shared" si="53"/>
        <v>92.1930287061667</v>
      </c>
      <c r="K86" s="12">
        <f t="shared" si="54"/>
        <v>82.7459514342265</v>
      </c>
      <c r="L86" s="12">
        <f t="shared" si="55"/>
        <v>62.0481179929034</v>
      </c>
      <c r="M86" s="12"/>
      <c r="N86" s="12"/>
      <c r="O86" s="13"/>
      <c r="P86" s="12"/>
      <c r="Q86" s="13"/>
      <c r="R86" s="14">
        <f t="shared" si="61"/>
        <v>-0.000298065554551073</v>
      </c>
      <c r="S86" s="14">
        <f t="shared" si="39"/>
        <v>-0.00426657752389296</v>
      </c>
      <c r="T86" s="14">
        <f t="shared" si="40"/>
        <v>-0.0121597208898852</v>
      </c>
      <c r="U86" s="14">
        <f t="shared" si="41"/>
        <v>-0.025730136060332</v>
      </c>
      <c r="V86" s="14">
        <f t="shared" si="42"/>
        <v>-0.033192247621969</v>
      </c>
      <c r="Y86" s="3"/>
      <c r="Z86">
        <f t="shared" si="38"/>
        <v>0.02031</v>
      </c>
      <c r="AA86">
        <f t="shared" si="58"/>
        <v>0.02065</v>
      </c>
      <c r="AB86">
        <f t="shared" si="59"/>
        <v>0.02436</v>
      </c>
      <c r="AC86">
        <f t="shared" si="60"/>
        <v>0.0299</v>
      </c>
      <c r="AD86">
        <f t="shared" si="56"/>
        <v>0.03614</v>
      </c>
      <c r="AE86" s="3"/>
      <c r="AF86" s="17">
        <f t="shared" si="37"/>
        <v>0.695224027572624</v>
      </c>
      <c r="AG86" s="17">
        <f t="shared" si="43"/>
        <v>0.550605326876513</v>
      </c>
      <c r="AH86" s="17">
        <f t="shared" si="44"/>
        <v>0.327175697865353</v>
      </c>
      <c r="AI86" s="17">
        <f t="shared" si="45"/>
        <v>0.360535117056856</v>
      </c>
      <c r="AJ86" s="17">
        <f t="shared" si="46"/>
        <v>0.331765356945213</v>
      </c>
      <c r="AK86" s="3"/>
      <c r="AL86" s="17">
        <f t="shared" si="57"/>
        <v>0.0484652665589661</v>
      </c>
      <c r="AM86" s="17">
        <f t="shared" si="47"/>
        <v>0.232758620689655</v>
      </c>
      <c r="AN86" s="17">
        <f t="shared" si="48"/>
        <v>0.151921903599756</v>
      </c>
      <c r="AO86" s="17">
        <f t="shared" si="49"/>
        <v>0.139121338912134</v>
      </c>
      <c r="AP86" s="17">
        <f t="shared" si="50"/>
        <v>0.0716356107660455</v>
      </c>
    </row>
    <row r="87" customFormat="1" spans="1:42">
      <c r="A87" s="8">
        <v>44563</v>
      </c>
      <c r="B87">
        <v>0.00649</v>
      </c>
      <c r="C87">
        <v>0.01144</v>
      </c>
      <c r="D87">
        <v>0.01888</v>
      </c>
      <c r="E87">
        <v>0.02178</v>
      </c>
      <c r="F87">
        <v>0.02588</v>
      </c>
      <c r="G87" s="2"/>
      <c r="H87" s="10">
        <f t="shared" si="51"/>
        <v>99.3551848503214</v>
      </c>
      <c r="I87" s="12">
        <f t="shared" si="52"/>
        <v>97.750671650339</v>
      </c>
      <c r="J87" s="12">
        <f t="shared" si="53"/>
        <v>91.0719872091066</v>
      </c>
      <c r="K87" s="12">
        <f t="shared" si="54"/>
        <v>80.6168868453822</v>
      </c>
      <c r="L87" s="12">
        <f t="shared" si="55"/>
        <v>59.9886014960058</v>
      </c>
      <c r="M87" s="12"/>
      <c r="N87" s="12"/>
      <c r="O87" s="13"/>
      <c r="P87" s="12"/>
      <c r="Q87" s="13"/>
      <c r="R87" s="14">
        <f t="shared" si="61"/>
        <v>-0.00363308782767073</v>
      </c>
      <c r="S87" s="14">
        <f t="shared" si="39"/>
        <v>-0.0126913203602694</v>
      </c>
      <c r="T87" s="14">
        <f t="shared" si="40"/>
        <v>-0.0325706362246218</v>
      </c>
      <c r="U87" s="14">
        <f t="shared" si="41"/>
        <v>-0.05613384918355</v>
      </c>
      <c r="V87" s="14">
        <f t="shared" si="42"/>
        <v>-0.0945964259032179</v>
      </c>
      <c r="Y87" s="3"/>
      <c r="Z87">
        <f t="shared" si="38"/>
        <v>0.02031</v>
      </c>
      <c r="AA87">
        <f t="shared" si="58"/>
        <v>0.02065</v>
      </c>
      <c r="AB87">
        <f t="shared" si="59"/>
        <v>0.02436</v>
      </c>
      <c r="AC87">
        <f t="shared" si="60"/>
        <v>0.0299</v>
      </c>
      <c r="AD87">
        <f t="shared" si="56"/>
        <v>0.03614</v>
      </c>
      <c r="AE87" s="3"/>
      <c r="AF87" s="17">
        <f t="shared" ref="AF87:AF121" si="62">(Z87-B87)/Z87</f>
        <v>0.680452978828164</v>
      </c>
      <c r="AG87" s="17">
        <f t="shared" si="43"/>
        <v>0.446004842615012</v>
      </c>
      <c r="AH87" s="17">
        <f t="shared" si="44"/>
        <v>0.22495894909688</v>
      </c>
      <c r="AI87" s="17">
        <f t="shared" si="45"/>
        <v>0.271571906354515</v>
      </c>
      <c r="AJ87" s="17">
        <f t="shared" si="46"/>
        <v>0.283895960154953</v>
      </c>
      <c r="AK87" s="3"/>
      <c r="AL87" s="17">
        <f t="shared" si="57"/>
        <v>0.565485362095532</v>
      </c>
      <c r="AM87" s="17">
        <f t="shared" si="47"/>
        <v>0.566433566433566</v>
      </c>
      <c r="AN87" s="17">
        <f t="shared" si="48"/>
        <v>0.358580508474576</v>
      </c>
      <c r="AO87" s="17">
        <f t="shared" si="49"/>
        <v>0.271808999081726</v>
      </c>
      <c r="AP87" s="17">
        <f t="shared" si="50"/>
        <v>0.197449768160742</v>
      </c>
    </row>
    <row r="88" customFormat="1" spans="1:42">
      <c r="A88" s="8">
        <v>44564</v>
      </c>
      <c r="B88">
        <v>0.01016</v>
      </c>
      <c r="C88">
        <v>0.01792</v>
      </c>
      <c r="D88">
        <v>0.02565</v>
      </c>
      <c r="E88">
        <v>0.0277</v>
      </c>
      <c r="F88">
        <v>0.03099</v>
      </c>
      <c r="G88" s="2"/>
      <c r="H88" s="10">
        <f t="shared" si="51"/>
        <v>98.9942187376257</v>
      </c>
      <c r="I88" s="12">
        <f t="shared" si="52"/>
        <v>96.510086560993</v>
      </c>
      <c r="J88" s="12">
        <f t="shared" si="53"/>
        <v>88.1057146434653</v>
      </c>
      <c r="K88" s="12">
        <f t="shared" si="54"/>
        <v>76.0915506775562</v>
      </c>
      <c r="L88" s="12">
        <f t="shared" si="55"/>
        <v>54.3138941995512</v>
      </c>
      <c r="M88" s="12"/>
      <c r="N88" s="12"/>
      <c r="O88" s="13"/>
      <c r="P88" s="12"/>
      <c r="Q88" s="13"/>
      <c r="R88" s="14">
        <f t="shared" si="61"/>
        <v>-0.00836376487218767</v>
      </c>
      <c r="S88" s="14">
        <f t="shared" si="39"/>
        <v>-0.0135937081537612</v>
      </c>
      <c r="T88" s="14">
        <f t="shared" si="40"/>
        <v>-0.018368381444351</v>
      </c>
      <c r="U88" s="14">
        <f t="shared" si="41"/>
        <v>-0.0387538693924511</v>
      </c>
      <c r="V88" s="14">
        <f t="shared" si="42"/>
        <v>-0.0730903795233826</v>
      </c>
      <c r="Y88" s="3"/>
      <c r="Z88">
        <f t="shared" si="38"/>
        <v>0.02031</v>
      </c>
      <c r="AA88">
        <f t="shared" si="58"/>
        <v>0.02065</v>
      </c>
      <c r="AB88">
        <f t="shared" si="59"/>
        <v>0.02436</v>
      </c>
      <c r="AC88">
        <f t="shared" si="60"/>
        <v>0.0299</v>
      </c>
      <c r="AD88">
        <f t="shared" si="56"/>
        <v>0.03614</v>
      </c>
      <c r="AE88" s="3"/>
      <c r="AF88" s="17">
        <f t="shared" si="62"/>
        <v>0.499753815854259</v>
      </c>
      <c r="AG88" s="17">
        <f t="shared" si="43"/>
        <v>0.132203389830509</v>
      </c>
      <c r="AH88" s="17">
        <f t="shared" si="44"/>
        <v>-0.0529556650246305</v>
      </c>
      <c r="AI88" s="17">
        <f t="shared" si="45"/>
        <v>0.0735785953177258</v>
      </c>
      <c r="AJ88" s="17">
        <f t="shared" si="46"/>
        <v>0.142501383508578</v>
      </c>
      <c r="AK88" s="3"/>
      <c r="AL88" s="17">
        <f t="shared" si="57"/>
        <v>0.838582677165354</v>
      </c>
      <c r="AM88" s="17">
        <f t="shared" si="47"/>
        <v>0.390066964285715</v>
      </c>
      <c r="AN88" s="17">
        <f t="shared" si="48"/>
        <v>0.148538011695906</v>
      </c>
      <c r="AO88" s="17">
        <f t="shared" si="49"/>
        <v>0.146931407942238</v>
      </c>
      <c r="AP88" s="17">
        <f t="shared" si="50"/>
        <v>0.12649241690868</v>
      </c>
    </row>
    <row r="89" customFormat="1" spans="1:42">
      <c r="A89" s="8">
        <v>44565</v>
      </c>
      <c r="B89">
        <v>0.01868</v>
      </c>
      <c r="C89">
        <v>0.02491</v>
      </c>
      <c r="D89">
        <v>0.02946</v>
      </c>
      <c r="E89">
        <v>0.03177</v>
      </c>
      <c r="F89">
        <v>0.03491</v>
      </c>
      <c r="G89" s="2"/>
      <c r="H89" s="10">
        <f t="shared" si="51"/>
        <v>98.1662543683983</v>
      </c>
      <c r="I89" s="12">
        <f t="shared" si="52"/>
        <v>95.1981566103886</v>
      </c>
      <c r="J89" s="12">
        <f t="shared" si="53"/>
        <v>86.487355269467</v>
      </c>
      <c r="K89" s="12">
        <f t="shared" si="54"/>
        <v>73.1427086607291</v>
      </c>
      <c r="L89" s="12">
        <f t="shared" si="55"/>
        <v>50.3440710591132</v>
      </c>
      <c r="M89" s="12"/>
      <c r="N89" s="12"/>
      <c r="O89" s="13"/>
      <c r="P89" s="12"/>
      <c r="Q89" s="13"/>
      <c r="R89" s="14">
        <f t="shared" si="61"/>
        <v>-0.00168561348490775</v>
      </c>
      <c r="S89" s="14">
        <f t="shared" si="39"/>
        <v>-0.00460880408452294</v>
      </c>
      <c r="T89" s="14">
        <f t="shared" si="40"/>
        <v>-0.00960946287109558</v>
      </c>
      <c r="U89" s="14">
        <f t="shared" si="41"/>
        <v>-0.0169942291700382</v>
      </c>
      <c r="V89" s="14">
        <f t="shared" si="42"/>
        <v>-0.0423204040146626</v>
      </c>
      <c r="Y89" s="3"/>
      <c r="Z89">
        <f t="shared" si="38"/>
        <v>0.02031</v>
      </c>
      <c r="AA89">
        <f t="shared" si="58"/>
        <v>0.02065</v>
      </c>
      <c r="AB89">
        <f t="shared" si="59"/>
        <v>0.02565</v>
      </c>
      <c r="AC89">
        <f t="shared" si="60"/>
        <v>0.0299</v>
      </c>
      <c r="AD89">
        <f t="shared" si="56"/>
        <v>0.03614</v>
      </c>
      <c r="AE89" s="3"/>
      <c r="AF89" s="17">
        <f t="shared" si="62"/>
        <v>0.0802560315115708</v>
      </c>
      <c r="AG89" s="17">
        <f t="shared" si="43"/>
        <v>-0.206295399515738</v>
      </c>
      <c r="AH89" s="17">
        <f t="shared" si="44"/>
        <v>-0.148538011695906</v>
      </c>
      <c r="AI89" s="17">
        <f t="shared" si="45"/>
        <v>-0.0625418060200669</v>
      </c>
      <c r="AJ89" s="17">
        <f t="shared" si="46"/>
        <v>0.0340343110127283</v>
      </c>
      <c r="AK89" s="3"/>
      <c r="AL89" s="17">
        <f t="shared" si="57"/>
        <v>0.0920770877944327</v>
      </c>
      <c r="AM89" s="17">
        <f t="shared" si="47"/>
        <v>0.095142513046969</v>
      </c>
      <c r="AN89" s="17">
        <f t="shared" si="48"/>
        <v>0.0675492192803801</v>
      </c>
      <c r="AO89" s="17">
        <f t="shared" si="49"/>
        <v>0.0557129367327668</v>
      </c>
      <c r="AP89" s="17">
        <f t="shared" si="50"/>
        <v>0.0641649957032371</v>
      </c>
    </row>
    <row r="90" customFormat="1" spans="1:42">
      <c r="A90" s="8">
        <v>44566</v>
      </c>
      <c r="B90">
        <v>0.0204</v>
      </c>
      <c r="C90">
        <v>0.02728</v>
      </c>
      <c r="D90">
        <v>0.03145</v>
      </c>
      <c r="E90">
        <v>0.03354</v>
      </c>
      <c r="F90">
        <v>0.03715</v>
      </c>
      <c r="G90" s="2"/>
      <c r="H90" s="10">
        <f t="shared" si="51"/>
        <v>98.0007840062721</v>
      </c>
      <c r="I90" s="12">
        <f t="shared" si="52"/>
        <v>94.7594069573636</v>
      </c>
      <c r="J90" s="12">
        <f t="shared" si="53"/>
        <v>85.6562582401858</v>
      </c>
      <c r="K90" s="12">
        <f t="shared" si="54"/>
        <v>71.8997047076314</v>
      </c>
      <c r="L90" s="12">
        <f t="shared" si="55"/>
        <v>48.2134896321486</v>
      </c>
      <c r="M90" s="12"/>
      <c r="N90" s="12"/>
      <c r="O90" s="13"/>
      <c r="P90" s="12"/>
      <c r="Q90" s="13"/>
      <c r="R90" s="14">
        <f t="shared" si="61"/>
        <v>-0.00367130135916265</v>
      </c>
      <c r="S90" s="14">
        <f t="shared" si="39"/>
        <v>-0.00517799738032322</v>
      </c>
      <c r="T90" s="14">
        <f t="shared" si="40"/>
        <v>-0.0149404487248976</v>
      </c>
      <c r="U90" s="14">
        <f t="shared" si="41"/>
        <v>-0.0323091914519985</v>
      </c>
      <c r="V90" s="14">
        <f t="shared" si="42"/>
        <v>-0.0364999980570039</v>
      </c>
      <c r="Y90" s="3"/>
      <c r="Z90">
        <f t="shared" si="38"/>
        <v>0.02031</v>
      </c>
      <c r="AA90">
        <f t="shared" si="58"/>
        <v>0.02491</v>
      </c>
      <c r="AB90">
        <f t="shared" si="59"/>
        <v>0.02946</v>
      </c>
      <c r="AC90">
        <f t="shared" si="60"/>
        <v>0.03177</v>
      </c>
      <c r="AD90">
        <f t="shared" si="56"/>
        <v>0.03614</v>
      </c>
      <c r="AE90" s="3"/>
      <c r="AF90" s="17">
        <f t="shared" si="62"/>
        <v>-0.00443131462333825</v>
      </c>
      <c r="AG90" s="17">
        <f t="shared" si="43"/>
        <v>-0.095142513046969</v>
      </c>
      <c r="AH90" s="17">
        <f t="shared" si="44"/>
        <v>-0.0675492192803801</v>
      </c>
      <c r="AI90" s="17">
        <f t="shared" si="45"/>
        <v>-0.0557129367327668</v>
      </c>
      <c r="AJ90" s="17">
        <f t="shared" si="46"/>
        <v>-0.0279468732706144</v>
      </c>
      <c r="AK90" s="3"/>
      <c r="AL90" s="17">
        <f t="shared" si="57"/>
        <v>0.184313725490196</v>
      </c>
      <c r="AM90" s="17">
        <f t="shared" si="47"/>
        <v>0.0978739002932552</v>
      </c>
      <c r="AN90" s="17">
        <f t="shared" si="48"/>
        <v>0.0988871224165342</v>
      </c>
      <c r="AO90" s="17">
        <f t="shared" si="49"/>
        <v>0.101371496720334</v>
      </c>
      <c r="AP90" s="17">
        <f t="shared" si="50"/>
        <v>0.0519515477792731</v>
      </c>
    </row>
    <row r="91" customFormat="1" spans="1:42">
      <c r="A91" s="8">
        <v>44567</v>
      </c>
      <c r="B91">
        <v>0.02416</v>
      </c>
      <c r="C91">
        <v>0.02995</v>
      </c>
      <c r="D91">
        <v>0.03456</v>
      </c>
      <c r="E91">
        <v>0.03694</v>
      </c>
      <c r="F91">
        <v>0.03908</v>
      </c>
      <c r="G91" s="2"/>
      <c r="H91" s="10">
        <f t="shared" si="51"/>
        <v>97.6409935947508</v>
      </c>
      <c r="I91" s="12">
        <f t="shared" si="52"/>
        <v>94.2687429963774</v>
      </c>
      <c r="J91" s="12">
        <f t="shared" si="53"/>
        <v>84.3765153059817</v>
      </c>
      <c r="K91" s="12">
        <f t="shared" si="54"/>
        <v>69.5766833828904</v>
      </c>
      <c r="L91" s="12">
        <f t="shared" si="55"/>
        <v>46.4536973542538</v>
      </c>
      <c r="M91" s="12"/>
      <c r="N91" s="12"/>
      <c r="O91" s="13"/>
      <c r="P91" s="12"/>
      <c r="Q91" s="13"/>
      <c r="R91" s="14">
        <f t="shared" si="61"/>
        <v>0.000938232994526784</v>
      </c>
      <c r="S91" s="14">
        <f t="shared" si="39"/>
        <v>0.00854016321050005</v>
      </c>
      <c r="T91" s="14">
        <f t="shared" si="40"/>
        <v>0.0306109889451468</v>
      </c>
      <c r="U91" s="14">
        <f t="shared" si="41"/>
        <v>0.0609817550660446</v>
      </c>
      <c r="V91" s="14">
        <f t="shared" si="42"/>
        <v>0.093638024172645</v>
      </c>
      <c r="Y91" s="3"/>
      <c r="Z91">
        <f t="shared" si="38"/>
        <v>0.0204</v>
      </c>
      <c r="AA91">
        <f t="shared" si="58"/>
        <v>0.02728</v>
      </c>
      <c r="AB91">
        <f t="shared" si="59"/>
        <v>0.03145</v>
      </c>
      <c r="AC91">
        <f t="shared" si="60"/>
        <v>0.03354</v>
      </c>
      <c r="AD91">
        <f t="shared" si="56"/>
        <v>0.03715</v>
      </c>
      <c r="AE91" s="3"/>
      <c r="AF91" s="17">
        <f t="shared" si="62"/>
        <v>-0.184313725490196</v>
      </c>
      <c r="AG91" s="17">
        <f t="shared" si="43"/>
        <v>-0.0978739002932552</v>
      </c>
      <c r="AH91" s="17">
        <f t="shared" si="44"/>
        <v>-0.0988871224165342</v>
      </c>
      <c r="AI91" s="17">
        <f t="shared" si="45"/>
        <v>-0.101371496720334</v>
      </c>
      <c r="AJ91" s="17">
        <f t="shared" si="46"/>
        <v>-0.0519515477792731</v>
      </c>
      <c r="AK91" s="3"/>
      <c r="AL91" s="17">
        <f t="shared" si="57"/>
        <v>-0.0397350993377485</v>
      </c>
      <c r="AM91" s="17">
        <f t="shared" si="47"/>
        <v>-0.145909849749583</v>
      </c>
      <c r="AN91" s="17">
        <f t="shared" si="48"/>
        <v>-0.179976851851852</v>
      </c>
      <c r="AO91" s="17">
        <f t="shared" si="49"/>
        <v>-0.165674066053059</v>
      </c>
      <c r="AP91" s="17">
        <f t="shared" si="50"/>
        <v>-0.118730808597748</v>
      </c>
    </row>
    <row r="92" customFormat="1" spans="1:42">
      <c r="A92" s="8">
        <v>44568</v>
      </c>
      <c r="B92">
        <v>0.0232</v>
      </c>
      <c r="C92">
        <v>0.02558</v>
      </c>
      <c r="D92">
        <v>0.02834</v>
      </c>
      <c r="E92">
        <v>0.03082</v>
      </c>
      <c r="F92">
        <v>0.03444</v>
      </c>
      <c r="G92" s="2"/>
      <c r="H92" s="10">
        <f t="shared" si="51"/>
        <v>97.7326035965598</v>
      </c>
      <c r="I92" s="12">
        <f t="shared" si="52"/>
        <v>95.0738134472152</v>
      </c>
      <c r="J92" s="12">
        <f t="shared" si="53"/>
        <v>86.9593638832432</v>
      </c>
      <c r="K92" s="12">
        <f t="shared" si="54"/>
        <v>73.8195916472535</v>
      </c>
      <c r="L92" s="12">
        <f t="shared" si="55"/>
        <v>50.8035297900201</v>
      </c>
      <c r="M92" s="12"/>
      <c r="N92" s="12"/>
      <c r="O92" s="13"/>
      <c r="P92" s="12"/>
      <c r="Q92" s="13"/>
      <c r="R92" s="14">
        <f t="shared" si="61"/>
        <v>-0.00452400642117015</v>
      </c>
      <c r="S92" s="14">
        <f t="shared" si="39"/>
        <v>-0.0114071551316825</v>
      </c>
      <c r="T92" s="14">
        <f t="shared" si="40"/>
        <v>-0.0267891101149794</v>
      </c>
      <c r="U92" s="14">
        <f t="shared" si="41"/>
        <v>-0.0511819762319043</v>
      </c>
      <c r="V92" s="14">
        <f t="shared" si="42"/>
        <v>-0.0845640457459407</v>
      </c>
      <c r="Y92" s="3"/>
      <c r="Z92">
        <f t="shared" si="38"/>
        <v>0.02416</v>
      </c>
      <c r="AA92">
        <f t="shared" si="58"/>
        <v>0.02995</v>
      </c>
      <c r="AB92">
        <f t="shared" si="59"/>
        <v>0.03456</v>
      </c>
      <c r="AC92">
        <f t="shared" si="60"/>
        <v>0.03694</v>
      </c>
      <c r="AD92">
        <f t="shared" si="56"/>
        <v>0.03908</v>
      </c>
      <c r="AE92" s="3"/>
      <c r="AF92" s="17">
        <f t="shared" si="62"/>
        <v>0.0397350993377485</v>
      </c>
      <c r="AG92" s="17">
        <f t="shared" si="43"/>
        <v>0.145909849749583</v>
      </c>
      <c r="AH92" s="17">
        <f t="shared" si="44"/>
        <v>0.179976851851852</v>
      </c>
      <c r="AI92" s="17">
        <f t="shared" si="45"/>
        <v>0.165674066053059</v>
      </c>
      <c r="AJ92" s="17">
        <f t="shared" si="46"/>
        <v>0.118730808597748</v>
      </c>
      <c r="AK92" s="3"/>
      <c r="AL92" s="17">
        <f t="shared" si="57"/>
        <v>0.200431034482759</v>
      </c>
      <c r="AM92" s="17">
        <f t="shared" si="47"/>
        <v>0.230648944487881</v>
      </c>
      <c r="AN92" s="17">
        <f t="shared" si="48"/>
        <v>0.197600564573042</v>
      </c>
      <c r="AO92" s="17">
        <f t="shared" si="49"/>
        <v>0.176184295911746</v>
      </c>
      <c r="AP92" s="17">
        <f t="shared" si="50"/>
        <v>0.132984901277584</v>
      </c>
    </row>
    <row r="93" customFormat="1" spans="1:42">
      <c r="A93" s="8">
        <v>44569</v>
      </c>
      <c r="B93">
        <v>0.02785</v>
      </c>
      <c r="C93">
        <v>0.03148</v>
      </c>
      <c r="D93">
        <v>0.03394</v>
      </c>
      <c r="E93">
        <v>0.03625</v>
      </c>
      <c r="F93">
        <v>0.03902</v>
      </c>
      <c r="G93" s="2"/>
      <c r="H93" s="10">
        <f t="shared" si="51"/>
        <v>97.2904606703313</v>
      </c>
      <c r="I93" s="12">
        <f t="shared" si="52"/>
        <v>93.9892917082621</v>
      </c>
      <c r="J93" s="12">
        <f t="shared" si="53"/>
        <v>84.6297999086464</v>
      </c>
      <c r="K93" s="12">
        <f t="shared" si="54"/>
        <v>70.0413590621149</v>
      </c>
      <c r="L93" s="12">
        <f t="shared" si="55"/>
        <v>46.5073777728016</v>
      </c>
      <c r="M93" s="12"/>
      <c r="N93" s="12"/>
      <c r="O93" s="13"/>
      <c r="P93" s="12"/>
      <c r="Q93" s="13"/>
      <c r="R93" s="14">
        <f t="shared" si="61"/>
        <v>-0.00405026985649652</v>
      </c>
      <c r="S93" s="14">
        <f t="shared" si="39"/>
        <v>-0.007365889257477</v>
      </c>
      <c r="T93" s="14">
        <f t="shared" si="40"/>
        <v>-0.0176548892651262</v>
      </c>
      <c r="U93" s="14">
        <f t="shared" si="41"/>
        <v>-0.0331565815669012</v>
      </c>
      <c r="V93" s="14">
        <f t="shared" si="42"/>
        <v>-0.0594683198944954</v>
      </c>
      <c r="Y93" s="3"/>
      <c r="Z93">
        <f t="shared" ref="Z93:Z121" si="63">MAX(Z92,B92)</f>
        <v>0.02416</v>
      </c>
      <c r="AA93">
        <f t="shared" si="58"/>
        <v>0.02995</v>
      </c>
      <c r="AB93">
        <f t="shared" si="59"/>
        <v>0.03456</v>
      </c>
      <c r="AC93">
        <f t="shared" si="60"/>
        <v>0.03694</v>
      </c>
      <c r="AD93">
        <f t="shared" si="56"/>
        <v>0.03908</v>
      </c>
      <c r="AE93" s="3"/>
      <c r="AF93" s="17">
        <f t="shared" si="62"/>
        <v>-0.15273178807947</v>
      </c>
      <c r="AG93" s="17">
        <f t="shared" si="43"/>
        <v>-0.051085141903172</v>
      </c>
      <c r="AH93" s="17">
        <f t="shared" si="44"/>
        <v>0.0179398148148149</v>
      </c>
      <c r="AI93" s="17">
        <f t="shared" si="45"/>
        <v>0.0186789388197077</v>
      </c>
      <c r="AJ93" s="17">
        <f t="shared" si="46"/>
        <v>0.00153531218014323</v>
      </c>
      <c r="AK93" s="3"/>
      <c r="AL93" s="17">
        <f t="shared" si="57"/>
        <v>0.150089766606822</v>
      </c>
      <c r="AM93" s="17">
        <f t="shared" si="47"/>
        <v>0.121346886912325</v>
      </c>
      <c r="AN93" s="17">
        <f t="shared" si="48"/>
        <v>0.108721272834414</v>
      </c>
      <c r="AO93" s="17">
        <f t="shared" si="49"/>
        <v>0.0965517241379311</v>
      </c>
      <c r="AP93" s="17">
        <f t="shared" si="50"/>
        <v>0.0817529472065607</v>
      </c>
    </row>
    <row r="94" customFormat="1" spans="1:42">
      <c r="A94" s="8">
        <v>44570</v>
      </c>
      <c r="B94">
        <v>0.03203</v>
      </c>
      <c r="C94">
        <v>0.0353</v>
      </c>
      <c r="D94">
        <v>0.03763</v>
      </c>
      <c r="E94">
        <v>0.03975</v>
      </c>
      <c r="F94">
        <v>0.04221</v>
      </c>
      <c r="G94" s="2"/>
      <c r="H94" s="10">
        <f t="shared" si="51"/>
        <v>96.8964080501536</v>
      </c>
      <c r="I94" s="12">
        <f t="shared" si="52"/>
        <v>93.2969769941504</v>
      </c>
      <c r="J94" s="12">
        <f t="shared" si="53"/>
        <v>83.1356701627295</v>
      </c>
      <c r="K94" s="12">
        <f t="shared" si="54"/>
        <v>67.7190270273153</v>
      </c>
      <c r="L94" s="12">
        <f t="shared" si="55"/>
        <v>43.7416621539545</v>
      </c>
      <c r="M94" s="12"/>
      <c r="N94" s="12"/>
      <c r="O94" s="13"/>
      <c r="P94" s="12"/>
      <c r="Q94" s="13"/>
      <c r="R94" s="14">
        <f t="shared" si="61"/>
        <v>0.000523514527528056</v>
      </c>
      <c r="S94" s="14">
        <f t="shared" si="39"/>
        <v>0.00564534955152853</v>
      </c>
      <c r="T94" s="14">
        <f t="shared" si="40"/>
        <v>0.0150727105031272</v>
      </c>
      <c r="U94" s="14">
        <f t="shared" si="41"/>
        <v>0.0207184127085385</v>
      </c>
      <c r="V94" s="14">
        <f t="shared" si="42"/>
        <v>0.0207563146220984</v>
      </c>
      <c r="Y94" s="3"/>
      <c r="Z94">
        <f t="shared" si="63"/>
        <v>0.02785</v>
      </c>
      <c r="AA94">
        <f t="shared" si="58"/>
        <v>0.03148</v>
      </c>
      <c r="AB94">
        <f t="shared" si="59"/>
        <v>0.03456</v>
      </c>
      <c r="AC94">
        <f t="shared" si="60"/>
        <v>0.03694</v>
      </c>
      <c r="AD94">
        <f t="shared" si="56"/>
        <v>0.03908</v>
      </c>
      <c r="AE94" s="3"/>
      <c r="AF94" s="17">
        <f t="shared" si="62"/>
        <v>-0.150089766606822</v>
      </c>
      <c r="AG94" s="17">
        <f t="shared" si="43"/>
        <v>-0.121346886912325</v>
      </c>
      <c r="AH94" s="17">
        <f t="shared" si="44"/>
        <v>-0.0888310185185184</v>
      </c>
      <c r="AI94" s="17">
        <f t="shared" si="45"/>
        <v>-0.0760693015701137</v>
      </c>
      <c r="AJ94" s="17">
        <f t="shared" si="46"/>
        <v>-0.0800921187308086</v>
      </c>
      <c r="AK94" s="3"/>
      <c r="AL94" s="17">
        <f t="shared" si="57"/>
        <v>-0.0168591945051516</v>
      </c>
      <c r="AM94" s="17">
        <f t="shared" si="47"/>
        <v>-0.0824362606232294</v>
      </c>
      <c r="AN94" s="17">
        <f t="shared" si="48"/>
        <v>-0.0823810789263885</v>
      </c>
      <c r="AO94" s="17">
        <f t="shared" si="49"/>
        <v>-0.0535849056603774</v>
      </c>
      <c r="AP94" s="17">
        <f t="shared" si="50"/>
        <v>-0.0253494432598909</v>
      </c>
    </row>
    <row r="95" customFormat="1" spans="1:42">
      <c r="A95" s="8">
        <v>44571</v>
      </c>
      <c r="B95">
        <v>0.03149</v>
      </c>
      <c r="C95">
        <v>0.03239</v>
      </c>
      <c r="D95">
        <v>0.03453</v>
      </c>
      <c r="E95">
        <v>0.03762</v>
      </c>
      <c r="F95">
        <v>0.04114</v>
      </c>
      <c r="G95" s="2"/>
      <c r="H95" s="10">
        <f t="shared" si="51"/>
        <v>96.9471347274331</v>
      </c>
      <c r="I95" s="12">
        <f t="shared" si="52"/>
        <v>93.8236710413833</v>
      </c>
      <c r="J95" s="12">
        <f t="shared" si="53"/>
        <v>84.3887500515757</v>
      </c>
      <c r="K95" s="12">
        <f t="shared" si="54"/>
        <v>69.1220577774879</v>
      </c>
      <c r="L95" s="12">
        <f t="shared" si="55"/>
        <v>44.6495778557155</v>
      </c>
      <c r="M95" s="12"/>
      <c r="N95" s="12"/>
      <c r="O95" s="13"/>
      <c r="P95" s="12"/>
      <c r="Q95" s="13"/>
      <c r="R95" s="14">
        <f t="shared" si="61"/>
        <v>0.000329728943412701</v>
      </c>
      <c r="S95" s="14">
        <f t="shared" si="39"/>
        <v>0.00215382314102913</v>
      </c>
      <c r="T95" s="14">
        <f t="shared" si="40"/>
        <v>0.00776898946395053</v>
      </c>
      <c r="U95" s="14">
        <f t="shared" si="41"/>
        <v>0.0190871182002801</v>
      </c>
      <c r="V95" s="14">
        <f t="shared" si="42"/>
        <v>0.0284634201418839</v>
      </c>
      <c r="Y95" s="3"/>
      <c r="Z95">
        <f t="shared" si="63"/>
        <v>0.03203</v>
      </c>
      <c r="AA95">
        <f t="shared" si="58"/>
        <v>0.0353</v>
      </c>
      <c r="AB95">
        <f t="shared" si="59"/>
        <v>0.03763</v>
      </c>
      <c r="AC95">
        <f t="shared" si="60"/>
        <v>0.03975</v>
      </c>
      <c r="AD95">
        <f t="shared" si="56"/>
        <v>0.04221</v>
      </c>
      <c r="AE95" s="3"/>
      <c r="AF95" s="17">
        <f t="shared" si="62"/>
        <v>0.0168591945051516</v>
      </c>
      <c r="AG95" s="17">
        <f t="shared" si="43"/>
        <v>0.0824362606232294</v>
      </c>
      <c r="AH95" s="17">
        <f t="shared" si="44"/>
        <v>0.0823810789263885</v>
      </c>
      <c r="AI95" s="17">
        <f t="shared" si="45"/>
        <v>0.0535849056603774</v>
      </c>
      <c r="AJ95" s="17">
        <f t="shared" si="46"/>
        <v>0.0253494432598909</v>
      </c>
      <c r="AK95" s="3"/>
      <c r="AL95" s="17">
        <f t="shared" si="57"/>
        <v>-0.0107970784375991</v>
      </c>
      <c r="AM95" s="17">
        <f t="shared" si="47"/>
        <v>-0.0342698363692498</v>
      </c>
      <c r="AN95" s="17">
        <f t="shared" si="48"/>
        <v>-0.0463365189690124</v>
      </c>
      <c r="AO95" s="17">
        <f t="shared" si="49"/>
        <v>-0.052099946836789</v>
      </c>
      <c r="AP95" s="17">
        <f t="shared" si="50"/>
        <v>-0.0354885755955275</v>
      </c>
    </row>
    <row r="96" customFormat="1" spans="1:42">
      <c r="A96" s="8">
        <v>44572</v>
      </c>
      <c r="B96">
        <v>0.03115</v>
      </c>
      <c r="C96">
        <v>0.03128</v>
      </c>
      <c r="D96">
        <v>0.03293</v>
      </c>
      <c r="E96">
        <v>0.03566</v>
      </c>
      <c r="F96">
        <v>0.03968</v>
      </c>
      <c r="G96" s="2"/>
      <c r="H96" s="10">
        <f t="shared" si="51"/>
        <v>96.9791010037337</v>
      </c>
      <c r="I96" s="12">
        <f t="shared" si="52"/>
        <v>94.0257506352485</v>
      </c>
      <c r="J96" s="12">
        <f t="shared" si="53"/>
        <v>85.0443653616024</v>
      </c>
      <c r="K96" s="12">
        <f t="shared" si="54"/>
        <v>70.4413986645334</v>
      </c>
      <c r="L96" s="12">
        <f t="shared" si="55"/>
        <v>45.9204575493805</v>
      </c>
      <c r="M96" s="12"/>
      <c r="N96" s="12"/>
      <c r="O96" s="13"/>
      <c r="P96" s="12"/>
      <c r="Q96" s="13"/>
      <c r="R96" s="14">
        <f t="shared" si="61"/>
        <v>-0.00222555517925391</v>
      </c>
      <c r="S96" s="14">
        <f t="shared" si="39"/>
        <v>-0.00556198226350688</v>
      </c>
      <c r="T96" s="14">
        <f t="shared" si="40"/>
        <v>-0.0189975703154503</v>
      </c>
      <c r="U96" s="14">
        <f t="shared" si="41"/>
        <v>-0.0440854775389687</v>
      </c>
      <c r="V96" s="14">
        <f t="shared" si="42"/>
        <v>-0.0758740675215231</v>
      </c>
      <c r="Y96" s="3"/>
      <c r="Z96">
        <f t="shared" si="63"/>
        <v>0.03203</v>
      </c>
      <c r="AA96">
        <f t="shared" si="58"/>
        <v>0.0353</v>
      </c>
      <c r="AB96">
        <f t="shared" si="59"/>
        <v>0.03763</v>
      </c>
      <c r="AC96">
        <f t="shared" si="60"/>
        <v>0.03975</v>
      </c>
      <c r="AD96">
        <f t="shared" si="56"/>
        <v>0.04221</v>
      </c>
      <c r="AE96" s="3"/>
      <c r="AF96" s="17">
        <f t="shared" si="62"/>
        <v>0.0274742428972839</v>
      </c>
      <c r="AG96" s="17">
        <f t="shared" si="43"/>
        <v>0.113881019830028</v>
      </c>
      <c r="AH96" s="17">
        <f t="shared" si="44"/>
        <v>0.124900345469041</v>
      </c>
      <c r="AI96" s="17">
        <f t="shared" si="45"/>
        <v>0.102893081761006</v>
      </c>
      <c r="AJ96" s="17">
        <f t="shared" si="46"/>
        <v>0.0599384032219853</v>
      </c>
      <c r="AK96" s="3"/>
      <c r="AL96" s="17">
        <f t="shared" si="57"/>
        <v>0.0738362760834671</v>
      </c>
      <c r="AM96" s="17">
        <f t="shared" si="47"/>
        <v>0.0920716112531969</v>
      </c>
      <c r="AN96" s="17">
        <f t="shared" si="48"/>
        <v>0.120558761008199</v>
      </c>
      <c r="AO96" s="17">
        <f t="shared" si="49"/>
        <v>0.131239484015704</v>
      </c>
      <c r="AP96" s="17">
        <f t="shared" si="50"/>
        <v>0.103578629032258</v>
      </c>
    </row>
    <row r="97" customFormat="1" spans="1:42">
      <c r="A97" s="8">
        <v>44573</v>
      </c>
      <c r="B97">
        <v>0.03345</v>
      </c>
      <c r="C97">
        <v>0.03416</v>
      </c>
      <c r="D97">
        <v>0.0369</v>
      </c>
      <c r="E97">
        <v>0.04034</v>
      </c>
      <c r="F97">
        <v>0.04379</v>
      </c>
      <c r="G97" s="2"/>
      <c r="H97" s="10">
        <f t="shared" si="51"/>
        <v>96.7632686632154</v>
      </c>
      <c r="I97" s="12">
        <f t="shared" si="52"/>
        <v>93.5027810779023</v>
      </c>
      <c r="J97" s="12">
        <f t="shared" si="53"/>
        <v>83.4287290507125</v>
      </c>
      <c r="K97" s="12">
        <f t="shared" si="54"/>
        <v>67.3359559658945</v>
      </c>
      <c r="L97" s="12">
        <f t="shared" si="55"/>
        <v>42.4362856526596</v>
      </c>
      <c r="M97" s="12"/>
      <c r="N97" s="12"/>
      <c r="O97" s="13"/>
      <c r="P97" s="12"/>
      <c r="Q97" s="13"/>
      <c r="R97" s="14">
        <f t="shared" si="61"/>
        <v>0.0012692076656267</v>
      </c>
      <c r="S97" s="14">
        <f t="shared" si="39"/>
        <v>0.00528113403058946</v>
      </c>
      <c r="T97" s="14">
        <f t="shared" si="40"/>
        <v>0.0218362237309981</v>
      </c>
      <c r="U97" s="14">
        <f t="shared" si="41"/>
        <v>0.0498633585138544</v>
      </c>
      <c r="V97" s="14">
        <f t="shared" si="42"/>
        <v>0.0919337573810521</v>
      </c>
      <c r="Y97" s="3"/>
      <c r="Z97">
        <f t="shared" si="63"/>
        <v>0.03203</v>
      </c>
      <c r="AA97">
        <f t="shared" si="58"/>
        <v>0.0353</v>
      </c>
      <c r="AB97">
        <f t="shared" si="59"/>
        <v>0.03763</v>
      </c>
      <c r="AC97">
        <f t="shared" si="60"/>
        <v>0.03975</v>
      </c>
      <c r="AD97">
        <f t="shared" si="56"/>
        <v>0.04221</v>
      </c>
      <c r="AE97" s="3"/>
      <c r="AF97" s="17">
        <f t="shared" si="62"/>
        <v>-0.0443334374024351</v>
      </c>
      <c r="AG97" s="17">
        <f t="shared" si="43"/>
        <v>0.0322946175637392</v>
      </c>
      <c r="AH97" s="17">
        <f t="shared" si="44"/>
        <v>0.0193994153600849</v>
      </c>
      <c r="AI97" s="17">
        <f t="shared" si="45"/>
        <v>-0.0148427672955975</v>
      </c>
      <c r="AJ97" s="17">
        <f t="shared" si="46"/>
        <v>-0.037431888178157</v>
      </c>
      <c r="AK97" s="3"/>
      <c r="AL97" s="17">
        <f t="shared" si="57"/>
        <v>-0.0391629297458893</v>
      </c>
      <c r="AM97" s="17">
        <f t="shared" si="47"/>
        <v>-0.0796252927400468</v>
      </c>
      <c r="AN97" s="17">
        <f t="shared" si="48"/>
        <v>-0.121138211382114</v>
      </c>
      <c r="AO97" s="17">
        <f t="shared" si="49"/>
        <v>-0.125185919682697</v>
      </c>
      <c r="AP97" s="17">
        <f t="shared" si="50"/>
        <v>-0.10459008906143</v>
      </c>
    </row>
    <row r="98" customFormat="1" spans="1:42">
      <c r="A98" s="8">
        <v>44927</v>
      </c>
      <c r="B98">
        <v>0.03214</v>
      </c>
      <c r="C98">
        <v>0.03144</v>
      </c>
      <c r="D98">
        <v>0.03243</v>
      </c>
      <c r="E98">
        <v>0.03529</v>
      </c>
      <c r="F98">
        <v>0.03921</v>
      </c>
      <c r="G98" s="2"/>
      <c r="H98" s="10">
        <f t="shared" si="51"/>
        <v>96.8860813455539</v>
      </c>
      <c r="I98" s="12">
        <f t="shared" si="52"/>
        <v>93.9965817970076</v>
      </c>
      <c r="J98" s="12">
        <f t="shared" si="53"/>
        <v>85.2504974438567</v>
      </c>
      <c r="K98" s="12">
        <f t="shared" si="54"/>
        <v>70.693552879095</v>
      </c>
      <c r="L98" s="12">
        <f t="shared" si="55"/>
        <v>46.3376128420042</v>
      </c>
      <c r="M98" s="12"/>
      <c r="N98" s="12"/>
      <c r="O98" s="13"/>
      <c r="P98" s="12"/>
      <c r="Q98" s="13"/>
      <c r="R98" s="14">
        <f t="shared" si="61"/>
        <v>-0.00538675763445207</v>
      </c>
      <c r="S98" s="14">
        <f t="shared" si="39"/>
        <v>-0.00941488345620155</v>
      </c>
      <c r="T98" s="14">
        <f t="shared" si="40"/>
        <v>-0.0190066652733378</v>
      </c>
      <c r="U98" s="14">
        <f t="shared" si="41"/>
        <v>-0.0300166387938365</v>
      </c>
      <c r="V98" s="14">
        <f t="shared" si="42"/>
        <v>-0.0481992761081386</v>
      </c>
      <c r="Y98" s="3"/>
      <c r="Z98">
        <f t="shared" si="63"/>
        <v>0.03345</v>
      </c>
      <c r="AA98">
        <f t="shared" si="58"/>
        <v>0.0353</v>
      </c>
      <c r="AB98">
        <f t="shared" si="59"/>
        <v>0.03763</v>
      </c>
      <c r="AC98">
        <f t="shared" si="60"/>
        <v>0.04034</v>
      </c>
      <c r="AD98">
        <f t="shared" si="56"/>
        <v>0.04379</v>
      </c>
      <c r="AE98" s="3"/>
      <c r="AF98" s="17">
        <f t="shared" si="62"/>
        <v>0.0391629297458893</v>
      </c>
      <c r="AG98" s="17">
        <f t="shared" si="43"/>
        <v>0.109348441926345</v>
      </c>
      <c r="AH98" s="17">
        <f t="shared" si="44"/>
        <v>0.138187616263619</v>
      </c>
      <c r="AI98" s="17">
        <f t="shared" si="45"/>
        <v>0.125185919682697</v>
      </c>
      <c r="AJ98" s="17">
        <f t="shared" si="46"/>
        <v>0.10459008906143</v>
      </c>
      <c r="AK98" s="3"/>
      <c r="AL98" s="17">
        <f t="shared" si="57"/>
        <v>0.173926571250778</v>
      </c>
      <c r="AM98" s="17">
        <f t="shared" si="47"/>
        <v>0.155534351145038</v>
      </c>
      <c r="AN98" s="17">
        <f t="shared" si="48"/>
        <v>0.122417514646932</v>
      </c>
      <c r="AO98" s="17">
        <f t="shared" si="49"/>
        <v>0.0895437801076791</v>
      </c>
      <c r="AP98" s="17">
        <f t="shared" si="50"/>
        <v>0.0655445039530731</v>
      </c>
    </row>
    <row r="99" customFormat="1" spans="1:42">
      <c r="A99" s="8">
        <v>44928</v>
      </c>
      <c r="B99">
        <v>0.03773</v>
      </c>
      <c r="C99">
        <v>0.03633</v>
      </c>
      <c r="D99">
        <v>0.0364</v>
      </c>
      <c r="E99">
        <v>0.03845</v>
      </c>
      <c r="F99">
        <v>0.04178</v>
      </c>
      <c r="G99" s="2"/>
      <c r="H99" s="10">
        <f t="shared" si="51"/>
        <v>96.3641795071936</v>
      </c>
      <c r="I99" s="12">
        <f t="shared" si="52"/>
        <v>93.1116149341075</v>
      </c>
      <c r="J99" s="12">
        <f t="shared" si="53"/>
        <v>83.6301697745558</v>
      </c>
      <c r="K99" s="12">
        <f t="shared" si="54"/>
        <v>68.5715700372703</v>
      </c>
      <c r="L99" s="12">
        <f t="shared" si="55"/>
        <v>44.1041734464404</v>
      </c>
      <c r="M99" s="12"/>
      <c r="N99" s="12"/>
      <c r="O99" s="13"/>
      <c r="P99" s="12"/>
      <c r="Q99" s="13"/>
      <c r="R99" s="14">
        <f t="shared" si="61"/>
        <v>0.00585447178900636</v>
      </c>
      <c r="S99" s="14">
        <f t="shared" si="39"/>
        <v>0.0106406545824427</v>
      </c>
      <c r="T99" s="14">
        <f t="shared" si="40"/>
        <v>0.0291562853208295</v>
      </c>
      <c r="U99" s="14">
        <f t="shared" si="41"/>
        <v>0.0510748460641192</v>
      </c>
      <c r="V99" s="14">
        <f t="shared" si="42"/>
        <v>0.0839388013146889</v>
      </c>
      <c r="Y99" s="3"/>
      <c r="Z99">
        <f t="shared" si="63"/>
        <v>0.03345</v>
      </c>
      <c r="AA99">
        <f t="shared" si="58"/>
        <v>0.0353</v>
      </c>
      <c r="AB99">
        <f t="shared" si="59"/>
        <v>0.03763</v>
      </c>
      <c r="AC99">
        <f t="shared" si="60"/>
        <v>0.04034</v>
      </c>
      <c r="AD99">
        <f t="shared" si="56"/>
        <v>0.04379</v>
      </c>
      <c r="AE99" s="3"/>
      <c r="AF99" s="17">
        <f t="shared" si="62"/>
        <v>-0.127952167414051</v>
      </c>
      <c r="AG99" s="17">
        <f t="shared" si="43"/>
        <v>-0.0291784702549576</v>
      </c>
      <c r="AH99" s="17">
        <f t="shared" si="44"/>
        <v>0.0326866861546637</v>
      </c>
      <c r="AI99" s="17">
        <f t="shared" si="45"/>
        <v>0.0468517600396629</v>
      </c>
      <c r="AJ99" s="17">
        <f t="shared" si="46"/>
        <v>0.0459008906142956</v>
      </c>
      <c r="AK99" s="3"/>
      <c r="AL99" s="17">
        <f t="shared" si="57"/>
        <v>-0.160084813146038</v>
      </c>
      <c r="AM99" s="17">
        <f t="shared" si="47"/>
        <v>-0.150564271951555</v>
      </c>
      <c r="AN99" s="17">
        <f t="shared" si="48"/>
        <v>-0.163186813186813</v>
      </c>
      <c r="AO99" s="17">
        <f t="shared" si="49"/>
        <v>-0.134200260078023</v>
      </c>
      <c r="AP99" s="17">
        <f t="shared" si="50"/>
        <v>-0.100287218764959</v>
      </c>
    </row>
    <row r="100" customFormat="1" spans="1:42">
      <c r="A100" s="8">
        <v>44929</v>
      </c>
      <c r="B100">
        <v>0.03169</v>
      </c>
      <c r="C100">
        <v>0.03086</v>
      </c>
      <c r="D100">
        <v>0.03046</v>
      </c>
      <c r="E100">
        <v>0.03329</v>
      </c>
      <c r="F100">
        <v>0.03759</v>
      </c>
      <c r="G100" s="2"/>
      <c r="H100" s="10">
        <f t="shared" si="51"/>
        <v>96.9283408775892</v>
      </c>
      <c r="I100" s="12">
        <f t="shared" si="52"/>
        <v>94.1023834662347</v>
      </c>
      <c r="J100" s="12">
        <f t="shared" si="53"/>
        <v>86.0685148659321</v>
      </c>
      <c r="K100" s="12">
        <f t="shared" si="54"/>
        <v>72.0738524212988</v>
      </c>
      <c r="L100" s="12">
        <f t="shared" si="55"/>
        <v>47.8062248985098</v>
      </c>
      <c r="M100" s="12"/>
      <c r="N100" s="12"/>
      <c r="O100" s="13"/>
      <c r="P100" s="12"/>
      <c r="Q100" s="13"/>
      <c r="R100" s="14">
        <f t="shared" si="61"/>
        <v>-0.00200239900944151</v>
      </c>
      <c r="S100" s="14">
        <f t="shared" si="39"/>
        <v>5.82063706751887e-5</v>
      </c>
      <c r="T100" s="14">
        <f t="shared" si="40"/>
        <v>-0.00421074449631405</v>
      </c>
      <c r="U100" s="14">
        <f t="shared" si="41"/>
        <v>-0.00665323933682377</v>
      </c>
      <c r="V100" s="14">
        <f t="shared" si="42"/>
        <v>-0.0175693709003799</v>
      </c>
      <c r="Y100" s="3"/>
      <c r="Z100">
        <f t="shared" si="63"/>
        <v>0.03773</v>
      </c>
      <c r="AA100">
        <f t="shared" si="58"/>
        <v>0.03633</v>
      </c>
      <c r="AB100">
        <f t="shared" si="59"/>
        <v>0.03763</v>
      </c>
      <c r="AC100">
        <f t="shared" si="60"/>
        <v>0.04034</v>
      </c>
      <c r="AD100">
        <f t="shared" si="56"/>
        <v>0.04379</v>
      </c>
      <c r="AE100" s="3"/>
      <c r="AF100" s="17">
        <f t="shared" si="62"/>
        <v>0.160084813146038</v>
      </c>
      <c r="AG100" s="17">
        <f t="shared" si="43"/>
        <v>0.150564271951555</v>
      </c>
      <c r="AH100" s="17">
        <f t="shared" si="44"/>
        <v>0.19053946319426</v>
      </c>
      <c r="AI100" s="17">
        <f t="shared" si="45"/>
        <v>0.17476450173525</v>
      </c>
      <c r="AJ100" s="17">
        <f t="shared" si="46"/>
        <v>0.141584836720713</v>
      </c>
      <c r="AK100" s="3"/>
      <c r="AL100" s="17">
        <f t="shared" si="57"/>
        <v>0.0653202903124012</v>
      </c>
      <c r="AM100" s="17">
        <f t="shared" si="47"/>
        <v>-0.000972132209980518</v>
      </c>
      <c r="AN100" s="17">
        <f t="shared" si="48"/>
        <v>0.0285620485883124</v>
      </c>
      <c r="AO100" s="17">
        <f t="shared" si="49"/>
        <v>0.0207269450285372</v>
      </c>
      <c r="AP100" s="17">
        <f t="shared" si="50"/>
        <v>0.0244745943069967</v>
      </c>
    </row>
    <row r="101" customFormat="1" spans="1:42">
      <c r="A101" s="8">
        <v>44930</v>
      </c>
      <c r="B101">
        <v>0.03376</v>
      </c>
      <c r="C101">
        <v>0.03083</v>
      </c>
      <c r="D101">
        <v>0.03133</v>
      </c>
      <c r="E101">
        <v>0.03398</v>
      </c>
      <c r="F101">
        <v>0.03851</v>
      </c>
      <c r="G101" s="2"/>
      <c r="H101" s="10">
        <f t="shared" ref="H101:H122" si="64">100/(1+B101)^1</f>
        <v>96.7342516638291</v>
      </c>
      <c r="I101" s="12">
        <f t="shared" ref="I101:I122" si="65">100/(1+C101)^2</f>
        <v>94.1078608244482</v>
      </c>
      <c r="J101" s="12">
        <f t="shared" ref="J101:J122" si="66">100/(1+D101)^5</f>
        <v>85.7061023406545</v>
      </c>
      <c r="K101" s="12">
        <f t="shared" ref="K101:K122" si="67">100/(1+E101)^10</f>
        <v>71.594327831213</v>
      </c>
      <c r="L101" s="12">
        <f t="shared" ref="L101:L122" si="68">100/(1+F101)^20</f>
        <v>46.9662996019209</v>
      </c>
      <c r="M101" s="12"/>
      <c r="N101" s="12"/>
      <c r="O101" s="13"/>
      <c r="P101" s="12"/>
      <c r="Q101" s="13"/>
      <c r="R101" s="14">
        <f t="shared" si="61"/>
        <v>-0.00431499460625673</v>
      </c>
      <c r="S101" s="14">
        <f t="shared" si="39"/>
        <v>-0.0095925478600035</v>
      </c>
      <c r="T101" s="14">
        <f t="shared" si="40"/>
        <v>-0.0135125349810241</v>
      </c>
      <c r="U101" s="14">
        <f t="shared" si="41"/>
        <v>-0.02216314391989</v>
      </c>
      <c r="V101" s="14">
        <f t="shared" si="42"/>
        <v>-0.0399655486924685</v>
      </c>
      <c r="Y101" s="3"/>
      <c r="Z101">
        <f t="shared" si="63"/>
        <v>0.03773</v>
      </c>
      <c r="AA101">
        <f t="shared" si="58"/>
        <v>0.03633</v>
      </c>
      <c r="AB101">
        <f t="shared" si="59"/>
        <v>0.03763</v>
      </c>
      <c r="AC101">
        <f t="shared" si="60"/>
        <v>0.04034</v>
      </c>
      <c r="AD101">
        <f t="shared" si="56"/>
        <v>0.04379</v>
      </c>
      <c r="AE101" s="3"/>
      <c r="AF101" s="17">
        <f t="shared" si="62"/>
        <v>0.105221309302942</v>
      </c>
      <c r="AG101" s="17">
        <f t="shared" si="43"/>
        <v>0.151390035783099</v>
      </c>
      <c r="AH101" s="17">
        <f t="shared" si="44"/>
        <v>0.167419612011693</v>
      </c>
      <c r="AI101" s="17">
        <f t="shared" si="45"/>
        <v>0.157659890927119</v>
      </c>
      <c r="AJ101" s="17">
        <f t="shared" si="46"/>
        <v>0.120575473852478</v>
      </c>
      <c r="AK101" s="3"/>
      <c r="AL101" s="17">
        <f t="shared" ref="AL101:AL122" si="69">(B102-B101)/B101</f>
        <v>0.132701421800948</v>
      </c>
      <c r="AM101" s="17">
        <f t="shared" si="47"/>
        <v>0.161530976321765</v>
      </c>
      <c r="AN101" s="17">
        <f t="shared" si="48"/>
        <v>0.0896903925949569</v>
      </c>
      <c r="AO101" s="17">
        <f t="shared" si="49"/>
        <v>0.0682754561506767</v>
      </c>
      <c r="AP101" s="17">
        <f t="shared" si="50"/>
        <v>0.0550506361983899</v>
      </c>
    </row>
    <row r="102" customFormat="1" spans="1:42">
      <c r="A102" s="8">
        <v>44931</v>
      </c>
      <c r="B102">
        <v>0.03824</v>
      </c>
      <c r="C102">
        <v>0.03581</v>
      </c>
      <c r="D102">
        <v>0.03414</v>
      </c>
      <c r="E102">
        <v>0.0363</v>
      </c>
      <c r="F102">
        <v>0.04063</v>
      </c>
      <c r="G102" s="2"/>
      <c r="H102" s="10">
        <f t="shared" si="64"/>
        <v>96.3168438896594</v>
      </c>
      <c r="I102" s="12">
        <f t="shared" si="65"/>
        <v>93.2051266654871</v>
      </c>
      <c r="J102" s="12">
        <f t="shared" si="66"/>
        <v>84.5479956346892</v>
      </c>
      <c r="K102" s="12">
        <f t="shared" si="67"/>
        <v>70.007572439642</v>
      </c>
      <c r="L102" s="12">
        <f t="shared" si="68"/>
        <v>45.0892656682752</v>
      </c>
      <c r="M102" s="12"/>
      <c r="N102" s="12"/>
      <c r="O102" s="13"/>
      <c r="P102" s="12"/>
      <c r="Q102" s="13"/>
      <c r="R102" s="14">
        <f t="shared" si="61"/>
        <v>-0.00519326217350486</v>
      </c>
      <c r="S102" s="14">
        <f t="shared" si="39"/>
        <v>-0.0118077744733818</v>
      </c>
      <c r="T102" s="14">
        <f t="shared" si="40"/>
        <v>-0.0248606336554749</v>
      </c>
      <c r="U102" s="14">
        <f t="shared" si="41"/>
        <v>-0.035198275212443</v>
      </c>
      <c r="V102" s="14">
        <f t="shared" si="42"/>
        <v>-0.0433780291510103</v>
      </c>
      <c r="Y102" s="3"/>
      <c r="Z102">
        <f t="shared" si="63"/>
        <v>0.03773</v>
      </c>
      <c r="AA102">
        <f t="shared" si="58"/>
        <v>0.03633</v>
      </c>
      <c r="AB102">
        <f t="shared" si="59"/>
        <v>0.03763</v>
      </c>
      <c r="AC102">
        <f t="shared" si="60"/>
        <v>0.04034</v>
      </c>
      <c r="AD102">
        <f t="shared" si="56"/>
        <v>0.04379</v>
      </c>
      <c r="AE102" s="3"/>
      <c r="AF102" s="17">
        <f t="shared" si="62"/>
        <v>-0.0135170951497483</v>
      </c>
      <c r="AG102" s="17">
        <f t="shared" si="43"/>
        <v>0.0143132397467657</v>
      </c>
      <c r="AH102" s="17">
        <f t="shared" si="44"/>
        <v>0.09274515014616</v>
      </c>
      <c r="AI102" s="17">
        <f t="shared" si="45"/>
        <v>0.100148735746158</v>
      </c>
      <c r="AJ102" s="17">
        <f t="shared" si="46"/>
        <v>0.072162594199589</v>
      </c>
      <c r="AK102" s="3"/>
      <c r="AL102" s="17">
        <f t="shared" si="69"/>
        <v>0.14173640167364</v>
      </c>
      <c r="AM102" s="17">
        <f t="shared" si="47"/>
        <v>0.172298240714884</v>
      </c>
      <c r="AN102" s="17">
        <f t="shared" si="48"/>
        <v>0.152899824253076</v>
      </c>
      <c r="AO102" s="17">
        <f t="shared" si="49"/>
        <v>0.102479338842975</v>
      </c>
      <c r="AP102" s="17">
        <f t="shared" si="50"/>
        <v>0.0568545409795717</v>
      </c>
    </row>
    <row r="103" customFormat="1" spans="1:42">
      <c r="A103" s="8">
        <v>44932</v>
      </c>
      <c r="B103">
        <v>0.04366</v>
      </c>
      <c r="C103">
        <v>0.04198</v>
      </c>
      <c r="D103">
        <v>0.03936</v>
      </c>
      <c r="E103">
        <v>0.04002</v>
      </c>
      <c r="F103">
        <v>0.04294</v>
      </c>
      <c r="G103" s="2"/>
      <c r="H103" s="10">
        <f t="shared" si="64"/>
        <v>95.8166452676159</v>
      </c>
      <c r="I103" s="12">
        <f t="shared" si="65"/>
        <v>92.104581550058</v>
      </c>
      <c r="J103" s="12">
        <f t="shared" si="66"/>
        <v>82.4460788889105</v>
      </c>
      <c r="K103" s="12">
        <f t="shared" si="67"/>
        <v>67.5434266379565</v>
      </c>
      <c r="L103" s="12">
        <f t="shared" si="68"/>
        <v>43.1333821877191</v>
      </c>
      <c r="M103" s="12"/>
      <c r="N103" s="12"/>
      <c r="O103" s="13"/>
      <c r="P103" s="12"/>
      <c r="Q103" s="13"/>
      <c r="R103" s="14">
        <f t="shared" si="61"/>
        <v>0.00194886860017482</v>
      </c>
      <c r="S103" s="14">
        <f t="shared" si="39"/>
        <v>0.00329031011647059</v>
      </c>
      <c r="T103" s="14">
        <f t="shared" si="40"/>
        <v>0.00482456936952819</v>
      </c>
      <c r="U103" s="14">
        <f t="shared" si="41"/>
        <v>-0.0028799888104584</v>
      </c>
      <c r="V103" s="14">
        <f t="shared" si="42"/>
        <v>-0.00878049646361706</v>
      </c>
      <c r="Y103" s="3"/>
      <c r="Z103">
        <f t="shared" si="63"/>
        <v>0.03824</v>
      </c>
      <c r="AA103">
        <f t="shared" si="58"/>
        <v>0.03633</v>
      </c>
      <c r="AB103">
        <f t="shared" si="59"/>
        <v>0.03763</v>
      </c>
      <c r="AC103">
        <f t="shared" si="60"/>
        <v>0.04034</v>
      </c>
      <c r="AD103">
        <f t="shared" si="56"/>
        <v>0.04379</v>
      </c>
      <c r="AE103" s="3"/>
      <c r="AF103" s="17">
        <f t="shared" si="62"/>
        <v>-0.14173640167364</v>
      </c>
      <c r="AG103" s="17">
        <f t="shared" si="43"/>
        <v>-0.15551885494082</v>
      </c>
      <c r="AH103" s="17">
        <f t="shared" si="44"/>
        <v>-0.0459739569492427</v>
      </c>
      <c r="AI103" s="17">
        <f t="shared" si="45"/>
        <v>0.00793257312840855</v>
      </c>
      <c r="AJ103" s="17">
        <f t="shared" si="46"/>
        <v>0.01941082438913</v>
      </c>
      <c r="AK103" s="3"/>
      <c r="AL103" s="17">
        <f t="shared" si="69"/>
        <v>-0.0464956481905634</v>
      </c>
      <c r="AM103" s="17">
        <f t="shared" si="47"/>
        <v>-0.0407336827060506</v>
      </c>
      <c r="AN103" s="17">
        <f t="shared" si="48"/>
        <v>-0.0254065040650407</v>
      </c>
      <c r="AO103" s="17">
        <f t="shared" si="49"/>
        <v>0.00749625187406301</v>
      </c>
      <c r="AP103" s="17">
        <f t="shared" si="50"/>
        <v>0.0107126222636237</v>
      </c>
    </row>
    <row r="104" customFormat="1" spans="1:42">
      <c r="A104" s="8">
        <v>44933</v>
      </c>
      <c r="B104">
        <v>0.04163</v>
      </c>
      <c r="C104">
        <v>0.04027</v>
      </c>
      <c r="D104">
        <v>0.03836</v>
      </c>
      <c r="E104">
        <v>0.04032</v>
      </c>
      <c r="F104">
        <v>0.0434</v>
      </c>
      <c r="G104" s="2"/>
      <c r="H104" s="10">
        <f t="shared" si="64"/>
        <v>96.003379318952</v>
      </c>
      <c r="I104" s="12">
        <f t="shared" si="65"/>
        <v>92.4076341865055</v>
      </c>
      <c r="J104" s="12">
        <f t="shared" si="66"/>
        <v>82.8438457157556</v>
      </c>
      <c r="K104" s="12">
        <f t="shared" si="67"/>
        <v>67.3489023250191</v>
      </c>
      <c r="L104" s="12">
        <f t="shared" si="68"/>
        <v>42.754649677956</v>
      </c>
      <c r="M104" s="12"/>
      <c r="N104" s="12"/>
      <c r="O104" s="13"/>
      <c r="P104" s="12"/>
      <c r="Q104" s="13"/>
      <c r="R104" s="14">
        <f t="shared" si="61"/>
        <v>0.00157693823979078</v>
      </c>
      <c r="S104" s="14">
        <f t="shared" si="39"/>
        <v>0.00414639228678771</v>
      </c>
      <c r="T104" s="14">
        <f t="shared" si="40"/>
        <v>0.00144583863409384</v>
      </c>
      <c r="U104" s="14">
        <f t="shared" si="41"/>
        <v>-0.000576562709404527</v>
      </c>
      <c r="V104" s="14">
        <f t="shared" si="42"/>
        <v>-0.00782659057892703</v>
      </c>
      <c r="Y104" s="3"/>
      <c r="Z104">
        <f t="shared" si="63"/>
        <v>0.04366</v>
      </c>
      <c r="AA104">
        <f t="shared" si="58"/>
        <v>0.04198</v>
      </c>
      <c r="AB104">
        <f t="shared" si="59"/>
        <v>0.03936</v>
      </c>
      <c r="AC104">
        <f t="shared" si="60"/>
        <v>0.04034</v>
      </c>
      <c r="AD104">
        <f t="shared" si="56"/>
        <v>0.04379</v>
      </c>
      <c r="AE104" s="3"/>
      <c r="AF104" s="17">
        <f t="shared" si="62"/>
        <v>0.0464956481905634</v>
      </c>
      <c r="AG104" s="17">
        <f t="shared" si="43"/>
        <v>0.0407336827060506</v>
      </c>
      <c r="AH104" s="17">
        <f t="shared" si="44"/>
        <v>0.0254065040650407</v>
      </c>
      <c r="AI104" s="17">
        <f t="shared" si="45"/>
        <v>0.000495785820525513</v>
      </c>
      <c r="AJ104" s="17">
        <f t="shared" si="46"/>
        <v>0.00890614295501259</v>
      </c>
      <c r="AK104" s="3"/>
      <c r="AL104" s="17">
        <f t="shared" si="69"/>
        <v>-0.0393946673072304</v>
      </c>
      <c r="AM104" s="17">
        <f t="shared" si="47"/>
        <v>-0.0533896200645642</v>
      </c>
      <c r="AN104" s="17">
        <f t="shared" si="48"/>
        <v>-0.00782064650677794</v>
      </c>
      <c r="AO104" s="17">
        <f t="shared" si="49"/>
        <v>0.00148809523809518</v>
      </c>
      <c r="AP104" s="17">
        <f t="shared" si="50"/>
        <v>0.00944700460829495</v>
      </c>
    </row>
    <row r="105" customFormat="1" spans="1:42">
      <c r="A105" s="8">
        <v>44934</v>
      </c>
      <c r="B105">
        <v>0.03999</v>
      </c>
      <c r="C105">
        <v>0.03812</v>
      </c>
      <c r="D105">
        <v>0.03806</v>
      </c>
      <c r="E105">
        <v>0.04038</v>
      </c>
      <c r="F105">
        <v>0.04381</v>
      </c>
      <c r="G105" s="2"/>
      <c r="H105" s="10">
        <f t="shared" si="64"/>
        <v>96.1547707189492</v>
      </c>
      <c r="I105" s="12">
        <f t="shared" si="65"/>
        <v>92.7907924881367</v>
      </c>
      <c r="J105" s="12">
        <f t="shared" si="66"/>
        <v>82.9636245484884</v>
      </c>
      <c r="K105" s="12">
        <f t="shared" si="67"/>
        <v>67.3100714594192</v>
      </c>
      <c r="L105" s="12">
        <f t="shared" si="68"/>
        <v>42.4200265395812</v>
      </c>
      <c r="M105" s="12"/>
      <c r="N105" s="12"/>
      <c r="O105" s="13"/>
      <c r="P105" s="12"/>
      <c r="Q105" s="13"/>
      <c r="R105" s="14">
        <f t="shared" si="61"/>
        <v>-0.0023215433466679</v>
      </c>
      <c r="S105" s="14">
        <f t="shared" si="39"/>
        <v>-0.00581201744441581</v>
      </c>
      <c r="T105" s="14">
        <f t="shared" si="40"/>
        <v>-0.0174912512058778</v>
      </c>
      <c r="U105" s="14">
        <f t="shared" si="41"/>
        <v>-0.0445305471450916</v>
      </c>
      <c r="V105" s="14">
        <f t="shared" si="42"/>
        <v>-0.0798101843072657</v>
      </c>
      <c r="Y105" s="3"/>
      <c r="Z105">
        <f t="shared" si="63"/>
        <v>0.04366</v>
      </c>
      <c r="AA105">
        <f t="shared" si="58"/>
        <v>0.04198</v>
      </c>
      <c r="AB105">
        <f t="shared" si="59"/>
        <v>0.03936</v>
      </c>
      <c r="AC105">
        <f t="shared" si="60"/>
        <v>0.04034</v>
      </c>
      <c r="AD105">
        <f t="shared" si="56"/>
        <v>0.04379</v>
      </c>
      <c r="AE105" s="3"/>
      <c r="AF105" s="17">
        <f t="shared" si="62"/>
        <v>0.0840586349060925</v>
      </c>
      <c r="AG105" s="17">
        <f t="shared" si="43"/>
        <v>0.0919485469271082</v>
      </c>
      <c r="AH105" s="17">
        <f t="shared" si="44"/>
        <v>0.0330284552845529</v>
      </c>
      <c r="AI105" s="17">
        <f t="shared" si="45"/>
        <v>-0.000991571641051026</v>
      </c>
      <c r="AJ105" s="17">
        <f t="shared" si="46"/>
        <v>-0.000456725279744215</v>
      </c>
      <c r="AK105" s="3"/>
      <c r="AL105" s="17">
        <f t="shared" si="69"/>
        <v>0.0605151287821957</v>
      </c>
      <c r="AM105" s="17">
        <f t="shared" si="47"/>
        <v>0.0794858342077649</v>
      </c>
      <c r="AN105" s="17">
        <f t="shared" si="48"/>
        <v>0.0964266946925908</v>
      </c>
      <c r="AO105" s="17">
        <f t="shared" si="49"/>
        <v>0.117632491332343</v>
      </c>
      <c r="AP105" s="17">
        <f t="shared" si="50"/>
        <v>0.0992923989956631</v>
      </c>
    </row>
    <row r="106" customFormat="1" spans="1:42">
      <c r="A106" s="8">
        <v>44935</v>
      </c>
      <c r="B106">
        <v>0.04241</v>
      </c>
      <c r="C106">
        <v>0.04115</v>
      </c>
      <c r="D106">
        <v>0.04173</v>
      </c>
      <c r="E106">
        <v>0.04513</v>
      </c>
      <c r="F106">
        <v>0.04816</v>
      </c>
      <c r="G106" s="2"/>
      <c r="H106" s="10">
        <f t="shared" si="64"/>
        <v>95.9315432507363</v>
      </c>
      <c r="I106" s="12">
        <f t="shared" si="65"/>
        <v>92.2514907835145</v>
      </c>
      <c r="J106" s="12">
        <f t="shared" si="66"/>
        <v>81.5124869505606</v>
      </c>
      <c r="K106" s="12">
        <f t="shared" si="67"/>
        <v>64.3127171489561</v>
      </c>
      <c r="L106" s="12">
        <f t="shared" si="68"/>
        <v>39.0344764031381</v>
      </c>
      <c r="M106" s="12"/>
      <c r="N106" s="12"/>
      <c r="O106" s="13"/>
      <c r="P106" s="12"/>
      <c r="Q106" s="13"/>
      <c r="R106" s="14">
        <f t="shared" si="61"/>
        <v>-0.00296506011420245</v>
      </c>
      <c r="S106" s="14">
        <f t="shared" si="39"/>
        <v>-0.00644231528250881</v>
      </c>
      <c r="T106" s="14">
        <f t="shared" si="40"/>
        <v>-0.0169131699387416</v>
      </c>
      <c r="U106" s="14">
        <f t="shared" si="41"/>
        <v>-0.0379378937889749</v>
      </c>
      <c r="V106" s="14">
        <f t="shared" si="42"/>
        <v>-0.079842910992631</v>
      </c>
      <c r="Y106" s="3"/>
      <c r="Z106">
        <f t="shared" si="63"/>
        <v>0.04366</v>
      </c>
      <c r="AA106">
        <f t="shared" si="58"/>
        <v>0.04198</v>
      </c>
      <c r="AB106">
        <f t="shared" si="59"/>
        <v>0.03936</v>
      </c>
      <c r="AC106">
        <f t="shared" si="60"/>
        <v>0.04038</v>
      </c>
      <c r="AD106">
        <f t="shared" si="56"/>
        <v>0.04381</v>
      </c>
      <c r="AE106" s="3"/>
      <c r="AF106" s="17">
        <f t="shared" si="62"/>
        <v>0.0286303252404946</v>
      </c>
      <c r="AG106" s="17">
        <f t="shared" si="43"/>
        <v>0.0197713196760363</v>
      </c>
      <c r="AH106" s="17">
        <f t="shared" si="44"/>
        <v>-0.0602134146341464</v>
      </c>
      <c r="AI106" s="17">
        <f t="shared" si="45"/>
        <v>-0.117632491332343</v>
      </c>
      <c r="AJ106" s="17">
        <f t="shared" si="46"/>
        <v>-0.0992923989956631</v>
      </c>
      <c r="AK106" s="3"/>
      <c r="AL106" s="17">
        <f t="shared" si="69"/>
        <v>0.0730959679320914</v>
      </c>
      <c r="AM106" s="17">
        <f t="shared" si="47"/>
        <v>0.0818955042527339</v>
      </c>
      <c r="AN106" s="17">
        <f t="shared" si="48"/>
        <v>0.0853103283009824</v>
      </c>
      <c r="AO106" s="17">
        <f t="shared" si="49"/>
        <v>0.089740748947485</v>
      </c>
      <c r="AP106" s="17">
        <f t="shared" si="50"/>
        <v>0.0907392026578073</v>
      </c>
    </row>
    <row r="107" customFormat="1" spans="1:42">
      <c r="A107" s="8">
        <v>44936</v>
      </c>
      <c r="B107">
        <v>0.04551</v>
      </c>
      <c r="C107">
        <v>0.04452</v>
      </c>
      <c r="D107">
        <v>0.04529</v>
      </c>
      <c r="E107">
        <v>0.04918</v>
      </c>
      <c r="F107">
        <v>0.05253</v>
      </c>
      <c r="G107" s="2"/>
      <c r="H107" s="10">
        <f t="shared" si="64"/>
        <v>95.6471004581496</v>
      </c>
      <c r="I107" s="12">
        <f t="shared" si="65"/>
        <v>91.6571775946056</v>
      </c>
      <c r="J107" s="12">
        <f t="shared" si="66"/>
        <v>80.1338524066363</v>
      </c>
      <c r="K107" s="12">
        <f t="shared" si="67"/>
        <v>61.8728281164786</v>
      </c>
      <c r="L107" s="12">
        <f t="shared" si="68"/>
        <v>35.9178501780384</v>
      </c>
      <c r="M107" s="12"/>
      <c r="N107" s="12"/>
      <c r="O107" s="13"/>
      <c r="P107" s="12"/>
      <c r="Q107" s="13"/>
      <c r="R107" s="14">
        <f t="shared" si="61"/>
        <v>0.00220473346689528</v>
      </c>
      <c r="S107" s="14">
        <f t="shared" si="39"/>
        <v>0.00710306386579271</v>
      </c>
      <c r="T107" s="14">
        <f t="shared" si="40"/>
        <v>0.0237717282176138</v>
      </c>
      <c r="U107" s="14">
        <f t="shared" si="41"/>
        <v>0.0545716669409291</v>
      </c>
      <c r="V107" s="14">
        <f t="shared" si="42"/>
        <v>0.124778695071475</v>
      </c>
      <c r="Y107" s="3"/>
      <c r="Z107">
        <f t="shared" si="63"/>
        <v>0.04366</v>
      </c>
      <c r="AA107">
        <f t="shared" si="58"/>
        <v>0.04198</v>
      </c>
      <c r="AB107">
        <f t="shared" si="59"/>
        <v>0.04173</v>
      </c>
      <c r="AC107">
        <f t="shared" si="60"/>
        <v>0.04513</v>
      </c>
      <c r="AD107">
        <f t="shared" si="56"/>
        <v>0.04816</v>
      </c>
      <c r="AE107" s="3"/>
      <c r="AF107" s="17">
        <f t="shared" si="62"/>
        <v>-0.0423728813559323</v>
      </c>
      <c r="AG107" s="17">
        <f t="shared" si="43"/>
        <v>-0.0605050023820866</v>
      </c>
      <c r="AH107" s="17">
        <f t="shared" si="44"/>
        <v>-0.0853103283009824</v>
      </c>
      <c r="AI107" s="17">
        <f t="shared" si="45"/>
        <v>-0.089740748947485</v>
      </c>
      <c r="AJ107" s="17">
        <f t="shared" si="46"/>
        <v>-0.0907392026578073</v>
      </c>
      <c r="AK107" s="3"/>
      <c r="AL107" s="17">
        <f t="shared" si="69"/>
        <v>-0.0505383432212701</v>
      </c>
      <c r="AM107" s="17">
        <f t="shared" si="47"/>
        <v>-0.0828840970350404</v>
      </c>
      <c r="AN107" s="17">
        <f t="shared" si="48"/>
        <v>-0.108191653786708</v>
      </c>
      <c r="AO107" s="17">
        <f t="shared" si="49"/>
        <v>-0.113054087027247</v>
      </c>
      <c r="AP107" s="17">
        <f t="shared" si="50"/>
        <v>-0.11745669141443</v>
      </c>
    </row>
    <row r="108" customFormat="1" spans="1:42">
      <c r="A108" s="8">
        <v>44937</v>
      </c>
      <c r="B108">
        <v>0.04321</v>
      </c>
      <c r="C108">
        <v>0.04083</v>
      </c>
      <c r="D108">
        <v>0.04039</v>
      </c>
      <c r="E108">
        <v>0.04362</v>
      </c>
      <c r="F108">
        <v>0.04636</v>
      </c>
      <c r="G108" s="2"/>
      <c r="H108" s="10">
        <f t="shared" si="64"/>
        <v>95.8579768215412</v>
      </c>
      <c r="I108" s="12">
        <f t="shared" si="65"/>
        <v>92.3082243808184</v>
      </c>
      <c r="J108" s="12">
        <f t="shared" si="66"/>
        <v>82.0387725670773</v>
      </c>
      <c r="K108" s="12">
        <f t="shared" si="67"/>
        <v>65.2493314851444</v>
      </c>
      <c r="L108" s="12">
        <f t="shared" si="68"/>
        <v>40.3996326530268</v>
      </c>
      <c r="M108" s="12"/>
      <c r="N108" s="12"/>
      <c r="O108" s="13"/>
      <c r="P108" s="12"/>
      <c r="Q108" s="13"/>
      <c r="R108" s="14">
        <f t="shared" si="61"/>
        <v>0.00321193995403266</v>
      </c>
      <c r="S108" s="14">
        <f t="shared" si="39"/>
        <v>0.00707011919912725</v>
      </c>
      <c r="T108" s="14">
        <f t="shared" si="40"/>
        <v>0.0192997570589457</v>
      </c>
      <c r="U108" s="14">
        <f t="shared" si="41"/>
        <v>0.0386490041379302</v>
      </c>
      <c r="V108" s="14">
        <f t="shared" si="42"/>
        <v>0.074240579443099</v>
      </c>
      <c r="Y108" s="3"/>
      <c r="Z108">
        <f t="shared" si="63"/>
        <v>0.04551</v>
      </c>
      <c r="AA108">
        <f t="shared" si="58"/>
        <v>0.04452</v>
      </c>
      <c r="AB108">
        <f t="shared" si="59"/>
        <v>0.04529</v>
      </c>
      <c r="AC108">
        <f t="shared" si="60"/>
        <v>0.04918</v>
      </c>
      <c r="AD108">
        <f t="shared" si="56"/>
        <v>0.05253</v>
      </c>
      <c r="AE108" s="3"/>
      <c r="AF108" s="17">
        <f t="shared" si="62"/>
        <v>0.0505383432212701</v>
      </c>
      <c r="AG108" s="17">
        <f t="shared" si="43"/>
        <v>0.0828840970350404</v>
      </c>
      <c r="AH108" s="17">
        <f t="shared" si="44"/>
        <v>0.108191653786708</v>
      </c>
      <c r="AI108" s="17">
        <f t="shared" si="45"/>
        <v>0.113054087027247</v>
      </c>
      <c r="AJ108" s="17">
        <f t="shared" si="46"/>
        <v>0.11745669141443</v>
      </c>
      <c r="AK108" s="3"/>
      <c r="AL108" s="17">
        <f t="shared" si="69"/>
        <v>-0.0772969220087942</v>
      </c>
      <c r="AM108" s="17">
        <f t="shared" si="47"/>
        <v>-0.0896399706098456</v>
      </c>
      <c r="AN108" s="17">
        <f t="shared" si="48"/>
        <v>-0.0982916563505819</v>
      </c>
      <c r="AO108" s="17">
        <f t="shared" si="49"/>
        <v>-0.0905547913801009</v>
      </c>
      <c r="AP108" s="17">
        <f t="shared" si="50"/>
        <v>-0.0806729939603106</v>
      </c>
    </row>
    <row r="109" customFormat="1" spans="1:42">
      <c r="A109" s="8">
        <v>44938</v>
      </c>
      <c r="B109">
        <v>0.03987</v>
      </c>
      <c r="C109">
        <v>0.03717</v>
      </c>
      <c r="D109">
        <v>0.03642</v>
      </c>
      <c r="E109">
        <v>0.03967</v>
      </c>
      <c r="F109">
        <v>0.04262</v>
      </c>
      <c r="G109" s="2"/>
      <c r="H109" s="10">
        <f t="shared" si="64"/>
        <v>96.165866887207</v>
      </c>
      <c r="I109" s="12">
        <f t="shared" si="65"/>
        <v>92.9608545302506</v>
      </c>
      <c r="J109" s="12">
        <f t="shared" si="66"/>
        <v>83.6221009470359</v>
      </c>
      <c r="K109" s="12">
        <f t="shared" si="67"/>
        <v>67.7711531677109</v>
      </c>
      <c r="L109" s="12">
        <f t="shared" si="68"/>
        <v>43.3989247904759</v>
      </c>
      <c r="M109" s="12"/>
      <c r="N109" s="12"/>
      <c r="O109" s="13"/>
      <c r="P109" s="12"/>
      <c r="Q109" s="13"/>
      <c r="R109" s="14">
        <f t="shared" si="61"/>
        <v>-0.000711121361509023</v>
      </c>
      <c r="S109" s="14">
        <f t="shared" si="39"/>
        <v>-0.000693835443745758</v>
      </c>
      <c r="T109" s="14">
        <f t="shared" si="40"/>
        <v>-0.00168679537849283</v>
      </c>
      <c r="U109" s="14">
        <f t="shared" si="41"/>
        <v>-0.010233710397338</v>
      </c>
      <c r="V109" s="14">
        <f t="shared" si="42"/>
        <v>-0.0214314359728029</v>
      </c>
      <c r="Y109" s="3"/>
      <c r="Z109">
        <f t="shared" si="63"/>
        <v>0.04551</v>
      </c>
      <c r="AA109">
        <f t="shared" si="58"/>
        <v>0.04452</v>
      </c>
      <c r="AB109">
        <f t="shared" si="59"/>
        <v>0.04529</v>
      </c>
      <c r="AC109">
        <f t="shared" si="60"/>
        <v>0.04918</v>
      </c>
      <c r="AD109">
        <f t="shared" si="56"/>
        <v>0.05253</v>
      </c>
      <c r="AE109" s="3"/>
      <c r="AF109" s="17">
        <f t="shared" si="62"/>
        <v>0.123928806855636</v>
      </c>
      <c r="AG109" s="17">
        <f t="shared" si="43"/>
        <v>0.165094339622641</v>
      </c>
      <c r="AH109" s="17">
        <f t="shared" si="44"/>
        <v>0.195848973283285</v>
      </c>
      <c r="AI109" s="17">
        <f t="shared" si="45"/>
        <v>0.193371289141928</v>
      </c>
      <c r="AJ109" s="17">
        <f t="shared" si="46"/>
        <v>0.188654102417666</v>
      </c>
      <c r="AK109" s="3"/>
      <c r="AL109" s="17">
        <f t="shared" si="69"/>
        <v>0.018560321043391</v>
      </c>
      <c r="AM109" s="17">
        <f t="shared" si="47"/>
        <v>0.00968523002421305</v>
      </c>
      <c r="AN109" s="17">
        <f t="shared" si="48"/>
        <v>0.00961010433827557</v>
      </c>
      <c r="AO109" s="17">
        <f t="shared" si="49"/>
        <v>0.0269725233173683</v>
      </c>
      <c r="AP109" s="17">
        <f t="shared" si="50"/>
        <v>0.0265133740028156</v>
      </c>
    </row>
    <row r="110" customFormat="1" spans="1:42">
      <c r="A110" s="8">
        <v>45292</v>
      </c>
      <c r="B110">
        <v>0.04061</v>
      </c>
      <c r="C110">
        <v>0.03753</v>
      </c>
      <c r="D110">
        <v>0.03677</v>
      </c>
      <c r="E110">
        <v>0.04074</v>
      </c>
      <c r="F110">
        <v>0.04375</v>
      </c>
      <c r="G110" s="2"/>
      <c r="H110" s="10">
        <f t="shared" si="64"/>
        <v>96.0974812850155</v>
      </c>
      <c r="I110" s="12">
        <f t="shared" si="65"/>
        <v>92.8963549944966</v>
      </c>
      <c r="J110" s="12">
        <f t="shared" si="66"/>
        <v>83.4810475736186</v>
      </c>
      <c r="K110" s="12">
        <f t="shared" si="67"/>
        <v>67.0776028128989</v>
      </c>
      <c r="L110" s="12">
        <f t="shared" si="68"/>
        <v>42.4688235125403</v>
      </c>
      <c r="M110" s="12"/>
      <c r="N110" s="12"/>
      <c r="O110" s="13"/>
      <c r="P110" s="12"/>
      <c r="Q110" s="13"/>
      <c r="R110" s="14">
        <f t="shared" si="61"/>
        <v>0.00106782106782105</v>
      </c>
      <c r="S110" s="14">
        <f t="shared" si="39"/>
        <v>0.000327781926410342</v>
      </c>
      <c r="T110" s="14">
        <f t="shared" si="40"/>
        <v>-0.0055276632882361</v>
      </c>
      <c r="U110" s="14">
        <f t="shared" si="41"/>
        <v>-0.00727325222064617</v>
      </c>
      <c r="V110" s="14">
        <f t="shared" si="42"/>
        <v>-0.0258931543268672</v>
      </c>
      <c r="Y110" s="3"/>
      <c r="Z110">
        <f t="shared" si="63"/>
        <v>0.04551</v>
      </c>
      <c r="AA110">
        <f t="shared" si="58"/>
        <v>0.04452</v>
      </c>
      <c r="AB110">
        <f t="shared" si="59"/>
        <v>0.04529</v>
      </c>
      <c r="AC110">
        <f t="shared" si="60"/>
        <v>0.04918</v>
      </c>
      <c r="AD110">
        <f t="shared" si="56"/>
        <v>0.05253</v>
      </c>
      <c r="AE110" s="3"/>
      <c r="AF110" s="17">
        <f t="shared" si="62"/>
        <v>0.10766864425401</v>
      </c>
      <c r="AG110" s="17">
        <f t="shared" si="43"/>
        <v>0.157008086253369</v>
      </c>
      <c r="AH110" s="17">
        <f t="shared" si="44"/>
        <v>0.188120998012806</v>
      </c>
      <c r="AI110" s="17">
        <f t="shared" si="45"/>
        <v>0.17161447742985</v>
      </c>
      <c r="AJ110" s="17">
        <f t="shared" si="46"/>
        <v>0.167142585189416</v>
      </c>
      <c r="AK110" s="3"/>
      <c r="AL110" s="17">
        <f t="shared" si="69"/>
        <v>-0.0273331691701551</v>
      </c>
      <c r="AM110" s="17">
        <f t="shared" si="47"/>
        <v>-0.00452970956568088</v>
      </c>
      <c r="AN110" s="17">
        <f t="shared" si="48"/>
        <v>0.0312754963285288</v>
      </c>
      <c r="AO110" s="17">
        <f t="shared" si="49"/>
        <v>0.0186548846342662</v>
      </c>
      <c r="AP110" s="17">
        <f t="shared" si="50"/>
        <v>0.0313142857142858</v>
      </c>
    </row>
    <row r="111" customFormat="1" spans="1:42">
      <c r="A111" s="8">
        <v>45293</v>
      </c>
      <c r="B111">
        <v>0.0395</v>
      </c>
      <c r="C111">
        <v>0.03736</v>
      </c>
      <c r="D111">
        <v>0.03792</v>
      </c>
      <c r="E111">
        <v>0.0415</v>
      </c>
      <c r="F111">
        <v>0.04512</v>
      </c>
      <c r="G111" s="2"/>
      <c r="H111" s="10">
        <f t="shared" si="64"/>
        <v>96.2000962000962</v>
      </c>
      <c r="I111" s="12">
        <f t="shared" si="65"/>
        <v>92.9268047406932</v>
      </c>
      <c r="J111" s="12">
        <f t="shared" si="66"/>
        <v>83.0195924516824</v>
      </c>
      <c r="K111" s="12">
        <f t="shared" si="67"/>
        <v>66.5897304892844</v>
      </c>
      <c r="L111" s="12">
        <f t="shared" si="68"/>
        <v>41.3691717112496</v>
      </c>
      <c r="M111" s="12"/>
      <c r="N111" s="12"/>
      <c r="O111" s="13"/>
      <c r="P111" s="12"/>
      <c r="Q111" s="13"/>
      <c r="R111" s="14">
        <f t="shared" si="61"/>
        <v>-0.000346200450060521</v>
      </c>
      <c r="S111" s="14">
        <f t="shared" si="39"/>
        <v>0.000868151808527776</v>
      </c>
      <c r="T111" s="14">
        <f t="shared" si="40"/>
        <v>0.00550989482293755</v>
      </c>
      <c r="U111" s="14">
        <f t="shared" si="41"/>
        <v>0.014419504635921</v>
      </c>
      <c r="V111" s="14">
        <f t="shared" si="42"/>
        <v>0.0259914788517518</v>
      </c>
      <c r="Y111" s="3"/>
      <c r="Z111">
        <f t="shared" si="63"/>
        <v>0.04551</v>
      </c>
      <c r="AA111">
        <f t="shared" si="58"/>
        <v>0.04452</v>
      </c>
      <c r="AB111">
        <f t="shared" si="59"/>
        <v>0.04529</v>
      </c>
      <c r="AC111">
        <f t="shared" si="60"/>
        <v>0.04918</v>
      </c>
      <c r="AD111">
        <f t="shared" si="56"/>
        <v>0.05253</v>
      </c>
      <c r="AE111" s="3"/>
      <c r="AF111" s="17">
        <f t="shared" si="62"/>
        <v>0.132058888156449</v>
      </c>
      <c r="AG111" s="17">
        <f t="shared" si="43"/>
        <v>0.160826594788859</v>
      </c>
      <c r="AH111" s="17">
        <f t="shared" si="44"/>
        <v>0.162729079266946</v>
      </c>
      <c r="AI111" s="17">
        <f t="shared" si="45"/>
        <v>0.156161041073607</v>
      </c>
      <c r="AJ111" s="17">
        <f t="shared" si="46"/>
        <v>0.141062250142776</v>
      </c>
      <c r="AK111" s="3"/>
      <c r="AL111" s="17">
        <f t="shared" si="69"/>
        <v>0.00911392405063289</v>
      </c>
      <c r="AM111" s="17">
        <f t="shared" si="47"/>
        <v>-0.0120449678800856</v>
      </c>
      <c r="AN111" s="17">
        <f t="shared" si="48"/>
        <v>-0.0300632911392406</v>
      </c>
      <c r="AO111" s="17">
        <f t="shared" si="49"/>
        <v>-0.0359036144578314</v>
      </c>
      <c r="AP111" s="17">
        <f t="shared" si="50"/>
        <v>-0.0296985815602837</v>
      </c>
    </row>
    <row r="112" customFormat="1" spans="1:42">
      <c r="A112" s="8">
        <v>45294</v>
      </c>
      <c r="B112">
        <v>0.03986</v>
      </c>
      <c r="C112">
        <v>0.03691</v>
      </c>
      <c r="D112">
        <v>0.03678</v>
      </c>
      <c r="E112">
        <v>0.04001</v>
      </c>
      <c r="F112">
        <v>0.04378</v>
      </c>
      <c r="G112" s="2"/>
      <c r="H112" s="10">
        <f t="shared" si="64"/>
        <v>96.1667916834959</v>
      </c>
      <c r="I112" s="12">
        <f t="shared" si="65"/>
        <v>93.0074793142895</v>
      </c>
      <c r="J112" s="12">
        <f t="shared" si="66"/>
        <v>83.4770216743344</v>
      </c>
      <c r="K112" s="12">
        <f t="shared" si="67"/>
        <v>67.5499214167794</v>
      </c>
      <c r="L112" s="12">
        <f t="shared" si="68"/>
        <v>42.444417662897</v>
      </c>
      <c r="M112" s="12"/>
      <c r="N112" s="12"/>
      <c r="O112" s="13"/>
      <c r="P112" s="12"/>
      <c r="Q112" s="13"/>
      <c r="R112" s="14">
        <f t="shared" si="61"/>
        <v>-0.00280020713861028</v>
      </c>
      <c r="S112" s="14">
        <f t="shared" si="39"/>
        <v>-0.00784239264137691</v>
      </c>
      <c r="T112" s="14">
        <f t="shared" si="40"/>
        <v>-0.0201053044704702</v>
      </c>
      <c r="U112" s="14">
        <f t="shared" si="41"/>
        <v>-0.0390415040206925</v>
      </c>
      <c r="V112" s="14">
        <f t="shared" si="42"/>
        <v>-0.0672566216381934</v>
      </c>
      <c r="Y112" s="3"/>
      <c r="Z112">
        <f t="shared" si="63"/>
        <v>0.04551</v>
      </c>
      <c r="AA112">
        <f t="shared" si="58"/>
        <v>0.04452</v>
      </c>
      <c r="AB112">
        <f t="shared" si="59"/>
        <v>0.04529</v>
      </c>
      <c r="AC112">
        <f t="shared" si="60"/>
        <v>0.04918</v>
      </c>
      <c r="AD112">
        <f t="shared" si="56"/>
        <v>0.05253</v>
      </c>
      <c r="AE112" s="3"/>
      <c r="AF112" s="17">
        <f t="shared" si="62"/>
        <v>0.124148538782685</v>
      </c>
      <c r="AG112" s="17">
        <f t="shared" si="43"/>
        <v>0.170934411500449</v>
      </c>
      <c r="AH112" s="17">
        <f t="shared" si="44"/>
        <v>0.187900198719364</v>
      </c>
      <c r="AI112" s="17">
        <f t="shared" si="45"/>
        <v>0.186457909719398</v>
      </c>
      <c r="AJ112" s="17">
        <f t="shared" si="46"/>
        <v>0.166571482962117</v>
      </c>
      <c r="AK112" s="3"/>
      <c r="AL112" s="17">
        <f t="shared" si="69"/>
        <v>0.073256397390868</v>
      </c>
      <c r="AM112" s="17">
        <f t="shared" si="47"/>
        <v>0.110810078569493</v>
      </c>
      <c r="AN112" s="17">
        <f t="shared" si="48"/>
        <v>0.1147362697118</v>
      </c>
      <c r="AO112" s="17">
        <f t="shared" si="49"/>
        <v>0.103724068982754</v>
      </c>
      <c r="AP112" s="17">
        <f t="shared" si="50"/>
        <v>0.0831429876656007</v>
      </c>
    </row>
    <row r="113" customFormat="1" spans="1:42">
      <c r="A113" s="8">
        <v>45295</v>
      </c>
      <c r="B113">
        <v>0.04278</v>
      </c>
      <c r="C113">
        <v>0.041</v>
      </c>
      <c r="D113">
        <v>0.041</v>
      </c>
      <c r="E113">
        <v>0.04416</v>
      </c>
      <c r="F113">
        <v>0.04742</v>
      </c>
      <c r="G113" s="2"/>
      <c r="H113" s="10">
        <f t="shared" si="64"/>
        <v>95.8975047469265</v>
      </c>
      <c r="I113" s="12">
        <f t="shared" si="65"/>
        <v>92.2780781429221</v>
      </c>
      <c r="J113" s="12">
        <f t="shared" si="66"/>
        <v>81.7986907372838</v>
      </c>
      <c r="K113" s="12">
        <f t="shared" si="67"/>
        <v>64.9126708881887</v>
      </c>
      <c r="L113" s="12">
        <f t="shared" si="68"/>
        <v>39.5897495234901</v>
      </c>
      <c r="M113" s="12"/>
      <c r="N113" s="12"/>
      <c r="O113" s="13"/>
      <c r="P113" s="12"/>
      <c r="Q113" s="13"/>
      <c r="R113" s="14">
        <f t="shared" si="61"/>
        <v>-0.000747441450419824</v>
      </c>
      <c r="S113" s="14">
        <f t="shared" si="39"/>
        <v>-0.000230507692428943</v>
      </c>
      <c r="T113" s="14">
        <f t="shared" si="40"/>
        <v>0.000384334520228878</v>
      </c>
      <c r="U113" s="14">
        <f t="shared" si="41"/>
        <v>0.00162956181827806</v>
      </c>
      <c r="V113" s="14">
        <f t="shared" si="42"/>
        <v>-0.00779667536946579</v>
      </c>
      <c r="Y113" s="3"/>
      <c r="Z113">
        <f t="shared" si="63"/>
        <v>0.04551</v>
      </c>
      <c r="AA113">
        <f t="shared" si="58"/>
        <v>0.04452</v>
      </c>
      <c r="AB113">
        <f t="shared" si="59"/>
        <v>0.04529</v>
      </c>
      <c r="AC113">
        <f t="shared" si="60"/>
        <v>0.04918</v>
      </c>
      <c r="AD113">
        <f t="shared" si="56"/>
        <v>0.05253</v>
      </c>
      <c r="AE113" s="3"/>
      <c r="AF113" s="17">
        <f t="shared" si="62"/>
        <v>0.0599868160843771</v>
      </c>
      <c r="AG113" s="17">
        <f t="shared" si="43"/>
        <v>0.0790655884995507</v>
      </c>
      <c r="AH113" s="17">
        <f t="shared" si="44"/>
        <v>0.0947228968867299</v>
      </c>
      <c r="AI113" s="17">
        <f t="shared" si="45"/>
        <v>0.102074013826759</v>
      </c>
      <c r="AJ113" s="17">
        <f t="shared" si="46"/>
        <v>0.0972777460498763</v>
      </c>
      <c r="AK113" s="3"/>
      <c r="AL113" s="17">
        <f t="shared" si="69"/>
        <v>0.0182328190743339</v>
      </c>
      <c r="AM113" s="17">
        <f t="shared" si="47"/>
        <v>0.00292682926829256</v>
      </c>
      <c r="AN113" s="17">
        <f t="shared" si="48"/>
        <v>-0.00195121951219521</v>
      </c>
      <c r="AO113" s="17">
        <f t="shared" si="49"/>
        <v>-0.00384963768115934</v>
      </c>
      <c r="AP113" s="17">
        <f t="shared" si="50"/>
        <v>0.00864614086883173</v>
      </c>
    </row>
    <row r="114" customFormat="1" spans="1:42">
      <c r="A114" s="8">
        <v>45296</v>
      </c>
      <c r="B114">
        <v>0.04356</v>
      </c>
      <c r="C114">
        <v>0.04112</v>
      </c>
      <c r="D114">
        <v>0.04092</v>
      </c>
      <c r="E114">
        <v>0.04399</v>
      </c>
      <c r="F114">
        <v>0.04783</v>
      </c>
      <c r="G114" s="2"/>
      <c r="H114" s="10">
        <f t="shared" si="64"/>
        <v>95.8258269768868</v>
      </c>
      <c r="I114" s="12">
        <f t="shared" si="65"/>
        <v>92.2568073360676</v>
      </c>
      <c r="J114" s="12">
        <f t="shared" si="66"/>
        <v>81.8301287978437</v>
      </c>
      <c r="K114" s="12">
        <f t="shared" si="67"/>
        <v>65.0184500981905</v>
      </c>
      <c r="L114" s="12">
        <f t="shared" si="68"/>
        <v>39.281081098497</v>
      </c>
      <c r="M114" s="12"/>
      <c r="N114" s="12"/>
      <c r="O114" s="13"/>
      <c r="P114" s="12"/>
      <c r="Q114" s="13"/>
      <c r="R114" s="14">
        <f t="shared" si="61"/>
        <v>-0.000708608637364604</v>
      </c>
      <c r="S114" s="14">
        <f t="shared" si="39"/>
        <v>-0.00153503699841198</v>
      </c>
      <c r="T114" s="14">
        <f t="shared" si="40"/>
        <v>-0.000672210781000431</v>
      </c>
      <c r="U114" s="14">
        <f t="shared" si="41"/>
        <v>0.00460939319702199</v>
      </c>
      <c r="V114" s="14">
        <f t="shared" si="42"/>
        <v>0.0138423411383454</v>
      </c>
      <c r="Y114" s="3"/>
      <c r="Z114">
        <f t="shared" si="63"/>
        <v>0.04551</v>
      </c>
      <c r="AA114">
        <f t="shared" si="58"/>
        <v>0.04452</v>
      </c>
      <c r="AB114">
        <f t="shared" si="59"/>
        <v>0.04529</v>
      </c>
      <c r="AC114">
        <f t="shared" si="60"/>
        <v>0.04918</v>
      </c>
      <c r="AD114">
        <f t="shared" si="56"/>
        <v>0.05253</v>
      </c>
      <c r="AE114" s="3"/>
      <c r="AF114" s="17">
        <f t="shared" si="62"/>
        <v>0.042847725774555</v>
      </c>
      <c r="AG114" s="17">
        <f t="shared" si="43"/>
        <v>0.0763701707097934</v>
      </c>
      <c r="AH114" s="17">
        <f t="shared" si="44"/>
        <v>0.096489291234268</v>
      </c>
      <c r="AI114" s="17">
        <f t="shared" si="45"/>
        <v>0.105530703538024</v>
      </c>
      <c r="AJ114" s="17">
        <f t="shared" si="46"/>
        <v>0.0894726822767943</v>
      </c>
      <c r="AK114" s="3"/>
      <c r="AL114" s="17">
        <f t="shared" si="69"/>
        <v>0.0169880624426078</v>
      </c>
      <c r="AM114" s="17">
        <f t="shared" si="47"/>
        <v>0.019455252918288</v>
      </c>
      <c r="AN114" s="17">
        <f t="shared" si="48"/>
        <v>0.00342130987292281</v>
      </c>
      <c r="AO114" s="17">
        <f t="shared" si="49"/>
        <v>-0.0109115708115481</v>
      </c>
      <c r="AP114" s="17">
        <f t="shared" si="50"/>
        <v>-0.0150533138197783</v>
      </c>
    </row>
    <row r="115" customFormat="1" spans="1:42">
      <c r="A115" s="8">
        <v>45297</v>
      </c>
      <c r="B115">
        <v>0.0443</v>
      </c>
      <c r="C115">
        <v>0.04192</v>
      </c>
      <c r="D115">
        <v>0.04106</v>
      </c>
      <c r="E115">
        <v>0.04351</v>
      </c>
      <c r="F115">
        <v>0.04711</v>
      </c>
      <c r="G115" s="2"/>
      <c r="H115" s="10">
        <f t="shared" si="64"/>
        <v>95.7579239682084</v>
      </c>
      <c r="I115" s="12">
        <f t="shared" si="65"/>
        <v>92.1151897234514</v>
      </c>
      <c r="J115" s="12">
        <f t="shared" si="66"/>
        <v>81.7751217030551</v>
      </c>
      <c r="K115" s="12">
        <f t="shared" si="67"/>
        <v>65.3181456997541</v>
      </c>
      <c r="L115" s="12">
        <f t="shared" si="68"/>
        <v>39.8248232233454</v>
      </c>
      <c r="M115" s="12"/>
      <c r="N115" s="12"/>
      <c r="O115" s="13"/>
      <c r="P115" s="12"/>
      <c r="Q115" s="13"/>
      <c r="R115" s="14">
        <f t="shared" si="61"/>
        <v>0.00214958831545198</v>
      </c>
      <c r="S115" s="14">
        <f t="shared" si="39"/>
        <v>0.00622904262730299</v>
      </c>
      <c r="T115" s="14">
        <f t="shared" si="40"/>
        <v>0.016294832117913</v>
      </c>
      <c r="U115" s="14">
        <f t="shared" si="41"/>
        <v>0.0228016159229223</v>
      </c>
      <c r="V115" s="14">
        <f t="shared" si="42"/>
        <v>0.0233940398253439</v>
      </c>
      <c r="Y115" s="3"/>
      <c r="Z115">
        <f t="shared" si="63"/>
        <v>0.04551</v>
      </c>
      <c r="AA115">
        <f t="shared" si="58"/>
        <v>0.04452</v>
      </c>
      <c r="AB115">
        <f t="shared" si="59"/>
        <v>0.04529</v>
      </c>
      <c r="AC115">
        <f t="shared" si="60"/>
        <v>0.04918</v>
      </c>
      <c r="AD115">
        <f t="shared" si="56"/>
        <v>0.05253</v>
      </c>
      <c r="AE115" s="3"/>
      <c r="AF115" s="17">
        <f t="shared" si="62"/>
        <v>0.0265875631729291</v>
      </c>
      <c r="AG115" s="17">
        <f t="shared" si="43"/>
        <v>0.0584007187780772</v>
      </c>
      <c r="AH115" s="17">
        <f t="shared" si="44"/>
        <v>0.0933981011260764</v>
      </c>
      <c r="AI115" s="17">
        <f t="shared" si="45"/>
        <v>0.115290768605124</v>
      </c>
      <c r="AJ115" s="17">
        <f t="shared" si="46"/>
        <v>0.103179135731963</v>
      </c>
      <c r="AK115" s="3"/>
      <c r="AL115" s="17">
        <f t="shared" si="69"/>
        <v>-0.0505643340857788</v>
      </c>
      <c r="AM115" s="17">
        <f t="shared" si="47"/>
        <v>-0.0770515267175572</v>
      </c>
      <c r="AN115" s="17">
        <f t="shared" si="48"/>
        <v>-0.0818314661471018</v>
      </c>
      <c r="AO115" s="17">
        <f t="shared" si="49"/>
        <v>-0.0540105722822339</v>
      </c>
      <c r="AP115" s="17">
        <f t="shared" si="50"/>
        <v>-0.0256845680322648</v>
      </c>
    </row>
    <row r="116" customFormat="1" spans="1:42">
      <c r="A116" s="8">
        <v>45298</v>
      </c>
      <c r="B116">
        <v>0.04206</v>
      </c>
      <c r="C116">
        <v>0.03869</v>
      </c>
      <c r="D116">
        <v>0.0377</v>
      </c>
      <c r="E116">
        <v>0.04116</v>
      </c>
      <c r="F116">
        <v>0.0459</v>
      </c>
      <c r="G116" s="2"/>
      <c r="H116" s="10">
        <f t="shared" si="64"/>
        <v>95.9637640826824</v>
      </c>
      <c r="I116" s="12">
        <f t="shared" si="65"/>
        <v>92.6889791668609</v>
      </c>
      <c r="J116" s="12">
        <f t="shared" si="66"/>
        <v>83.1076335826283</v>
      </c>
      <c r="K116" s="12">
        <f t="shared" si="67"/>
        <v>66.8075049707973</v>
      </c>
      <c r="L116" s="12">
        <f t="shared" si="68"/>
        <v>40.7564867238696</v>
      </c>
      <c r="M116" s="12"/>
      <c r="N116" s="12"/>
      <c r="O116" s="13"/>
      <c r="P116" s="12"/>
      <c r="Q116" s="13"/>
      <c r="R116" s="14">
        <f t="shared" si="61"/>
        <v>-3.83840322424979e-5</v>
      </c>
      <c r="S116" s="14">
        <f t="shared" si="39"/>
        <v>0.00479240257901298</v>
      </c>
      <c r="T116" s="14">
        <f t="shared" si="40"/>
        <v>0.00789105407594451</v>
      </c>
      <c r="U116" s="14">
        <f t="shared" si="41"/>
        <v>0.0137415012278525</v>
      </c>
      <c r="V116" s="14">
        <f t="shared" si="42"/>
        <v>0.0230296569569934</v>
      </c>
      <c r="Y116" s="3"/>
      <c r="Z116">
        <f t="shared" si="63"/>
        <v>0.04551</v>
      </c>
      <c r="AA116">
        <f t="shared" si="58"/>
        <v>0.04452</v>
      </c>
      <c r="AB116">
        <f t="shared" si="59"/>
        <v>0.04529</v>
      </c>
      <c r="AC116">
        <f t="shared" si="60"/>
        <v>0.04918</v>
      </c>
      <c r="AD116">
        <f t="shared" si="56"/>
        <v>0.05253</v>
      </c>
      <c r="AE116" s="3"/>
      <c r="AF116" s="17">
        <f t="shared" si="62"/>
        <v>0.0758075148319051</v>
      </c>
      <c r="AG116" s="17">
        <f t="shared" si="43"/>
        <v>0.130952380952381</v>
      </c>
      <c r="AH116" s="17">
        <f t="shared" si="44"/>
        <v>0.167586663722676</v>
      </c>
      <c r="AI116" s="17">
        <f t="shared" si="45"/>
        <v>0.163074420496137</v>
      </c>
      <c r="AJ116" s="17">
        <f t="shared" si="46"/>
        <v>0.12621359223301</v>
      </c>
      <c r="AK116" s="3"/>
      <c r="AL116" s="17">
        <f t="shared" si="69"/>
        <v>0.000951022349025163</v>
      </c>
      <c r="AM116" s="17">
        <f t="shared" si="47"/>
        <v>-0.0640992504523133</v>
      </c>
      <c r="AN116" s="17">
        <f t="shared" si="48"/>
        <v>-0.043236074270557</v>
      </c>
      <c r="AO116" s="17">
        <f t="shared" si="49"/>
        <v>-0.0344995140913509</v>
      </c>
      <c r="AP116" s="17">
        <f t="shared" si="50"/>
        <v>-0.025925925925926</v>
      </c>
    </row>
    <row r="117" customFormat="1" spans="1:42">
      <c r="A117" s="8">
        <v>45299</v>
      </c>
      <c r="B117">
        <v>0.0421</v>
      </c>
      <c r="C117">
        <v>0.03621</v>
      </c>
      <c r="D117">
        <v>0.03607</v>
      </c>
      <c r="E117">
        <v>0.03974</v>
      </c>
      <c r="F117">
        <v>0.04471</v>
      </c>
      <c r="G117" s="2"/>
      <c r="H117" s="10">
        <f t="shared" si="64"/>
        <v>95.9600806064677</v>
      </c>
      <c r="I117" s="12">
        <f t="shared" si="65"/>
        <v>93.1331820696662</v>
      </c>
      <c r="J117" s="12">
        <f t="shared" si="66"/>
        <v>83.7634404133526</v>
      </c>
      <c r="K117" s="12">
        <f t="shared" si="67"/>
        <v>67.7255403823833</v>
      </c>
      <c r="L117" s="12">
        <f t="shared" si="68"/>
        <v>41.6950946318926</v>
      </c>
      <c r="M117" s="12"/>
      <c r="N117" s="12"/>
      <c r="O117" s="13"/>
      <c r="P117" s="12"/>
      <c r="Q117" s="13"/>
      <c r="R117" s="14">
        <f t="shared" si="61"/>
        <v>0.00399826581241881</v>
      </c>
      <c r="S117" s="14">
        <f t="shared" si="39"/>
        <v>0.000791815302198863</v>
      </c>
      <c r="T117" s="14">
        <f t="shared" si="40"/>
        <v>-0.000337746551902547</v>
      </c>
      <c r="U117" s="14">
        <f t="shared" si="41"/>
        <v>0.000769748831819494</v>
      </c>
      <c r="V117" s="14">
        <f t="shared" si="42"/>
        <v>-0.011795680952794</v>
      </c>
      <c r="Y117" s="3"/>
      <c r="Z117">
        <f t="shared" si="63"/>
        <v>0.04551</v>
      </c>
      <c r="AA117">
        <f t="shared" si="58"/>
        <v>0.04452</v>
      </c>
      <c r="AB117">
        <f t="shared" si="59"/>
        <v>0.04529</v>
      </c>
      <c r="AC117">
        <f t="shared" si="60"/>
        <v>0.04918</v>
      </c>
      <c r="AD117">
        <f t="shared" si="56"/>
        <v>0.05253</v>
      </c>
      <c r="AE117" s="3"/>
      <c r="AF117" s="17">
        <f t="shared" si="62"/>
        <v>0.0749285871237091</v>
      </c>
      <c r="AG117" s="17">
        <f t="shared" si="43"/>
        <v>0.186657681940701</v>
      </c>
      <c r="AH117" s="17">
        <f t="shared" si="44"/>
        <v>0.203576948553765</v>
      </c>
      <c r="AI117" s="17">
        <f t="shared" si="45"/>
        <v>0.191947946319642</v>
      </c>
      <c r="AJ117" s="17">
        <f t="shared" si="46"/>
        <v>0.148867313915858</v>
      </c>
      <c r="AK117" s="3"/>
      <c r="AL117" s="17">
        <f t="shared" si="69"/>
        <v>-0.0985748218527316</v>
      </c>
      <c r="AM117" s="17">
        <f t="shared" si="47"/>
        <v>-0.0113228389947528</v>
      </c>
      <c r="AN117" s="17">
        <f t="shared" si="48"/>
        <v>0.00194067091766012</v>
      </c>
      <c r="AO117" s="17">
        <f t="shared" si="49"/>
        <v>-0.0020130850528434</v>
      </c>
      <c r="AP117" s="17">
        <f t="shared" si="50"/>
        <v>0.0138671438157012</v>
      </c>
    </row>
    <row r="118" customFormat="1" spans="1:42">
      <c r="A118" s="8">
        <v>45300</v>
      </c>
      <c r="B118">
        <v>0.03795</v>
      </c>
      <c r="C118">
        <v>0.0358</v>
      </c>
      <c r="D118">
        <v>0.03614</v>
      </c>
      <c r="E118">
        <v>0.03966</v>
      </c>
      <c r="F118">
        <v>0.04533</v>
      </c>
      <c r="G118" s="2"/>
      <c r="H118" s="10">
        <f t="shared" si="64"/>
        <v>96.3437545161135</v>
      </c>
      <c r="I118" s="12">
        <f t="shared" si="65"/>
        <v>93.2069263483715</v>
      </c>
      <c r="J118" s="12">
        <f t="shared" si="66"/>
        <v>83.7351496001775</v>
      </c>
      <c r="K118" s="12">
        <f t="shared" si="67"/>
        <v>67.777672037977</v>
      </c>
      <c r="L118" s="12">
        <f t="shared" si="68"/>
        <v>41.2032725983183</v>
      </c>
      <c r="M118" s="12"/>
      <c r="N118" s="12"/>
      <c r="O118" s="13"/>
      <c r="P118" s="12"/>
      <c r="Q118" s="13"/>
      <c r="R118" s="14">
        <f t="shared" si="61"/>
        <v>-0.00374334117195385</v>
      </c>
      <c r="S118" s="14">
        <f t="shared" si="39"/>
        <v>-0.00918512658590138</v>
      </c>
      <c r="T118" s="14">
        <f t="shared" si="40"/>
        <v>-0.0247665417640597</v>
      </c>
      <c r="U118" s="14">
        <f t="shared" si="41"/>
        <v>-0.0515761975455921</v>
      </c>
      <c r="V118" s="14">
        <f t="shared" si="42"/>
        <v>-0.0772407917676234</v>
      </c>
      <c r="Y118" s="3"/>
      <c r="Z118">
        <f t="shared" si="63"/>
        <v>0.04551</v>
      </c>
      <c r="AA118">
        <f t="shared" si="58"/>
        <v>0.04452</v>
      </c>
      <c r="AB118">
        <f t="shared" si="59"/>
        <v>0.04529</v>
      </c>
      <c r="AC118">
        <f t="shared" si="60"/>
        <v>0.04918</v>
      </c>
      <c r="AD118">
        <f t="shared" si="56"/>
        <v>0.05253</v>
      </c>
      <c r="AE118" s="3"/>
      <c r="AF118" s="17">
        <f t="shared" si="62"/>
        <v>0.166117336849044</v>
      </c>
      <c r="AG118" s="17">
        <f t="shared" si="43"/>
        <v>0.195867026055705</v>
      </c>
      <c r="AH118" s="17">
        <f t="shared" si="44"/>
        <v>0.202031353499669</v>
      </c>
      <c r="AI118" s="17">
        <f t="shared" si="45"/>
        <v>0.193574623830826</v>
      </c>
      <c r="AJ118" s="17">
        <f t="shared" si="46"/>
        <v>0.137064534551685</v>
      </c>
      <c r="AK118" s="3"/>
      <c r="AL118" s="17">
        <f t="shared" si="69"/>
        <v>0.102766798418972</v>
      </c>
      <c r="AM118" s="17">
        <f t="shared" si="47"/>
        <v>0.133798882681564</v>
      </c>
      <c r="AN118" s="17">
        <f t="shared" si="48"/>
        <v>0.144161593801882</v>
      </c>
      <c r="AO118" s="17">
        <f t="shared" si="49"/>
        <v>0.139183055975794</v>
      </c>
      <c r="AP118" s="17">
        <f t="shared" si="50"/>
        <v>0.0928744760644165</v>
      </c>
    </row>
    <row r="119" customFormat="1" spans="1:42">
      <c r="A119" s="8">
        <v>45301</v>
      </c>
      <c r="B119">
        <v>0.04185</v>
      </c>
      <c r="C119">
        <v>0.04059</v>
      </c>
      <c r="D119">
        <v>0.04135</v>
      </c>
      <c r="E119">
        <v>0.04518</v>
      </c>
      <c r="F119">
        <v>0.04954</v>
      </c>
      <c r="G119" s="2"/>
      <c r="H119" s="10">
        <f t="shared" si="64"/>
        <v>95.9831069731727</v>
      </c>
      <c r="I119" s="12">
        <f t="shared" si="65"/>
        <v>92.3508089311789</v>
      </c>
      <c r="J119" s="12">
        <f t="shared" si="66"/>
        <v>81.6613195204849</v>
      </c>
      <c r="K119" s="12">
        <f t="shared" si="67"/>
        <v>64.2819574357659</v>
      </c>
      <c r="L119" s="12">
        <f t="shared" si="68"/>
        <v>38.0206991994069</v>
      </c>
      <c r="M119" s="12"/>
      <c r="N119" s="12"/>
      <c r="O119" s="13"/>
      <c r="P119" s="12"/>
      <c r="Q119" s="13"/>
      <c r="R119" s="14">
        <f t="shared" si="61"/>
        <v>0.000441717320120192</v>
      </c>
      <c r="S119" s="14">
        <f t="shared" si="39"/>
        <v>0.00152010022271483</v>
      </c>
      <c r="T119" s="14">
        <f t="shared" si="40"/>
        <v>0.00592678022538731</v>
      </c>
      <c r="U119" s="14">
        <f t="shared" si="41"/>
        <v>0.0140768095121426</v>
      </c>
      <c r="V119" s="14">
        <f t="shared" si="42"/>
        <v>0.0288210809470705</v>
      </c>
      <c r="Y119" s="3"/>
      <c r="Z119">
        <f t="shared" si="63"/>
        <v>0.04551</v>
      </c>
      <c r="AA119">
        <f t="shared" si="58"/>
        <v>0.04452</v>
      </c>
      <c r="AB119">
        <f t="shared" si="59"/>
        <v>0.04529</v>
      </c>
      <c r="AC119">
        <f t="shared" si="60"/>
        <v>0.04918</v>
      </c>
      <c r="AD119">
        <f t="shared" si="56"/>
        <v>0.05253</v>
      </c>
      <c r="AE119" s="3"/>
      <c r="AF119" s="17">
        <f t="shared" si="62"/>
        <v>0.0804218852999342</v>
      </c>
      <c r="AG119" s="17">
        <f t="shared" si="43"/>
        <v>0.0882749326145552</v>
      </c>
      <c r="AH119" s="17">
        <f t="shared" si="44"/>
        <v>0.0869949216162508</v>
      </c>
      <c r="AI119" s="17">
        <f t="shared" si="45"/>
        <v>0.0813338755591705</v>
      </c>
      <c r="AJ119" s="17">
        <f t="shared" si="46"/>
        <v>0.0569198553207691</v>
      </c>
      <c r="AK119" s="3"/>
      <c r="AL119" s="17">
        <f t="shared" si="69"/>
        <v>-0.0109916367980883</v>
      </c>
      <c r="AM119" s="17">
        <f t="shared" si="47"/>
        <v>-0.0194629219019463</v>
      </c>
      <c r="AN119" s="17">
        <f t="shared" si="48"/>
        <v>-0.0297460701330108</v>
      </c>
      <c r="AO119" s="17">
        <f t="shared" si="49"/>
        <v>-0.0323151837096059</v>
      </c>
      <c r="AP119" s="17">
        <f t="shared" si="50"/>
        <v>-0.0300767056923698</v>
      </c>
    </row>
    <row r="120" customFormat="1" spans="1:42">
      <c r="A120" s="8">
        <v>45302</v>
      </c>
      <c r="B120">
        <v>0.04139</v>
      </c>
      <c r="C120">
        <v>0.0398</v>
      </c>
      <c r="D120">
        <v>0.04012</v>
      </c>
      <c r="E120">
        <v>0.04372</v>
      </c>
      <c r="F120">
        <v>0.04805</v>
      </c>
      <c r="G120" s="2"/>
      <c r="H120" s="10">
        <f t="shared" si="64"/>
        <v>96.0255043739617</v>
      </c>
      <c r="I120" s="12">
        <f t="shared" si="65"/>
        <v>92.4911914164031</v>
      </c>
      <c r="J120" s="12">
        <f t="shared" si="66"/>
        <v>82.145308214198</v>
      </c>
      <c r="K120" s="12">
        <f t="shared" si="67"/>
        <v>65.1868423056569</v>
      </c>
      <c r="L120" s="12">
        <f t="shared" si="68"/>
        <v>39.1164968486973</v>
      </c>
      <c r="M120" s="12"/>
      <c r="N120" s="12"/>
      <c r="O120" s="13"/>
      <c r="P120" s="12"/>
      <c r="Q120" s="13"/>
      <c r="R120" s="14">
        <f t="shared" si="61"/>
        <v>0.000807265388496464</v>
      </c>
      <c r="S120" s="14">
        <f t="shared" si="39"/>
        <v>0.00188764608931498</v>
      </c>
      <c r="T120" s="14">
        <f t="shared" si="40"/>
        <v>0.00298576251847196</v>
      </c>
      <c r="U120" s="14">
        <f t="shared" si="41"/>
        <v>0.000479181931514704</v>
      </c>
      <c r="V120" s="14">
        <f t="shared" si="42"/>
        <v>-0.0147691008067943</v>
      </c>
      <c r="Y120" s="3"/>
      <c r="Z120">
        <f t="shared" si="63"/>
        <v>0.04551</v>
      </c>
      <c r="AA120">
        <f t="shared" si="58"/>
        <v>0.04452</v>
      </c>
      <c r="AB120">
        <f t="shared" si="59"/>
        <v>0.04529</v>
      </c>
      <c r="AC120">
        <f t="shared" si="60"/>
        <v>0.04918</v>
      </c>
      <c r="AD120">
        <f t="shared" si="56"/>
        <v>0.05253</v>
      </c>
      <c r="AE120" s="3"/>
      <c r="AF120" s="17">
        <f t="shared" si="62"/>
        <v>0.0905295539441881</v>
      </c>
      <c r="AG120" s="17">
        <f t="shared" si="43"/>
        <v>0.106019766397125</v>
      </c>
      <c r="AH120" s="17">
        <f t="shared" si="44"/>
        <v>0.114153234709649</v>
      </c>
      <c r="AI120" s="17">
        <f t="shared" si="45"/>
        <v>0.111020740138268</v>
      </c>
      <c r="AJ120" s="17">
        <f t="shared" si="46"/>
        <v>0.0852845992766038</v>
      </c>
      <c r="AK120" s="3"/>
      <c r="AL120" s="17">
        <f t="shared" si="69"/>
        <v>-0.0202947571877265</v>
      </c>
      <c r="AM120" s="17">
        <f t="shared" si="47"/>
        <v>-0.0246231155778895</v>
      </c>
      <c r="AN120" s="17">
        <f t="shared" si="48"/>
        <v>-0.0154536390827518</v>
      </c>
      <c r="AO120" s="17">
        <f t="shared" si="49"/>
        <v>-0.0011436413540714</v>
      </c>
      <c r="AP120" s="17">
        <f t="shared" si="50"/>
        <v>0.0162330905306971</v>
      </c>
    </row>
    <row r="121" customFormat="1" spans="1:42">
      <c r="A121" s="8">
        <v>45303</v>
      </c>
      <c r="B121">
        <v>0.04055</v>
      </c>
      <c r="C121">
        <v>0.03882</v>
      </c>
      <c r="D121">
        <v>0.0395</v>
      </c>
      <c r="E121">
        <v>0.04367</v>
      </c>
      <c r="F121">
        <v>0.04883</v>
      </c>
      <c r="G121" s="2"/>
      <c r="H121" s="10">
        <f t="shared" si="64"/>
        <v>96.1030224400557</v>
      </c>
      <c r="I121" s="12">
        <f t="shared" si="65"/>
        <v>92.6657820521763</v>
      </c>
      <c r="J121" s="12">
        <f t="shared" si="66"/>
        <v>82.3905745965322</v>
      </c>
      <c r="K121" s="12">
        <f t="shared" si="67"/>
        <v>65.2180786626622</v>
      </c>
      <c r="L121" s="12">
        <f t="shared" si="68"/>
        <v>38.5387813635302</v>
      </c>
      <c r="M121" s="12"/>
      <c r="N121" s="12"/>
      <c r="O121" s="13"/>
      <c r="P121" s="12"/>
      <c r="Q121" s="13"/>
      <c r="R121" s="14">
        <f t="shared" si="61"/>
        <v>0.000904185223305038</v>
      </c>
      <c r="S121" s="14">
        <f t="shared" si="39"/>
        <v>0.00109830284653219</v>
      </c>
      <c r="T121" s="14">
        <f t="shared" si="40"/>
        <v>0.000144312638661327</v>
      </c>
      <c r="U121" s="14">
        <f t="shared" si="41"/>
        <v>-0.00611157499402057</v>
      </c>
      <c r="V121" s="14">
        <f t="shared" si="42"/>
        <v>-0.00494502396807028</v>
      </c>
      <c r="Y121" s="3"/>
      <c r="Z121">
        <f t="shared" si="63"/>
        <v>0.04551</v>
      </c>
      <c r="AA121">
        <f t="shared" si="58"/>
        <v>0.04452</v>
      </c>
      <c r="AB121">
        <f t="shared" si="59"/>
        <v>0.04529</v>
      </c>
      <c r="AC121">
        <f t="shared" si="60"/>
        <v>0.04918</v>
      </c>
      <c r="AD121">
        <f t="shared" si="56"/>
        <v>0.05253</v>
      </c>
      <c r="AE121" s="3"/>
      <c r="AF121" s="17">
        <f t="shared" si="62"/>
        <v>0.108987035816304</v>
      </c>
      <c r="AG121" s="17">
        <f t="shared" si="43"/>
        <v>0.128032345013477</v>
      </c>
      <c r="AH121" s="17">
        <f t="shared" si="44"/>
        <v>0.127842790903069</v>
      </c>
      <c r="AI121" s="17">
        <f t="shared" si="45"/>
        <v>0.112037413582757</v>
      </c>
      <c r="AJ121" s="17">
        <f t="shared" si="46"/>
        <v>0.070435941366838</v>
      </c>
      <c r="AK121" s="3"/>
      <c r="AL121" s="17">
        <f t="shared" si="69"/>
        <v>-0.0231812577065352</v>
      </c>
      <c r="AM121" s="17">
        <f t="shared" si="47"/>
        <v>-0.0146831530139104</v>
      </c>
      <c r="AN121" s="17">
        <f t="shared" si="48"/>
        <v>-0.000759493670886133</v>
      </c>
      <c r="AO121" s="17">
        <f t="shared" si="49"/>
        <v>0.0146553698190978</v>
      </c>
      <c r="AP121" s="17">
        <f t="shared" si="50"/>
        <v>0.0053245955355315</v>
      </c>
    </row>
    <row r="122" customFormat="1" spans="1:42">
      <c r="A122" s="8">
        <v>45658</v>
      </c>
      <c r="B122">
        <v>0.03961</v>
      </c>
      <c r="C122">
        <v>0.03825</v>
      </c>
      <c r="D122">
        <v>0.03947</v>
      </c>
      <c r="E122">
        <v>0.04431</v>
      </c>
      <c r="F122">
        <v>0.04909</v>
      </c>
      <c r="G122" s="2"/>
      <c r="H122" s="10">
        <f t="shared" si="64"/>
        <v>96.189917372861</v>
      </c>
      <c r="I122" s="12">
        <f t="shared" si="65"/>
        <v>92.7675571443804</v>
      </c>
      <c r="J122" s="12">
        <f t="shared" si="66"/>
        <v>82.4024645977531</v>
      </c>
      <c r="K122" s="12">
        <f t="shared" si="67"/>
        <v>64.8194934839494</v>
      </c>
      <c r="L122" s="12">
        <f t="shared" si="68"/>
        <v>38.3482061659873</v>
      </c>
      <c r="M122" s="12"/>
      <c r="N122" s="12"/>
      <c r="O122" s="13"/>
      <c r="P122" s="12"/>
      <c r="Q122" s="13"/>
      <c r="R122" s="14"/>
      <c r="Y122" s="3"/>
      <c r="AE122" s="3"/>
      <c r="AK122" s="3"/>
      <c r="AL122" s="17">
        <f t="shared" si="69"/>
        <v>-0.0222166119666751</v>
      </c>
      <c r="AM122" s="17">
        <f t="shared" si="47"/>
        <v>-0.00653594771241831</v>
      </c>
      <c r="AN122" s="17">
        <f t="shared" si="48"/>
        <v>-0.00532049657968064</v>
      </c>
      <c r="AO122" s="17">
        <f t="shared" si="49"/>
        <v>-0.00631911532385472</v>
      </c>
      <c r="AP122" s="17">
        <f t="shared" si="50"/>
        <v>0</v>
      </c>
    </row>
    <row r="123" customFormat="1" spans="1:38">
      <c r="A123" s="8">
        <v>45659</v>
      </c>
      <c r="B123">
        <v>0.03873</v>
      </c>
      <c r="C123">
        <v>0.038</v>
      </c>
      <c r="D123">
        <v>0.03926</v>
      </c>
      <c r="E123">
        <v>0.04403</v>
      </c>
      <c r="F123">
        <v>0.04909</v>
      </c>
      <c r="G123" s="2"/>
      <c r="H123" s="12"/>
      <c r="O123" s="3"/>
      <c r="Q123" s="3"/>
      <c r="Y123" s="3"/>
      <c r="AE123" s="3"/>
      <c r="AF123" s="19">
        <f>MAX(AF4:AF121)</f>
        <v>0.998522895125554</v>
      </c>
      <c r="AG123" s="19">
        <f>MAX(AG4:AG121)</f>
        <v>0.988377723970944</v>
      </c>
      <c r="AH123" s="19">
        <f>MAX(AH4:AH121)</f>
        <v>0.883004926108374</v>
      </c>
      <c r="AI123" s="19">
        <f>MAX(AI4:AI121)</f>
        <v>0.723745819397993</v>
      </c>
      <c r="AJ123" s="19">
        <f>MAX(AJ4:AJ121)</f>
        <v>0.654676258992806</v>
      </c>
      <c r="AK123" s="3"/>
      <c r="AL123" s="17"/>
    </row>
    <row r="124" customFormat="1" spans="1:38">
      <c r="A124" s="8"/>
      <c r="G124" s="2"/>
      <c r="O124" s="3"/>
      <c r="Q124" s="3"/>
      <c r="Y124" s="3"/>
      <c r="AE124" s="3"/>
      <c r="AK124" s="3"/>
      <c r="AL124" s="17"/>
    </row>
    <row r="125" customFormat="1" spans="1:38">
      <c r="A125" s="6" t="s">
        <v>13</v>
      </c>
      <c r="G125" s="2"/>
      <c r="O125" s="3"/>
      <c r="Q125" s="3"/>
      <c r="R125">
        <f>AVERAGE(R3:R121)</f>
        <v>-0.00017615815300596</v>
      </c>
      <c r="S125">
        <f>AVERAGE(S3:S121)</f>
        <v>-0.000338987734782858</v>
      </c>
      <c r="T125">
        <f>AVERAGE(T3:T121)</f>
        <v>-0.000790351985368406</v>
      </c>
      <c r="U125">
        <f>AVERAGE(U3:U121)</f>
        <v>-0.00142906494428683</v>
      </c>
      <c r="V125">
        <f>AVERAGE(V3:V121)</f>
        <v>-0.00239596271343219</v>
      </c>
      <c r="Y125" s="3"/>
      <c r="AE125" s="3"/>
      <c r="AK125" s="3"/>
      <c r="AL125" s="17"/>
    </row>
    <row r="126" spans="38:38">
      <c r="AL126" s="17"/>
    </row>
    <row r="127" customFormat="1" spans="1:37">
      <c r="A127" s="4" t="s">
        <v>14</v>
      </c>
      <c r="B127" s="12">
        <f>STDEV.P(AL4:AL122)</f>
        <v>0.925083882788624</v>
      </c>
      <c r="C127" s="12">
        <f>STDEV.P(AM4:AM122)</f>
        <v>1.19360154977698</v>
      </c>
      <c r="D127" s="12">
        <f>STDEV.P(AN4:AN122)</f>
        <v>0.173622129205731</v>
      </c>
      <c r="E127" s="12">
        <f>STDEV.P(AO4:AO122)</f>
        <v>0.121176269677752</v>
      </c>
      <c r="F127" s="12">
        <f>STDEV.P(AP4:AP122)</f>
        <v>0.0889524426102509</v>
      </c>
      <c r="G127" s="2"/>
      <c r="O127" s="3"/>
      <c r="Q127" s="3"/>
      <c r="Y127" s="3"/>
      <c r="AE127" s="3"/>
      <c r="AK127" s="3"/>
    </row>
    <row r="128" spans="1:6">
      <c r="A128" s="18" t="s">
        <v>15</v>
      </c>
      <c r="B128" s="12">
        <f>(AVERAGE(B4:B123)*0.083-RFR)/B127</f>
        <v>-0.000594976585626844</v>
      </c>
      <c r="C128" s="12">
        <f>(AVERAGE(C4:C123)*0.083-RFR)/C127</f>
        <v>-0.000451514577960037</v>
      </c>
      <c r="D128" s="12">
        <f>(AVERAGE(D4:D123)*0.083-RFR)/D127</f>
        <v>-0.00197384209164136</v>
      </c>
      <c r="E128" s="12">
        <f>(AVERAGE(E4:E123)*0.083-RFR)/E127</f>
        <v>-1.7601768665919e-5</v>
      </c>
      <c r="F128" s="12">
        <f>(AVERAGE(F4:F123)*0.083-RFR)/F127</f>
        <v>0.00454058545009669</v>
      </c>
    </row>
  </sheetData>
  <sortState ref="A1:F308">
    <sortCondition ref="A1:A308"/>
  </sortState>
  <mergeCells count="6">
    <mergeCell ref="A1:F1"/>
    <mergeCell ref="H1:L1"/>
    <mergeCell ref="R1:V1"/>
    <mergeCell ref="Z1:AD1"/>
    <mergeCell ref="AF1:AJ1"/>
    <mergeCell ref="AL1:AP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Australia 1-Year Bond Yield His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</dc:creator>
  <cp:lastModifiedBy>Garvit</cp:lastModifiedBy>
  <dcterms:created xsi:type="dcterms:W3CDTF">2025-03-03T16:46:00Z</dcterms:created>
  <dcterms:modified xsi:type="dcterms:W3CDTF">2025-03-10T11:29:48Z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010796920BED4169908347FB40E5464F_13</vt:lpwstr>
  </property>
  <property fmtid="{D5CDD505-2E9C-101B-9397-08002B2CF9AE}" pid="3" name="KSOProductBuildVer">
    <vt:lpwstr>1033-12.2.0.20326</vt:lpwstr>
  </property>
</Properties>
</file>