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5" yWindow="0" windowWidth="12480" windowHeight="15210"/>
  </bookViews>
  <sheets>
    <sheet name="2013-11" sheetId="9" r:id="rId1"/>
    <sheet name="2013-09" sheetId="8" r:id="rId2"/>
    <sheet name="2013-04" sheetId="7" r:id="rId3"/>
    <sheet name="2013-03" sheetId="6" r:id="rId4"/>
    <sheet name="2013-02" sheetId="5" r:id="rId5"/>
    <sheet name="2013-01" sheetId="4" r:id="rId6"/>
    <sheet name="2012-12" sheetId="3" r:id="rId7"/>
    <sheet name="2012-11" sheetId="1" r:id="rId8"/>
  </sheets>
  <calcPr calcId="144525"/>
</workbook>
</file>

<file path=xl/calcChain.xml><?xml version="1.0" encoding="utf-8"?>
<calcChain xmlns="http://schemas.openxmlformats.org/spreadsheetml/2006/main">
  <c r="E254" i="9" l="1"/>
  <c r="D254" i="9"/>
  <c r="C254" i="9"/>
  <c r="B254" i="9"/>
  <c r="E253" i="9"/>
  <c r="D253" i="9"/>
  <c r="C253" i="9"/>
  <c r="B253" i="9"/>
  <c r="E252" i="9"/>
  <c r="D252" i="9"/>
  <c r="C252" i="9"/>
  <c r="B252" i="9"/>
  <c r="E251" i="9"/>
  <c r="D251" i="9"/>
  <c r="C251" i="9"/>
  <c r="B251" i="9"/>
  <c r="E250" i="9"/>
  <c r="D250" i="9"/>
  <c r="C250" i="9"/>
  <c r="B250" i="9"/>
  <c r="B255" i="9" s="1"/>
  <c r="B256" i="9" s="1"/>
  <c r="E244" i="9"/>
  <c r="D244" i="9"/>
  <c r="C244" i="9"/>
  <c r="B244" i="9"/>
  <c r="E243" i="9"/>
  <c r="D243" i="9"/>
  <c r="C243" i="9"/>
  <c r="B243" i="9"/>
  <c r="E242" i="9"/>
  <c r="D242" i="9"/>
  <c r="C242" i="9"/>
  <c r="B242" i="9"/>
  <c r="E241" i="9"/>
  <c r="D241" i="9"/>
  <c r="C241" i="9"/>
  <c r="B241" i="9"/>
  <c r="E240" i="9"/>
  <c r="E245" i="9" s="1"/>
  <c r="E246" i="9" s="1"/>
  <c r="D240" i="9"/>
  <c r="D245" i="9" s="1"/>
  <c r="D246" i="9" s="1"/>
  <c r="C240" i="9"/>
  <c r="C245" i="9" s="1"/>
  <c r="C246" i="9" s="1"/>
  <c r="B240" i="9"/>
  <c r="E222" i="9"/>
  <c r="D222" i="9"/>
  <c r="C222" i="9"/>
  <c r="B222" i="9"/>
  <c r="E221" i="9"/>
  <c r="D221" i="9"/>
  <c r="C221" i="9"/>
  <c r="B221" i="9"/>
  <c r="E220" i="9"/>
  <c r="D220" i="9"/>
  <c r="C220" i="9"/>
  <c r="B220" i="9"/>
  <c r="E219" i="9"/>
  <c r="D219" i="9"/>
  <c r="C219" i="9"/>
  <c r="B219" i="9"/>
  <c r="E218" i="9"/>
  <c r="D218" i="9"/>
  <c r="C218" i="9"/>
  <c r="B218" i="9"/>
  <c r="E168" i="9"/>
  <c r="D168" i="9"/>
  <c r="C168" i="9"/>
  <c r="B168" i="9"/>
  <c r="E167" i="9"/>
  <c r="D167" i="9"/>
  <c r="C167" i="9"/>
  <c r="B167" i="9"/>
  <c r="E166" i="9"/>
  <c r="D166" i="9"/>
  <c r="C166" i="9"/>
  <c r="B166" i="9"/>
  <c r="E165" i="9"/>
  <c r="D165" i="9"/>
  <c r="C165" i="9"/>
  <c r="B165" i="9"/>
  <c r="E164" i="9"/>
  <c r="D164" i="9"/>
  <c r="D169" i="9" s="1"/>
  <c r="C164" i="9"/>
  <c r="C169" i="9" s="1"/>
  <c r="B164" i="9"/>
  <c r="E147" i="9"/>
  <c r="D147" i="9"/>
  <c r="C147" i="9"/>
  <c r="B147" i="9"/>
  <c r="E146" i="9"/>
  <c r="D146" i="9"/>
  <c r="C146" i="9"/>
  <c r="B146" i="9"/>
  <c r="E145" i="9"/>
  <c r="D145" i="9"/>
  <c r="C145" i="9"/>
  <c r="B145" i="9"/>
  <c r="E144" i="9"/>
  <c r="D144" i="9"/>
  <c r="C144" i="9"/>
  <c r="B144" i="9"/>
  <c r="E143" i="9"/>
  <c r="D143" i="9"/>
  <c r="C143" i="9"/>
  <c r="B143" i="9"/>
  <c r="E117" i="9"/>
  <c r="D117" i="9"/>
  <c r="C117" i="9"/>
  <c r="B117" i="9"/>
  <c r="E116" i="9"/>
  <c r="D116" i="9"/>
  <c r="C116" i="9"/>
  <c r="B116" i="9"/>
  <c r="D115" i="9"/>
  <c r="C115" i="9"/>
  <c r="B115" i="9"/>
  <c r="E114" i="9"/>
  <c r="D114" i="9"/>
  <c r="C114" i="9"/>
  <c r="B114" i="9"/>
  <c r="E113" i="9"/>
  <c r="D113" i="9"/>
  <c r="C113" i="9"/>
  <c r="B113" i="9"/>
  <c r="B118" i="9" s="1"/>
  <c r="E101" i="9"/>
  <c r="D101" i="9"/>
  <c r="C101" i="9"/>
  <c r="B101" i="9"/>
  <c r="E100" i="9"/>
  <c r="D100" i="9"/>
  <c r="D102" i="9" s="1"/>
  <c r="C100" i="9"/>
  <c r="C102" i="9" s="1"/>
  <c r="B100" i="9"/>
  <c r="E99" i="9"/>
  <c r="D99" i="9"/>
  <c r="C99" i="9"/>
  <c r="B99" i="9"/>
  <c r="E98" i="9"/>
  <c r="D98" i="9"/>
  <c r="C98" i="9"/>
  <c r="B98" i="9"/>
  <c r="E97" i="9"/>
  <c r="D97" i="9"/>
  <c r="C97" i="9"/>
  <c r="B97" i="9"/>
  <c r="E69" i="9"/>
  <c r="D69" i="9"/>
  <c r="C69" i="9"/>
  <c r="B69" i="9"/>
  <c r="E68" i="9"/>
  <c r="D68" i="9"/>
  <c r="C68" i="9"/>
  <c r="B68" i="9"/>
  <c r="E67" i="9"/>
  <c r="D67" i="9"/>
  <c r="C67" i="9"/>
  <c r="B67" i="9"/>
  <c r="E66" i="9"/>
  <c r="D66" i="9"/>
  <c r="C66" i="9"/>
  <c r="B66" i="9"/>
  <c r="E65" i="9"/>
  <c r="E70" i="9" s="1"/>
  <c r="D65" i="9"/>
  <c r="D70" i="9" s="1"/>
  <c r="C65" i="9"/>
  <c r="B65" i="9"/>
  <c r="B70" i="9" s="1"/>
  <c r="E46" i="9"/>
  <c r="D46" i="9"/>
  <c r="C46" i="9"/>
  <c r="B46" i="9"/>
  <c r="E45" i="9"/>
  <c r="D45" i="9"/>
  <c r="C45" i="9"/>
  <c r="B45" i="9"/>
  <c r="B47" i="9" s="1"/>
  <c r="E44" i="9"/>
  <c r="D44" i="9"/>
  <c r="C44" i="9"/>
  <c r="B44" i="9"/>
  <c r="E43" i="9"/>
  <c r="D43" i="9"/>
  <c r="C43" i="9"/>
  <c r="B43" i="9"/>
  <c r="E42" i="9"/>
  <c r="D42" i="9"/>
  <c r="C42" i="9"/>
  <c r="B42" i="9"/>
  <c r="C70" i="9" l="1"/>
  <c r="C11" i="9" s="1"/>
  <c r="E148" i="9"/>
  <c r="E149" i="9" s="1"/>
  <c r="B102" i="9"/>
  <c r="C47" i="9"/>
  <c r="C118" i="9"/>
  <c r="D148" i="9"/>
  <c r="D14" i="9" s="1"/>
  <c r="E47" i="9"/>
  <c r="C255" i="9"/>
  <c r="C256" i="9" s="1"/>
  <c r="D255" i="9"/>
  <c r="D256" i="9" s="1"/>
  <c r="C148" i="9"/>
  <c r="C14" i="9" s="1"/>
  <c r="D118" i="9"/>
  <c r="E102" i="9"/>
  <c r="E255" i="9"/>
  <c r="E256" i="9" s="1"/>
  <c r="D47" i="9"/>
  <c r="D48" i="9" s="1"/>
  <c r="B148" i="9"/>
  <c r="B14" i="9" s="1"/>
  <c r="B169" i="9"/>
  <c r="B170" i="9" s="1"/>
  <c r="B245" i="9"/>
  <c r="B246" i="9" s="1"/>
  <c r="E169" i="9"/>
  <c r="E15" i="9" s="1"/>
  <c r="C223" i="9"/>
  <c r="C224" i="9" s="1"/>
  <c r="D223" i="9"/>
  <c r="D224" i="9" s="1"/>
  <c r="B223" i="9"/>
  <c r="B16" i="9" s="1"/>
  <c r="E223" i="9"/>
  <c r="E224" i="9" s="1"/>
  <c r="B11" i="9"/>
  <c r="B71" i="9"/>
  <c r="B13" i="9"/>
  <c r="B119" i="9"/>
  <c r="C170" i="9"/>
  <c r="C15" i="9"/>
  <c r="C10" i="9"/>
  <c r="C48" i="9"/>
  <c r="D11" i="9"/>
  <c r="D71" i="9"/>
  <c r="E11" i="9"/>
  <c r="E71" i="9"/>
  <c r="E103" i="9"/>
  <c r="E12" i="9"/>
  <c r="B15" i="9"/>
  <c r="B48" i="9"/>
  <c r="B10" i="9"/>
  <c r="B103" i="9"/>
  <c r="B12" i="9"/>
  <c r="C12" i="9"/>
  <c r="C103" i="9"/>
  <c r="D16" i="9"/>
  <c r="D119" i="9"/>
  <c r="D13" i="9"/>
  <c r="E48" i="9"/>
  <c r="E10" i="9"/>
  <c r="C16" i="9"/>
  <c r="C119" i="9"/>
  <c r="C13" i="9"/>
  <c r="D170" i="9"/>
  <c r="D15" i="9"/>
  <c r="D103" i="9"/>
  <c r="D12" i="9"/>
  <c r="D44" i="8"/>
  <c r="C44" i="8"/>
  <c r="B44" i="8"/>
  <c r="C115" i="8"/>
  <c r="D115" i="8"/>
  <c r="B115" i="8"/>
  <c r="D149" i="9" l="1"/>
  <c r="B149" i="9"/>
  <c r="C71" i="9"/>
  <c r="E14" i="9"/>
  <c r="C149" i="9"/>
  <c r="D10" i="9"/>
  <c r="B224" i="9"/>
  <c r="E170" i="9"/>
  <c r="E115" i="9" s="1"/>
  <c r="E118" i="9" s="1"/>
  <c r="E13" i="9" s="1"/>
  <c r="E16" i="9"/>
  <c r="C10" i="8"/>
  <c r="D10" i="8"/>
  <c r="E10" i="8"/>
  <c r="B10" i="8"/>
  <c r="C48" i="8"/>
  <c r="D48" i="8"/>
  <c r="E48" i="8"/>
  <c r="B48" i="8"/>
  <c r="B71" i="8"/>
  <c r="E119" i="9" l="1"/>
  <c r="E46" i="8"/>
  <c r="D46" i="8"/>
  <c r="C46" i="8"/>
  <c r="B46" i="8"/>
  <c r="E45" i="8"/>
  <c r="D45" i="8"/>
  <c r="C45" i="8"/>
  <c r="B45" i="8"/>
  <c r="E44" i="8"/>
  <c r="E43" i="8"/>
  <c r="D43" i="8"/>
  <c r="C43" i="8"/>
  <c r="B43" i="8"/>
  <c r="E42" i="8"/>
  <c r="D42" i="8"/>
  <c r="C42" i="8"/>
  <c r="B42" i="8"/>
  <c r="E253" i="8"/>
  <c r="D253" i="8"/>
  <c r="C253" i="8"/>
  <c r="B253" i="8"/>
  <c r="E252" i="8"/>
  <c r="D252" i="8"/>
  <c r="C252" i="8"/>
  <c r="B252" i="8"/>
  <c r="E251" i="8"/>
  <c r="D251" i="8"/>
  <c r="C251" i="8"/>
  <c r="B251" i="8"/>
  <c r="E250" i="8"/>
  <c r="D250" i="8"/>
  <c r="C250" i="8"/>
  <c r="B250" i="8"/>
  <c r="E249" i="8"/>
  <c r="D249" i="8"/>
  <c r="C249" i="8"/>
  <c r="B249" i="8"/>
  <c r="E243" i="8"/>
  <c r="D243" i="8"/>
  <c r="C243" i="8"/>
  <c r="B243" i="8"/>
  <c r="E242" i="8"/>
  <c r="D242" i="8"/>
  <c r="C242" i="8"/>
  <c r="B242" i="8"/>
  <c r="E241" i="8"/>
  <c r="D241" i="8"/>
  <c r="C241" i="8"/>
  <c r="B241" i="8"/>
  <c r="E240" i="8"/>
  <c r="D240" i="8"/>
  <c r="C240" i="8"/>
  <c r="B240" i="8"/>
  <c r="E239" i="8"/>
  <c r="D239" i="8"/>
  <c r="C239" i="8"/>
  <c r="B239" i="8"/>
  <c r="E221" i="8"/>
  <c r="D221" i="8"/>
  <c r="C221" i="8"/>
  <c r="B221" i="8"/>
  <c r="E220" i="8"/>
  <c r="D220" i="8"/>
  <c r="C220" i="8"/>
  <c r="B220" i="8"/>
  <c r="E219" i="8"/>
  <c r="D219" i="8"/>
  <c r="C219" i="8"/>
  <c r="B219" i="8"/>
  <c r="E218" i="8"/>
  <c r="D218" i="8"/>
  <c r="C218" i="8"/>
  <c r="B218" i="8"/>
  <c r="E217" i="8"/>
  <c r="D217" i="8"/>
  <c r="C217" i="8"/>
  <c r="B217" i="8"/>
  <c r="E168" i="8"/>
  <c r="D168" i="8"/>
  <c r="C168" i="8"/>
  <c r="B168" i="8"/>
  <c r="E167" i="8"/>
  <c r="D167" i="8"/>
  <c r="C167" i="8"/>
  <c r="B167" i="8"/>
  <c r="E166" i="8"/>
  <c r="D166" i="8"/>
  <c r="C166" i="8"/>
  <c r="B166" i="8"/>
  <c r="E165" i="8"/>
  <c r="D165" i="8"/>
  <c r="C165" i="8"/>
  <c r="B165" i="8"/>
  <c r="E164" i="8"/>
  <c r="E169" i="8" s="1"/>
  <c r="D164" i="8"/>
  <c r="C164" i="8"/>
  <c r="B164" i="8"/>
  <c r="E146" i="8"/>
  <c r="D146" i="8"/>
  <c r="C146" i="8"/>
  <c r="B146" i="8"/>
  <c r="E145" i="8"/>
  <c r="D145" i="8"/>
  <c r="C145" i="8"/>
  <c r="B145" i="8"/>
  <c r="E144" i="8"/>
  <c r="D144" i="8"/>
  <c r="C144" i="8"/>
  <c r="B144" i="8"/>
  <c r="E143" i="8"/>
  <c r="D143" i="8"/>
  <c r="C143" i="8"/>
  <c r="B143" i="8"/>
  <c r="E142" i="8"/>
  <c r="D142" i="8"/>
  <c r="C142" i="8"/>
  <c r="B142" i="8"/>
  <c r="E117" i="8"/>
  <c r="D117" i="8"/>
  <c r="C117" i="8"/>
  <c r="B117" i="8"/>
  <c r="E116" i="8"/>
  <c r="D116" i="8"/>
  <c r="C116" i="8"/>
  <c r="B116" i="8"/>
  <c r="E114" i="8"/>
  <c r="D114" i="8"/>
  <c r="C114" i="8"/>
  <c r="B114" i="8"/>
  <c r="E113" i="8"/>
  <c r="D113" i="8"/>
  <c r="C113" i="8"/>
  <c r="B113" i="8"/>
  <c r="E101" i="8"/>
  <c r="D101" i="8"/>
  <c r="C101" i="8"/>
  <c r="B101" i="8"/>
  <c r="E100" i="8"/>
  <c r="D100" i="8"/>
  <c r="C100" i="8"/>
  <c r="B100" i="8"/>
  <c r="E99" i="8"/>
  <c r="D99" i="8"/>
  <c r="C99" i="8"/>
  <c r="B99" i="8"/>
  <c r="E98" i="8"/>
  <c r="D98" i="8"/>
  <c r="C98" i="8"/>
  <c r="B98" i="8"/>
  <c r="E97" i="8"/>
  <c r="D97" i="8"/>
  <c r="C97" i="8"/>
  <c r="B97" i="8"/>
  <c r="E69" i="8"/>
  <c r="D69" i="8"/>
  <c r="C69" i="8"/>
  <c r="B69" i="8"/>
  <c r="E68" i="8"/>
  <c r="D68" i="8"/>
  <c r="C68" i="8"/>
  <c r="B68" i="8"/>
  <c r="E67" i="8"/>
  <c r="D67" i="8"/>
  <c r="C67" i="8"/>
  <c r="B67" i="8"/>
  <c r="E66" i="8"/>
  <c r="D66" i="8"/>
  <c r="C66" i="8"/>
  <c r="B66" i="8"/>
  <c r="E65" i="8"/>
  <c r="D65" i="8"/>
  <c r="C65" i="8"/>
  <c r="B65" i="8"/>
  <c r="B70" i="8" l="1"/>
  <c r="B102" i="8"/>
  <c r="B47" i="8"/>
  <c r="E47" i="8"/>
  <c r="C47" i="8"/>
  <c r="D47" i="8"/>
  <c r="D70" i="8"/>
  <c r="D71" i="8" s="1"/>
  <c r="E244" i="8"/>
  <c r="E245" i="8" s="1"/>
  <c r="E254" i="8"/>
  <c r="E255" i="8" s="1"/>
  <c r="B147" i="8"/>
  <c r="B14" i="8" s="1"/>
  <c r="B169" i="8"/>
  <c r="B170" i="8" s="1"/>
  <c r="B118" i="8" s="1"/>
  <c r="B13" i="8" s="1"/>
  <c r="B222" i="8"/>
  <c r="B223" i="8" s="1"/>
  <c r="B244" i="8"/>
  <c r="B245" i="8" s="1"/>
  <c r="B254" i="8"/>
  <c r="B255" i="8" s="1"/>
  <c r="C147" i="8"/>
  <c r="C14" i="8" s="1"/>
  <c r="C169" i="8"/>
  <c r="C15" i="8" s="1"/>
  <c r="C222" i="8"/>
  <c r="C244" i="8"/>
  <c r="C245" i="8" s="1"/>
  <c r="C254" i="8"/>
  <c r="C255" i="8" s="1"/>
  <c r="E222" i="8"/>
  <c r="E223" i="8" s="1"/>
  <c r="D147" i="8"/>
  <c r="D169" i="8"/>
  <c r="D15" i="8" s="1"/>
  <c r="D222" i="8"/>
  <c r="D223" i="8" s="1"/>
  <c r="D254" i="8"/>
  <c r="D255" i="8" s="1"/>
  <c r="C70" i="8"/>
  <c r="E147" i="8"/>
  <c r="E148" i="8" s="1"/>
  <c r="E115" i="8" s="1"/>
  <c r="E118" i="8" s="1"/>
  <c r="E70" i="8"/>
  <c r="E102" i="8"/>
  <c r="E12" i="8" s="1"/>
  <c r="C102" i="8"/>
  <c r="C12" i="8" s="1"/>
  <c r="D244" i="8"/>
  <c r="D245" i="8" s="1"/>
  <c r="D102" i="8"/>
  <c r="D103" i="8" s="1"/>
  <c r="B148" i="8"/>
  <c r="B16" i="8"/>
  <c r="C16" i="8"/>
  <c r="C223" i="8"/>
  <c r="E11" i="8"/>
  <c r="B11" i="8"/>
  <c r="B103" i="8"/>
  <c r="B12" i="8"/>
  <c r="C71" i="8"/>
  <c r="C11" i="8"/>
  <c r="E14" i="8"/>
  <c r="E170" i="8"/>
  <c r="E15" i="8"/>
  <c r="E16" i="8"/>
  <c r="D148" i="8"/>
  <c r="D14" i="8"/>
  <c r="E103" i="8"/>
  <c r="E238" i="7"/>
  <c r="D238" i="7"/>
  <c r="C238" i="7"/>
  <c r="B238" i="7"/>
  <c r="E237" i="7"/>
  <c r="D237" i="7"/>
  <c r="C237" i="7"/>
  <c r="B237" i="7"/>
  <c r="E236" i="7"/>
  <c r="D236" i="7"/>
  <c r="C236" i="7"/>
  <c r="B236" i="7"/>
  <c r="E235" i="7"/>
  <c r="D235" i="7"/>
  <c r="C235" i="7"/>
  <c r="B235" i="7"/>
  <c r="E234" i="7"/>
  <c r="E239" i="7" s="1"/>
  <c r="E240" i="7" s="1"/>
  <c r="D234" i="7"/>
  <c r="D239" i="7" s="1"/>
  <c r="D240" i="7" s="1"/>
  <c r="C234" i="7"/>
  <c r="C239" i="7" s="1"/>
  <c r="C240" i="7" s="1"/>
  <c r="B234" i="7"/>
  <c r="B239" i="7" s="1"/>
  <c r="B240" i="7" s="1"/>
  <c r="E228" i="7"/>
  <c r="D228" i="7"/>
  <c r="C228" i="7"/>
  <c r="B228" i="7"/>
  <c r="E227" i="7"/>
  <c r="D227" i="7"/>
  <c r="C227" i="7"/>
  <c r="B227" i="7"/>
  <c r="E226" i="7"/>
  <c r="D226" i="7"/>
  <c r="C226" i="7"/>
  <c r="C229" i="7" s="1"/>
  <c r="C230" i="7" s="1"/>
  <c r="B226" i="7"/>
  <c r="B229" i="7" s="1"/>
  <c r="B230" i="7" s="1"/>
  <c r="E225" i="7"/>
  <c r="D225" i="7"/>
  <c r="C225" i="7"/>
  <c r="B225" i="7"/>
  <c r="E224" i="7"/>
  <c r="E229" i="7" s="1"/>
  <c r="E230" i="7" s="1"/>
  <c r="D224" i="7"/>
  <c r="D229" i="7" s="1"/>
  <c r="D230" i="7" s="1"/>
  <c r="C224" i="7"/>
  <c r="B224" i="7"/>
  <c r="E206" i="7"/>
  <c r="D206" i="7"/>
  <c r="C206" i="7"/>
  <c r="B206" i="7"/>
  <c r="E205" i="7"/>
  <c r="D205" i="7"/>
  <c r="C205" i="7"/>
  <c r="B205" i="7"/>
  <c r="E204" i="7"/>
  <c r="D204" i="7"/>
  <c r="C204" i="7"/>
  <c r="B204" i="7"/>
  <c r="E203" i="7"/>
  <c r="D203" i="7"/>
  <c r="C203" i="7"/>
  <c r="B203" i="7"/>
  <c r="E202" i="7"/>
  <c r="E207" i="7" s="1"/>
  <c r="D202" i="7"/>
  <c r="D207" i="7" s="1"/>
  <c r="C202" i="7"/>
  <c r="C207" i="7" s="1"/>
  <c r="B202" i="7"/>
  <c r="B207" i="7" s="1"/>
  <c r="E153" i="7"/>
  <c r="D153" i="7"/>
  <c r="C153" i="7"/>
  <c r="B153" i="7"/>
  <c r="E152" i="7"/>
  <c r="D152" i="7"/>
  <c r="C152" i="7"/>
  <c r="B152" i="7"/>
  <c r="E151" i="7"/>
  <c r="E154" i="7" s="1"/>
  <c r="D151" i="7"/>
  <c r="D154" i="7" s="1"/>
  <c r="C151" i="7"/>
  <c r="B151" i="7"/>
  <c r="E150" i="7"/>
  <c r="D150" i="7"/>
  <c r="C150" i="7"/>
  <c r="B150" i="7"/>
  <c r="E149" i="7"/>
  <c r="D149" i="7"/>
  <c r="C149" i="7"/>
  <c r="C154" i="7" s="1"/>
  <c r="B149" i="7"/>
  <c r="B154" i="7" s="1"/>
  <c r="E131" i="7"/>
  <c r="D131" i="7"/>
  <c r="C131" i="7"/>
  <c r="B131" i="7"/>
  <c r="E130" i="7"/>
  <c r="D130" i="7"/>
  <c r="C130" i="7"/>
  <c r="B130" i="7"/>
  <c r="E129" i="7"/>
  <c r="D129" i="7"/>
  <c r="C129" i="7"/>
  <c r="C132" i="7" s="1"/>
  <c r="B129" i="7"/>
  <c r="E128" i="7"/>
  <c r="D128" i="7"/>
  <c r="C128" i="7"/>
  <c r="B128" i="7"/>
  <c r="E127" i="7"/>
  <c r="D127" i="7"/>
  <c r="C127" i="7"/>
  <c r="B127" i="7"/>
  <c r="E102" i="7"/>
  <c r="D102" i="7"/>
  <c r="C102" i="7"/>
  <c r="B102" i="7"/>
  <c r="E101" i="7"/>
  <c r="D101" i="7"/>
  <c r="C101" i="7"/>
  <c r="B101" i="7"/>
  <c r="E99" i="7"/>
  <c r="D99" i="7"/>
  <c r="C99" i="7"/>
  <c r="B99" i="7"/>
  <c r="E98" i="7"/>
  <c r="D98" i="7"/>
  <c r="C98" i="7"/>
  <c r="B98" i="7"/>
  <c r="E86" i="7"/>
  <c r="D86" i="7"/>
  <c r="C86" i="7"/>
  <c r="B86" i="7"/>
  <c r="E85" i="7"/>
  <c r="D85" i="7"/>
  <c r="C85" i="7"/>
  <c r="B85" i="7"/>
  <c r="E84" i="7"/>
  <c r="D84" i="7"/>
  <c r="D87" i="7" s="1"/>
  <c r="C84" i="7"/>
  <c r="B84" i="7"/>
  <c r="E83" i="7"/>
  <c r="D83" i="7"/>
  <c r="C83" i="7"/>
  <c r="B83" i="7"/>
  <c r="E82" i="7"/>
  <c r="E87" i="7" s="1"/>
  <c r="D82" i="7"/>
  <c r="C82" i="7"/>
  <c r="C87" i="7" s="1"/>
  <c r="B82" i="7"/>
  <c r="B87" i="7" s="1"/>
  <c r="E54" i="7"/>
  <c r="D54" i="7"/>
  <c r="C54" i="7"/>
  <c r="B54" i="7"/>
  <c r="E53" i="7"/>
  <c r="D53" i="7"/>
  <c r="C53" i="7"/>
  <c r="B53" i="7"/>
  <c r="E52" i="7"/>
  <c r="D52" i="7"/>
  <c r="C52" i="7"/>
  <c r="B52" i="7"/>
  <c r="E51" i="7"/>
  <c r="D51" i="7"/>
  <c r="C51" i="7"/>
  <c r="B51" i="7"/>
  <c r="E50" i="7"/>
  <c r="E55" i="7" s="1"/>
  <c r="D50" i="7"/>
  <c r="D55" i="7" s="1"/>
  <c r="C50" i="7"/>
  <c r="B50" i="7"/>
  <c r="B15" i="8" l="1"/>
  <c r="E71" i="8"/>
  <c r="C170" i="8"/>
  <c r="C118" i="8"/>
  <c r="C13" i="8" s="1"/>
  <c r="C148" i="8"/>
  <c r="D170" i="8"/>
  <c r="D118" i="8" s="1"/>
  <c r="D119" i="8" s="1"/>
  <c r="D11" i="8"/>
  <c r="D16" i="8"/>
  <c r="C103" i="8"/>
  <c r="D12" i="8"/>
  <c r="E119" i="8"/>
  <c r="E13" i="8"/>
  <c r="B119" i="8"/>
  <c r="C55" i="7"/>
  <c r="C56" i="7" s="1"/>
  <c r="B55" i="7"/>
  <c r="B56" i="7" s="1"/>
  <c r="B155" i="7"/>
  <c r="B14" i="7"/>
  <c r="E88" i="7"/>
  <c r="E11" i="7"/>
  <c r="D88" i="7"/>
  <c r="D11" i="7"/>
  <c r="B208" i="7"/>
  <c r="B15" i="7"/>
  <c r="C15" i="7"/>
  <c r="C208" i="7"/>
  <c r="D56" i="7"/>
  <c r="D10" i="7"/>
  <c r="B88" i="7"/>
  <c r="B11" i="7"/>
  <c r="D155" i="7"/>
  <c r="D14" i="7"/>
  <c r="D208" i="7"/>
  <c r="D15" i="7"/>
  <c r="E56" i="7"/>
  <c r="E10" i="7"/>
  <c r="C88" i="7"/>
  <c r="C11" i="7"/>
  <c r="E155" i="7"/>
  <c r="E14" i="7"/>
  <c r="E15" i="7"/>
  <c r="E208" i="7"/>
  <c r="C133" i="7"/>
  <c r="C100" i="7"/>
  <c r="C103" i="7" s="1"/>
  <c r="C13" i="7"/>
  <c r="C14" i="7"/>
  <c r="C155" i="7"/>
  <c r="B132" i="7"/>
  <c r="D132" i="7"/>
  <c r="E132" i="7"/>
  <c r="E238" i="6"/>
  <c r="D238" i="6"/>
  <c r="C238" i="6"/>
  <c r="B238" i="6"/>
  <c r="E237" i="6"/>
  <c r="D237" i="6"/>
  <c r="C237" i="6"/>
  <c r="B237" i="6"/>
  <c r="E236" i="6"/>
  <c r="D236" i="6"/>
  <c r="C236" i="6"/>
  <c r="B236" i="6"/>
  <c r="E235" i="6"/>
  <c r="D235" i="6"/>
  <c r="C235" i="6"/>
  <c r="B235" i="6"/>
  <c r="E234" i="6"/>
  <c r="E239" i="6" s="1"/>
  <c r="E240" i="6" s="1"/>
  <c r="D234" i="6"/>
  <c r="D239" i="6" s="1"/>
  <c r="D240" i="6" s="1"/>
  <c r="C234" i="6"/>
  <c r="C239" i="6" s="1"/>
  <c r="C240" i="6" s="1"/>
  <c r="B234" i="6"/>
  <c r="B239" i="6" s="1"/>
  <c r="B240" i="6" s="1"/>
  <c r="E228" i="6"/>
  <c r="D228" i="6"/>
  <c r="C228" i="6"/>
  <c r="B228" i="6"/>
  <c r="E227" i="6"/>
  <c r="D227" i="6"/>
  <c r="C227" i="6"/>
  <c r="B227" i="6"/>
  <c r="E226" i="6"/>
  <c r="E229" i="6" s="1"/>
  <c r="E230" i="6" s="1"/>
  <c r="D226" i="6"/>
  <c r="C226" i="6"/>
  <c r="C229" i="6" s="1"/>
  <c r="C230" i="6" s="1"/>
  <c r="B226" i="6"/>
  <c r="B229" i="6" s="1"/>
  <c r="B230" i="6" s="1"/>
  <c r="E225" i="6"/>
  <c r="D225" i="6"/>
  <c r="C225" i="6"/>
  <c r="B225" i="6"/>
  <c r="E224" i="6"/>
  <c r="D224" i="6"/>
  <c r="D229" i="6" s="1"/>
  <c r="D230" i="6" s="1"/>
  <c r="C224" i="6"/>
  <c r="B224" i="6"/>
  <c r="E206" i="6"/>
  <c r="D206" i="6"/>
  <c r="C206" i="6"/>
  <c r="B206" i="6"/>
  <c r="E205" i="6"/>
  <c r="D205" i="6"/>
  <c r="C205" i="6"/>
  <c r="B205" i="6"/>
  <c r="E204" i="6"/>
  <c r="D204" i="6"/>
  <c r="C204" i="6"/>
  <c r="C207" i="6" s="1"/>
  <c r="B204" i="6"/>
  <c r="E203" i="6"/>
  <c r="D203" i="6"/>
  <c r="C203" i="6"/>
  <c r="B203" i="6"/>
  <c r="E202" i="6"/>
  <c r="D202" i="6"/>
  <c r="D207" i="6" s="1"/>
  <c r="C202" i="6"/>
  <c r="B202" i="6"/>
  <c r="B207" i="6" s="1"/>
  <c r="E153" i="6"/>
  <c r="D153" i="6"/>
  <c r="C153" i="6"/>
  <c r="B153" i="6"/>
  <c r="E152" i="6"/>
  <c r="D152" i="6"/>
  <c r="C152" i="6"/>
  <c r="B152" i="6"/>
  <c r="E151" i="6"/>
  <c r="E154" i="6" s="1"/>
  <c r="D151" i="6"/>
  <c r="D154" i="6" s="1"/>
  <c r="C151" i="6"/>
  <c r="B151" i="6"/>
  <c r="E150" i="6"/>
  <c r="D150" i="6"/>
  <c r="C150" i="6"/>
  <c r="B150" i="6"/>
  <c r="E149" i="6"/>
  <c r="D149" i="6"/>
  <c r="C149" i="6"/>
  <c r="C154" i="6" s="1"/>
  <c r="B149" i="6"/>
  <c r="B154" i="6" s="1"/>
  <c r="E131" i="6"/>
  <c r="D131" i="6"/>
  <c r="C131" i="6"/>
  <c r="B131" i="6"/>
  <c r="E130" i="6"/>
  <c r="D130" i="6"/>
  <c r="C130" i="6"/>
  <c r="B130" i="6"/>
  <c r="E129" i="6"/>
  <c r="E132" i="6" s="1"/>
  <c r="D129" i="6"/>
  <c r="C129" i="6"/>
  <c r="C132" i="6" s="1"/>
  <c r="B129" i="6"/>
  <c r="B132" i="6" s="1"/>
  <c r="E128" i="6"/>
  <c r="D128" i="6"/>
  <c r="C128" i="6"/>
  <c r="B128" i="6"/>
  <c r="E127" i="6"/>
  <c r="D127" i="6"/>
  <c r="C127" i="6"/>
  <c r="B127" i="6"/>
  <c r="E102" i="6"/>
  <c r="D102" i="6"/>
  <c r="C102" i="6"/>
  <c r="B102" i="6"/>
  <c r="E101" i="6"/>
  <c r="D101" i="6"/>
  <c r="C101" i="6"/>
  <c r="B101" i="6"/>
  <c r="E99" i="6"/>
  <c r="D99" i="6"/>
  <c r="C99" i="6"/>
  <c r="B99" i="6"/>
  <c r="E98" i="6"/>
  <c r="D98" i="6"/>
  <c r="C98" i="6"/>
  <c r="B98" i="6"/>
  <c r="E86" i="6"/>
  <c r="D86" i="6"/>
  <c r="C86" i="6"/>
  <c r="B86" i="6"/>
  <c r="E85" i="6"/>
  <c r="D85" i="6"/>
  <c r="C85" i="6"/>
  <c r="B85" i="6"/>
  <c r="E84" i="6"/>
  <c r="D84" i="6"/>
  <c r="C84" i="6"/>
  <c r="B84" i="6"/>
  <c r="E83" i="6"/>
  <c r="D83" i="6"/>
  <c r="C83" i="6"/>
  <c r="B83" i="6"/>
  <c r="E82" i="6"/>
  <c r="E87" i="6" s="1"/>
  <c r="D82" i="6"/>
  <c r="D87" i="6" s="1"/>
  <c r="C82" i="6"/>
  <c r="C87" i="6" s="1"/>
  <c r="B82" i="6"/>
  <c r="B87" i="6" s="1"/>
  <c r="E54" i="6"/>
  <c r="D54" i="6"/>
  <c r="C54" i="6"/>
  <c r="B54" i="6"/>
  <c r="E53" i="6"/>
  <c r="D53" i="6"/>
  <c r="C53" i="6"/>
  <c r="B53" i="6"/>
  <c r="E52" i="6"/>
  <c r="E55" i="6" s="1"/>
  <c r="D52" i="6"/>
  <c r="D55" i="6" s="1"/>
  <c r="C52" i="6"/>
  <c r="B52" i="6"/>
  <c r="E51" i="6"/>
  <c r="D51" i="6"/>
  <c r="C51" i="6"/>
  <c r="B51" i="6"/>
  <c r="E50" i="6"/>
  <c r="D50" i="6"/>
  <c r="C50" i="6"/>
  <c r="C55" i="6" s="1"/>
  <c r="B50" i="6"/>
  <c r="B55" i="6" s="1"/>
  <c r="C119" i="8" l="1"/>
  <c r="D13" i="8"/>
  <c r="C10" i="7"/>
  <c r="B10" i="7"/>
  <c r="C12" i="7"/>
  <c r="C104" i="7"/>
  <c r="E13" i="7"/>
  <c r="E133" i="7"/>
  <c r="D13" i="7"/>
  <c r="D133" i="7"/>
  <c r="D100" i="7" s="1"/>
  <c r="D103" i="7" s="1"/>
  <c r="B133" i="7"/>
  <c r="B13" i="7"/>
  <c r="E100" i="7"/>
  <c r="E103" i="7" s="1"/>
  <c r="B100" i="7"/>
  <c r="B103" i="7" s="1"/>
  <c r="E207" i="6"/>
  <c r="E208" i="6" s="1"/>
  <c r="D88" i="6"/>
  <c r="D11" i="6"/>
  <c r="E56" i="6"/>
  <c r="E10" i="6"/>
  <c r="B10" i="6"/>
  <c r="B56" i="6"/>
  <c r="B15" i="6"/>
  <c r="B208" i="6"/>
  <c r="C56" i="6"/>
  <c r="C10" i="6"/>
  <c r="E88" i="6"/>
  <c r="E11" i="6"/>
  <c r="D155" i="6"/>
  <c r="D14" i="6"/>
  <c r="D208" i="6"/>
  <c r="D15" i="6"/>
  <c r="D10" i="6"/>
  <c r="D56" i="6"/>
  <c r="E133" i="6"/>
  <c r="E13" i="6"/>
  <c r="B88" i="6"/>
  <c r="B11" i="6"/>
  <c r="C88" i="6"/>
  <c r="C11" i="6"/>
  <c r="E155" i="6"/>
  <c r="E14" i="6"/>
  <c r="C208" i="6"/>
  <c r="C15" i="6"/>
  <c r="B133" i="6"/>
  <c r="B100" i="6"/>
  <c r="B103" i="6" s="1"/>
  <c r="B13" i="6"/>
  <c r="B155" i="6"/>
  <c r="B14" i="6"/>
  <c r="E100" i="6"/>
  <c r="E103" i="6" s="1"/>
  <c r="C133" i="6"/>
  <c r="C13" i="6"/>
  <c r="C100" i="6"/>
  <c r="C103" i="6" s="1"/>
  <c r="C14" i="6"/>
  <c r="C155" i="6"/>
  <c r="D132" i="6"/>
  <c r="B98" i="5"/>
  <c r="B50" i="5"/>
  <c r="B82" i="5"/>
  <c r="B152" i="5"/>
  <c r="B150" i="5"/>
  <c r="B149" i="5"/>
  <c r="C202" i="5"/>
  <c r="D202" i="5"/>
  <c r="E202" i="5"/>
  <c r="C203" i="5"/>
  <c r="D203" i="5"/>
  <c r="E203" i="5"/>
  <c r="C204" i="5"/>
  <c r="D204" i="5"/>
  <c r="E204" i="5"/>
  <c r="C205" i="5"/>
  <c r="D205" i="5"/>
  <c r="E205" i="5"/>
  <c r="C206" i="5"/>
  <c r="D206" i="5"/>
  <c r="E206" i="5"/>
  <c r="B205" i="5"/>
  <c r="B204" i="5"/>
  <c r="B203" i="5"/>
  <c r="B202" i="5"/>
  <c r="D104" i="7" l="1"/>
  <c r="D12" i="7"/>
  <c r="E12" i="7"/>
  <c r="E104" i="7"/>
  <c r="B12" i="7"/>
  <c r="B104" i="7"/>
  <c r="E15" i="6"/>
  <c r="E104" i="6"/>
  <c r="E12" i="6"/>
  <c r="B12" i="6"/>
  <c r="B104" i="6"/>
  <c r="D13" i="6"/>
  <c r="D133" i="6"/>
  <c r="D100" i="6" s="1"/>
  <c r="D103" i="6" s="1"/>
  <c r="C104" i="6"/>
  <c r="C12" i="6"/>
  <c r="E207" i="5"/>
  <c r="D207" i="5"/>
  <c r="C207" i="5"/>
  <c r="E238" i="5"/>
  <c r="E237" i="5"/>
  <c r="E236" i="5"/>
  <c r="E235" i="5"/>
  <c r="E234" i="5"/>
  <c r="E228" i="5"/>
  <c r="E227" i="5"/>
  <c r="E226" i="5"/>
  <c r="E225" i="5"/>
  <c r="E224" i="5"/>
  <c r="E131" i="5"/>
  <c r="E130" i="5"/>
  <c r="E129" i="5"/>
  <c r="E128" i="5"/>
  <c r="E127" i="5"/>
  <c r="E102" i="5"/>
  <c r="E101" i="5"/>
  <c r="E99" i="5"/>
  <c r="E98" i="5"/>
  <c r="E86" i="5"/>
  <c r="E85" i="5"/>
  <c r="E84" i="5"/>
  <c r="E83" i="5"/>
  <c r="E82" i="5"/>
  <c r="E54" i="5"/>
  <c r="E53" i="5"/>
  <c r="E52" i="5"/>
  <c r="E51" i="5"/>
  <c r="E50" i="5"/>
  <c r="D238" i="5"/>
  <c r="C238" i="5"/>
  <c r="B238" i="5"/>
  <c r="D237" i="5"/>
  <c r="C237" i="5"/>
  <c r="B237" i="5"/>
  <c r="D236" i="5"/>
  <c r="C236" i="5"/>
  <c r="B236" i="5"/>
  <c r="D235" i="5"/>
  <c r="C235" i="5"/>
  <c r="B235" i="5"/>
  <c r="D234" i="5"/>
  <c r="C234" i="5"/>
  <c r="B234" i="5"/>
  <c r="D228" i="5"/>
  <c r="C228" i="5"/>
  <c r="B228" i="5"/>
  <c r="D227" i="5"/>
  <c r="C227" i="5"/>
  <c r="B227" i="5"/>
  <c r="D226" i="5"/>
  <c r="C226" i="5"/>
  <c r="B226" i="5"/>
  <c r="D225" i="5"/>
  <c r="C225" i="5"/>
  <c r="B225" i="5"/>
  <c r="D224" i="5"/>
  <c r="C224" i="5"/>
  <c r="B224" i="5"/>
  <c r="B206" i="5"/>
  <c r="B207" i="5" s="1"/>
  <c r="D131" i="5"/>
  <c r="C131" i="5"/>
  <c r="B131" i="5"/>
  <c r="D130" i="5"/>
  <c r="C130" i="5"/>
  <c r="B130" i="5"/>
  <c r="D129" i="5"/>
  <c r="C129" i="5"/>
  <c r="B129" i="5"/>
  <c r="D128" i="5"/>
  <c r="C128" i="5"/>
  <c r="B128" i="5"/>
  <c r="D127" i="5"/>
  <c r="C127" i="5"/>
  <c r="B127" i="5"/>
  <c r="D102" i="5"/>
  <c r="C102" i="5"/>
  <c r="B102" i="5"/>
  <c r="D101" i="5"/>
  <c r="C101" i="5"/>
  <c r="B101" i="5"/>
  <c r="D99" i="5"/>
  <c r="C99" i="5"/>
  <c r="B99" i="5"/>
  <c r="D98" i="5"/>
  <c r="C98" i="5"/>
  <c r="D86" i="5"/>
  <c r="C86" i="5"/>
  <c r="B86" i="5"/>
  <c r="D85" i="5"/>
  <c r="C85" i="5"/>
  <c r="B85" i="5"/>
  <c r="D84" i="5"/>
  <c r="C84" i="5"/>
  <c r="B84" i="5"/>
  <c r="D83" i="5"/>
  <c r="C83" i="5"/>
  <c r="B83" i="5"/>
  <c r="D82" i="5"/>
  <c r="C82" i="5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D104" i="6" l="1"/>
  <c r="D12" i="6"/>
  <c r="E87" i="5"/>
  <c r="E11" i="5" s="1"/>
  <c r="D15" i="5"/>
  <c r="D55" i="5"/>
  <c r="D10" i="5" s="1"/>
  <c r="E208" i="5"/>
  <c r="B132" i="5"/>
  <c r="B13" i="5" s="1"/>
  <c r="D229" i="5"/>
  <c r="D230" i="5" s="1"/>
  <c r="C239" i="5"/>
  <c r="C240" i="5" s="1"/>
  <c r="C87" i="5"/>
  <c r="C88" i="5" s="1"/>
  <c r="C229" i="5"/>
  <c r="C230" i="5" s="1"/>
  <c r="E55" i="5"/>
  <c r="E10" i="5" s="1"/>
  <c r="E239" i="5"/>
  <c r="E240" i="5" s="1"/>
  <c r="D87" i="5"/>
  <c r="D88" i="5" s="1"/>
  <c r="C132" i="5"/>
  <c r="C13" i="5" s="1"/>
  <c r="B15" i="5"/>
  <c r="D239" i="5"/>
  <c r="D240" i="5" s="1"/>
  <c r="B87" i="5"/>
  <c r="B88" i="5" s="1"/>
  <c r="B229" i="5"/>
  <c r="B230" i="5" s="1"/>
  <c r="B55" i="5"/>
  <c r="B10" i="5" s="1"/>
  <c r="C55" i="5"/>
  <c r="C10" i="5" s="1"/>
  <c r="D132" i="5"/>
  <c r="D13" i="5" s="1"/>
  <c r="B239" i="5"/>
  <c r="B240" i="5" s="1"/>
  <c r="E229" i="5"/>
  <c r="E230" i="5" s="1"/>
  <c r="E132" i="5"/>
  <c r="E13" i="5" s="1"/>
  <c r="F15" i="4"/>
  <c r="E15" i="4"/>
  <c r="D15" i="4"/>
  <c r="C15" i="4"/>
  <c r="B15" i="4"/>
  <c r="D212" i="4"/>
  <c r="F212" i="4"/>
  <c r="B212" i="4"/>
  <c r="C206" i="4"/>
  <c r="D206" i="4"/>
  <c r="E206" i="4"/>
  <c r="F206" i="4"/>
  <c r="G206" i="4"/>
  <c r="C207" i="4"/>
  <c r="D207" i="4"/>
  <c r="E207" i="4"/>
  <c r="F207" i="4"/>
  <c r="G207" i="4"/>
  <c r="C208" i="4"/>
  <c r="D208" i="4"/>
  <c r="E208" i="4"/>
  <c r="F208" i="4"/>
  <c r="G208" i="4"/>
  <c r="C209" i="4"/>
  <c r="D209" i="4"/>
  <c r="E209" i="4"/>
  <c r="F209" i="4"/>
  <c r="G209" i="4"/>
  <c r="C210" i="4"/>
  <c r="D210" i="4"/>
  <c r="E210" i="4"/>
  <c r="F210" i="4"/>
  <c r="G210" i="4"/>
  <c r="D211" i="4"/>
  <c r="F211" i="4"/>
  <c r="B210" i="4"/>
  <c r="B208" i="4"/>
  <c r="B207" i="4"/>
  <c r="B209" i="4"/>
  <c r="B206" i="4"/>
  <c r="E57" i="4"/>
  <c r="D57" i="4"/>
  <c r="G242" i="4"/>
  <c r="F242" i="4"/>
  <c r="E242" i="4"/>
  <c r="D242" i="4"/>
  <c r="C242" i="4"/>
  <c r="B242" i="4"/>
  <c r="G241" i="4"/>
  <c r="F241" i="4"/>
  <c r="E241" i="4"/>
  <c r="D241" i="4"/>
  <c r="C241" i="4"/>
  <c r="B241" i="4"/>
  <c r="G240" i="4"/>
  <c r="F240" i="4"/>
  <c r="E240" i="4"/>
  <c r="D240" i="4"/>
  <c r="C240" i="4"/>
  <c r="B240" i="4"/>
  <c r="G239" i="4"/>
  <c r="F239" i="4"/>
  <c r="E239" i="4"/>
  <c r="D239" i="4"/>
  <c r="C239" i="4"/>
  <c r="B239" i="4"/>
  <c r="G238" i="4"/>
  <c r="G243" i="4" s="1"/>
  <c r="G244" i="4" s="1"/>
  <c r="F238" i="4"/>
  <c r="F243" i="4" s="1"/>
  <c r="F244" i="4" s="1"/>
  <c r="E238" i="4"/>
  <c r="D238" i="4"/>
  <c r="C238" i="4"/>
  <c r="C243" i="4" s="1"/>
  <c r="C244" i="4" s="1"/>
  <c r="B238" i="4"/>
  <c r="G232" i="4"/>
  <c r="F232" i="4"/>
  <c r="E232" i="4"/>
  <c r="D232" i="4"/>
  <c r="C232" i="4"/>
  <c r="B232" i="4"/>
  <c r="G231" i="4"/>
  <c r="F231" i="4"/>
  <c r="E231" i="4"/>
  <c r="D231" i="4"/>
  <c r="C231" i="4"/>
  <c r="B231" i="4"/>
  <c r="G230" i="4"/>
  <c r="F230" i="4"/>
  <c r="E230" i="4"/>
  <c r="D230" i="4"/>
  <c r="C230" i="4"/>
  <c r="B230" i="4"/>
  <c r="G229" i="4"/>
  <c r="F229" i="4"/>
  <c r="E229" i="4"/>
  <c r="D229" i="4"/>
  <c r="C229" i="4"/>
  <c r="B229" i="4"/>
  <c r="G228" i="4"/>
  <c r="G233" i="4" s="1"/>
  <c r="G234" i="4" s="1"/>
  <c r="F228" i="4"/>
  <c r="F233" i="4" s="1"/>
  <c r="F234" i="4" s="1"/>
  <c r="E228" i="4"/>
  <c r="E233" i="4" s="1"/>
  <c r="E234" i="4" s="1"/>
  <c r="D228" i="4"/>
  <c r="C228" i="4"/>
  <c r="C233" i="4" s="1"/>
  <c r="C234" i="4" s="1"/>
  <c r="B228" i="4"/>
  <c r="G193" i="4"/>
  <c r="F193" i="4"/>
  <c r="E193" i="4"/>
  <c r="D193" i="4"/>
  <c r="C193" i="4"/>
  <c r="B193" i="4"/>
  <c r="G192" i="4"/>
  <c r="F192" i="4"/>
  <c r="E192" i="4"/>
  <c r="D192" i="4"/>
  <c r="C192" i="4"/>
  <c r="B192" i="4"/>
  <c r="G191" i="4"/>
  <c r="F191" i="4"/>
  <c r="E191" i="4"/>
  <c r="D191" i="4"/>
  <c r="C191" i="4"/>
  <c r="B191" i="4"/>
  <c r="G190" i="4"/>
  <c r="F190" i="4"/>
  <c r="E190" i="4"/>
  <c r="D190" i="4"/>
  <c r="C190" i="4"/>
  <c r="B190" i="4"/>
  <c r="G189" i="4"/>
  <c r="F189" i="4"/>
  <c r="E189" i="4"/>
  <c r="E194" i="4" s="1"/>
  <c r="D189" i="4"/>
  <c r="C189" i="4"/>
  <c r="B189" i="4"/>
  <c r="B194" i="4" s="1"/>
  <c r="G134" i="4"/>
  <c r="F134" i="4"/>
  <c r="E134" i="4"/>
  <c r="D134" i="4"/>
  <c r="C134" i="4"/>
  <c r="B134" i="4"/>
  <c r="G133" i="4"/>
  <c r="F133" i="4"/>
  <c r="E133" i="4"/>
  <c r="D133" i="4"/>
  <c r="C133" i="4"/>
  <c r="B133" i="4"/>
  <c r="G132" i="4"/>
  <c r="F132" i="4"/>
  <c r="E132" i="4"/>
  <c r="D132" i="4"/>
  <c r="C132" i="4"/>
  <c r="B132" i="4"/>
  <c r="G131" i="4"/>
  <c r="F131" i="4"/>
  <c r="E131" i="4"/>
  <c r="D131" i="4"/>
  <c r="C131" i="4"/>
  <c r="B131" i="4"/>
  <c r="G130" i="4"/>
  <c r="G135" i="4" s="1"/>
  <c r="F130" i="4"/>
  <c r="F135" i="4" s="1"/>
  <c r="E130" i="4"/>
  <c r="E135" i="4" s="1"/>
  <c r="D130" i="4"/>
  <c r="D135" i="4" s="1"/>
  <c r="C130" i="4"/>
  <c r="C135" i="4" s="1"/>
  <c r="B130" i="4"/>
  <c r="B135" i="4" s="1"/>
  <c r="G106" i="4"/>
  <c r="F106" i="4"/>
  <c r="E106" i="4"/>
  <c r="D106" i="4"/>
  <c r="C106" i="4"/>
  <c r="B106" i="4"/>
  <c r="G105" i="4"/>
  <c r="F105" i="4"/>
  <c r="E105" i="4"/>
  <c r="D105" i="4"/>
  <c r="C105" i="4"/>
  <c r="B105" i="4"/>
  <c r="G103" i="4"/>
  <c r="F103" i="4"/>
  <c r="E103" i="4"/>
  <c r="D103" i="4"/>
  <c r="C103" i="4"/>
  <c r="B103" i="4"/>
  <c r="G102" i="4"/>
  <c r="F102" i="4"/>
  <c r="E102" i="4"/>
  <c r="D102" i="4"/>
  <c r="C102" i="4"/>
  <c r="B102" i="4"/>
  <c r="G89" i="4"/>
  <c r="F89" i="4"/>
  <c r="E89" i="4"/>
  <c r="D89" i="4"/>
  <c r="C89" i="4"/>
  <c r="B89" i="4"/>
  <c r="G88" i="4"/>
  <c r="F88" i="4"/>
  <c r="E88" i="4"/>
  <c r="D88" i="4"/>
  <c r="C88" i="4"/>
  <c r="B88" i="4"/>
  <c r="G87" i="4"/>
  <c r="F87" i="4"/>
  <c r="E87" i="4"/>
  <c r="D87" i="4"/>
  <c r="C87" i="4"/>
  <c r="B87" i="4"/>
  <c r="G86" i="4"/>
  <c r="F86" i="4"/>
  <c r="E86" i="4"/>
  <c r="D86" i="4"/>
  <c r="C86" i="4"/>
  <c r="B86" i="4"/>
  <c r="G85" i="4"/>
  <c r="G90" i="4" s="1"/>
  <c r="F85" i="4"/>
  <c r="F90" i="4" s="1"/>
  <c r="E85" i="4"/>
  <c r="E90" i="4" s="1"/>
  <c r="D85" i="4"/>
  <c r="D90" i="4" s="1"/>
  <c r="C85" i="4"/>
  <c r="C90" i="4" s="1"/>
  <c r="B85" i="4"/>
  <c r="B90" i="4" s="1"/>
  <c r="G57" i="4"/>
  <c r="F57" i="4"/>
  <c r="C57" i="4"/>
  <c r="B57" i="4"/>
  <c r="G56" i="4"/>
  <c r="F56" i="4"/>
  <c r="E56" i="4"/>
  <c r="D56" i="4"/>
  <c r="C56" i="4"/>
  <c r="B56" i="4"/>
  <c r="G55" i="4"/>
  <c r="F55" i="4"/>
  <c r="E55" i="4"/>
  <c r="D55" i="4"/>
  <c r="C55" i="4"/>
  <c r="B55" i="4"/>
  <c r="G54" i="4"/>
  <c r="F54" i="4"/>
  <c r="E54" i="4"/>
  <c r="D54" i="4"/>
  <c r="C54" i="4"/>
  <c r="B54" i="4"/>
  <c r="G53" i="4"/>
  <c r="F53" i="4"/>
  <c r="E53" i="4"/>
  <c r="D53" i="4"/>
  <c r="C53" i="4"/>
  <c r="B53" i="4"/>
  <c r="C11" i="5" l="1"/>
  <c r="C208" i="5"/>
  <c r="C15" i="5"/>
  <c r="D56" i="5"/>
  <c r="C133" i="5"/>
  <c r="E88" i="5"/>
  <c r="D133" i="5"/>
  <c r="B208" i="5"/>
  <c r="B133" i="5"/>
  <c r="B11" i="5"/>
  <c r="D11" i="5"/>
  <c r="E56" i="5"/>
  <c r="C56" i="5"/>
  <c r="D208" i="5"/>
  <c r="E15" i="5"/>
  <c r="B56" i="5"/>
  <c r="E133" i="5"/>
  <c r="F194" i="4"/>
  <c r="F195" i="4" s="1"/>
  <c r="G211" i="4"/>
  <c r="G15" i="4" s="1"/>
  <c r="E211" i="4"/>
  <c r="E212" i="4" s="1"/>
  <c r="C211" i="4"/>
  <c r="C212" i="4" s="1"/>
  <c r="D194" i="4"/>
  <c r="G194" i="4"/>
  <c r="C194" i="4"/>
  <c r="B211" i="4"/>
  <c r="E243" i="4"/>
  <c r="E244" i="4" s="1"/>
  <c r="D243" i="4"/>
  <c r="D244" i="4" s="1"/>
  <c r="D233" i="4"/>
  <c r="D234" i="4" s="1"/>
  <c r="G58" i="4"/>
  <c r="B233" i="4"/>
  <c r="B234" i="4" s="1"/>
  <c r="F58" i="4"/>
  <c r="E58" i="4"/>
  <c r="E59" i="4" s="1"/>
  <c r="C58" i="4"/>
  <c r="C59" i="4" s="1"/>
  <c r="B243" i="4"/>
  <c r="B244" i="4" s="1"/>
  <c r="D58" i="4"/>
  <c r="D59" i="4" s="1"/>
  <c r="B58" i="4"/>
  <c r="B59" i="4" s="1"/>
  <c r="F59" i="4"/>
  <c r="F10" i="4"/>
  <c r="G91" i="4"/>
  <c r="G11" i="4"/>
  <c r="G136" i="4"/>
  <c r="G13" i="4"/>
  <c r="B91" i="4"/>
  <c r="B11" i="4"/>
  <c r="B136" i="4"/>
  <c r="B104" i="4" s="1"/>
  <c r="B107" i="4" s="1"/>
  <c r="B13" i="4"/>
  <c r="B195" i="4"/>
  <c r="B14" i="4"/>
  <c r="C91" i="4"/>
  <c r="C11" i="4"/>
  <c r="C136" i="4"/>
  <c r="C13" i="4"/>
  <c r="D91" i="4"/>
  <c r="D11" i="4"/>
  <c r="D136" i="4"/>
  <c r="D13" i="4"/>
  <c r="F91" i="4"/>
  <c r="F11" i="4"/>
  <c r="E91" i="4"/>
  <c r="E11" i="4"/>
  <c r="E136" i="4"/>
  <c r="E13" i="4"/>
  <c r="E195" i="4"/>
  <c r="E14" i="4"/>
  <c r="F136" i="4"/>
  <c r="F13" i="4"/>
  <c r="F14" i="4"/>
  <c r="G59" i="4"/>
  <c r="G10" i="4"/>
  <c r="G14" i="4"/>
  <c r="G54" i="3"/>
  <c r="G55" i="3"/>
  <c r="G56" i="3"/>
  <c r="G57" i="3"/>
  <c r="G58" i="3"/>
  <c r="G86" i="3"/>
  <c r="G87" i="3"/>
  <c r="G88" i="3"/>
  <c r="G89" i="3"/>
  <c r="G90" i="3"/>
  <c r="G103" i="3"/>
  <c r="G104" i="3"/>
  <c r="G106" i="3"/>
  <c r="G107" i="3"/>
  <c r="G131" i="3"/>
  <c r="G132" i="3"/>
  <c r="G133" i="3"/>
  <c r="G134" i="3"/>
  <c r="G135" i="3"/>
  <c r="G189" i="3"/>
  <c r="G190" i="3"/>
  <c r="G191" i="3"/>
  <c r="G192" i="3"/>
  <c r="G193" i="3"/>
  <c r="G211" i="3"/>
  <c r="G212" i="3"/>
  <c r="G213" i="3"/>
  <c r="G214" i="3"/>
  <c r="G215" i="3"/>
  <c r="G221" i="3"/>
  <c r="G222" i="3"/>
  <c r="G223" i="3"/>
  <c r="G224" i="3"/>
  <c r="G225" i="3"/>
  <c r="F225" i="3"/>
  <c r="E225" i="3"/>
  <c r="D225" i="3"/>
  <c r="C225" i="3"/>
  <c r="B225" i="3"/>
  <c r="F224" i="3"/>
  <c r="E224" i="3"/>
  <c r="D224" i="3"/>
  <c r="C224" i="3"/>
  <c r="B224" i="3"/>
  <c r="F223" i="3"/>
  <c r="E223" i="3"/>
  <c r="D223" i="3"/>
  <c r="C223" i="3"/>
  <c r="B223" i="3"/>
  <c r="F222" i="3"/>
  <c r="E222" i="3"/>
  <c r="D222" i="3"/>
  <c r="C222" i="3"/>
  <c r="B222" i="3"/>
  <c r="F221" i="3"/>
  <c r="E221" i="3"/>
  <c r="D221" i="3"/>
  <c r="C221" i="3"/>
  <c r="B221" i="3"/>
  <c r="F215" i="3"/>
  <c r="E215" i="3"/>
  <c r="D215" i="3"/>
  <c r="C215" i="3"/>
  <c r="B215" i="3"/>
  <c r="F214" i="3"/>
  <c r="E214" i="3"/>
  <c r="D214" i="3"/>
  <c r="C214" i="3"/>
  <c r="B214" i="3"/>
  <c r="F213" i="3"/>
  <c r="E213" i="3"/>
  <c r="D213" i="3"/>
  <c r="C213" i="3"/>
  <c r="B213" i="3"/>
  <c r="F212" i="3"/>
  <c r="E212" i="3"/>
  <c r="D212" i="3"/>
  <c r="C212" i="3"/>
  <c r="B212" i="3"/>
  <c r="F211" i="3"/>
  <c r="E211" i="3"/>
  <c r="D211" i="3"/>
  <c r="C211" i="3"/>
  <c r="B211" i="3"/>
  <c r="F193" i="3"/>
  <c r="E193" i="3"/>
  <c r="D193" i="3"/>
  <c r="C193" i="3"/>
  <c r="B193" i="3"/>
  <c r="F192" i="3"/>
  <c r="E192" i="3"/>
  <c r="D192" i="3"/>
  <c r="C192" i="3"/>
  <c r="B192" i="3"/>
  <c r="F191" i="3"/>
  <c r="E191" i="3"/>
  <c r="D191" i="3"/>
  <c r="C191" i="3"/>
  <c r="B191" i="3"/>
  <c r="F190" i="3"/>
  <c r="E190" i="3"/>
  <c r="D190" i="3"/>
  <c r="C190" i="3"/>
  <c r="B190" i="3"/>
  <c r="F189" i="3"/>
  <c r="E189" i="3"/>
  <c r="D189" i="3"/>
  <c r="C189" i="3"/>
  <c r="B189" i="3"/>
  <c r="F135" i="3"/>
  <c r="E135" i="3"/>
  <c r="D135" i="3"/>
  <c r="C135" i="3"/>
  <c r="B135" i="3"/>
  <c r="F134" i="3"/>
  <c r="E134" i="3"/>
  <c r="D134" i="3"/>
  <c r="C134" i="3"/>
  <c r="B134" i="3"/>
  <c r="F133" i="3"/>
  <c r="E133" i="3"/>
  <c r="D133" i="3"/>
  <c r="C133" i="3"/>
  <c r="B133" i="3"/>
  <c r="F132" i="3"/>
  <c r="E132" i="3"/>
  <c r="D132" i="3"/>
  <c r="C132" i="3"/>
  <c r="B132" i="3"/>
  <c r="F131" i="3"/>
  <c r="E131" i="3"/>
  <c r="D131" i="3"/>
  <c r="C131" i="3"/>
  <c r="B131" i="3"/>
  <c r="F107" i="3"/>
  <c r="E107" i="3"/>
  <c r="D107" i="3"/>
  <c r="C107" i="3"/>
  <c r="B107" i="3"/>
  <c r="F106" i="3"/>
  <c r="E106" i="3"/>
  <c r="D106" i="3"/>
  <c r="C106" i="3"/>
  <c r="B106" i="3"/>
  <c r="F104" i="3"/>
  <c r="E104" i="3"/>
  <c r="D104" i="3"/>
  <c r="C104" i="3"/>
  <c r="B104" i="3"/>
  <c r="F103" i="3"/>
  <c r="E103" i="3"/>
  <c r="D103" i="3"/>
  <c r="C103" i="3"/>
  <c r="B103" i="3"/>
  <c r="F90" i="3"/>
  <c r="E90" i="3"/>
  <c r="D90" i="3"/>
  <c r="C90" i="3"/>
  <c r="B90" i="3"/>
  <c r="F89" i="3"/>
  <c r="E89" i="3"/>
  <c r="D89" i="3"/>
  <c r="C89" i="3"/>
  <c r="B89" i="3"/>
  <c r="F88" i="3"/>
  <c r="E88" i="3"/>
  <c r="D88" i="3"/>
  <c r="C88" i="3"/>
  <c r="B88" i="3"/>
  <c r="F87" i="3"/>
  <c r="E87" i="3"/>
  <c r="D87" i="3"/>
  <c r="C87" i="3"/>
  <c r="B87" i="3"/>
  <c r="F86" i="3"/>
  <c r="E86" i="3"/>
  <c r="D86" i="3"/>
  <c r="C86" i="3"/>
  <c r="B86" i="3"/>
  <c r="F58" i="3"/>
  <c r="E58" i="3"/>
  <c r="D58" i="3"/>
  <c r="C58" i="3"/>
  <c r="B58" i="3"/>
  <c r="F57" i="3"/>
  <c r="E57" i="3"/>
  <c r="D57" i="3"/>
  <c r="C57" i="3"/>
  <c r="B57" i="3"/>
  <c r="F56" i="3"/>
  <c r="E56" i="3"/>
  <c r="D56" i="3"/>
  <c r="C56" i="3"/>
  <c r="B56" i="3"/>
  <c r="F55" i="3"/>
  <c r="E55" i="3"/>
  <c r="D55" i="3"/>
  <c r="C55" i="3"/>
  <c r="B55" i="3"/>
  <c r="F54" i="3"/>
  <c r="E54" i="3"/>
  <c r="D54" i="3"/>
  <c r="C54" i="3"/>
  <c r="B54" i="3"/>
  <c r="G212" i="4" l="1"/>
  <c r="C14" i="4"/>
  <c r="C104" i="4"/>
  <c r="C107" i="4" s="1"/>
  <c r="C108" i="4" s="1"/>
  <c r="C195" i="4"/>
  <c r="D104" i="4"/>
  <c r="D107" i="4" s="1"/>
  <c r="D12" i="4" s="1"/>
  <c r="D14" i="4"/>
  <c r="D195" i="4"/>
  <c r="G195" i="4"/>
  <c r="E104" i="4"/>
  <c r="E107" i="4" s="1"/>
  <c r="E108" i="4" s="1"/>
  <c r="C10" i="4"/>
  <c r="G104" i="4"/>
  <c r="G107" i="4" s="1"/>
  <c r="G12" i="4" s="1"/>
  <c r="D10" i="4"/>
  <c r="E10" i="4"/>
  <c r="F104" i="4"/>
  <c r="F107" i="4" s="1"/>
  <c r="F12" i="4" s="1"/>
  <c r="B10" i="4"/>
  <c r="B108" i="4"/>
  <c r="B12" i="4"/>
  <c r="G226" i="3"/>
  <c r="G227" i="3" s="1"/>
  <c r="G91" i="3"/>
  <c r="G216" i="3"/>
  <c r="G217" i="3" s="1"/>
  <c r="G194" i="3"/>
  <c r="G136" i="3"/>
  <c r="G59" i="3"/>
  <c r="E91" i="3"/>
  <c r="E216" i="3"/>
  <c r="E217" i="3" s="1"/>
  <c r="F216" i="3"/>
  <c r="F217" i="3" s="1"/>
  <c r="F91" i="3"/>
  <c r="B194" i="3"/>
  <c r="D59" i="3"/>
  <c r="B91" i="3"/>
  <c r="D136" i="3"/>
  <c r="E226" i="3"/>
  <c r="E227" i="3" s="1"/>
  <c r="E59" i="3"/>
  <c r="D194" i="3"/>
  <c r="B216" i="3"/>
  <c r="B217" i="3" s="1"/>
  <c r="B59" i="3"/>
  <c r="D91" i="3"/>
  <c r="E194" i="3"/>
  <c r="C216" i="3"/>
  <c r="C217" i="3" s="1"/>
  <c r="F59" i="3"/>
  <c r="C59" i="3"/>
  <c r="F136" i="3"/>
  <c r="B226" i="3"/>
  <c r="B227" i="3" s="1"/>
  <c r="C91" i="3"/>
  <c r="E136" i="3"/>
  <c r="C226" i="3"/>
  <c r="C227" i="3" s="1"/>
  <c r="D226" i="3"/>
  <c r="D227" i="3" s="1"/>
  <c r="F194" i="3"/>
  <c r="C194" i="3"/>
  <c r="D216" i="3"/>
  <c r="D217" i="3" s="1"/>
  <c r="F226" i="3"/>
  <c r="F227" i="3" s="1"/>
  <c r="C136" i="3"/>
  <c r="B136" i="3"/>
  <c r="D159" i="1"/>
  <c r="E159" i="1"/>
  <c r="D160" i="1"/>
  <c r="E160" i="1"/>
  <c r="D161" i="1"/>
  <c r="E161" i="1"/>
  <c r="D162" i="1"/>
  <c r="E162" i="1"/>
  <c r="D163" i="1"/>
  <c r="E163" i="1"/>
  <c r="D100" i="1"/>
  <c r="E100" i="1"/>
  <c r="D101" i="1"/>
  <c r="E101" i="1"/>
  <c r="D102" i="1"/>
  <c r="E102" i="1"/>
  <c r="D103" i="1"/>
  <c r="E103" i="1"/>
  <c r="D104" i="1"/>
  <c r="E104" i="1"/>
  <c r="C101" i="1"/>
  <c r="C102" i="1"/>
  <c r="C103" i="1"/>
  <c r="C104" i="1"/>
  <c r="D70" i="1"/>
  <c r="E70" i="1"/>
  <c r="D71" i="1"/>
  <c r="E71" i="1"/>
  <c r="D73" i="1"/>
  <c r="E73" i="1"/>
  <c r="D74" i="1"/>
  <c r="E74" i="1"/>
  <c r="D53" i="1"/>
  <c r="E53" i="1"/>
  <c r="D54" i="1"/>
  <c r="E54" i="1"/>
  <c r="D55" i="1"/>
  <c r="E55" i="1"/>
  <c r="D56" i="1"/>
  <c r="E56" i="1"/>
  <c r="D57" i="1"/>
  <c r="E57" i="1"/>
  <c r="D21" i="1"/>
  <c r="E21" i="1"/>
  <c r="D22" i="1"/>
  <c r="E22" i="1"/>
  <c r="D23" i="1"/>
  <c r="E23" i="1"/>
  <c r="D24" i="1"/>
  <c r="E24" i="1"/>
  <c r="D25" i="1"/>
  <c r="E25" i="1"/>
  <c r="D180" i="1"/>
  <c r="E180" i="1"/>
  <c r="D181" i="1"/>
  <c r="E181" i="1"/>
  <c r="D182" i="1"/>
  <c r="E182" i="1"/>
  <c r="D183" i="1"/>
  <c r="E183" i="1"/>
  <c r="D184" i="1"/>
  <c r="E184" i="1"/>
  <c r="D190" i="1"/>
  <c r="E190" i="1"/>
  <c r="D191" i="1"/>
  <c r="E191" i="1"/>
  <c r="D192" i="1"/>
  <c r="E192" i="1"/>
  <c r="D193" i="1"/>
  <c r="E193" i="1"/>
  <c r="D194" i="1"/>
  <c r="E194" i="1"/>
  <c r="C180" i="1"/>
  <c r="C181" i="1"/>
  <c r="C182" i="1"/>
  <c r="C183" i="1"/>
  <c r="C184" i="1"/>
  <c r="C190" i="1"/>
  <c r="C191" i="1"/>
  <c r="C192" i="1"/>
  <c r="C193" i="1"/>
  <c r="C194" i="1"/>
  <c r="B194" i="1"/>
  <c r="B193" i="1"/>
  <c r="B192" i="1"/>
  <c r="B191" i="1"/>
  <c r="B190" i="1"/>
  <c r="B184" i="1"/>
  <c r="B183" i="1"/>
  <c r="B182" i="1"/>
  <c r="B181" i="1"/>
  <c r="B180" i="1"/>
  <c r="C159" i="1"/>
  <c r="C160" i="1"/>
  <c r="C161" i="1"/>
  <c r="C162" i="1"/>
  <c r="C163" i="1"/>
  <c r="B163" i="1"/>
  <c r="B162" i="1"/>
  <c r="B161" i="1"/>
  <c r="B160" i="1"/>
  <c r="B159" i="1"/>
  <c r="C100" i="1"/>
  <c r="B104" i="1"/>
  <c r="B103" i="1"/>
  <c r="B102" i="1"/>
  <c r="B101" i="1"/>
  <c r="B100" i="1"/>
  <c r="B25" i="1"/>
  <c r="C25" i="1"/>
  <c r="C57" i="1"/>
  <c r="B57" i="1"/>
  <c r="B74" i="1"/>
  <c r="B73" i="1"/>
  <c r="B71" i="1"/>
  <c r="B70" i="1"/>
  <c r="C53" i="1"/>
  <c r="C54" i="1"/>
  <c r="C55" i="1"/>
  <c r="C56" i="1"/>
  <c r="C21" i="1"/>
  <c r="C22" i="1"/>
  <c r="C23" i="1"/>
  <c r="C24" i="1"/>
  <c r="B53" i="1"/>
  <c r="B55" i="1"/>
  <c r="B56" i="1"/>
  <c r="B54" i="1"/>
  <c r="B22" i="1"/>
  <c r="B23" i="1"/>
  <c r="B24" i="1"/>
  <c r="B21" i="1"/>
  <c r="C12" i="4" l="1"/>
  <c r="D108" i="4"/>
  <c r="E12" i="4"/>
  <c r="G108" i="4"/>
  <c r="F108" i="4"/>
  <c r="B13" i="3"/>
  <c r="B137" i="3"/>
  <c r="C13" i="3"/>
  <c r="C137" i="3"/>
  <c r="D14" i="3"/>
  <c r="D195" i="3"/>
  <c r="B195" i="3"/>
  <c r="B14" i="3"/>
  <c r="G137" i="3"/>
  <c r="G13" i="3"/>
  <c r="E105" i="3"/>
  <c r="E108" i="3" s="1"/>
  <c r="E109" i="3" s="1"/>
  <c r="E13" i="3"/>
  <c r="E137" i="3"/>
  <c r="E14" i="3"/>
  <c r="E195" i="3"/>
  <c r="C14" i="3"/>
  <c r="C195" i="3"/>
  <c r="D13" i="3"/>
  <c r="D137" i="3"/>
  <c r="F13" i="3"/>
  <c r="F137" i="3"/>
  <c r="G14" i="3"/>
  <c r="G195" i="3"/>
  <c r="F14" i="3"/>
  <c r="F195" i="3"/>
  <c r="E10" i="3"/>
  <c r="E60" i="3"/>
  <c r="F11" i="3"/>
  <c r="F92" i="3"/>
  <c r="D92" i="3"/>
  <c r="D11" i="3"/>
  <c r="C92" i="3"/>
  <c r="C11" i="3"/>
  <c r="B10" i="3"/>
  <c r="B60" i="3"/>
  <c r="E92" i="3"/>
  <c r="E11" i="3"/>
  <c r="D60" i="3"/>
  <c r="D10" i="3"/>
  <c r="G11" i="3"/>
  <c r="G92" i="3"/>
  <c r="B11" i="3"/>
  <c r="B92" i="3"/>
  <c r="C60" i="3"/>
  <c r="C10" i="3"/>
  <c r="F10" i="3"/>
  <c r="F60" i="3"/>
  <c r="G10" i="3"/>
  <c r="G60" i="3"/>
  <c r="G105" i="3"/>
  <c r="G108" i="3" s="1"/>
  <c r="B105" i="3"/>
  <c r="B108" i="3" s="1"/>
  <c r="F105" i="3"/>
  <c r="F108" i="3" s="1"/>
  <c r="D105" i="3"/>
  <c r="D108" i="3" s="1"/>
  <c r="C105" i="3"/>
  <c r="C108" i="3" s="1"/>
  <c r="E26" i="1"/>
  <c r="E27" i="1" s="1"/>
  <c r="D195" i="1"/>
  <c r="D196" i="1" s="1"/>
  <c r="D26" i="1"/>
  <c r="D27" i="1" s="1"/>
  <c r="E195" i="1"/>
  <c r="E196" i="1" s="1"/>
  <c r="D164" i="1"/>
  <c r="D165" i="1" s="1"/>
  <c r="E164" i="1"/>
  <c r="E165" i="1" s="1"/>
  <c r="C105" i="1"/>
  <c r="C106" i="1" s="1"/>
  <c r="E105" i="1"/>
  <c r="E106" i="1" s="1"/>
  <c r="D105" i="1"/>
  <c r="D106" i="1" s="1"/>
  <c r="D72" i="1" s="1"/>
  <c r="D75" i="1" s="1"/>
  <c r="D76" i="1" s="1"/>
  <c r="E58" i="1"/>
  <c r="E59" i="1" s="1"/>
  <c r="D58" i="1"/>
  <c r="D59" i="1" s="1"/>
  <c r="E185" i="1"/>
  <c r="E186" i="1" s="1"/>
  <c r="D185" i="1"/>
  <c r="D186" i="1" s="1"/>
  <c r="C185" i="1"/>
  <c r="C186" i="1" s="1"/>
  <c r="C164" i="1"/>
  <c r="C165" i="1" s="1"/>
  <c r="C195" i="1"/>
  <c r="C196" i="1" s="1"/>
  <c r="B185" i="1"/>
  <c r="B186" i="1" s="1"/>
  <c r="B164" i="1"/>
  <c r="B165" i="1" s="1"/>
  <c r="C58" i="1"/>
  <c r="C59" i="1" s="1"/>
  <c r="B105" i="1"/>
  <c r="C26" i="1"/>
  <c r="C27" i="1" s="1"/>
  <c r="B26" i="1"/>
  <c r="B27" i="1" s="1"/>
  <c r="B58" i="1"/>
  <c r="B59" i="1" s="1"/>
  <c r="E12" i="3" l="1"/>
  <c r="F109" i="3"/>
  <c r="F12" i="3"/>
  <c r="G12" i="3"/>
  <c r="G109" i="3"/>
  <c r="D109" i="3"/>
  <c r="D12" i="3"/>
  <c r="C109" i="3"/>
  <c r="C12" i="3"/>
  <c r="B12" i="3"/>
  <c r="B109" i="3"/>
  <c r="E72" i="1"/>
  <c r="E75" i="1" s="1"/>
  <c r="E76" i="1" s="1"/>
  <c r="B106" i="1"/>
  <c r="B72" i="1" s="1"/>
  <c r="B75" i="1" s="1"/>
  <c r="B76" i="1" s="1"/>
  <c r="B195" i="1" l="1"/>
  <c r="B196" i="1" s="1"/>
  <c r="C72" i="1" l="1"/>
  <c r="C71" i="1" l="1"/>
  <c r="C70" i="1"/>
  <c r="C73" i="1"/>
  <c r="C74" i="1"/>
  <c r="C75" i="1" l="1"/>
  <c r="C76" i="1" s="1"/>
  <c r="E150" i="5"/>
  <c r="E153" i="5"/>
  <c r="E151" i="5"/>
  <c r="E152" i="5"/>
  <c r="B153" i="5"/>
  <c r="B151" i="5"/>
  <c r="C153" i="5"/>
  <c r="C152" i="5"/>
  <c r="C150" i="5"/>
  <c r="C151" i="5"/>
  <c r="D151" i="5"/>
  <c r="D152" i="5"/>
  <c r="D153" i="5"/>
  <c r="D150" i="5"/>
  <c r="E149" i="5"/>
  <c r="D149" i="5"/>
  <c r="C149" i="5"/>
  <c r="B154" i="5" l="1"/>
  <c r="B155" i="5" s="1"/>
  <c r="B100" i="5" s="1"/>
  <c r="B103" i="5" s="1"/>
  <c r="D154" i="5"/>
  <c r="D14" i="5" s="1"/>
  <c r="E154" i="5"/>
  <c r="E155" i="5" s="1"/>
  <c r="E100" i="5" s="1"/>
  <c r="E103" i="5" s="1"/>
  <c r="C154" i="5"/>
  <c r="C14" i="5" s="1"/>
  <c r="B14" i="5"/>
  <c r="D155" i="5" l="1"/>
  <c r="D100" i="5" s="1"/>
  <c r="D103" i="5" s="1"/>
  <c r="D104" i="5" s="1"/>
  <c r="C155" i="5"/>
  <c r="C100" i="5" s="1"/>
  <c r="C103" i="5" s="1"/>
  <c r="C104" i="5" s="1"/>
  <c r="E14" i="5"/>
  <c r="E12" i="5"/>
  <c r="E104" i="5"/>
  <c r="B104" i="5"/>
  <c r="B12" i="5"/>
  <c r="D12" i="5" l="1"/>
  <c r="C12" i="5"/>
</calcChain>
</file>

<file path=xl/comments1.xml><?xml version="1.0" encoding="utf-8"?>
<comments xmlns="http://schemas.openxmlformats.org/spreadsheetml/2006/main">
  <authors>
    <author>Groove</author>
  </authors>
  <commentList>
    <comment ref="B39" authorId="0">
      <text>
        <r>
          <rPr>
            <b/>
            <sz val="9"/>
            <color indexed="81"/>
            <rFont val="Tahoma"/>
            <family val="2"/>
          </rPr>
          <t>Doesn't support const expression arithmetic: C1154: non constant expression in layout value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C52" authorId="0">
      <text>
        <r>
          <rPr>
            <b/>
            <sz val="9"/>
            <color indexed="81"/>
            <rFont val="Tahoma"/>
            <family val="2"/>
          </rPr>
          <t xml:space="preserve">Generates the error: glPushDebugGroup parameter &lt;length&gt; has an invalid value '-1'
</t>
        </r>
      </text>
    </comment>
    <comment ref="D52" authorId="0">
      <text>
        <r>
          <rPr>
            <b/>
            <sz val="9"/>
            <color indexed="81"/>
            <rFont val="Tahoma"/>
            <family val="2"/>
          </rPr>
          <t>Doesn't support overloading of glDebugMessageControlARB(GL_DONT_CARE, GL_DONT_CARE, GL_DONT_CARE, 0, NULL, GL_FALSE)</t>
        </r>
      </text>
    </comment>
    <comment ref="C53" authorId="0">
      <text>
        <r>
          <rPr>
            <b/>
            <sz val="9"/>
            <color indexed="81"/>
            <rFont val="Tahoma"/>
            <family val="2"/>
          </rPr>
          <t xml:space="preserve">The rendering is broken
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>Generate a Syntax error: "layout" parse error</t>
        </r>
      </text>
    </comment>
    <comment ref="B56" authorId="0">
      <text>
        <r>
          <rPr>
            <b/>
            <sz val="9"/>
            <color indexed="81"/>
            <rFont val="Tahoma"/>
            <family val="2"/>
          </rPr>
          <t>Allows cast with precision qualifiers</t>
        </r>
      </text>
    </comment>
    <comment ref="D57" authorId="0">
      <text>
        <r>
          <rPr>
            <b/>
            <sz val="9"/>
            <color indexed="81"/>
            <rFont val="Tahoma"/>
            <family val="2"/>
          </rPr>
          <t>Fail to index the correct transformation matrix</t>
        </r>
      </text>
    </comment>
    <comment ref="D58" authorId="0">
      <text>
        <r>
          <rPr>
            <b/>
            <sz val="9"/>
            <color indexed="81"/>
            <rFont val="Tahoma"/>
            <family val="2"/>
          </rPr>
          <t>Don't perform the transformation correctly</t>
        </r>
      </text>
    </comment>
    <comment ref="C59" authorId="0">
      <text>
        <r>
          <rPr>
            <b/>
            <sz val="9"/>
            <color indexed="81"/>
            <rFont val="Tahoma"/>
            <family val="2"/>
          </rPr>
          <t>wglDeleteContext crash the sample</t>
        </r>
      </text>
    </comment>
    <comment ref="C64" authorId="0">
      <text>
        <r>
          <rPr>
            <b/>
            <sz val="9"/>
            <color indexed="81"/>
            <rFont val="Tahoma"/>
            <family val="2"/>
          </rPr>
          <t xml:space="preserve">Driver hang
</t>
        </r>
      </text>
    </comment>
    <comment ref="D77" authorId="0">
      <text>
        <r>
          <rPr>
            <b/>
            <sz val="9"/>
            <color indexed="81"/>
            <rFont val="Tahoma"/>
            <family val="2"/>
          </rPr>
          <t>Doesn't support overloading of glDebugMessageControlARB(GL_DONT_CARE, GL_DONT_CARE, GL_DONT_CARE, 0, NULL, GL_FALSE)</t>
        </r>
      </text>
    </comment>
    <comment ref="D82" authorId="0">
      <text>
        <r>
          <rPr>
            <b/>
            <sz val="9"/>
            <color indexed="81"/>
            <rFont val="Tahoma"/>
            <family val="2"/>
          </rPr>
          <t>Generates invalid warnings: "Only GLSL version &gt; 110 allows postfix "F" or "f" for float." I am running 420.</t>
        </r>
      </text>
    </comment>
    <comment ref="B84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87" authorId="0">
      <text>
        <r>
          <rPr>
            <b/>
            <sz val="9"/>
            <color indexed="81"/>
            <rFont val="Tahoma"/>
            <family val="2"/>
          </rPr>
          <t xml:space="preserve">Quality is really bad
</t>
        </r>
      </text>
    </comment>
    <comment ref="C92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D94" authorId="0">
      <text>
        <r>
          <rPr>
            <b/>
            <sz val="9"/>
            <color indexed="81"/>
            <rFont val="Tahoma"/>
            <family val="2"/>
          </rPr>
          <t xml:space="preserve">Offset and stride kind of problem when fetching the texture
</t>
        </r>
      </text>
    </comment>
    <comment ref="C95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107" authorId="0">
      <text>
        <r>
          <rPr>
            <b/>
            <sz val="9"/>
            <color indexed="81"/>
            <rFont val="Tahoma"/>
            <family val="2"/>
          </rPr>
          <t>GLSL error: "'flat': syntax error syntax error"</t>
        </r>
      </text>
    </comment>
    <comment ref="E108" author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E109" author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E111" authorId="0">
      <text>
        <r>
          <rPr>
            <b/>
            <sz val="9"/>
            <color indexed="81"/>
            <rFont val="Tahoma"/>
            <family val="2"/>
          </rPr>
          <t>But support 0 program binary formats</t>
        </r>
      </text>
    </comment>
    <comment ref="E112" authorId="0">
      <text>
        <r>
          <rPr>
            <b/>
            <sz val="9"/>
            <color indexed="81"/>
            <rFont val="Tahoma"/>
            <family val="2"/>
          </rPr>
          <t>Doesn't support partial interface matching</t>
        </r>
      </text>
    </comment>
    <comment ref="C128" authorId="0">
      <text>
        <r>
          <rPr>
            <b/>
            <sz val="9"/>
            <color indexed="81"/>
            <rFont val="Tahoma"/>
            <charset val="1"/>
          </rPr>
          <t xml:space="preserve">Require glDrawBuffer(GL_NONE) before glCheckFramebuffer otherwise the implementation generates an OpenGL error
</t>
        </r>
      </text>
    </comment>
    <comment ref="E128" authorId="0">
      <text>
        <r>
          <rPr>
            <b/>
            <sz val="9"/>
            <color indexed="81"/>
            <rFont val="Tahoma"/>
            <family val="2"/>
          </rPr>
          <t>Doesn't render the shadow</t>
        </r>
      </text>
    </comment>
    <comment ref="E129" authorId="0">
      <text>
        <r>
          <rPr>
            <b/>
            <sz val="9"/>
            <color indexed="81"/>
            <rFont val="Tahoma"/>
            <family val="2"/>
          </rPr>
          <t>Return the GLSL error: "Invalid use of layout 'stream'.</t>
        </r>
      </text>
    </comment>
    <comment ref="E133" authorId="0">
      <text>
        <r>
          <rPr>
            <b/>
            <sz val="9"/>
            <color indexed="81"/>
            <rFont val="Tahoma"/>
            <family val="2"/>
          </rPr>
          <t>Subroutine switching doesn't work</t>
        </r>
      </text>
    </comment>
    <comment ref="E135" authorId="0">
      <text>
        <r>
          <rPr>
            <b/>
            <sz val="9"/>
            <color indexed="81"/>
            <rFont val="Tahoma"/>
            <family val="2"/>
          </rPr>
          <t>Doesn’t support structure input and output variables.</t>
        </r>
      </text>
    </comment>
    <comment ref="E137" authorId="0">
      <text>
        <r>
          <rPr>
            <b/>
            <sz val="9"/>
            <color indexed="81"/>
            <rFont val="Tahoma"/>
            <family val="2"/>
          </rPr>
          <t>LOD query doesn't work</t>
        </r>
      </text>
    </comment>
    <comment ref="E138" authorId="0">
      <text>
        <r>
          <rPr>
            <b/>
            <sz val="9"/>
            <color indexed="81"/>
            <rFont val="Tahoma"/>
            <family val="2"/>
          </rPr>
          <t>Report a GLSL error: "Argument 3 to function 'textureGatherOffset' must be a constant expression</t>
        </r>
      </text>
    </comment>
    <comment ref="B140" authorId="0">
      <text>
        <r>
          <rPr>
            <b/>
            <sz val="9"/>
            <color indexed="81"/>
            <rFont val="Tahoma"/>
            <family val="2"/>
          </rPr>
          <t>Allows to pass a copy of a varying to interpolateAtOffset</t>
        </r>
      </text>
    </comment>
    <comment ref="D140" authorId="0">
      <text>
        <r>
          <rPr>
            <b/>
            <sz val="9"/>
            <color indexed="81"/>
            <rFont val="Tahoma"/>
            <family val="2"/>
          </rPr>
          <t>interpolateAtOffset is broken.</t>
        </r>
      </text>
    </comment>
    <comment ref="E140" authorId="0">
      <text>
        <r>
          <rPr>
            <b/>
            <sz val="9"/>
            <color indexed="81"/>
            <rFont val="Tahoma"/>
            <family val="2"/>
          </rPr>
          <t>Allows to pass a copy of a varying to interpolateAtOffset</t>
        </r>
      </text>
    </comment>
    <comment ref="B141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42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42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E142" authorId="0">
      <text>
        <r>
          <rPr>
            <b/>
            <sz val="9"/>
            <color indexed="81"/>
            <rFont val="Tahoma"/>
            <family val="2"/>
          </rPr>
          <t>ERROR: Global layout qualifiers conflict</t>
        </r>
      </text>
    </comment>
    <comment ref="E161" authorId="0">
      <text>
        <r>
          <rPr>
            <b/>
            <sz val="9"/>
            <color indexed="81"/>
            <rFont val="Tahoma"/>
            <family val="2"/>
          </rPr>
          <t xml:space="preserve">Doesn't support RGB10A2 texture format correctly. Nothing rendered.
</t>
        </r>
      </text>
    </comment>
    <comment ref="C173" authorId="0">
      <text>
        <r>
          <rPr>
            <b/>
            <sz val="9"/>
            <color indexed="81"/>
            <rFont val="Tahoma"/>
            <charset val="1"/>
          </rPr>
          <t>Fixed in this drivers</t>
        </r>
      </text>
    </comment>
    <comment ref="E182" authorId="0">
      <text>
        <r>
          <rPr>
            <b/>
            <sz val="9"/>
            <color indexed="81"/>
            <rFont val="Tahoma"/>
            <charset val="1"/>
          </rPr>
          <t>Doesn't display the quad</t>
        </r>
      </text>
    </comment>
    <comment ref="C183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C184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C188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D188" authorId="0">
      <text>
        <r>
          <rPr>
            <b/>
            <sz val="9"/>
            <color indexed="81"/>
            <rFont val="Tahoma"/>
            <family val="2"/>
          </rPr>
          <t>The driver doesn't output vec4(0, 0, 0, 1) when the resolved interger color buffer is incomplete</t>
        </r>
      </text>
    </comment>
    <comment ref="E188" authorId="0">
      <text>
        <r>
          <rPr>
            <b/>
            <sz val="9"/>
            <color indexed="81"/>
            <rFont val="Tahoma"/>
            <charset val="1"/>
          </rPr>
          <t>Render a black screen</t>
        </r>
      </text>
    </comment>
    <comment ref="C191" authorId="0">
      <text>
        <r>
          <rPr>
            <b/>
            <sz val="9"/>
            <color indexed="81"/>
            <rFont val="Tahoma"/>
            <charset val="1"/>
          </rPr>
          <t xml:space="preserve">Require glDrawBuffer(GL_NONE) before glCheckFramebuffer otherwise the implementation generates an OpenGL error
</t>
        </r>
      </text>
    </comment>
    <comment ref="E192" authorId="0">
      <text>
        <r>
          <rPr>
            <b/>
            <sz val="9"/>
            <color indexed="81"/>
            <rFont val="Tahoma"/>
            <charset val="1"/>
          </rPr>
          <t>Clearing a FBO bigger than the window dimentions generate unclear bands</t>
        </r>
      </text>
    </comment>
    <comment ref="B198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E200" authorId="0">
      <text>
        <r>
          <rPr>
            <b/>
            <sz val="9"/>
            <color indexed="81"/>
            <rFont val="Tahoma"/>
            <charset val="1"/>
          </rPr>
          <t>Deleting shader object after being attached lead to invalid operations error generated when the program pop the stack</t>
        </r>
      </text>
    </comment>
    <comment ref="C201" authorId="0">
      <text>
        <r>
          <rPr>
            <b/>
            <sz val="9"/>
            <color indexed="81"/>
            <rFont val="Tahoma"/>
            <charset val="1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B211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212" authorId="0">
      <text>
        <r>
          <rPr>
            <b/>
            <sz val="9"/>
            <color indexed="81"/>
            <rFont val="Tahoma"/>
            <charset val="1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C228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28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28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34" authorId="0">
      <text>
        <r>
          <rPr>
            <b/>
            <sz val="9"/>
            <color indexed="81"/>
            <rFont val="Tahoma"/>
            <family val="2"/>
          </rPr>
          <t>Affect the clearing of the framebuffer with an unexpected manner.</t>
        </r>
      </text>
    </comment>
  </commentList>
</comments>
</file>

<file path=xl/comments2.xml><?xml version="1.0" encoding="utf-8"?>
<comments xmlns="http://schemas.openxmlformats.org/spreadsheetml/2006/main">
  <authors>
    <author>Groove</author>
  </authors>
  <commentList>
    <comment ref="B39" authorId="0">
      <text>
        <r>
          <rPr>
            <b/>
            <sz val="9"/>
            <color indexed="81"/>
            <rFont val="Tahoma"/>
            <family val="2"/>
          </rPr>
          <t>Doesn't support const expression arithmetic: C1154: non constant expression in layout value</t>
        </r>
      </text>
    </comment>
    <comment ref="B52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D52" authorId="0">
      <text>
        <r>
          <rPr>
            <b/>
            <sz val="9"/>
            <color indexed="81"/>
            <rFont val="Tahoma"/>
            <family val="2"/>
          </rPr>
          <t>Doesn't support overloading of glDebugMessageControlARB(GL_DONT_CARE, GL_DONT_CARE, GL_DONT_CARE, 0, NULL, GL_FALSE)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>Generate a Syntax error: "layout" parse error</t>
        </r>
      </text>
    </comment>
    <comment ref="D57" authorId="0">
      <text>
        <r>
          <rPr>
            <b/>
            <sz val="9"/>
            <color indexed="81"/>
            <rFont val="Tahoma"/>
            <family val="2"/>
          </rPr>
          <t>Fail to index the correct transformation matrix</t>
        </r>
      </text>
    </comment>
    <comment ref="D58" authorId="0">
      <text>
        <r>
          <rPr>
            <b/>
            <sz val="9"/>
            <color indexed="81"/>
            <rFont val="Tahoma"/>
            <family val="2"/>
          </rPr>
          <t>Don't perform the transformation correctly</t>
        </r>
      </text>
    </comment>
    <comment ref="C59" authorId="0">
      <text>
        <r>
          <rPr>
            <b/>
            <sz val="9"/>
            <color indexed="81"/>
            <rFont val="Tahoma"/>
            <family val="2"/>
          </rPr>
          <t>The rendering is not correct. Normalization issue?</t>
        </r>
      </text>
    </comment>
    <comment ref="D77" authorId="0">
      <text>
        <r>
          <rPr>
            <b/>
            <sz val="9"/>
            <color indexed="81"/>
            <rFont val="Tahoma"/>
            <family val="2"/>
          </rPr>
          <t>Doesn't support overloading of glDebugMessageControlARB(GL_DONT_CARE, GL_DONT_CARE, GL_DONT_CARE, 0, NULL, GL_FALSE)</t>
        </r>
      </text>
    </comment>
    <comment ref="D82" authorId="0">
      <text>
        <r>
          <rPr>
            <b/>
            <sz val="9"/>
            <color indexed="81"/>
            <rFont val="Tahoma"/>
            <family val="2"/>
          </rPr>
          <t>Generates invalid warnings: "Only GLSL version &gt; 110 allows postfix "F" or "f" for float." I am running 420.</t>
        </r>
      </text>
    </comment>
    <comment ref="B84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87" authorId="0">
      <text>
        <r>
          <rPr>
            <b/>
            <sz val="9"/>
            <color indexed="81"/>
            <rFont val="Tahoma"/>
            <family val="2"/>
          </rPr>
          <t xml:space="preserve">Quality is really bad
</t>
        </r>
      </text>
    </comment>
    <comment ref="C92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D94" authorId="0">
      <text>
        <r>
          <rPr>
            <b/>
            <sz val="9"/>
            <color indexed="81"/>
            <rFont val="Tahoma"/>
            <family val="2"/>
          </rPr>
          <t xml:space="preserve">Offset and stride kind of problem when fetching the texture
</t>
        </r>
      </text>
    </comment>
    <comment ref="C95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33" author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40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41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41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53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73" authorId="0">
      <text>
        <r>
          <rPr>
            <b/>
            <sz val="9"/>
            <color indexed="81"/>
            <rFont val="Tahoma"/>
            <charset val="1"/>
          </rPr>
          <t>Fixed in this drivers</t>
        </r>
      </text>
    </comment>
    <comment ref="E17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6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79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2" authorId="0">
      <text>
        <r>
          <rPr>
            <b/>
            <sz val="9"/>
            <color indexed="81"/>
            <rFont val="Tahoma"/>
            <charset val="1"/>
          </rPr>
          <t>Clearing a FBO failed</t>
        </r>
      </text>
    </comment>
    <comment ref="C183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C184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E18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6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88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C188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E188" authorId="0">
      <text>
        <r>
          <rPr>
            <b/>
            <sz val="9"/>
            <color indexed="81"/>
            <rFont val="Tahoma"/>
            <charset val="1"/>
          </rPr>
          <t>Render a black screen</t>
        </r>
      </text>
    </comment>
    <comment ref="E189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9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92" authorId="0">
      <text>
        <r>
          <rPr>
            <b/>
            <sz val="9"/>
            <color indexed="81"/>
            <rFont val="Tahoma"/>
            <charset val="1"/>
          </rPr>
          <t>Clearing a FBO bigger than the window dimentions generate unclear bands</t>
        </r>
      </text>
    </comment>
    <comment ref="B198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200" authorId="0">
      <text>
        <r>
          <rPr>
            <b/>
            <sz val="9"/>
            <color indexed="81"/>
            <rFont val="Tahoma"/>
            <charset val="1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202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203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210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211" authorId="0">
      <text>
        <r>
          <rPr>
            <b/>
            <sz val="9"/>
            <color indexed="81"/>
            <rFont val="Tahoma"/>
            <charset val="1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1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27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27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27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33" authorId="0">
      <text>
        <r>
          <rPr>
            <b/>
            <sz val="9"/>
            <color indexed="81"/>
            <rFont val="Tahoma"/>
            <family val="2"/>
          </rPr>
          <t>Affect the clearing of the framebuffer with an unexpected manner.</t>
        </r>
      </text>
    </comment>
  </commentList>
</comments>
</file>

<file path=xl/comments3.xml><?xml version="1.0" encoding="utf-8"?>
<comments xmlns="http://schemas.openxmlformats.org/spreadsheetml/2006/main">
  <authors>
    <author>Groove</author>
  </authors>
  <commentList>
    <comment ref="B37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Generate a Syntax error: "layout" parse error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The rendering is not correct. Normalization issue?</t>
        </r>
      </text>
    </comment>
    <comment ref="B69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C80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18" author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25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D137" authorId="0">
      <text>
        <r>
          <rPr>
            <b/>
            <sz val="9"/>
            <color indexed="81"/>
            <rFont val="Tahoma"/>
            <charset val="1"/>
          </rPr>
          <t>Fixed with the new drivers</t>
        </r>
      </text>
    </comment>
    <comment ref="B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D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58" authorId="0">
      <text>
        <r>
          <rPr>
            <b/>
            <sz val="9"/>
            <color indexed="81"/>
            <rFont val="Tahoma"/>
            <charset val="1"/>
          </rPr>
          <t>Fixed in this drivers</t>
        </r>
      </text>
    </comment>
    <comment ref="D158" authorId="0">
      <text>
        <r>
          <rPr>
            <b/>
            <sz val="9"/>
            <color indexed="81"/>
            <rFont val="Tahoma"/>
            <charset val="1"/>
          </rPr>
          <t xml:space="preserve">The implementation is confusing block name and instance name when enumerating uniforms
</t>
        </r>
      </text>
    </comment>
    <comment ref="E159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D161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61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6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7" authorId="0">
      <text>
        <r>
          <rPr>
            <b/>
            <sz val="9"/>
            <color indexed="81"/>
            <rFont val="Tahoma"/>
            <charset val="1"/>
          </rPr>
          <t>Clearing a FBO failed</t>
        </r>
      </text>
    </comment>
    <comment ref="C168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C169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D169" authorId="0">
      <text>
        <r>
          <rPr>
            <b/>
            <sz val="9"/>
            <color indexed="81"/>
            <rFont val="Tahoma"/>
            <charset val="1"/>
          </rPr>
          <t>Fixed with this new driver</t>
        </r>
      </text>
    </comment>
    <comment ref="E17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1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73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C173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E173" authorId="0">
      <text>
        <r>
          <rPr>
            <b/>
            <sz val="9"/>
            <color indexed="81"/>
            <rFont val="Tahoma"/>
            <charset val="1"/>
          </rPr>
          <t>Render a black screen</t>
        </r>
      </text>
    </comment>
    <comment ref="E17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7" authorId="0">
      <text>
        <r>
          <rPr>
            <b/>
            <sz val="9"/>
            <color indexed="81"/>
            <rFont val="Tahoma"/>
            <charset val="1"/>
          </rPr>
          <t>Clearing a FBO bigger than the window dimentions generate unclear bands</t>
        </r>
      </text>
    </comment>
    <comment ref="B183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85" authorId="0">
      <text>
        <r>
          <rPr>
            <b/>
            <sz val="9"/>
            <color indexed="81"/>
            <rFont val="Tahoma"/>
            <charset val="1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187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8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95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196" authorId="0">
      <text>
        <r>
          <rPr>
            <b/>
            <sz val="9"/>
            <color indexed="81"/>
            <rFont val="Tahoma"/>
            <charset val="1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0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4.xml><?xml version="1.0" encoding="utf-8"?>
<comments xmlns="http://schemas.openxmlformats.org/spreadsheetml/2006/main">
  <authors>
    <author>Groove</author>
  </authors>
  <commentList>
    <comment ref="B37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69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C80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18" author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25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D137" authorId="0">
      <text>
        <r>
          <rPr>
            <b/>
            <sz val="9"/>
            <color indexed="81"/>
            <rFont val="Tahoma"/>
            <charset val="1"/>
          </rPr>
          <t>Fixed with the new drivers</t>
        </r>
      </text>
    </comment>
    <comment ref="B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D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58" authorId="0">
      <text>
        <r>
          <rPr>
            <b/>
            <sz val="9"/>
            <color indexed="81"/>
            <rFont val="Tahoma"/>
            <charset val="1"/>
          </rPr>
          <t xml:space="preserve">The implementation is confusing block name and instance name when enumerating uniforms
</t>
        </r>
      </text>
    </comment>
    <comment ref="D158" authorId="0">
      <text>
        <r>
          <rPr>
            <b/>
            <sz val="9"/>
            <color indexed="81"/>
            <rFont val="Tahoma"/>
            <charset val="1"/>
          </rPr>
          <t xml:space="preserve">The implementation is confusing block name and instance name when enumerating uniforms
</t>
        </r>
      </text>
    </comment>
    <comment ref="E159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D161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61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6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7" authorId="0">
      <text>
        <r>
          <rPr>
            <b/>
            <sz val="9"/>
            <color indexed="81"/>
            <rFont val="Tahoma"/>
            <charset val="1"/>
          </rPr>
          <t>Clearing a FBO failed</t>
        </r>
      </text>
    </comment>
    <comment ref="C168" authorId="0">
      <text>
        <r>
          <rPr>
            <b/>
            <sz val="9"/>
            <color indexed="81"/>
            <rFont val="Tahoma"/>
            <charset val="1"/>
          </rPr>
          <t xml:space="preserve">Crash when there is only a depth attachment
</t>
        </r>
      </text>
    </comment>
    <comment ref="C169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D169" authorId="0">
      <text>
        <r>
          <rPr>
            <b/>
            <sz val="9"/>
            <color indexed="81"/>
            <rFont val="Tahoma"/>
            <charset val="1"/>
          </rPr>
          <t>Fixed with this new driver</t>
        </r>
      </text>
    </comment>
    <comment ref="E17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1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73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C173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E173" authorId="0">
      <text>
        <r>
          <rPr>
            <b/>
            <sz val="9"/>
            <color indexed="81"/>
            <rFont val="Tahoma"/>
            <charset val="1"/>
          </rPr>
          <t>Render a black screen</t>
        </r>
      </text>
    </comment>
    <comment ref="E17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7" authorId="0">
      <text>
        <r>
          <rPr>
            <b/>
            <sz val="9"/>
            <color indexed="81"/>
            <rFont val="Tahoma"/>
            <charset val="1"/>
          </rPr>
          <t>Clearing a FBO bigger than the window dimentions generate unclear bands</t>
        </r>
      </text>
    </comment>
    <comment ref="B180" authorId="0">
      <text>
        <r>
          <rPr>
            <b/>
            <sz val="9"/>
            <color indexed="81"/>
            <rFont val="Tahoma"/>
            <charset val="1"/>
          </rPr>
          <t>No error but doesn't render anything</t>
        </r>
      </text>
    </comment>
    <comment ref="B183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85" authorId="0">
      <text>
        <r>
          <rPr>
            <b/>
            <sz val="9"/>
            <color indexed="81"/>
            <rFont val="Tahoma"/>
            <charset val="1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187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8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95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196" authorId="0">
      <text>
        <r>
          <rPr>
            <b/>
            <sz val="9"/>
            <color indexed="81"/>
            <rFont val="Tahoma"/>
            <charset val="1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0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5.xml><?xml version="1.0" encoding="utf-8"?>
<comments xmlns="http://schemas.openxmlformats.org/spreadsheetml/2006/main">
  <authors>
    <author>Groove</author>
  </authors>
  <commentList>
    <comment ref="B37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69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C80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18" author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25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26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D137" authorId="0">
      <text>
        <r>
          <rPr>
            <b/>
            <sz val="9"/>
            <color indexed="81"/>
            <rFont val="Tahoma"/>
            <charset val="1"/>
          </rPr>
          <t>Fixed with the new drivers</t>
        </r>
      </text>
    </comment>
    <comment ref="B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D138" author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58" authorId="0">
      <text>
        <r>
          <rPr>
            <b/>
            <sz val="9"/>
            <color indexed="81"/>
            <rFont val="Tahoma"/>
            <charset val="1"/>
          </rPr>
          <t xml:space="preserve">The implementation is confusing block name and instance name when enumerating uniforms
</t>
        </r>
      </text>
    </comment>
    <comment ref="D158" authorId="0">
      <text>
        <r>
          <rPr>
            <b/>
            <sz val="9"/>
            <color indexed="81"/>
            <rFont val="Tahoma"/>
            <charset val="1"/>
          </rPr>
          <t xml:space="preserve">The implementation is confusing block name and instance name when enumerating uniforms
</t>
        </r>
      </text>
    </comment>
    <comment ref="E159" authorId="0">
      <text>
        <r>
          <rPr>
            <b/>
            <sz val="9"/>
            <color indexed="81"/>
            <rFont val="Tahoma"/>
            <charset val="1"/>
          </rPr>
          <t>Can't use the layout qualifier at a glocal scope on uniforms. Generate a GLSL compiler error.</t>
        </r>
      </text>
    </comment>
    <comment ref="E16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D161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61" authorId="0">
      <text>
        <r>
          <rPr>
            <b/>
            <sz val="9"/>
            <color indexed="81"/>
            <rFont val="Tahoma"/>
            <charset val="1"/>
          </rPr>
          <t xml:space="preserve">The depth test can't be enable
</t>
        </r>
      </text>
    </comment>
    <comment ref="E16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7" authorId="0">
      <text>
        <r>
          <rPr>
            <b/>
            <sz val="9"/>
            <color indexed="81"/>
            <rFont val="Tahoma"/>
            <charset val="1"/>
          </rPr>
          <t>Clearing a FBO failed</t>
        </r>
      </text>
    </comment>
    <comment ref="C168" authorId="0">
      <text>
        <r>
          <rPr>
            <b/>
            <sz val="9"/>
            <color indexed="81"/>
            <rFont val="Tahoma"/>
            <charset val="1"/>
          </rPr>
          <t xml:space="preserve">Crash when there is only a depth attachment
</t>
        </r>
      </text>
    </comment>
    <comment ref="C169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D169" authorId="0">
      <text>
        <r>
          <rPr>
            <b/>
            <sz val="9"/>
            <color indexed="81"/>
            <rFont val="Tahoma"/>
            <charset val="1"/>
          </rPr>
          <t>Fixed with this new driver</t>
        </r>
      </text>
    </comment>
    <comment ref="E17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1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73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C173" authorId="0">
      <text>
        <r>
          <rPr>
            <b/>
            <sz val="9"/>
            <color indexed="81"/>
            <rFont val="Tahoma"/>
            <charset val="1"/>
          </rPr>
          <t>Blit of integer multisample texture with even a single sample per texel doesn't work.</t>
        </r>
      </text>
    </comment>
    <comment ref="E173" authorId="0">
      <text>
        <r>
          <rPr>
            <b/>
            <sz val="9"/>
            <color indexed="81"/>
            <rFont val="Tahoma"/>
            <charset val="1"/>
          </rPr>
          <t>Render a black screen</t>
        </r>
      </text>
    </comment>
    <comment ref="E174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7" authorId="0">
      <text>
        <r>
          <rPr>
            <b/>
            <sz val="9"/>
            <color indexed="81"/>
            <rFont val="Tahoma"/>
            <charset val="1"/>
          </rPr>
          <t>Clearing a FBO bigger than the window dimentions generate unclear bands</t>
        </r>
      </text>
    </comment>
    <comment ref="E178" authorId="0">
      <text>
        <r>
          <rPr>
            <b/>
            <sz val="9"/>
            <color indexed="81"/>
            <rFont val="Tahoma"/>
            <charset val="1"/>
          </rPr>
          <t>Doesn't allow to redeclare any built-in blocks in any shader stage</t>
        </r>
      </text>
    </comment>
    <comment ref="B180" authorId="0">
      <text>
        <r>
          <rPr>
            <b/>
            <sz val="9"/>
            <color indexed="81"/>
            <rFont val="Tahoma"/>
            <charset val="1"/>
          </rPr>
          <t xml:space="preserve">Generates a GLSL error: unknown opcode modifier
</t>
        </r>
      </text>
    </comment>
    <comment ref="E180" authorId="0">
      <text>
        <r>
          <rPr>
            <b/>
            <sz val="9"/>
            <color indexed="81"/>
            <rFont val="Tahoma"/>
            <charset val="1"/>
          </rPr>
          <t>Compiler crash</t>
        </r>
      </text>
    </comment>
    <comment ref="B183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85" authorId="0">
      <text>
        <r>
          <rPr>
            <b/>
            <sz val="9"/>
            <color indexed="81"/>
            <rFont val="Tahoma"/>
            <charset val="1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187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8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9" authorId="0">
      <text>
        <r>
          <rPr>
            <b/>
            <sz val="9"/>
            <color indexed="81"/>
            <rFont val="Tahoma"/>
            <charset val="1"/>
          </rPr>
          <t>Deleting shader object after being attached lead to invalid operations error generated when the program pop the stack</t>
        </r>
      </text>
    </comment>
    <comment ref="B195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196" authorId="0">
      <text>
        <r>
          <rPr>
            <b/>
            <sz val="9"/>
            <color indexed="81"/>
            <rFont val="Tahoma"/>
            <charset val="1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00" author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2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6.xml><?xml version="1.0" encoding="utf-8"?>
<comments xmlns="http://schemas.openxmlformats.org/spreadsheetml/2006/main">
  <authors>
    <author>Groove</author>
  </authors>
  <commentList>
    <comment ref="B40" author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72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2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79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79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83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83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83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83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F112" authorId="0">
      <text>
        <r>
          <rPr>
            <b/>
            <sz val="9"/>
            <color indexed="81"/>
            <rFont val="Tahoma"/>
            <family val="2"/>
          </rPr>
          <t xml:space="preserve">Fail to render
</t>
        </r>
      </text>
    </comment>
    <comment ref="F113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5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6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8" authorId="0">
      <text>
        <r>
          <rPr>
            <b/>
            <sz val="9"/>
            <color indexed="81"/>
            <rFont val="Tahoma"/>
            <family val="2"/>
          </rPr>
          <t xml:space="preserve">Zoming and rotating the quad shows tessellated triangle disappearing
</t>
        </r>
      </text>
    </comment>
    <comment ref="G118" authorId="0">
      <text>
        <r>
          <rPr>
            <b/>
            <sz val="9"/>
            <color indexed="81"/>
            <rFont val="Tahoma"/>
            <family val="2"/>
          </rPr>
          <t>One of the two quad is not displayed</t>
        </r>
      </text>
    </comment>
    <comment ref="D121" author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121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12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12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9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129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F140" authorId="0">
      <text>
        <r>
          <rPr>
            <b/>
            <sz val="9"/>
            <color indexed="81"/>
            <rFont val="Tahoma"/>
            <family val="2"/>
          </rPr>
          <t xml:space="preserve">Per framebuffer color mask are not functional
</t>
        </r>
      </text>
    </comment>
    <comment ref="F151" authorId="0">
      <text>
        <r>
          <rPr>
            <b/>
            <sz val="9"/>
            <color indexed="81"/>
            <rFont val="Tahoma"/>
            <family val="2"/>
          </rPr>
          <t xml:space="preserve">Layered rendering is not functional
</t>
        </r>
      </text>
    </comment>
    <comment ref="F155" authorId="0">
      <text>
        <r>
          <rPr>
            <b/>
            <sz val="9"/>
            <color indexed="81"/>
            <rFont val="Tahoma"/>
            <family val="2"/>
          </rPr>
          <t xml:space="preserve">Rendering to multiple color attachment seems defective when each attachment is a different texture object
</t>
        </r>
      </text>
    </comment>
    <comment ref="B161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61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F161" authorId="0">
      <text>
        <r>
          <rPr>
            <b/>
            <sz val="9"/>
            <color indexed="81"/>
            <rFont val="Tahoma"/>
            <family val="2"/>
          </rPr>
          <t xml:space="preserve">Scissor test is performed at the center of the point sprite only, not each fragment of the point.
</t>
        </r>
      </text>
    </comment>
    <comment ref="F170" authorId="0">
      <text>
        <r>
          <rPr>
            <b/>
            <sz val="9"/>
            <color indexed="81"/>
            <rFont val="Tahoma"/>
            <family val="2"/>
          </rPr>
          <t xml:space="preserve">The GLSL compiler generates the error: "'structure' : samplers cannot be structure or block members"
</t>
        </r>
      </text>
    </comment>
    <comment ref="F175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G175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B181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81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F187" authorId="0">
      <text>
        <r>
          <rPr>
            <b/>
            <sz val="9"/>
            <color indexed="81"/>
            <rFont val="Tahoma"/>
            <family val="2"/>
          </rPr>
          <t xml:space="preserve">glGetActiveUniform fails to return correct results
</t>
        </r>
      </text>
    </comment>
    <comment ref="E202" authorId="0">
      <text>
        <r>
          <rPr>
            <b/>
            <sz val="9"/>
            <color indexed="81"/>
            <rFont val="Tahoma"/>
            <charset val="1"/>
          </rPr>
          <t xml:space="preserve">Crash when there is only a depth attachment
</t>
        </r>
      </text>
    </comment>
    <comment ref="E203" authorId="0">
      <text>
        <r>
          <rPr>
            <b/>
            <sz val="9"/>
            <color indexed="81"/>
            <rFont val="Tahoma"/>
            <charset val="1"/>
          </rPr>
          <t xml:space="preserve">Generates a GL_FRAMEBUFFER_INCOMPLETE_DRAW_BUFFER error
</t>
        </r>
      </text>
    </comment>
    <comment ref="G203" authorId="0">
      <text>
        <r>
          <rPr>
            <b/>
            <sz val="9"/>
            <color indexed="81"/>
            <rFont val="Tahoma"/>
            <charset val="1"/>
          </rPr>
          <t xml:space="preserve">Crash
</t>
        </r>
      </text>
    </comment>
    <comment ref="D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F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G216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7.xml><?xml version="1.0" encoding="utf-8"?>
<comments xmlns="http://schemas.openxmlformats.org/spreadsheetml/2006/main">
  <authors>
    <author>Groove</author>
  </authors>
  <commentList>
    <comment ref="B40" author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dvec4 vertex input generates an error: "unknown opcode modifier"</t>
        </r>
      </text>
    </comment>
    <comment ref="B46" authorId="0">
      <text>
        <r>
          <rPr>
            <b/>
            <sz val="9"/>
            <color indexed="81"/>
            <rFont val="Tahoma"/>
            <family val="2"/>
          </rPr>
          <t>readonly and writeonly qualifiers generates parsing errors</t>
        </r>
      </text>
    </comment>
    <comment ref="B73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3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80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80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84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84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84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84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F113" authorId="0">
      <text>
        <r>
          <rPr>
            <b/>
            <sz val="9"/>
            <color indexed="81"/>
            <rFont val="Tahoma"/>
            <family val="2"/>
          </rPr>
          <t xml:space="preserve">Fail to render
</t>
        </r>
      </text>
    </comment>
    <comment ref="F114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6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7" author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9" authorId="0">
      <text>
        <r>
          <rPr>
            <b/>
            <sz val="9"/>
            <color indexed="81"/>
            <rFont val="Tahoma"/>
            <family val="2"/>
          </rPr>
          <t xml:space="preserve">Zoming and rotating the quad shows tessellated triangle disappearing
</t>
        </r>
      </text>
    </comment>
    <comment ref="G119" authorId="0">
      <text>
        <r>
          <rPr>
            <b/>
            <sz val="9"/>
            <color indexed="81"/>
            <rFont val="Tahoma"/>
            <family val="2"/>
          </rPr>
          <t>One of the two quad is not displayed</t>
        </r>
      </text>
    </comment>
    <comment ref="D122" author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122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129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129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30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130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F141" authorId="0">
      <text>
        <r>
          <rPr>
            <b/>
            <sz val="9"/>
            <color indexed="81"/>
            <rFont val="Tahoma"/>
            <family val="2"/>
          </rPr>
          <t xml:space="preserve">Per framebuffer color mask are not functional
</t>
        </r>
      </text>
    </comment>
    <comment ref="F152" authorId="0">
      <text>
        <r>
          <rPr>
            <b/>
            <sz val="9"/>
            <color indexed="81"/>
            <rFont val="Tahoma"/>
            <family val="2"/>
          </rPr>
          <t xml:space="preserve">Layered rendering is not functional
</t>
        </r>
      </text>
    </comment>
    <comment ref="F156" authorId="0">
      <text>
        <r>
          <rPr>
            <b/>
            <sz val="9"/>
            <color indexed="81"/>
            <rFont val="Tahoma"/>
            <family val="2"/>
          </rPr>
          <t xml:space="preserve">Rendering to multiple color attachment seems defective when each attachment is a different texture object
</t>
        </r>
      </text>
    </comment>
    <comment ref="B16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6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F162" authorId="0">
      <text>
        <r>
          <rPr>
            <b/>
            <sz val="9"/>
            <color indexed="81"/>
            <rFont val="Tahoma"/>
            <family val="2"/>
          </rPr>
          <t xml:space="preserve">Scissor test is performed at the center of the point sprite only, not each fragment of the point.
</t>
        </r>
      </text>
    </comment>
    <comment ref="F171" authorId="0">
      <text>
        <r>
          <rPr>
            <b/>
            <sz val="9"/>
            <color indexed="81"/>
            <rFont val="Tahoma"/>
            <family val="2"/>
          </rPr>
          <t xml:space="preserve">The GLSL compiler generates the error: "'structure' : samplers cannot be structure or block members"
</t>
        </r>
      </text>
    </comment>
    <comment ref="F176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G176" author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B18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8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F187" authorId="0">
      <text>
        <r>
          <rPr>
            <b/>
            <sz val="9"/>
            <color indexed="81"/>
            <rFont val="Tahoma"/>
            <family val="2"/>
          </rPr>
          <t xml:space="preserve">glGetActiveUniform fails to return correct results
</t>
        </r>
      </text>
    </comment>
    <comment ref="B198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D199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199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F199" author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B203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205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</commentList>
</comments>
</file>

<file path=xl/comments8.xml><?xml version="1.0" encoding="utf-8"?>
<comments xmlns="http://schemas.openxmlformats.org/spreadsheetml/2006/main">
  <authors>
    <author>Groove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7" author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dvec4 vertex input generates an error: "unknown opcode modifier"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readonly and writeonly qualifiers generates parsing errors</t>
        </r>
      </text>
    </comment>
    <comment ref="B40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47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51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51" author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51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D96" author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96" author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9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98" author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99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99" author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D99" author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B13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32" author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B15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52" author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B168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172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174" author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</commentList>
</comments>
</file>

<file path=xl/sharedStrings.xml><?xml version="1.0" encoding="utf-8"?>
<sst xmlns="http://schemas.openxmlformats.org/spreadsheetml/2006/main" count="6305" uniqueCount="352">
  <si>
    <t>gl-430-texture-view</t>
  </si>
  <si>
    <t>gl-430-texture-storage</t>
  </si>
  <si>
    <t>gl-430-texture-query</t>
  </si>
  <si>
    <t>gl-430-texture-copy</t>
  </si>
  <si>
    <t>gl-430-texture-bufer</t>
  </si>
  <si>
    <t>NVIDIA</t>
  </si>
  <si>
    <t>Pass</t>
  </si>
  <si>
    <t>Fail</t>
  </si>
  <si>
    <t>%</t>
  </si>
  <si>
    <t>gl-430-program-subroutine</t>
  </si>
  <si>
    <t>OpenGL ES 2.0</t>
  </si>
  <si>
    <t>es-200-draw-elements</t>
  </si>
  <si>
    <t>OpenGL 3.3</t>
  </si>
  <si>
    <t>gl-330-alpha-coverage</t>
  </si>
  <si>
    <t>gl-330-blend-index</t>
  </si>
  <si>
    <t>gl-330-blend-rtt</t>
  </si>
  <si>
    <t>gl-330-buffer-type</t>
  </si>
  <si>
    <t>gl-330-buffer-uniform</t>
  </si>
  <si>
    <t>gl-330-buffer-uniform-shared</t>
  </si>
  <si>
    <t>gl-330-buffer-update</t>
  </si>
  <si>
    <t>gl-330-draw-base-vertex</t>
  </si>
  <si>
    <t>gl-330-draw-instanced</t>
  </si>
  <si>
    <t>gl-330-draw-instanced-array</t>
  </si>
  <si>
    <t>gl-330-draw-multiple</t>
  </si>
  <si>
    <t>gl-330-draw-without-vertex-attrib</t>
  </si>
  <si>
    <t>gl-330-fbo-blit</t>
  </si>
  <si>
    <t>gl-330-fbo-layered</t>
  </si>
  <si>
    <t>gl-330-fbo-mipmaps</t>
  </si>
  <si>
    <t>gl-330-fbo-multisample</t>
  </si>
  <si>
    <t>gl-330-fbo-multisample-explicit</t>
  </si>
  <si>
    <t>gl-330-fbo-multisample-explicit-nv</t>
  </si>
  <si>
    <t>gl-330-fbo-rtt</t>
  </si>
  <si>
    <t>gl-330-fbo-rtt-texture-array</t>
  </si>
  <si>
    <t>gl-330-fbo-srgb</t>
  </si>
  <si>
    <t>gl-330-glsl-discard</t>
  </si>
  <si>
    <t>gl-330-primitive-front-face</t>
  </si>
  <si>
    <t>gl-330-primitive-point</t>
  </si>
  <si>
    <t>gl-330-primitive-point-sprite</t>
  </si>
  <si>
    <t>gl-330-primitive-smooth-shading</t>
  </si>
  <si>
    <t>gl-330-query-conditional</t>
  </si>
  <si>
    <t>gl-330-query-occlusion</t>
  </si>
  <si>
    <t>gl-330-query-timer</t>
  </si>
  <si>
    <t>gl-330-rasterizer-viewport</t>
  </si>
  <si>
    <t>gl-330-sampler-anisotropy-ext</t>
  </si>
  <si>
    <t>gl-330-sampler-fetch</t>
  </si>
  <si>
    <t>gl-330-sampler-filter</t>
  </si>
  <si>
    <t>gl-330-sampler-object</t>
  </si>
  <si>
    <t>gl-330-sampler-offset</t>
  </si>
  <si>
    <t>gl-330-sampler-wrap</t>
  </si>
  <si>
    <t>gl-330-sync</t>
  </si>
  <si>
    <t>gl-330-test-scissor</t>
  </si>
  <si>
    <t>gl-330-texture-2d</t>
  </si>
  <si>
    <t>gl-330-texture-3d</t>
  </si>
  <si>
    <t>gl-330-texture-array</t>
  </si>
  <si>
    <t>gl-330-texture-buffer</t>
  </si>
  <si>
    <t>gl-330-texture-compressed-ext</t>
  </si>
  <si>
    <t>gl-330-texture-cube</t>
  </si>
  <si>
    <t>gl-330-texture-format</t>
  </si>
  <si>
    <t>gl-330-texture-pixel-store</t>
  </si>
  <si>
    <t>gl-330-texture-rect</t>
  </si>
  <si>
    <t>gl-330-texture-streaming</t>
  </si>
  <si>
    <t>gl-330-texture-swizzle</t>
  </si>
  <si>
    <t>gl-330-transform-feedback-interleaved</t>
  </si>
  <si>
    <t>gl-330-transform-feedback-separated</t>
  </si>
  <si>
    <t>OpenGL 4.0</t>
  </si>
  <si>
    <t>gl-400-blend-rtt</t>
  </si>
  <si>
    <t>gl-400-buffer-uniform</t>
  </si>
  <si>
    <t>gl-400-draw-indirect</t>
  </si>
  <si>
    <t>gl-400-fbo-layered</t>
  </si>
  <si>
    <t>gl-400-fbo-multisample</t>
  </si>
  <si>
    <t>gl-400-fbo-rtt</t>
  </si>
  <si>
    <t>gl-400-fbo-rtt-texture-array</t>
  </si>
  <si>
    <t>gl-400-primitive-instanced</t>
  </si>
  <si>
    <t>gl-400-primitive-smooth-shading</t>
  </si>
  <si>
    <t>gl-400-primitive-tessellation</t>
  </si>
  <si>
    <t>gl-400-program-64</t>
  </si>
  <si>
    <t>gl-400-program-subroutine</t>
  </si>
  <si>
    <t>gl-400-program-varying-blocks</t>
  </si>
  <si>
    <t>gl-400-program-varying-structs</t>
  </si>
  <si>
    <t>gl-400-sampler-array</t>
  </si>
  <si>
    <t>gl-400-sampler-fetch</t>
  </si>
  <si>
    <t>gl-400-sampler-gather</t>
  </si>
  <si>
    <t>gl-400-texture-buffer-rgb</t>
  </si>
  <si>
    <t>gl-400-transform-feedback-object</t>
  </si>
  <si>
    <t>gl-400-transform-feedback-stream</t>
  </si>
  <si>
    <t>OpenGL 4.1</t>
  </si>
  <si>
    <t>gl-410-fbo-layered</t>
  </si>
  <si>
    <t>gl-410-primitive-instanced</t>
  </si>
  <si>
    <t>gl-410-primitive-tessellation-2</t>
  </si>
  <si>
    <t>gl-410-primitive-tessellation-5</t>
  </si>
  <si>
    <t>gl-410-program-64</t>
  </si>
  <si>
    <t>gl-410-program-binary</t>
  </si>
  <si>
    <t>gl-410-program-separate</t>
  </si>
  <si>
    <t>gl-410-sampler-custom</t>
  </si>
  <si>
    <t>gl-420-atomic-counter</t>
  </si>
  <si>
    <t>gl-420-blend-op-amd</t>
  </si>
  <si>
    <t>gl-420-buffer-pinned-amd</t>
  </si>
  <si>
    <t>gl-420-buffer-uniform</t>
  </si>
  <si>
    <t>gl-420-clipping</t>
  </si>
  <si>
    <t>gl-420-debug-output</t>
  </si>
  <si>
    <t>gl-420-draw-base-instance</t>
  </si>
  <si>
    <t>gl-420-draw-image-space-rendering</t>
  </si>
  <si>
    <t>OpenGL 4.2</t>
  </si>
  <si>
    <t>gl-420-fbo</t>
  </si>
  <si>
    <t>gl-420-fbo-layered-amd</t>
  </si>
  <si>
    <t>gl-420-fbo-multisample-dsa-nv</t>
  </si>
  <si>
    <t>gl-420-fbo-multisample-position-amd</t>
  </si>
  <si>
    <t>gl-420-fbo-srgb-decode-ext</t>
  </si>
  <si>
    <t>gl-420-image-load</t>
  </si>
  <si>
    <t>gl-420-image-store</t>
  </si>
  <si>
    <t>gl-420-image-unpack</t>
  </si>
  <si>
    <t>gl-420-interface-matching</t>
  </si>
  <si>
    <t>gl-420-memory-barrier</t>
  </si>
  <si>
    <t>gl-420-picking</t>
  </si>
  <si>
    <t>gl-420-primitive-bindless-nv</t>
  </si>
  <si>
    <t>gl-420-primitive-line-aa</t>
  </si>
  <si>
    <t>gl-420-sampler-fetch</t>
  </si>
  <si>
    <t>gl-420-test-depth-clamp-separate-amd</t>
  </si>
  <si>
    <t>gl-420-test-depth-conservative</t>
  </si>
  <si>
    <t>gl-420-texture-bindless-nv</t>
  </si>
  <si>
    <t>gl-420-texture-compressed</t>
  </si>
  <si>
    <t>gl-420-texture-conversion</t>
  </si>
  <si>
    <t>gl-420-texture-cube</t>
  </si>
  <si>
    <t>gl-420-texture-pixel-store</t>
  </si>
  <si>
    <t>gl-420-texture-shadow</t>
  </si>
  <si>
    <t>gl-420-texture-sparse-amd</t>
  </si>
  <si>
    <t>gl-420-texture-storage</t>
  </si>
  <si>
    <t>gl-420-transform-feedback-instanced</t>
  </si>
  <si>
    <t>OpenGL 4.3</t>
  </si>
  <si>
    <t>gl-430-atomic-counter</t>
  </si>
  <si>
    <t>gl-430-debug</t>
  </si>
  <si>
    <t>gl-430-direct-state-access-ext</t>
  </si>
  <si>
    <t>gl-430-draw-without-vertex-attrib</t>
  </si>
  <si>
    <t>gl-430-image-sampling</t>
  </si>
  <si>
    <t>gl-430-image-store</t>
  </si>
  <si>
    <t>gl-430-interface-matching</t>
  </si>
  <si>
    <t>gl-430-multi-draw-indirect</t>
  </si>
  <si>
    <t>gl-430-program-compute</t>
  </si>
  <si>
    <t>gl-430-program-compute-image</t>
  </si>
  <si>
    <t>Sub-Total</t>
  </si>
  <si>
    <t>Workaround</t>
  </si>
  <si>
    <t>310.64</t>
  </si>
  <si>
    <t>310.33</t>
  </si>
  <si>
    <t>Ok but not conform</t>
  </si>
  <si>
    <t>Ok</t>
  </si>
  <si>
    <t>Untested</t>
  </si>
  <si>
    <t>Extensions</t>
  </si>
  <si>
    <t>Vendor</t>
  </si>
  <si>
    <t>Drivers version</t>
  </si>
  <si>
    <t>Release date</t>
  </si>
  <si>
    <t>Intel</t>
  </si>
  <si>
    <t>AMD</t>
  </si>
  <si>
    <t>12.11 beta 11</t>
  </si>
  <si>
    <t>12.11 beta 4</t>
  </si>
  <si>
    <t>15.28.10.2897</t>
  </si>
  <si>
    <t>gl-400-subroutine</t>
  </si>
  <si>
    <t>gl-400-sampler-array-nv</t>
  </si>
  <si>
    <t>Samples versions</t>
  </si>
  <si>
    <t>4.3.0.3</t>
  </si>
  <si>
    <t>4.3.1.0</t>
  </si>
  <si>
    <t>15.31.64.2885</t>
  </si>
  <si>
    <t>Summary</t>
  </si>
  <si>
    <t>NVIDIA 310.33</t>
  </si>
  <si>
    <t>NVIDIA 310.64</t>
  </si>
  <si>
    <t>AMD 12.11 b4</t>
  </si>
  <si>
    <t>AMD 12.11 b11</t>
  </si>
  <si>
    <t>Intel 15.28.10.2897</t>
  </si>
  <si>
    <t>Intel 15.31.64.2885</t>
  </si>
  <si>
    <t>G-Truc Creation</t>
  </si>
  <si>
    <t>OpenGL Status - December 2012</t>
  </si>
  <si>
    <t>OpenGL Status - January 2013</t>
  </si>
  <si>
    <t>313.95</t>
  </si>
  <si>
    <t>NVIDIA 313.95</t>
  </si>
  <si>
    <t>13.2 beta</t>
  </si>
  <si>
    <t>AMD 13.2 beta</t>
  </si>
  <si>
    <t>4.3.2 branch</t>
  </si>
  <si>
    <t>gl-430-texture-buffer</t>
  </si>
  <si>
    <t>Unsupported</t>
  </si>
  <si>
    <t>OpenGL 3.2</t>
  </si>
  <si>
    <t>320-draw-image-space</t>
  </si>
  <si>
    <t>320-draw-instanced</t>
  </si>
  <si>
    <t>320-draw-without-vertex-attrib</t>
  </si>
  <si>
    <t>320-fbo</t>
  </si>
  <si>
    <t>320-fbo-depth</t>
  </si>
  <si>
    <t>320-fbo-depth-multisample</t>
  </si>
  <si>
    <t>320-primitive-shading</t>
  </si>
  <si>
    <t>320-texture-2d</t>
  </si>
  <si>
    <t>gl-330-texture-integer</t>
  </si>
  <si>
    <t>Apple</t>
  </si>
  <si>
    <t>MacOS X 10.8.2</t>
  </si>
  <si>
    <t>Intel Windows</t>
  </si>
  <si>
    <t>OpenGL 3.3 support</t>
  </si>
  <si>
    <t>OpenGL 4.0 support</t>
  </si>
  <si>
    <t>OpenGL 4.1 support</t>
  </si>
  <si>
    <t>OpenGL 4.2 support</t>
  </si>
  <si>
    <t>OpenGL 4.3 support</t>
  </si>
  <si>
    <t>OpenGL 3.2 support</t>
  </si>
  <si>
    <t>OpenGL Status - February 2013</t>
  </si>
  <si>
    <t>400-sampler-array-nv</t>
  </si>
  <si>
    <t>420-blend-op-amd</t>
  </si>
  <si>
    <t>420-buffer-pinned-amd</t>
  </si>
  <si>
    <t>420-fbo-layered-amd</t>
  </si>
  <si>
    <t>420-fbo-multisample-dsa-nv</t>
  </si>
  <si>
    <t>420-fbo-srgb-decode-ext</t>
  </si>
  <si>
    <t>420-primitive-bindless-nv</t>
  </si>
  <si>
    <t>420-texture-bindless-nv</t>
  </si>
  <si>
    <t>420-texture-sparse-amd</t>
  </si>
  <si>
    <t>430-direct-state-access-ext</t>
  </si>
  <si>
    <t>atomic-counter</t>
  </si>
  <si>
    <t>debug</t>
  </si>
  <si>
    <t>draw-without-vertex-attrib</t>
  </si>
  <si>
    <t>image-sampling</t>
  </si>
  <si>
    <t>image-store</t>
  </si>
  <si>
    <t>interface-matching</t>
  </si>
  <si>
    <t>multi-draw-indirect</t>
  </si>
  <si>
    <t>program-compute</t>
  </si>
  <si>
    <t>program-compute-image</t>
  </si>
  <si>
    <t>program-subroutine</t>
  </si>
  <si>
    <t>texture-buffer</t>
  </si>
  <si>
    <t>texture-copy</t>
  </si>
  <si>
    <t>texture-storage</t>
  </si>
  <si>
    <t>texture-view</t>
  </si>
  <si>
    <t>buffer-uniform</t>
  </si>
  <si>
    <t>clipping</t>
  </si>
  <si>
    <t>debug-output</t>
  </si>
  <si>
    <t>draw-base-instance</t>
  </si>
  <si>
    <t>draw-image-space-rendering</t>
  </si>
  <si>
    <t>fbo</t>
  </si>
  <si>
    <t>image-load</t>
  </si>
  <si>
    <t>image-unpack</t>
  </si>
  <si>
    <t>memory-barrier</t>
  </si>
  <si>
    <t>picking</t>
  </si>
  <si>
    <t>primitive-line-aa</t>
  </si>
  <si>
    <t>sampler-fetch</t>
  </si>
  <si>
    <t>test-depth-conservative</t>
  </si>
  <si>
    <t>texture-compressed</t>
  </si>
  <si>
    <t>texture-conversion</t>
  </si>
  <si>
    <t>texture-cube</t>
  </si>
  <si>
    <t>texture-pixel-store</t>
  </si>
  <si>
    <t>texture-shadow</t>
  </si>
  <si>
    <t>transform-feedback-instanced</t>
  </si>
  <si>
    <t>texture-swizzle</t>
  </si>
  <si>
    <t>texture-rect</t>
  </si>
  <si>
    <t>texture-streaming</t>
  </si>
  <si>
    <t>texture-integer</t>
  </si>
  <si>
    <t>texture-format</t>
  </si>
  <si>
    <t>texture-compressed-ext</t>
  </si>
  <si>
    <t>texture-3d</t>
  </si>
  <si>
    <t>texture-2d</t>
  </si>
  <si>
    <t>query-occlusion</t>
  </si>
  <si>
    <t>query-conditional</t>
  </si>
  <si>
    <t>primitive-shading</t>
  </si>
  <si>
    <t>primitive-point-sprite</t>
  </si>
  <si>
    <t>primitive-point</t>
  </si>
  <si>
    <t>primitive-front-face</t>
  </si>
  <si>
    <t>glsl-precision</t>
  </si>
  <si>
    <t>glsl-discard</t>
  </si>
  <si>
    <t>glsl-builtin-blocks</t>
  </si>
  <si>
    <t>fbo-shadow</t>
  </si>
  <si>
    <t>fbo-depth-multisample</t>
  </si>
  <si>
    <t>fbo-depth</t>
  </si>
  <si>
    <t>draw-instanced</t>
  </si>
  <si>
    <t>draw-image-space</t>
  </si>
  <si>
    <t>buffer-uniform-shared</t>
  </si>
  <si>
    <t>NVIDIA 314.07</t>
  </si>
  <si>
    <t>314.07</t>
  </si>
  <si>
    <t>13.2 beta 6</t>
  </si>
  <si>
    <t>fbo-rtt</t>
  </si>
  <si>
    <t>fbo-blit</t>
  </si>
  <si>
    <t>fbo-layered</t>
  </si>
  <si>
    <t>fbo-multisample-explicit</t>
  </si>
  <si>
    <t>fbo-rtt-texture-array</t>
  </si>
  <si>
    <t>test-scissor</t>
  </si>
  <si>
    <t>sync</t>
  </si>
  <si>
    <t>420-test-depth-clamp-amd</t>
  </si>
  <si>
    <t>420-fbo-multisample-amd</t>
  </si>
  <si>
    <t>330-fbo-multisample-nv</t>
  </si>
  <si>
    <t>transform-feedback-stream</t>
  </si>
  <si>
    <t>transform-feedback-object</t>
  </si>
  <si>
    <t>primitive-smooth-shading</t>
  </si>
  <si>
    <t>fbo-srgb</t>
  </si>
  <si>
    <t>sampler-wrap</t>
  </si>
  <si>
    <t>sampler-offset</t>
  </si>
  <si>
    <t>sampler-object</t>
  </si>
  <si>
    <t>sampler-filter</t>
  </si>
  <si>
    <t>sampler-anisotropy-ext</t>
  </si>
  <si>
    <t>query-timer</t>
  </si>
  <si>
    <t>fbo-multisample-integer</t>
  </si>
  <si>
    <t>fbo-multisample</t>
  </si>
  <si>
    <t>draw-multiple</t>
  </si>
  <si>
    <t>draw-instanced-array</t>
  </si>
  <si>
    <t>draw-base-vertex</t>
  </si>
  <si>
    <t>buffer-update</t>
  </si>
  <si>
    <t>buffer-type</t>
  </si>
  <si>
    <t>blend-rtt</t>
  </si>
  <si>
    <t>blend-index</t>
  </si>
  <si>
    <t>texture-fetch</t>
  </si>
  <si>
    <t>texture-buffer-rgb</t>
  </si>
  <si>
    <t>sampler-gather</t>
  </si>
  <si>
    <t>sampler-array</t>
  </si>
  <si>
    <t>program-varying-structs</t>
  </si>
  <si>
    <t>program-varying-blocks</t>
  </si>
  <si>
    <t>program-64</t>
  </si>
  <si>
    <t>primitive-tessellation</t>
  </si>
  <si>
    <t>primitive-instanced</t>
  </si>
  <si>
    <t>draw-indirect</t>
  </si>
  <si>
    <t>primitive-tessellation-2</t>
  </si>
  <si>
    <t>primitive-tessellation-5</t>
  </si>
  <si>
    <t>program-binary</t>
  </si>
  <si>
    <t>program-separate</t>
  </si>
  <si>
    <t>texture-integer-rgb10a2ui</t>
  </si>
  <si>
    <t>transform-feedback-interleave</t>
  </si>
  <si>
    <t>transform-feedback-separate</t>
  </si>
  <si>
    <t>texture-offset</t>
  </si>
  <si>
    <t>9.18.10.2973</t>
  </si>
  <si>
    <t>Intel 9.18.10.2973</t>
  </si>
  <si>
    <t>AMD 13.6 beta</t>
  </si>
  <si>
    <t>4.3.2.1</t>
  </si>
  <si>
    <t>OpenGL Status - March 2013</t>
  </si>
  <si>
    <t>13.3 beta 2</t>
  </si>
  <si>
    <t>MacOS X 10.8.3</t>
  </si>
  <si>
    <t>Intel 9.18.10.3006</t>
  </si>
  <si>
    <t>9.18.10.3006</t>
  </si>
  <si>
    <t>AMD 13.3 beta 2</t>
  </si>
  <si>
    <t>314.21 beta</t>
  </si>
  <si>
    <t>NVIDIA 314.21 beta</t>
  </si>
  <si>
    <t>NVIDIA 320.00 beta</t>
  </si>
  <si>
    <t>320.00 beta</t>
  </si>
  <si>
    <t>13.4</t>
  </si>
  <si>
    <t>AMD 13.4</t>
  </si>
  <si>
    <t>OpenGL Status - April 2013</t>
  </si>
  <si>
    <t>texture-array</t>
  </si>
  <si>
    <t>OpenGL Status - September 2013</t>
  </si>
  <si>
    <t>10.18.10.3277</t>
  </si>
  <si>
    <t>4.4.0.1</t>
  </si>
  <si>
    <t>326.98 beta</t>
  </si>
  <si>
    <t>NVIDIA 326.98 beta</t>
  </si>
  <si>
    <t>Intel 10.18.10.3277</t>
  </si>
  <si>
    <t>OpenGL 4.4</t>
  </si>
  <si>
    <t>transform-feedback</t>
  </si>
  <si>
    <t>OpenGL 4.4 support</t>
  </si>
  <si>
    <t>MacOS X 10.9</t>
  </si>
  <si>
    <t>4.4.1.0 beta</t>
  </si>
  <si>
    <t>program</t>
  </si>
  <si>
    <t>331.10 beta</t>
  </si>
  <si>
    <t>OpenGL Status - November 2013</t>
  </si>
  <si>
    <t>NVIDIA 331.10 beta</t>
  </si>
  <si>
    <t>Intel 10.18.10.3325</t>
  </si>
  <si>
    <t>10.18.10.3325</t>
  </si>
  <si>
    <t>texture-derivative</t>
  </si>
  <si>
    <t>13.11 beta 9.2</t>
  </si>
  <si>
    <t>AMD 13.11 b9.2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</si>
</sst>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\-??_);_(@_)"/>
  </numFmts>
  <fonts count="10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0"/>
      <color theme="1"/>
      <name val="Verdana"/>
      <family val="2"/>
    </font>
    <font>
      <b/>
      <sz val="11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u/>
      <sz val="11"/>
      <color theme="1"/>
      <name val="Cambria"/>
      <family val="1"/>
      <scheme val="major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80FF8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C080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9" fontId="2" fillId="0" borderId="0" applyFill="0" applyBorder="0" applyAlignment="0" applyProtection="0"/>
    <xf numFmtId="164" fontId="2" fillId="0" borderId="0" applyFill="0" applyBorder="0" applyAlignment="0" applyProtection="0"/>
    <xf numFmtId="0" fontId="7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/>
    <xf numFmtId="0" fontId="0" fillId="0" borderId="0" xfId="0" applyBorder="1"/>
    <xf numFmtId="0" fontId="0" fillId="0" borderId="3" xfId="0" applyBorder="1"/>
    <xf numFmtId="0" fontId="1" fillId="2" borderId="0" xfId="1" applyFill="1" applyBorder="1" applyAlignment="1">
      <alignment horizontal="center" wrapText="1"/>
    </xf>
    <xf numFmtId="0" fontId="0" fillId="5" borderId="0" xfId="0" applyFill="1" applyBorder="1"/>
    <xf numFmtId="9" fontId="0" fillId="0" borderId="4" xfId="0" applyNumberFormat="1" applyBorder="1"/>
    <xf numFmtId="0" fontId="1" fillId="4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1" fillId="3" borderId="0" xfId="1" applyFill="1" applyBorder="1" applyAlignment="1">
      <alignment horizontal="center" wrapText="1"/>
    </xf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0" borderId="5" xfId="0" applyBorder="1"/>
    <xf numFmtId="0" fontId="0" fillId="0" borderId="2" xfId="0" applyBorder="1"/>
    <xf numFmtId="0" fontId="0" fillId="0" borderId="1" xfId="0" applyBorder="1"/>
    <xf numFmtId="9" fontId="0" fillId="0" borderId="5" xfId="0" applyNumberFormat="1" applyBorder="1"/>
    <xf numFmtId="14" fontId="0" fillId="0" borderId="0" xfId="0" applyNumberFormat="1" applyBorder="1"/>
    <xf numFmtId="0" fontId="0" fillId="0" borderId="4" xfId="0" applyBorder="1"/>
    <xf numFmtId="0" fontId="0" fillId="0" borderId="1" xfId="0" applyFill="1" applyBorder="1"/>
    <xf numFmtId="9" fontId="0" fillId="0" borderId="0" xfId="0" applyNumberFormat="1" applyBorder="1"/>
    <xf numFmtId="0" fontId="1" fillId="2" borderId="1" xfId="1" applyFill="1" applyBorder="1" applyAlignment="1">
      <alignment horizontal="center" wrapText="1"/>
    </xf>
    <xf numFmtId="0" fontId="1" fillId="4" borderId="1" xfId="1" applyFill="1" applyBorder="1" applyAlignment="1">
      <alignment horizontal="center" wrapText="1"/>
    </xf>
    <xf numFmtId="0" fontId="0" fillId="0" borderId="0" xfId="0" applyFill="1" applyBorder="1"/>
    <xf numFmtId="0" fontId="1" fillId="0" borderId="0" xfId="1" applyFill="1" applyBorder="1" applyAlignment="1">
      <alignment horizontal="center" wrapText="1"/>
    </xf>
    <xf numFmtId="9" fontId="0" fillId="0" borderId="2" xfId="0" applyNumberFormat="1" applyBorder="1"/>
    <xf numFmtId="0" fontId="0" fillId="0" borderId="2" xfId="0" applyFill="1" applyBorder="1"/>
    <xf numFmtId="0" fontId="0" fillId="0" borderId="3" xfId="0" applyFill="1" applyBorder="1"/>
    <xf numFmtId="0" fontId="0" fillId="0" borderId="6" xfId="0" applyBorder="1"/>
    <xf numFmtId="0" fontId="1" fillId="2" borderId="6" xfId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" fillId="2" borderId="0" xfId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4" borderId="0" xfId="1" applyFont="1" applyFill="1" applyBorder="1" applyAlignment="1">
      <alignment horizontal="center" wrapText="1"/>
    </xf>
    <xf numFmtId="14" fontId="0" fillId="0" borderId="0" xfId="0" applyNumberFormat="1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7" xfId="0" applyNumberFormat="1" applyBorder="1"/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6" borderId="0" xfId="1" applyFont="1" applyFill="1" applyBorder="1" applyAlignment="1">
      <alignment horizontal="center" wrapText="1"/>
    </xf>
    <xf numFmtId="0" fontId="4" fillId="3" borderId="1" xfId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8" fillId="0" borderId="0" xfId="4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1" fillId="0" borderId="0" xfId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</cellXfs>
  <cellStyles count="5">
    <cellStyle name="Comma 2" xfId="3"/>
    <cellStyle name="Hyperlink" xfId="4" builtinId="8"/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colors>
    <mruColors>
      <color rgb="FFFFC080"/>
      <color rgb="FF80FF80"/>
      <color rgb="FFFFFF80"/>
      <color rgb="FFFF8080"/>
      <color rgb="FFFFC0C0"/>
      <color rgb="FFC0FF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'2013-11'!$B$9</c:f>
              <c:strCache>
                <c:ptCount val="1"/>
                <c:pt idx="0">
                  <c:v>NVIDIA 331.10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'2013-11'!$A$10:$A$16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'2013-11'!$B$10:$B$16</c:f>
              <c:numCache>
                <c:formatCode>0%</c:formatCode>
                <c:ptCount val="7"/>
                <c:pt idx="0">
                  <c:v>0.8</c:v>
                </c:pt>
                <c:pt idx="1">
                  <c:v>0.8571428571428571</c:v>
                </c:pt>
                <c:pt idx="2">
                  <c:v>1</c:v>
                </c:pt>
                <c:pt idx="3">
                  <c:v>1</c:v>
                </c:pt>
                <c:pt idx="4">
                  <c:v>0.95238095238095233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'2013-11'!$C$9</c:f>
              <c:strCache>
                <c:ptCount val="1"/>
                <c:pt idx="0">
                  <c:v>AMD 13.11 b9.2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'2013-11'!$A$10:$A$16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'2013-11'!$C$10:$C$16</c:f>
              <c:numCache>
                <c:formatCode>0%</c:formatCode>
                <c:ptCount val="7"/>
                <c:pt idx="0">
                  <c:v>0</c:v>
                </c:pt>
                <c:pt idx="1">
                  <c:v>0.6428571428571429</c:v>
                </c:pt>
                <c:pt idx="2">
                  <c:v>0.86956521739130432</c:v>
                </c:pt>
                <c:pt idx="3">
                  <c:v>1</c:v>
                </c:pt>
                <c:pt idx="4">
                  <c:v>0.90476190476190477</c:v>
                </c:pt>
                <c:pt idx="5">
                  <c:v>1</c:v>
                </c:pt>
                <c:pt idx="6">
                  <c:v>0.88888888888888884</c:v>
                </c:pt>
              </c:numCache>
            </c:numRef>
          </c:val>
        </c:ser>
        <c:ser>
          <c:idx val="2"/>
          <c:order val="2"/>
          <c:tx>
            <c:strRef>
              <c:f>'2013-11'!$D$9</c:f>
              <c:strCache>
                <c:ptCount val="1"/>
                <c:pt idx="0">
                  <c:v>Intel 10.18.10.3325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'2013-11'!$A$10:$A$16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'2013-11'!$D$10:$D$16</c:f>
              <c:numCache>
                <c:formatCode>0%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0.86956521739130432</c:v>
                </c:pt>
                <c:pt idx="3">
                  <c:v>1</c:v>
                </c:pt>
                <c:pt idx="4">
                  <c:v>0.95238095238095233</c:v>
                </c:pt>
                <c:pt idx="5">
                  <c:v>1</c:v>
                </c:pt>
                <c:pt idx="6">
                  <c:v>0.97777777777777775</c:v>
                </c:pt>
              </c:numCache>
            </c:numRef>
          </c:val>
        </c:ser>
        <c:ser>
          <c:idx val="4"/>
          <c:order val="3"/>
          <c:tx>
            <c:strRef>
              <c:f>'2013-11'!$E$9</c:f>
              <c:strCache>
                <c:ptCount val="1"/>
                <c:pt idx="0">
                  <c:v>MacOS X 10.9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'2013-11'!$A$10:$A$16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'2013-11'!$E$10:$E$16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0.42857142857142855</c:v>
                </c:pt>
                <c:pt idx="4">
                  <c:v>0.66666666666666663</c:v>
                </c:pt>
                <c:pt idx="5">
                  <c:v>0.91666666666666663</c:v>
                </c:pt>
                <c:pt idx="6">
                  <c:v>0.90909090909090906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048512"/>
        <c:axId val="146292736"/>
      </c:barChart>
      <c:catAx>
        <c:axId val="146048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6292736"/>
        <c:crosses val="autoZero"/>
        <c:auto val="1"/>
        <c:lblAlgn val="ctr"/>
        <c:lblOffset val="100"/>
        <c:noMultiLvlLbl val="0"/>
      </c:catAx>
      <c:valAx>
        <c:axId val="14629273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6048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'2013-09'!$B$9</c:f>
              <c:strCache>
                <c:ptCount val="1"/>
                <c:pt idx="0">
                  <c:v>NVIDIA 326.98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'2013-09'!$B$10:$B$16</c:f>
              <c:numCache>
                <c:formatCode>0%</c:formatCode>
                <c:ptCount val="7"/>
                <c:pt idx="0">
                  <c:v>0.8</c:v>
                </c:pt>
                <c:pt idx="1">
                  <c:v>0.9285714285714286</c:v>
                </c:pt>
                <c:pt idx="2">
                  <c:v>1</c:v>
                </c:pt>
                <c:pt idx="3">
                  <c:v>1</c:v>
                </c:pt>
                <c:pt idx="4">
                  <c:v>0.95</c:v>
                </c:pt>
                <c:pt idx="5">
                  <c:v>1</c:v>
                </c:pt>
                <c:pt idx="6">
                  <c:v>0.97727272727272729</c:v>
                </c:pt>
              </c:numCache>
            </c:numRef>
          </c:val>
        </c:ser>
        <c:ser>
          <c:idx val="1"/>
          <c:order val="1"/>
          <c:tx>
            <c:strRef>
              <c:f>'2013-09'!$C$9</c:f>
              <c:strCache>
                <c:ptCount val="1"/>
                <c:pt idx="0">
                  <c:v>AMD 13.4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'2013-09'!$C$10:$C$16</c:f>
              <c:numCache>
                <c:formatCode>0%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0.86956521739130432</c:v>
                </c:pt>
                <c:pt idx="3">
                  <c:v>1</c:v>
                </c:pt>
                <c:pt idx="4">
                  <c:v>0.9</c:v>
                </c:pt>
                <c:pt idx="5">
                  <c:v>0.92307692307692313</c:v>
                </c:pt>
                <c:pt idx="6">
                  <c:v>0.90909090909090906</c:v>
                </c:pt>
              </c:numCache>
            </c:numRef>
          </c:val>
        </c:ser>
        <c:ser>
          <c:idx val="2"/>
          <c:order val="2"/>
          <c:tx>
            <c:strRef>
              <c:f>'2013-09'!$D$9</c:f>
              <c:strCache>
                <c:ptCount val="1"/>
                <c:pt idx="0">
                  <c:v>Intel 10.18.10.3277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'2013-09'!$D$10:$D$16</c:f>
              <c:numCache>
                <c:formatCode>0%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0.86956521739130432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4"/>
          <c:order val="3"/>
          <c:tx>
            <c:strRef>
              <c:f>'2013-09'!$E$9</c:f>
              <c:strCache>
                <c:ptCount val="1"/>
                <c:pt idx="0">
                  <c:v>MacOS X 10.8.3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'2013-09'!$E$10:$E$16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0.68181818181818177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035072"/>
        <c:axId val="146295040"/>
      </c:barChart>
      <c:catAx>
        <c:axId val="84035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6295040"/>
        <c:crosses val="autoZero"/>
        <c:auto val="1"/>
        <c:lblAlgn val="ctr"/>
        <c:lblOffset val="100"/>
        <c:noMultiLvlLbl val="0"/>
      </c:catAx>
      <c:valAx>
        <c:axId val="14629504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403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'2013-04'!$B$9</c:f>
              <c:strCache>
                <c:ptCount val="1"/>
                <c:pt idx="0">
                  <c:v>NVIDIA 320.00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'2013-04'!$A$10:$A$15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'2013-04'!$B$10:$B$15</c:f>
              <c:numCache>
                <c:formatCode>0%</c:formatCode>
                <c:ptCount val="6"/>
                <c:pt idx="0">
                  <c:v>0.9285714285714286</c:v>
                </c:pt>
                <c:pt idx="1">
                  <c:v>1</c:v>
                </c:pt>
                <c:pt idx="2">
                  <c:v>0.875</c:v>
                </c:pt>
                <c:pt idx="3">
                  <c:v>0.95</c:v>
                </c:pt>
                <c:pt idx="4">
                  <c:v>0.92307692307692313</c:v>
                </c:pt>
                <c:pt idx="5">
                  <c:v>0.97727272727272729</c:v>
                </c:pt>
              </c:numCache>
            </c:numRef>
          </c:val>
        </c:ser>
        <c:ser>
          <c:idx val="1"/>
          <c:order val="1"/>
          <c:tx>
            <c:strRef>
              <c:f>'2013-04'!$C$9</c:f>
              <c:strCache>
                <c:ptCount val="1"/>
                <c:pt idx="0">
                  <c:v>AMD 13.4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'2013-04'!$A$10:$A$15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'2013-04'!$C$10:$C$15</c:f>
              <c:numCache>
                <c:formatCode>0%</c:formatCode>
                <c:ptCount val="6"/>
                <c:pt idx="0">
                  <c:v>0.5</c:v>
                </c:pt>
                <c:pt idx="1">
                  <c:v>0.91304347826086951</c:v>
                </c:pt>
                <c:pt idx="2">
                  <c:v>0.875</c:v>
                </c:pt>
                <c:pt idx="3">
                  <c:v>0.9</c:v>
                </c:pt>
                <c:pt idx="4">
                  <c:v>0.92307692307692313</c:v>
                </c:pt>
                <c:pt idx="5">
                  <c:v>0.90909090909090906</c:v>
                </c:pt>
              </c:numCache>
            </c:numRef>
          </c:val>
        </c:ser>
        <c:ser>
          <c:idx val="2"/>
          <c:order val="2"/>
          <c:tx>
            <c:strRef>
              <c:f>'2013-04'!$D$9</c:f>
              <c:strCache>
                <c:ptCount val="1"/>
                <c:pt idx="0">
                  <c:v>Intel 9.18.10.3006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'2013-04'!$A$10:$A$15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'2013-04'!$D$10:$D$15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4"/>
          <c:order val="3"/>
          <c:tx>
            <c:strRef>
              <c:f>'2013-04'!$E$9</c:f>
              <c:strCache>
                <c:ptCount val="1"/>
                <c:pt idx="0">
                  <c:v>MacOS X 10.8.2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'2013-04'!$A$10:$A$15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'2013-04'!$E$10:$E$15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0.68181818181818177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974720"/>
        <c:axId val="146297920"/>
      </c:barChart>
      <c:catAx>
        <c:axId val="146974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46297920"/>
        <c:crosses val="autoZero"/>
        <c:auto val="1"/>
        <c:lblAlgn val="ctr"/>
        <c:lblOffset val="100"/>
        <c:noMultiLvlLbl val="0"/>
      </c:catAx>
      <c:valAx>
        <c:axId val="14629792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697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'2013-03'!$B$9</c:f>
              <c:strCache>
                <c:ptCount val="1"/>
                <c:pt idx="0">
                  <c:v>NVIDIA 314.21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'2013-03'!$B$10:$B$15</c:f>
              <c:numCache>
                <c:formatCode>0%</c:formatCode>
                <c:ptCount val="6"/>
                <c:pt idx="0">
                  <c:v>0.9285714285714286</c:v>
                </c:pt>
                <c:pt idx="1">
                  <c:v>1</c:v>
                </c:pt>
                <c:pt idx="2">
                  <c:v>0.875</c:v>
                </c:pt>
                <c:pt idx="3">
                  <c:v>0.95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1"/>
          <c:order val="1"/>
          <c:tx>
            <c:strRef>
              <c:f>'2013-03'!$C$9</c:f>
              <c:strCache>
                <c:ptCount val="1"/>
                <c:pt idx="0">
                  <c:v>AMD 13.3 beta 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'2013-03'!$C$10:$C$15</c:f>
              <c:numCache>
                <c:formatCode>0%</c:formatCode>
                <c:ptCount val="6"/>
                <c:pt idx="0">
                  <c:v>0.14285714285714285</c:v>
                </c:pt>
                <c:pt idx="1">
                  <c:v>0.91304347826086951</c:v>
                </c:pt>
                <c:pt idx="2">
                  <c:v>0.875</c:v>
                </c:pt>
                <c:pt idx="3">
                  <c:v>0.9</c:v>
                </c:pt>
                <c:pt idx="4">
                  <c:v>0.92307692307692313</c:v>
                </c:pt>
                <c:pt idx="5">
                  <c:v>0.88636363636363635</c:v>
                </c:pt>
              </c:numCache>
            </c:numRef>
          </c:val>
        </c:ser>
        <c:ser>
          <c:idx val="2"/>
          <c:order val="2"/>
          <c:tx>
            <c:strRef>
              <c:f>'2013-03'!$D$9</c:f>
              <c:strCache>
                <c:ptCount val="1"/>
                <c:pt idx="0">
                  <c:v>Intel 9.18.10.3006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'2013-03'!$D$10:$D$15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4"/>
          <c:order val="3"/>
          <c:tx>
            <c:strRef>
              <c:f>'2013-03'!$E$9</c:f>
              <c:strCache>
                <c:ptCount val="1"/>
                <c:pt idx="0">
                  <c:v>MacOS X 10.8.2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'2013-03'!$E$10:$E$15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0.68181818181818177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972672"/>
        <c:axId val="147177472"/>
      </c:barChart>
      <c:catAx>
        <c:axId val="14697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7177472"/>
        <c:crosses val="autoZero"/>
        <c:auto val="1"/>
        <c:lblAlgn val="ctr"/>
        <c:lblOffset val="100"/>
        <c:noMultiLvlLbl val="0"/>
      </c:catAx>
      <c:valAx>
        <c:axId val="14717747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697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'2013-02'!$B$9</c:f>
              <c:strCache>
                <c:ptCount val="1"/>
                <c:pt idx="0">
                  <c:v>NVIDIA 314.07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'2013-02'!$B$10:$B$15</c:f>
              <c:numCache>
                <c:formatCode>0%</c:formatCode>
                <c:ptCount val="6"/>
                <c:pt idx="0">
                  <c:v>0.9285714285714286</c:v>
                </c:pt>
                <c:pt idx="1">
                  <c:v>1</c:v>
                </c:pt>
                <c:pt idx="2">
                  <c:v>0.875</c:v>
                </c:pt>
                <c:pt idx="3">
                  <c:v>0.95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1"/>
          <c:order val="1"/>
          <c:tx>
            <c:strRef>
              <c:f>'2013-02'!$C$9</c:f>
              <c:strCache>
                <c:ptCount val="1"/>
                <c:pt idx="0">
                  <c:v>AMD 13.6 beta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'2013-02'!$C$10:$C$15</c:f>
              <c:numCache>
                <c:formatCode>0%</c:formatCode>
                <c:ptCount val="6"/>
                <c:pt idx="0">
                  <c:v>0.14285714285714285</c:v>
                </c:pt>
                <c:pt idx="1">
                  <c:v>0.91304347826086951</c:v>
                </c:pt>
                <c:pt idx="2">
                  <c:v>0.875</c:v>
                </c:pt>
                <c:pt idx="3">
                  <c:v>0.9</c:v>
                </c:pt>
                <c:pt idx="4">
                  <c:v>0.92307692307692313</c:v>
                </c:pt>
                <c:pt idx="5">
                  <c:v>0.88636363636363635</c:v>
                </c:pt>
              </c:numCache>
            </c:numRef>
          </c:val>
        </c:ser>
        <c:ser>
          <c:idx val="2"/>
          <c:order val="2"/>
          <c:tx>
            <c:strRef>
              <c:f>'2013-02'!$D$9</c:f>
              <c:strCache>
                <c:ptCount val="1"/>
                <c:pt idx="0">
                  <c:v>Intel 9.18.10.2973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'2013-02'!$D$10:$D$15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4"/>
          <c:order val="3"/>
          <c:tx>
            <c:strRef>
              <c:f>'2013-02'!$E$9</c:f>
              <c:strCache>
                <c:ptCount val="1"/>
                <c:pt idx="0">
                  <c:v>MacOS X 10.8.2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'2013-02'!$E$10:$E$15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0.61363636363636365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200960"/>
        <c:axId val="147180928"/>
      </c:barChart>
      <c:catAx>
        <c:axId val="148200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47180928"/>
        <c:crosses val="autoZero"/>
        <c:auto val="1"/>
        <c:lblAlgn val="ctr"/>
        <c:lblOffset val="100"/>
        <c:noMultiLvlLbl val="0"/>
      </c:catAx>
      <c:valAx>
        <c:axId val="14718092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820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'2013-01'!$B$9</c:f>
              <c:strCache>
                <c:ptCount val="1"/>
                <c:pt idx="0">
                  <c:v>NVIDIA 310.33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'2013-01'!$B$10:$B$15</c:f>
              <c:numCache>
                <c:formatCode>0%</c:formatCode>
                <c:ptCount val="6"/>
                <c:pt idx="0">
                  <c:v>0.7857142857142857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'2013-01'!$C$9</c:f>
              <c:strCache>
                <c:ptCount val="1"/>
                <c:pt idx="0">
                  <c:v>NVIDIA 313.95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'2013-01'!$C$10:$C$15</c:f>
              <c:numCache>
                <c:formatCode>0%</c:formatCode>
                <c:ptCount val="6"/>
                <c:pt idx="0">
                  <c:v>0.9285714285714286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'2013-01'!$D$9</c:f>
              <c:strCache>
                <c:ptCount val="1"/>
                <c:pt idx="0">
                  <c:v>AMD 12.11 b11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'2013-01'!$D$10:$D$15</c:f>
              <c:numCache>
                <c:formatCode>0%</c:formatCode>
                <c:ptCount val="6"/>
                <c:pt idx="0">
                  <c:v>0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'2013-01'!$E$9</c:f>
              <c:strCache>
                <c:ptCount val="1"/>
                <c:pt idx="0">
                  <c:v>AMD 13.2 beta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'2013-01'!$E$10:$E$15</c:f>
              <c:numCache>
                <c:formatCode>0%</c:formatCode>
                <c:ptCount val="6"/>
                <c:pt idx="0">
                  <c:v>0.14285714285714285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  <c:pt idx="5">
                  <c:v>0.75</c:v>
                </c:pt>
              </c:numCache>
            </c:numRef>
          </c:val>
        </c:ser>
        <c:ser>
          <c:idx val="4"/>
          <c:order val="4"/>
          <c:tx>
            <c:strRef>
              <c:f>'2013-01'!$F$9</c:f>
              <c:strCache>
                <c:ptCount val="1"/>
                <c:pt idx="0">
                  <c:v>Intel 15.28.10.2897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'2013-01'!$F$10:$F$15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0.73684210526315785</c:v>
                </c:pt>
                <c:pt idx="4">
                  <c:v>0.86</c:v>
                </c:pt>
                <c:pt idx="5">
                  <c:v>0</c:v>
                </c:pt>
              </c:numCache>
            </c:numRef>
          </c:val>
        </c:ser>
        <c:ser>
          <c:idx val="5"/>
          <c:order val="5"/>
          <c:tx>
            <c:strRef>
              <c:f>'2013-01'!$G$9</c:f>
              <c:strCache>
                <c:ptCount val="1"/>
                <c:pt idx="0">
                  <c:v>Intel 15.31.64.2885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'2013-01'!$G$10:$G$15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0.94736842105263153</c:v>
                </c:pt>
                <c:pt idx="4">
                  <c:v>0.92</c:v>
                </c:pt>
                <c:pt idx="5">
                  <c:v>0.875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522496"/>
        <c:axId val="147182656"/>
      </c:barChart>
      <c:catAx>
        <c:axId val="14852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47182656"/>
        <c:crosses val="autoZero"/>
        <c:auto val="1"/>
        <c:lblAlgn val="ctr"/>
        <c:lblOffset val="100"/>
        <c:noMultiLvlLbl val="0"/>
      </c:catAx>
      <c:valAx>
        <c:axId val="14718265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852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'2012-12'!$B$9</c:f>
              <c:strCache>
                <c:ptCount val="1"/>
                <c:pt idx="0">
                  <c:v>NVIDIA 310.33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'2012-12'!$B$10:$B$14</c:f>
              <c:numCache>
                <c:formatCode>0%</c:formatCode>
                <c:ptCount val="5"/>
                <c:pt idx="0">
                  <c:v>0.73333333333333328</c:v>
                </c:pt>
                <c:pt idx="1">
                  <c:v>0.95454545454545459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'2012-12'!$C$9</c:f>
              <c:strCache>
                <c:ptCount val="1"/>
                <c:pt idx="0">
                  <c:v>NVIDIA 310.64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'2012-12'!$C$10:$C$14</c:f>
              <c:numCache>
                <c:formatCode>0%</c:formatCode>
                <c:ptCount val="5"/>
                <c:pt idx="0">
                  <c:v>0.8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'2012-12'!$D$9</c:f>
              <c:strCache>
                <c:ptCount val="1"/>
                <c:pt idx="0">
                  <c:v>AMD 12.11 b4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'2012-12'!$D$10:$D$14</c:f>
              <c:numCache>
                <c:formatCode>0%</c:formatCode>
                <c:ptCount val="5"/>
                <c:pt idx="0">
                  <c:v>0</c:v>
                </c:pt>
                <c:pt idx="1">
                  <c:v>0.90909090909090906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'2012-12'!$E$9</c:f>
              <c:strCache>
                <c:ptCount val="1"/>
                <c:pt idx="0">
                  <c:v>AMD 12.11 b11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'2012-12'!$E$10:$E$14</c:f>
              <c:numCache>
                <c:formatCode>0%</c:formatCode>
                <c:ptCount val="5"/>
                <c:pt idx="0">
                  <c:v>0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'2012-12'!$F$9</c:f>
              <c:strCache>
                <c:ptCount val="1"/>
                <c:pt idx="0">
                  <c:v>Intel 15.28.10.2897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'2012-12'!$F$10:$F$14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0.73684210526315785</c:v>
                </c:pt>
                <c:pt idx="4">
                  <c:v>0.8571428571428571</c:v>
                </c:pt>
              </c:numCache>
            </c:numRef>
          </c:val>
        </c:ser>
        <c:ser>
          <c:idx val="5"/>
          <c:order val="5"/>
          <c:tx>
            <c:strRef>
              <c:f>'2012-12'!$G$9</c:f>
              <c:strCache>
                <c:ptCount val="1"/>
                <c:pt idx="0">
                  <c:v>Intel 15.31.64.2885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'2012-12'!$G$10:$G$14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0.94736842105263153</c:v>
                </c:pt>
                <c:pt idx="4">
                  <c:v>0.91836734693877553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524032"/>
        <c:axId val="147184960"/>
      </c:barChart>
      <c:catAx>
        <c:axId val="14852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7184960"/>
        <c:crosses val="autoZero"/>
        <c:auto val="1"/>
        <c:lblAlgn val="ctr"/>
        <c:lblOffset val="100"/>
        <c:noMultiLvlLbl val="0"/>
      </c:catAx>
      <c:valAx>
        <c:axId val="14718496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852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17</xdr:row>
      <xdr:rowOff>190499</xdr:rowOff>
    </xdr:from>
    <xdr:to>
      <xdr:col>4</xdr:col>
      <xdr:colOff>790575</xdr:colOff>
      <xdr:row>32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17</xdr:row>
      <xdr:rowOff>190499</xdr:rowOff>
    </xdr:from>
    <xdr:to>
      <xdr:col>4</xdr:col>
      <xdr:colOff>790575</xdr:colOff>
      <xdr:row>32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16</xdr:row>
      <xdr:rowOff>190499</xdr:rowOff>
    </xdr:from>
    <xdr:to>
      <xdr:col>4</xdr:col>
      <xdr:colOff>790575</xdr:colOff>
      <xdr:row>31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16</xdr:row>
      <xdr:rowOff>190499</xdr:rowOff>
    </xdr:from>
    <xdr:to>
      <xdr:col>4</xdr:col>
      <xdr:colOff>790575</xdr:colOff>
      <xdr:row>31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404811</xdr:colOff>
      <xdr:row>16</xdr:row>
      <xdr:rowOff>190499</xdr:rowOff>
    </xdr:from>
    <xdr:to>
      <xdr:col>4</xdr:col>
      <xdr:colOff>571500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1447800</xdr:colOff>
      <xdr:row>16</xdr:row>
      <xdr:rowOff>57150</xdr:rowOff>
    </xdr:from>
    <xdr:to>
      <xdr:col>5</xdr:col>
      <xdr:colOff>333375</xdr:colOff>
      <xdr:row>30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1447800</xdr:colOff>
      <xdr:row>16</xdr:row>
      <xdr:rowOff>57150</xdr:rowOff>
    </xdr:from>
    <xdr:to>
      <xdr:col>5</xdr:col>
      <xdr:colOff>333375</xdr:colOff>
      <xdr:row>30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7.xml"/><Relationship Id="rId4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60"/>
  <sheetViews>
    <sheetView tabSelected="1" topLeftCell="A112" workbookViewId="0">
      <selection activeCell="I122" sqref="I122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6.28515625" style="1" bestFit="1" customWidth="1"/>
    <col min="4" max="4" width="17.5703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55" t="s">
        <v>345</v>
      </c>
      <c r="B1" s="55"/>
      <c r="C1" s="55"/>
      <c r="D1" s="55"/>
      <c r="E1" s="55"/>
    </row>
    <row r="2" spans="1:5" x14ac:dyDescent="0.25">
      <c r="A2" s="56" t="s">
        <v>168</v>
      </c>
      <c r="B2" s="56"/>
      <c r="C2" s="56"/>
      <c r="D2" s="56"/>
      <c r="E2" s="56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50" t="s">
        <v>5</v>
      </c>
      <c r="C4" s="51" t="s">
        <v>151</v>
      </c>
      <c r="D4" s="51" t="s">
        <v>190</v>
      </c>
      <c r="E4" s="3" t="s">
        <v>188</v>
      </c>
    </row>
    <row r="5" spans="1:5" x14ac:dyDescent="0.25">
      <c r="A5" s="2" t="s">
        <v>149</v>
      </c>
      <c r="B5" s="17">
        <v>41549</v>
      </c>
      <c r="C5" s="17">
        <v>41586</v>
      </c>
      <c r="D5" s="39">
        <v>41516</v>
      </c>
      <c r="E5" s="17">
        <v>41569</v>
      </c>
    </row>
    <row r="6" spans="1:5" x14ac:dyDescent="0.25">
      <c r="A6" s="2" t="s">
        <v>148</v>
      </c>
      <c r="B6" s="2" t="s">
        <v>344</v>
      </c>
      <c r="C6" s="2" t="s">
        <v>350</v>
      </c>
      <c r="D6" s="52" t="s">
        <v>348</v>
      </c>
      <c r="E6" s="23" t="s">
        <v>341</v>
      </c>
    </row>
    <row r="7" spans="1:5" ht="15.75" thickBot="1" x14ac:dyDescent="0.3">
      <c r="A7" s="26" t="s">
        <v>157</v>
      </c>
      <c r="B7" s="14" t="s">
        <v>342</v>
      </c>
      <c r="C7" s="14" t="s">
        <v>342</v>
      </c>
      <c r="D7" s="14" t="s">
        <v>342</v>
      </c>
      <c r="E7" s="14" t="s">
        <v>342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2" t="s">
        <v>346</v>
      </c>
      <c r="C9" s="3" t="s">
        <v>351</v>
      </c>
      <c r="D9" s="3" t="s">
        <v>347</v>
      </c>
      <c r="E9" s="27" t="s">
        <v>341</v>
      </c>
    </row>
    <row r="10" spans="1:5" x14ac:dyDescent="0.25">
      <c r="A10" s="2" t="s">
        <v>340</v>
      </c>
      <c r="B10" s="49">
        <f>IF(B$47=0, 0,(B$42+B$43)/B$47)</f>
        <v>0.8</v>
      </c>
      <c r="C10" s="49">
        <f t="shared" ref="C10:E10" si="0">IF(C$47=0, 0,(C$42+C$43)/C$47)</f>
        <v>0</v>
      </c>
      <c r="D10" s="49">
        <f t="shared" si="0"/>
        <v>0</v>
      </c>
      <c r="E10" s="49">
        <f t="shared" si="0"/>
        <v>0</v>
      </c>
    </row>
    <row r="11" spans="1:5" x14ac:dyDescent="0.25">
      <c r="A11" s="2" t="s">
        <v>195</v>
      </c>
      <c r="B11" s="20">
        <f>IF(B$70=0, 0,(B$65+B$66)/B$70)</f>
        <v>0.8571428571428571</v>
      </c>
      <c r="C11" s="20">
        <f>IF(C$70=0, 0,(C$65+C$66)/C$70)</f>
        <v>0.6428571428571429</v>
      </c>
      <c r="D11" s="20">
        <f>IF(D$70=0, 0,(D$65+D$66)/D$70)</f>
        <v>0.25</v>
      </c>
      <c r="E11" s="20">
        <f>IF(E$70=0, 0,(E$65+E$66)/E$70)</f>
        <v>0</v>
      </c>
    </row>
    <row r="12" spans="1:5" x14ac:dyDescent="0.25">
      <c r="A12" s="2" t="s">
        <v>194</v>
      </c>
      <c r="B12" s="20">
        <f>IF(B$102=0,0,(B$97+B$98)/B$102)</f>
        <v>1</v>
      </c>
      <c r="C12" s="20">
        <f>IF(C$102=0,0,(C$97+C$98)/C$102)</f>
        <v>0.86956521739130432</v>
      </c>
      <c r="D12" s="20">
        <f>IF(D$102=0,0,(D$97+D$98)/D$102)</f>
        <v>0.86956521739130432</v>
      </c>
      <c r="E12" s="20">
        <f>IF(E$102=0,0,(E$97+E$98)/E$102)</f>
        <v>0</v>
      </c>
    </row>
    <row r="13" spans="1:5" x14ac:dyDescent="0.25">
      <c r="A13" s="2" t="s">
        <v>193</v>
      </c>
      <c r="B13" s="20">
        <f>IF(B$118=0, 0, (B$113+B$114)/B$118)</f>
        <v>1</v>
      </c>
      <c r="C13" s="20">
        <f>IF(C$118=0, 0, (C$113+C$114)/C$118)</f>
        <v>1</v>
      </c>
      <c r="D13" s="20">
        <f>IF(D$118=0, 0, (D$113+D$114)/D$118)</f>
        <v>1</v>
      </c>
      <c r="E13" s="20">
        <f>IF(E$118=0, 0, (E$113+E$114)/E$118)</f>
        <v>0.42857142857142855</v>
      </c>
    </row>
    <row r="14" spans="1:5" x14ac:dyDescent="0.25">
      <c r="A14" s="2" t="s">
        <v>192</v>
      </c>
      <c r="B14" s="20">
        <f>IF(B$148=0, 0, (B$143+B$144)/B$148)</f>
        <v>0.95238095238095233</v>
      </c>
      <c r="C14" s="20">
        <f>IF(C$148=0, 0, (C$143+C$144)/C$148)</f>
        <v>0.90476190476190477</v>
      </c>
      <c r="D14" s="20">
        <f>IF(D$148=0, 0, (D$143+D$144)/D$148)</f>
        <v>0.95238095238095233</v>
      </c>
      <c r="E14" s="20">
        <f>IF(E$148=0, 0, (E$143+E$144)/E$148)</f>
        <v>0.66666666666666663</v>
      </c>
    </row>
    <row r="15" spans="1:5" x14ac:dyDescent="0.25">
      <c r="A15" s="2" t="s">
        <v>191</v>
      </c>
      <c r="B15" s="20">
        <f>IF(B$169=0, 0, (B$164+B$165)/B$169)</f>
        <v>1</v>
      </c>
      <c r="C15" s="20">
        <f>IF(C$169=0, 0, (C$164+C$165)/C$169)</f>
        <v>1</v>
      </c>
      <c r="D15" s="20">
        <f>IF(D$169=0, 0, (D$164+D$165)/D$169)</f>
        <v>1</v>
      </c>
      <c r="E15" s="20">
        <f>IF(E$169=0, 0, (E$164+E$165)/E$169)</f>
        <v>0.91666666666666663</v>
      </c>
    </row>
    <row r="16" spans="1:5" ht="15.75" thickBot="1" x14ac:dyDescent="0.3">
      <c r="A16" s="14" t="s">
        <v>196</v>
      </c>
      <c r="B16" s="25">
        <f>IF(B$223=0, 0, (B$218+B$219)/B$223)</f>
        <v>1</v>
      </c>
      <c r="C16" s="25">
        <f>IF(C$223=0, 0, (C$218+C$219)/C$223)</f>
        <v>0.88888888888888884</v>
      </c>
      <c r="D16" s="25">
        <f>IF(D$223=0, 0, (D$218+D$219)/D$223)</f>
        <v>0.97777777777777775</v>
      </c>
      <c r="E16" s="25">
        <f>IF(E$223=0, 0, (E$218+E$219)/E$223)</f>
        <v>0.90909090909090906</v>
      </c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x14ac:dyDescent="0.25">
      <c r="A34" s="2"/>
      <c r="B34" s="20"/>
      <c r="C34" s="20"/>
      <c r="D34" s="20"/>
      <c r="E34" s="20"/>
    </row>
    <row r="35" spans="1:5" ht="15.75" thickBot="1" x14ac:dyDescent="0.3">
      <c r="A35" s="2"/>
      <c r="B35" s="17"/>
      <c r="C35" s="17"/>
    </row>
    <row r="36" spans="1:5" x14ac:dyDescent="0.25">
      <c r="A36" s="3" t="s">
        <v>338</v>
      </c>
      <c r="B36" s="50" t="s">
        <v>5</v>
      </c>
      <c r="C36" s="51" t="s">
        <v>151</v>
      </c>
      <c r="D36" s="51" t="s">
        <v>190</v>
      </c>
      <c r="E36" s="3" t="s">
        <v>188</v>
      </c>
    </row>
    <row r="37" spans="1:5" x14ac:dyDescent="0.25">
      <c r="A37" s="2" t="s">
        <v>293</v>
      </c>
      <c r="B37" s="4" t="s">
        <v>6</v>
      </c>
      <c r="C37" s="52" t="s">
        <v>177</v>
      </c>
      <c r="D37" s="52" t="s">
        <v>177</v>
      </c>
      <c r="E37" s="52" t="s">
        <v>177</v>
      </c>
    </row>
    <row r="38" spans="1:5" x14ac:dyDescent="0.25">
      <c r="A38" s="2" t="s">
        <v>227</v>
      </c>
      <c r="B38" s="4" t="s">
        <v>6</v>
      </c>
      <c r="C38" s="52" t="s">
        <v>177</v>
      </c>
      <c r="D38" s="52" t="s">
        <v>177</v>
      </c>
      <c r="E38" s="52" t="s">
        <v>177</v>
      </c>
    </row>
    <row r="39" spans="1:5" x14ac:dyDescent="0.25">
      <c r="A39" s="2" t="s">
        <v>213</v>
      </c>
      <c r="B39" s="8" t="s">
        <v>7</v>
      </c>
      <c r="C39" s="52" t="s">
        <v>177</v>
      </c>
      <c r="D39" s="52" t="s">
        <v>177</v>
      </c>
      <c r="E39" s="52" t="s">
        <v>177</v>
      </c>
    </row>
    <row r="40" spans="1:5" x14ac:dyDescent="0.25">
      <c r="A40" s="2" t="s">
        <v>281</v>
      </c>
      <c r="B40" s="4" t="s">
        <v>6</v>
      </c>
      <c r="C40" s="52" t="s">
        <v>177</v>
      </c>
      <c r="D40" s="52" t="s">
        <v>177</v>
      </c>
      <c r="E40" s="52" t="s">
        <v>177</v>
      </c>
    </row>
    <row r="41" spans="1:5" x14ac:dyDescent="0.25">
      <c r="A41" s="15" t="s">
        <v>339</v>
      </c>
      <c r="B41" s="21" t="s">
        <v>6</v>
      </c>
      <c r="C41" s="31" t="s">
        <v>177</v>
      </c>
      <c r="D41" s="31" t="s">
        <v>177</v>
      </c>
      <c r="E41" s="31" t="s">
        <v>177</v>
      </c>
    </row>
    <row r="42" spans="1:5" x14ac:dyDescent="0.25">
      <c r="A42" s="2" t="s">
        <v>6</v>
      </c>
      <c r="B42" s="10">
        <f>COUNTIF(B37:B41,"pass")</f>
        <v>4</v>
      </c>
      <c r="C42" s="10">
        <f>COUNTIF(C37:C41,"pass")</f>
        <v>0</v>
      </c>
      <c r="D42" s="10">
        <f>COUNTIF(D37:D41,"pass")</f>
        <v>0</v>
      </c>
      <c r="E42" s="10">
        <f>COUNTIF(E37:E41,"pass")</f>
        <v>0</v>
      </c>
    </row>
    <row r="43" spans="1:5" x14ac:dyDescent="0.25">
      <c r="A43" s="2" t="s">
        <v>143</v>
      </c>
      <c r="B43" s="5">
        <f>COUNTIF(B37:B41,"Ok")</f>
        <v>0</v>
      </c>
      <c r="C43" s="5">
        <f>COUNTIF(C37:C41,"Ok")</f>
        <v>0</v>
      </c>
      <c r="D43" s="5">
        <f>COUNTIF(D37:D41,"Ok")</f>
        <v>0</v>
      </c>
      <c r="E43" s="5">
        <f>COUNTIF(E37:E41,"Ok")</f>
        <v>0</v>
      </c>
    </row>
    <row r="44" spans="1:5" x14ac:dyDescent="0.25">
      <c r="A44" s="2" t="s">
        <v>140</v>
      </c>
      <c r="B44" s="11">
        <f>COUNTIF(B37:B41,"workaround")</f>
        <v>0</v>
      </c>
      <c r="C44" s="11">
        <f>COUNTIF(C37:C41,"workaround")</f>
        <v>0</v>
      </c>
      <c r="D44" s="11">
        <f>COUNTIF(D37:D41,"workaround")</f>
        <v>0</v>
      </c>
      <c r="E44" s="11">
        <f>COUNTIF(E37:E41,"workaround")</f>
        <v>0</v>
      </c>
    </row>
    <row r="45" spans="1:5" x14ac:dyDescent="0.25">
      <c r="A45" s="2" t="s">
        <v>7</v>
      </c>
      <c r="B45" s="12">
        <f>COUNTIF(B37:B41,"Fail")</f>
        <v>1</v>
      </c>
      <c r="C45" s="12">
        <f>COUNTIF(C37:C41,"Fail")</f>
        <v>0</v>
      </c>
      <c r="D45" s="12">
        <f>COUNTIF(D37:D41,"Fail")</f>
        <v>0</v>
      </c>
      <c r="E45" s="12">
        <f>COUNTIF(E37:E41,"Fail")</f>
        <v>0</v>
      </c>
    </row>
    <row r="46" spans="1:5" x14ac:dyDescent="0.25">
      <c r="A46" s="2" t="s">
        <v>177</v>
      </c>
      <c r="B46" s="2">
        <f>COUNT(B37:B41,"Untested")</f>
        <v>0</v>
      </c>
      <c r="C46" s="2">
        <f>COUNTIF(C37:C41,"unsupported")</f>
        <v>5</v>
      </c>
      <c r="D46" s="2">
        <f>COUNT(D37:D41,"Untested")</f>
        <v>0</v>
      </c>
      <c r="E46" s="2">
        <f>COUNT(E37:E41,"Untested")</f>
        <v>0</v>
      </c>
    </row>
    <row r="47" spans="1:5" x14ac:dyDescent="0.25">
      <c r="A47" s="2" t="s">
        <v>139</v>
      </c>
      <c r="B47" s="2">
        <f>B42+B45+B44+B46+B43</f>
        <v>5</v>
      </c>
      <c r="C47" s="2">
        <f>C42+C45+C44+C46+C43</f>
        <v>5</v>
      </c>
      <c r="D47" s="2">
        <f>D42+D45+D44+D46+D43</f>
        <v>0</v>
      </c>
      <c r="E47" s="2">
        <f>E42+E45+E44+E46+E43</f>
        <v>0</v>
      </c>
    </row>
    <row r="48" spans="1:5" ht="15.75" thickBot="1" x14ac:dyDescent="0.3">
      <c r="A48" s="18" t="s">
        <v>8</v>
      </c>
      <c r="B48" s="6">
        <f>IF(B$47=0, 0,(B$42+B$43)/B$47)</f>
        <v>0.8</v>
      </c>
      <c r="C48" s="6">
        <f t="shared" ref="C48:E48" si="1">IF(C$47=0, 0,(C$42+C$43)/C$47)</f>
        <v>0</v>
      </c>
      <c r="D48" s="6">
        <f t="shared" si="1"/>
        <v>0</v>
      </c>
      <c r="E48" s="6">
        <f t="shared" si="1"/>
        <v>0</v>
      </c>
    </row>
    <row r="49" spans="1:5" ht="15.75" thickBot="1" x14ac:dyDescent="0.3">
      <c r="A49" s="2"/>
      <c r="B49" s="17"/>
      <c r="C49" s="17"/>
    </row>
    <row r="50" spans="1:5" x14ac:dyDescent="0.25">
      <c r="A50" s="3" t="s">
        <v>128</v>
      </c>
      <c r="B50" s="50" t="s">
        <v>5</v>
      </c>
      <c r="C50" s="51" t="s">
        <v>151</v>
      </c>
      <c r="D50" s="51" t="s">
        <v>190</v>
      </c>
      <c r="E50" s="3" t="s">
        <v>188</v>
      </c>
    </row>
    <row r="51" spans="1:5" x14ac:dyDescent="0.25">
      <c r="A51" s="2" t="s">
        <v>208</v>
      </c>
      <c r="B51" s="4" t="s">
        <v>6</v>
      </c>
      <c r="C51" s="4" t="s">
        <v>6</v>
      </c>
      <c r="D51" s="52" t="s">
        <v>177</v>
      </c>
      <c r="E51" s="52" t="s">
        <v>177</v>
      </c>
    </row>
    <row r="52" spans="1:5" x14ac:dyDescent="0.25">
      <c r="A52" s="2" t="s">
        <v>209</v>
      </c>
      <c r="B52" s="7" t="s">
        <v>140</v>
      </c>
      <c r="C52" s="8" t="s">
        <v>7</v>
      </c>
      <c r="D52" s="8" t="s">
        <v>7</v>
      </c>
      <c r="E52" s="52" t="s">
        <v>177</v>
      </c>
    </row>
    <row r="53" spans="1:5" x14ac:dyDescent="0.25">
      <c r="A53" s="2" t="s">
        <v>210</v>
      </c>
      <c r="B53" s="4" t="s">
        <v>6</v>
      </c>
      <c r="C53" s="8" t="s">
        <v>7</v>
      </c>
      <c r="D53" s="52" t="s">
        <v>177</v>
      </c>
      <c r="E53" s="52" t="s">
        <v>177</v>
      </c>
    </row>
    <row r="54" spans="1:5" x14ac:dyDescent="0.25">
      <c r="A54" s="2" t="s">
        <v>211</v>
      </c>
      <c r="B54" s="4" t="s">
        <v>6</v>
      </c>
      <c r="C54" s="8" t="s">
        <v>7</v>
      </c>
      <c r="D54" s="52" t="s">
        <v>177</v>
      </c>
      <c r="E54" s="52" t="s">
        <v>177</v>
      </c>
    </row>
    <row r="55" spans="1:5" x14ac:dyDescent="0.25">
      <c r="A55" s="2" t="s">
        <v>212</v>
      </c>
      <c r="B55" s="4" t="s">
        <v>6</v>
      </c>
      <c r="C55" s="4" t="s">
        <v>6</v>
      </c>
      <c r="D55" s="52" t="s">
        <v>177</v>
      </c>
      <c r="E55" s="52" t="s">
        <v>177</v>
      </c>
    </row>
    <row r="56" spans="1:5" x14ac:dyDescent="0.25">
      <c r="A56" s="2" t="s">
        <v>213</v>
      </c>
      <c r="B56" s="7" t="s">
        <v>140</v>
      </c>
      <c r="C56" s="4" t="s">
        <v>6</v>
      </c>
      <c r="D56" s="52" t="s">
        <v>177</v>
      </c>
      <c r="E56" s="52" t="s">
        <v>177</v>
      </c>
    </row>
    <row r="57" spans="1:5" x14ac:dyDescent="0.25">
      <c r="A57" s="2" t="s">
        <v>214</v>
      </c>
      <c r="B57" s="4" t="s">
        <v>6</v>
      </c>
      <c r="C57" s="4" t="s">
        <v>6</v>
      </c>
      <c r="D57" s="8" t="s">
        <v>7</v>
      </c>
      <c r="E57" s="52" t="s">
        <v>177</v>
      </c>
    </row>
    <row r="58" spans="1:5" x14ac:dyDescent="0.25">
      <c r="A58" s="2" t="s">
        <v>215</v>
      </c>
      <c r="B58" s="4" t="s">
        <v>6</v>
      </c>
      <c r="C58" s="4" t="s">
        <v>6</v>
      </c>
      <c r="D58" s="8" t="s">
        <v>7</v>
      </c>
      <c r="E58" s="52" t="s">
        <v>177</v>
      </c>
    </row>
    <row r="59" spans="1:5" x14ac:dyDescent="0.25">
      <c r="A59" s="2" t="s">
        <v>216</v>
      </c>
      <c r="B59" s="4" t="s">
        <v>6</v>
      </c>
      <c r="C59" s="8" t="s">
        <v>7</v>
      </c>
      <c r="D59" s="4" t="s">
        <v>6</v>
      </c>
      <c r="E59" s="52" t="s">
        <v>177</v>
      </c>
    </row>
    <row r="60" spans="1:5" x14ac:dyDescent="0.25">
      <c r="A60" s="2" t="s">
        <v>217</v>
      </c>
      <c r="B60" s="4" t="s">
        <v>6</v>
      </c>
      <c r="C60" s="4" t="s">
        <v>6</v>
      </c>
      <c r="D60" s="52" t="s">
        <v>177</v>
      </c>
      <c r="E60" s="52" t="s">
        <v>177</v>
      </c>
    </row>
    <row r="61" spans="1:5" x14ac:dyDescent="0.25">
      <c r="A61" s="2" t="s">
        <v>218</v>
      </c>
      <c r="B61" s="4" t="s">
        <v>6</v>
      </c>
      <c r="C61" s="4" t="s">
        <v>6</v>
      </c>
      <c r="D61" s="52" t="s">
        <v>177</v>
      </c>
      <c r="E61" s="52" t="s">
        <v>177</v>
      </c>
    </row>
    <row r="62" spans="1:5" x14ac:dyDescent="0.25">
      <c r="A62" s="2" t="s">
        <v>219</v>
      </c>
      <c r="B62" s="4" t="s">
        <v>6</v>
      </c>
      <c r="C62" s="4" t="s">
        <v>6</v>
      </c>
      <c r="D62" s="52" t="s">
        <v>177</v>
      </c>
      <c r="E62" s="52" t="s">
        <v>177</v>
      </c>
    </row>
    <row r="63" spans="1:5" x14ac:dyDescent="0.25">
      <c r="A63" s="2" t="s">
        <v>220</v>
      </c>
      <c r="B63" s="4" t="s">
        <v>6</v>
      </c>
      <c r="C63" s="4" t="s">
        <v>6</v>
      </c>
      <c r="D63" s="52" t="s">
        <v>177</v>
      </c>
      <c r="E63" s="52" t="s">
        <v>177</v>
      </c>
    </row>
    <row r="64" spans="1:5" x14ac:dyDescent="0.25">
      <c r="A64" s="15" t="s">
        <v>221</v>
      </c>
      <c r="B64" s="21" t="s">
        <v>6</v>
      </c>
      <c r="C64" s="54" t="s">
        <v>7</v>
      </c>
      <c r="D64" s="31" t="s">
        <v>177</v>
      </c>
      <c r="E64" s="31" t="s">
        <v>177</v>
      </c>
    </row>
    <row r="65" spans="1:5" x14ac:dyDescent="0.25">
      <c r="A65" s="2" t="s">
        <v>6</v>
      </c>
      <c r="B65" s="10">
        <f>COUNTIF(B51:B64,"pass")</f>
        <v>12</v>
      </c>
      <c r="C65" s="10">
        <f>COUNTIF(C51:C64,"pass")</f>
        <v>9</v>
      </c>
      <c r="D65" s="10">
        <f>COUNTIF(D51:D64,"pass")</f>
        <v>1</v>
      </c>
      <c r="E65" s="10">
        <f>COUNTIF(E51:E64,"pass")</f>
        <v>0</v>
      </c>
    </row>
    <row r="66" spans="1:5" x14ac:dyDescent="0.25">
      <c r="A66" s="2" t="s">
        <v>143</v>
      </c>
      <c r="B66" s="5">
        <f>COUNTIF(B51:B64,"Ok")</f>
        <v>0</v>
      </c>
      <c r="C66" s="5">
        <f>COUNTIF(C51:C64,"Ok")</f>
        <v>0</v>
      </c>
      <c r="D66" s="5">
        <f>COUNTIF(D51:D64,"Ok")</f>
        <v>0</v>
      </c>
      <c r="E66" s="5">
        <f>COUNTIF(E51:E64,"Ok")</f>
        <v>0</v>
      </c>
    </row>
    <row r="67" spans="1:5" x14ac:dyDescent="0.25">
      <c r="A67" s="2" t="s">
        <v>140</v>
      </c>
      <c r="B67" s="11">
        <f>COUNTIF(B51:B64,"workaround")</f>
        <v>2</v>
      </c>
      <c r="C67" s="11">
        <f>COUNTIF(C51:C64,"workaround")</f>
        <v>0</v>
      </c>
      <c r="D67" s="11">
        <f>COUNTIF(D51:D64,"workaround")</f>
        <v>0</v>
      </c>
      <c r="E67" s="11">
        <f>COUNTIF(E51:E64,"workaround")</f>
        <v>0</v>
      </c>
    </row>
    <row r="68" spans="1:5" x14ac:dyDescent="0.25">
      <c r="A68" s="2" t="s">
        <v>7</v>
      </c>
      <c r="B68" s="12">
        <f>COUNTIF(B51:B64,"Fail")</f>
        <v>0</v>
      </c>
      <c r="C68" s="12">
        <f>COUNTIF(C51:C64,"Fail")</f>
        <v>5</v>
      </c>
      <c r="D68" s="12">
        <f>COUNTIF(D51:D64,"Fail")</f>
        <v>3</v>
      </c>
      <c r="E68" s="12">
        <f>COUNTIF(E51:E64,"Fail")</f>
        <v>0</v>
      </c>
    </row>
    <row r="69" spans="1:5" x14ac:dyDescent="0.25">
      <c r="A69" s="2" t="s">
        <v>177</v>
      </c>
      <c r="B69" s="2">
        <f>COUNT(B51:B64,"Untested")</f>
        <v>0</v>
      </c>
      <c r="C69" s="2">
        <f>COUNTIF(C51:C64,"unsupported")</f>
        <v>0</v>
      </c>
      <c r="D69" s="2">
        <f>COUNT(D51:D64,"Untested")</f>
        <v>0</v>
      </c>
      <c r="E69" s="2">
        <f>COUNT(E51:E64,"Untested")</f>
        <v>0</v>
      </c>
    </row>
    <row r="70" spans="1:5" x14ac:dyDescent="0.25">
      <c r="A70" s="2" t="s">
        <v>139</v>
      </c>
      <c r="B70" s="2">
        <f>B65+B68+B67+B69+B66</f>
        <v>14</v>
      </c>
      <c r="C70" s="2">
        <f>C65+C68+C67+C69+C66</f>
        <v>14</v>
      </c>
      <c r="D70" s="2">
        <f>D65+D68+D67+D69+D66</f>
        <v>4</v>
      </c>
      <c r="E70" s="2">
        <f>E65+E68+E67+E69+E66</f>
        <v>0</v>
      </c>
    </row>
    <row r="71" spans="1:5" ht="15.75" thickBot="1" x14ac:dyDescent="0.3">
      <c r="A71" s="18" t="s">
        <v>8</v>
      </c>
      <c r="B71" s="6">
        <f>IF(B$70=0, 0,(B$65+B$66)/B$70)</f>
        <v>0.8571428571428571</v>
      </c>
      <c r="C71" s="6">
        <f>IF(C$70=0, 0,(C$65+C$66)/C$70)</f>
        <v>0.6428571428571429</v>
      </c>
      <c r="D71" s="6">
        <f>IF(D$70=0, 0,(D$65+D$66)/D$70)</f>
        <v>0.25</v>
      </c>
      <c r="E71" s="6">
        <f>IF(E$70=0, 0,(E$65+E$66)/E$70)</f>
        <v>0</v>
      </c>
    </row>
    <row r="72" spans="1:5" ht="15.75" thickBot="1" x14ac:dyDescent="0.3">
      <c r="A72" s="2"/>
      <c r="B72" s="20"/>
      <c r="C72" s="20"/>
      <c r="D72" s="20"/>
      <c r="E72" s="20"/>
    </row>
    <row r="73" spans="1:5" x14ac:dyDescent="0.25">
      <c r="A73" s="3" t="s">
        <v>102</v>
      </c>
      <c r="B73" s="50" t="s">
        <v>5</v>
      </c>
      <c r="C73" s="51" t="s">
        <v>151</v>
      </c>
      <c r="D73" s="51" t="s">
        <v>190</v>
      </c>
      <c r="E73" s="3" t="s">
        <v>188</v>
      </c>
    </row>
    <row r="74" spans="1:5" x14ac:dyDescent="0.25">
      <c r="A74" s="2" t="s">
        <v>208</v>
      </c>
      <c r="B74" s="4" t="s">
        <v>6</v>
      </c>
      <c r="C74" s="4" t="s">
        <v>6</v>
      </c>
      <c r="D74" s="4" t="s">
        <v>6</v>
      </c>
      <c r="E74" s="52" t="s">
        <v>177</v>
      </c>
    </row>
    <row r="75" spans="1:5" x14ac:dyDescent="0.25">
      <c r="A75" s="2" t="s">
        <v>222</v>
      </c>
      <c r="B75" s="4" t="s">
        <v>6</v>
      </c>
      <c r="C75" s="4" t="s">
        <v>6</v>
      </c>
      <c r="D75" s="4" t="s">
        <v>6</v>
      </c>
      <c r="E75" s="52" t="s">
        <v>177</v>
      </c>
    </row>
    <row r="76" spans="1:5" x14ac:dyDescent="0.25">
      <c r="A76" s="2" t="s">
        <v>223</v>
      </c>
      <c r="B76" s="4" t="s">
        <v>6</v>
      </c>
      <c r="C76" s="4" t="s">
        <v>6</v>
      </c>
      <c r="D76" s="4" t="s">
        <v>6</v>
      </c>
      <c r="E76" s="52" t="s">
        <v>177</v>
      </c>
    </row>
    <row r="77" spans="1:5" x14ac:dyDescent="0.25">
      <c r="A77" s="2" t="s">
        <v>224</v>
      </c>
      <c r="B77" s="4" t="s">
        <v>6</v>
      </c>
      <c r="C77" s="4" t="s">
        <v>6</v>
      </c>
      <c r="D77" s="8" t="s">
        <v>7</v>
      </c>
      <c r="E77" s="52" t="s">
        <v>177</v>
      </c>
    </row>
    <row r="78" spans="1:5" x14ac:dyDescent="0.25">
      <c r="A78" s="2" t="s">
        <v>225</v>
      </c>
      <c r="B78" s="4" t="s">
        <v>6</v>
      </c>
      <c r="C78" s="4" t="s">
        <v>6</v>
      </c>
      <c r="D78" s="4" t="s">
        <v>6</v>
      </c>
      <c r="E78" s="52" t="s">
        <v>177</v>
      </c>
    </row>
    <row r="79" spans="1:5" x14ac:dyDescent="0.25">
      <c r="A79" s="2" t="s">
        <v>226</v>
      </c>
      <c r="B79" s="4" t="s">
        <v>6</v>
      </c>
      <c r="C79" s="4" t="s">
        <v>6</v>
      </c>
      <c r="D79" s="4" t="s">
        <v>6</v>
      </c>
      <c r="E79" s="52" t="s">
        <v>177</v>
      </c>
    </row>
    <row r="80" spans="1:5" x14ac:dyDescent="0.25">
      <c r="A80" s="2" t="s">
        <v>227</v>
      </c>
      <c r="B80" s="4" t="s">
        <v>6</v>
      </c>
      <c r="C80" s="4" t="s">
        <v>6</v>
      </c>
      <c r="D80" s="4" t="s">
        <v>6</v>
      </c>
      <c r="E80" s="52" t="s">
        <v>177</v>
      </c>
    </row>
    <row r="81" spans="1:5" x14ac:dyDescent="0.25">
      <c r="A81" s="2" t="s">
        <v>228</v>
      </c>
      <c r="B81" s="4" t="s">
        <v>6</v>
      </c>
      <c r="C81" s="4" t="s">
        <v>6</v>
      </c>
      <c r="D81" s="4" t="s">
        <v>6</v>
      </c>
      <c r="E81" s="52" t="s">
        <v>177</v>
      </c>
    </row>
    <row r="82" spans="1:5" x14ac:dyDescent="0.25">
      <c r="A82" s="2" t="s">
        <v>212</v>
      </c>
      <c r="B82" s="4" t="s">
        <v>6</v>
      </c>
      <c r="C82" s="4" t="s">
        <v>6</v>
      </c>
      <c r="D82" s="7" t="s">
        <v>140</v>
      </c>
      <c r="E82" s="52" t="s">
        <v>177</v>
      </c>
    </row>
    <row r="83" spans="1:5" x14ac:dyDescent="0.25">
      <c r="A83" s="2" t="s">
        <v>229</v>
      </c>
      <c r="B83" s="4" t="s">
        <v>6</v>
      </c>
      <c r="C83" s="4" t="s">
        <v>6</v>
      </c>
      <c r="D83" s="4" t="s">
        <v>6</v>
      </c>
      <c r="E83" s="52" t="s">
        <v>177</v>
      </c>
    </row>
    <row r="84" spans="1:5" x14ac:dyDescent="0.25">
      <c r="A84" s="2" t="s">
        <v>213</v>
      </c>
      <c r="B84" s="35" t="s">
        <v>144</v>
      </c>
      <c r="C84" s="4" t="s">
        <v>6</v>
      </c>
      <c r="D84" s="4" t="s">
        <v>6</v>
      </c>
      <c r="E84" s="52" t="s">
        <v>177</v>
      </c>
    </row>
    <row r="85" spans="1:5" x14ac:dyDescent="0.25">
      <c r="A85" s="2" t="s">
        <v>230</v>
      </c>
      <c r="B85" s="4" t="s">
        <v>6</v>
      </c>
      <c r="C85" s="4" t="s">
        <v>6</v>
      </c>
      <c r="D85" s="4" t="s">
        <v>6</v>
      </c>
      <c r="E85" s="52" t="s">
        <v>177</v>
      </c>
    </row>
    <row r="86" spans="1:5" x14ac:dyDescent="0.25">
      <c r="A86" s="2" t="s">
        <v>231</v>
      </c>
      <c r="B86" s="4" t="s">
        <v>6</v>
      </c>
      <c r="C86" s="4" t="s">
        <v>6</v>
      </c>
      <c r="D86" s="4" t="s">
        <v>6</v>
      </c>
      <c r="E86" s="52" t="s">
        <v>177</v>
      </c>
    </row>
    <row r="87" spans="1:5" x14ac:dyDescent="0.25">
      <c r="A87" s="2" t="s">
        <v>232</v>
      </c>
      <c r="B87" s="4" t="s">
        <v>6</v>
      </c>
      <c r="C87" s="8" t="s">
        <v>7</v>
      </c>
      <c r="D87" s="4" t="s">
        <v>6</v>
      </c>
      <c r="E87" s="52" t="s">
        <v>177</v>
      </c>
    </row>
    <row r="88" spans="1:5" x14ac:dyDescent="0.25">
      <c r="A88" s="2" t="s">
        <v>233</v>
      </c>
      <c r="B88" s="4" t="s">
        <v>6</v>
      </c>
      <c r="C88" s="4" t="s">
        <v>6</v>
      </c>
      <c r="D88" s="4" t="s">
        <v>6</v>
      </c>
      <c r="E88" s="52" t="s">
        <v>177</v>
      </c>
    </row>
    <row r="89" spans="1:5" x14ac:dyDescent="0.25">
      <c r="A89" s="2" t="s">
        <v>234</v>
      </c>
      <c r="B89" s="4" t="s">
        <v>6</v>
      </c>
      <c r="C89" s="4" t="s">
        <v>6</v>
      </c>
      <c r="D89" s="4" t="s">
        <v>6</v>
      </c>
      <c r="E89" s="52" t="s">
        <v>177</v>
      </c>
    </row>
    <row r="90" spans="1:5" x14ac:dyDescent="0.25">
      <c r="A90" s="2" t="s">
        <v>331</v>
      </c>
      <c r="B90" s="4" t="s">
        <v>6</v>
      </c>
      <c r="C90" s="4" t="s">
        <v>6</v>
      </c>
      <c r="D90" s="4" t="s">
        <v>6</v>
      </c>
      <c r="E90" s="52" t="s">
        <v>177</v>
      </c>
    </row>
    <row r="91" spans="1:5" x14ac:dyDescent="0.25">
      <c r="A91" s="2" t="s">
        <v>235</v>
      </c>
      <c r="B91" s="4" t="s">
        <v>6</v>
      </c>
      <c r="C91" s="4" t="s">
        <v>6</v>
      </c>
      <c r="D91" s="4" t="s">
        <v>6</v>
      </c>
      <c r="E91" s="52" t="s">
        <v>177</v>
      </c>
    </row>
    <row r="92" spans="1:5" x14ac:dyDescent="0.25">
      <c r="A92" s="2" t="s">
        <v>236</v>
      </c>
      <c r="B92" s="4" t="s">
        <v>6</v>
      </c>
      <c r="C92" s="8" t="s">
        <v>7</v>
      </c>
      <c r="D92" s="4" t="s">
        <v>6</v>
      </c>
      <c r="E92" s="52" t="s">
        <v>177</v>
      </c>
    </row>
    <row r="93" spans="1:5" x14ac:dyDescent="0.25">
      <c r="A93" s="2" t="s">
        <v>237</v>
      </c>
      <c r="B93" s="4" t="s">
        <v>6</v>
      </c>
      <c r="C93" s="4" t="s">
        <v>6</v>
      </c>
      <c r="D93" s="4" t="s">
        <v>6</v>
      </c>
      <c r="E93" s="52" t="s">
        <v>177</v>
      </c>
    </row>
    <row r="94" spans="1:5" x14ac:dyDescent="0.25">
      <c r="A94" s="2" t="s">
        <v>238</v>
      </c>
      <c r="B94" s="4" t="s">
        <v>6</v>
      </c>
      <c r="C94" s="4" t="s">
        <v>6</v>
      </c>
      <c r="D94" s="8" t="s">
        <v>7</v>
      </c>
      <c r="E94" s="52" t="s">
        <v>177</v>
      </c>
    </row>
    <row r="95" spans="1:5" x14ac:dyDescent="0.25">
      <c r="A95" s="2" t="s">
        <v>220</v>
      </c>
      <c r="B95" s="4" t="s">
        <v>6</v>
      </c>
      <c r="C95" s="7" t="s">
        <v>140</v>
      </c>
      <c r="D95" s="4" t="s">
        <v>6</v>
      </c>
      <c r="E95" s="52" t="s">
        <v>177</v>
      </c>
    </row>
    <row r="96" spans="1:5" x14ac:dyDescent="0.25">
      <c r="A96" s="15" t="s">
        <v>240</v>
      </c>
      <c r="B96" s="21" t="s">
        <v>6</v>
      </c>
      <c r="C96" s="21" t="s">
        <v>6</v>
      </c>
      <c r="D96" s="21" t="s">
        <v>6</v>
      </c>
      <c r="E96" s="31" t="s">
        <v>177</v>
      </c>
    </row>
    <row r="97" spans="1:5" x14ac:dyDescent="0.25">
      <c r="A97" s="2" t="s">
        <v>6</v>
      </c>
      <c r="B97" s="10">
        <f>COUNTIF(B74:B96,"pass")</f>
        <v>22</v>
      </c>
      <c r="C97" s="10">
        <f>COUNTIF(C74:C96,"pass")</f>
        <v>20</v>
      </c>
      <c r="D97" s="10">
        <f>COUNTIF(D74:D96,"pass")</f>
        <v>20</v>
      </c>
      <c r="E97" s="10">
        <f>COUNTIF(E74:E96,"pass")</f>
        <v>0</v>
      </c>
    </row>
    <row r="98" spans="1:5" x14ac:dyDescent="0.25">
      <c r="A98" s="2" t="s">
        <v>143</v>
      </c>
      <c r="B98" s="5">
        <f>COUNTIF(B74:B96,"Ok")</f>
        <v>1</v>
      </c>
      <c r="C98" s="5">
        <f>COUNTIF(C74:C96,"Ok")</f>
        <v>0</v>
      </c>
      <c r="D98" s="5">
        <f>COUNTIF(D74:D96,"Ok")</f>
        <v>0</v>
      </c>
      <c r="E98" s="5">
        <f>COUNTIF(E74:E96,"Ok")</f>
        <v>0</v>
      </c>
    </row>
    <row r="99" spans="1:5" x14ac:dyDescent="0.25">
      <c r="A99" s="2" t="s">
        <v>140</v>
      </c>
      <c r="B99" s="11">
        <f>COUNTIF(B74:B96,"workaround")</f>
        <v>0</v>
      </c>
      <c r="C99" s="11">
        <f>COUNTIF(C74:C96,"workaround")</f>
        <v>1</v>
      </c>
      <c r="D99" s="11">
        <f>COUNTIF(D74:D96,"workaround")</f>
        <v>1</v>
      </c>
      <c r="E99" s="11">
        <f>COUNTIF(E74:E96,"workaround")</f>
        <v>0</v>
      </c>
    </row>
    <row r="100" spans="1:5" x14ac:dyDescent="0.25">
      <c r="A100" s="2" t="s">
        <v>7</v>
      </c>
      <c r="B100" s="12">
        <f>COUNTIF(B74:B96,"Fail")</f>
        <v>0</v>
      </c>
      <c r="C100" s="12">
        <f>COUNTIF(C74:C96,"Fail")</f>
        <v>2</v>
      </c>
      <c r="D100" s="12">
        <f>COUNTIF(D74:D96,"Fail")</f>
        <v>2</v>
      </c>
      <c r="E100" s="12">
        <f>COUNTIF(E74:E96,"Fail")</f>
        <v>0</v>
      </c>
    </row>
    <row r="101" spans="1:5" x14ac:dyDescent="0.25">
      <c r="A101" s="2" t="s">
        <v>145</v>
      </c>
      <c r="B101" s="2">
        <f>COUNT(B74:B96,"Untested")</f>
        <v>0</v>
      </c>
      <c r="C101" s="2">
        <f>COUNT(C74:C96,"Untested")</f>
        <v>0</v>
      </c>
      <c r="D101" s="2">
        <f>COUNT(D74:D96,"Untested")</f>
        <v>0</v>
      </c>
      <c r="E101" s="2">
        <f>COUNT(E74:E96,"Untested")</f>
        <v>0</v>
      </c>
    </row>
    <row r="102" spans="1:5" x14ac:dyDescent="0.25">
      <c r="A102" s="2" t="s">
        <v>139</v>
      </c>
      <c r="B102" s="2">
        <f>B97+B100+B99+B101+B98</f>
        <v>23</v>
      </c>
      <c r="C102" s="2">
        <f>C97+C100+C99+C101+C98</f>
        <v>23</v>
      </c>
      <c r="D102" s="2">
        <f>D97+D100+D99+D101+D98</f>
        <v>23</v>
      </c>
      <c r="E102" s="2">
        <f>E97+E100+E99+E101+E98</f>
        <v>0</v>
      </c>
    </row>
    <row r="103" spans="1:5" ht="15.75" thickBot="1" x14ac:dyDescent="0.3">
      <c r="A103" s="18" t="s">
        <v>8</v>
      </c>
      <c r="B103" s="6">
        <f>IF(B$102=0,0,(B$97+B$98)/B$102)</f>
        <v>1</v>
      </c>
      <c r="C103" s="6">
        <f>IF(C$102=0,0,(C$97+C$98)/C$102)</f>
        <v>0.86956521739130432</v>
      </c>
      <c r="D103" s="6">
        <f>IF(D$102=0,0,(D$97+D$98)/D$102)</f>
        <v>0.86956521739130432</v>
      </c>
      <c r="E103" s="6">
        <f>IF(E$102=0,0,(E$97+E$98)/E$102)</f>
        <v>0</v>
      </c>
    </row>
    <row r="104" spans="1:5" ht="15.75" thickBot="1" x14ac:dyDescent="0.3">
      <c r="A104" s="2"/>
      <c r="B104" s="20"/>
      <c r="C104" s="20"/>
      <c r="D104" s="20"/>
      <c r="E104" s="20"/>
    </row>
    <row r="105" spans="1:5" x14ac:dyDescent="0.25">
      <c r="A105" s="3" t="s">
        <v>85</v>
      </c>
      <c r="B105" s="50" t="s">
        <v>5</v>
      </c>
      <c r="C105" s="51" t="s">
        <v>151</v>
      </c>
      <c r="D105" s="51" t="s">
        <v>190</v>
      </c>
      <c r="E105" s="3" t="s">
        <v>188</v>
      </c>
    </row>
    <row r="106" spans="1:5" x14ac:dyDescent="0.25">
      <c r="A106" s="2" t="s">
        <v>269</v>
      </c>
      <c r="B106" s="4" t="s">
        <v>6</v>
      </c>
      <c r="C106" s="4" t="s">
        <v>6</v>
      </c>
      <c r="D106" s="4" t="s">
        <v>6</v>
      </c>
      <c r="E106" s="4" t="s">
        <v>6</v>
      </c>
    </row>
    <row r="107" spans="1:5" x14ac:dyDescent="0.25">
      <c r="A107" s="2" t="s">
        <v>304</v>
      </c>
      <c r="B107" s="4" t="s">
        <v>6</v>
      </c>
      <c r="C107" s="4" t="s">
        <v>6</v>
      </c>
      <c r="D107" s="4" t="s">
        <v>6</v>
      </c>
      <c r="E107" s="8" t="s">
        <v>7</v>
      </c>
    </row>
    <row r="108" spans="1:5" x14ac:dyDescent="0.25">
      <c r="A108" s="2" t="s">
        <v>306</v>
      </c>
      <c r="B108" s="4" t="s">
        <v>6</v>
      </c>
      <c r="C108" s="4" t="s">
        <v>6</v>
      </c>
      <c r="D108" s="4" t="s">
        <v>6</v>
      </c>
      <c r="E108" s="8" t="s">
        <v>7</v>
      </c>
    </row>
    <row r="109" spans="1:5" x14ac:dyDescent="0.25">
      <c r="A109" s="2" t="s">
        <v>307</v>
      </c>
      <c r="B109" s="4" t="s">
        <v>6</v>
      </c>
      <c r="C109" s="4" t="s">
        <v>6</v>
      </c>
      <c r="D109" s="4" t="s">
        <v>6</v>
      </c>
      <c r="E109" s="8" t="s">
        <v>7</v>
      </c>
    </row>
    <row r="110" spans="1:5" x14ac:dyDescent="0.25">
      <c r="A110" s="2" t="s">
        <v>302</v>
      </c>
      <c r="B110" s="4" t="s">
        <v>6</v>
      </c>
      <c r="C110" s="4" t="s">
        <v>6</v>
      </c>
      <c r="D110" s="4" t="s">
        <v>6</v>
      </c>
      <c r="E110" s="4" t="s">
        <v>6</v>
      </c>
    </row>
    <row r="111" spans="1:5" x14ac:dyDescent="0.25">
      <c r="A111" s="2" t="s">
        <v>308</v>
      </c>
      <c r="B111" s="4" t="s">
        <v>6</v>
      </c>
      <c r="C111" s="4" t="s">
        <v>6</v>
      </c>
      <c r="D111" s="4" t="s">
        <v>6</v>
      </c>
      <c r="E111" s="4" t="s">
        <v>6</v>
      </c>
    </row>
    <row r="112" spans="1:5" x14ac:dyDescent="0.25">
      <c r="A112" s="15" t="s">
        <v>309</v>
      </c>
      <c r="B112" s="21" t="s">
        <v>6</v>
      </c>
      <c r="C112" s="21" t="s">
        <v>6</v>
      </c>
      <c r="D112" s="21" t="s">
        <v>6</v>
      </c>
      <c r="E112" s="54" t="s">
        <v>7</v>
      </c>
    </row>
    <row r="113" spans="1:5" x14ac:dyDescent="0.25">
      <c r="A113" s="2" t="s">
        <v>6</v>
      </c>
      <c r="B113" s="10">
        <f>COUNTIF(B106:B112,"pass")</f>
        <v>7</v>
      </c>
      <c r="C113" s="10">
        <f>COUNTIF(C106:C112,"pass")</f>
        <v>7</v>
      </c>
      <c r="D113" s="10">
        <f>COUNTIF(D106:D112,"pass")</f>
        <v>7</v>
      </c>
      <c r="E113" s="10">
        <f>COUNTIF(E106:E112,"pass")</f>
        <v>3</v>
      </c>
    </row>
    <row r="114" spans="1:5" x14ac:dyDescent="0.25">
      <c r="A114" s="2" t="s">
        <v>143</v>
      </c>
      <c r="B114" s="5">
        <f>COUNTIF(B106:B112,"Ok")</f>
        <v>0</v>
      </c>
      <c r="C114" s="5">
        <f>COUNTIF(C106:C112,"Ok")</f>
        <v>0</v>
      </c>
      <c r="D114" s="5">
        <f>COUNTIF(D106:D112,"Ok")</f>
        <v>0</v>
      </c>
      <c r="E114" s="5">
        <f>COUNTIF(E106:E112,"Ok")</f>
        <v>0</v>
      </c>
    </row>
    <row r="115" spans="1:5" x14ac:dyDescent="0.25">
      <c r="A115" s="2" t="s">
        <v>140</v>
      </c>
      <c r="B115" s="11">
        <f>COUNTIF(B106:B112,"workaround")</f>
        <v>0</v>
      </c>
      <c r="C115" s="11">
        <f t="shared" ref="C115:D115" si="2">COUNTIF(C106:C112,"workaround")</f>
        <v>0</v>
      </c>
      <c r="D115" s="11">
        <f t="shared" si="2"/>
        <v>0</v>
      </c>
      <c r="E115" s="11">
        <f>COUNTIF(E137:E170,"workaround")</f>
        <v>0</v>
      </c>
    </row>
    <row r="116" spans="1:5" x14ac:dyDescent="0.25">
      <c r="A116" s="2" t="s">
        <v>7</v>
      </c>
      <c r="B116" s="12">
        <f>COUNTIF(B106:B112,"Fail")</f>
        <v>0</v>
      </c>
      <c r="C116" s="12">
        <f>COUNTIF(C106:C112,"Fail")</f>
        <v>0</v>
      </c>
      <c r="D116" s="12">
        <f>COUNTIF(D106:D112,"Fail")</f>
        <v>0</v>
      </c>
      <c r="E116" s="12">
        <f>COUNTIF(E106:E112,"Fail")</f>
        <v>4</v>
      </c>
    </row>
    <row r="117" spans="1:5" x14ac:dyDescent="0.25">
      <c r="A117" s="2" t="s">
        <v>145</v>
      </c>
      <c r="B117" s="2">
        <f>COUNT(B106:B112,"Untested")</f>
        <v>0</v>
      </c>
      <c r="C117" s="2">
        <f>COUNT(C106:C112,"Untested")</f>
        <v>0</v>
      </c>
      <c r="D117" s="2">
        <f>COUNT(D106:D112,"Untested")</f>
        <v>0</v>
      </c>
      <c r="E117" s="2">
        <f>COUNT(E106:E112,"Untested")</f>
        <v>0</v>
      </c>
    </row>
    <row r="118" spans="1:5" x14ac:dyDescent="0.25">
      <c r="A118" s="2" t="s">
        <v>139</v>
      </c>
      <c r="B118" s="2">
        <f>B113+B116+B115+B117+B114</f>
        <v>7</v>
      </c>
      <c r="C118" s="2">
        <f>C113+C116+C115+C117+C114</f>
        <v>7</v>
      </c>
      <c r="D118" s="2">
        <f>D113+D116+D115+D117+D114</f>
        <v>7</v>
      </c>
      <c r="E118" s="2">
        <f>E113+E116+E115+E117+E114</f>
        <v>7</v>
      </c>
    </row>
    <row r="119" spans="1:5" ht="15.75" thickBot="1" x14ac:dyDescent="0.3">
      <c r="A119" s="18" t="s">
        <v>8</v>
      </c>
      <c r="B119" s="6">
        <f>IF(B$118=0, 0, (B$113+B$114)/B$118)</f>
        <v>1</v>
      </c>
      <c r="C119" s="6">
        <f>IF(C$118=0, 0, (C$113+C$114)/C$118)</f>
        <v>1</v>
      </c>
      <c r="D119" s="6">
        <f>IF(D$118=0, 0, (D$113+D$114)/D$118)</f>
        <v>1</v>
      </c>
      <c r="E119" s="6">
        <f>IF(E$118=0, 0, (E$113+E$114)/E$118)</f>
        <v>0.42857142857142855</v>
      </c>
    </row>
    <row r="120" spans="1:5" ht="15.75" thickBot="1" x14ac:dyDescent="0.3">
      <c r="A120" s="13"/>
      <c r="B120" s="16"/>
      <c r="C120" s="16"/>
      <c r="D120" s="16"/>
      <c r="E120" s="16"/>
    </row>
    <row r="121" spans="1:5" x14ac:dyDescent="0.25">
      <c r="A121" s="15" t="s">
        <v>64</v>
      </c>
      <c r="B121" s="50" t="s">
        <v>5</v>
      </c>
      <c r="C121" s="51" t="s">
        <v>151</v>
      </c>
      <c r="D121" s="51" t="s">
        <v>190</v>
      </c>
      <c r="E121" s="3" t="s">
        <v>188</v>
      </c>
    </row>
    <row r="122" spans="1:5" x14ac:dyDescent="0.25">
      <c r="A122" s="2" t="s">
        <v>294</v>
      </c>
      <c r="B122" s="4" t="s">
        <v>6</v>
      </c>
      <c r="C122" s="4" t="s">
        <v>6</v>
      </c>
      <c r="D122" s="4" t="s">
        <v>6</v>
      </c>
      <c r="E122" s="4" t="s">
        <v>6</v>
      </c>
    </row>
    <row r="123" spans="1:5" x14ac:dyDescent="0.25">
      <c r="A123" s="2" t="s">
        <v>305</v>
      </c>
      <c r="B123" s="4" t="s">
        <v>6</v>
      </c>
      <c r="C123" s="4" t="s">
        <v>6</v>
      </c>
      <c r="D123" s="4" t="s">
        <v>6</v>
      </c>
      <c r="E123" s="4" t="s">
        <v>6</v>
      </c>
    </row>
    <row r="124" spans="1:5" x14ac:dyDescent="0.25">
      <c r="A124" s="2" t="s">
        <v>269</v>
      </c>
      <c r="B124" s="4" t="s">
        <v>6</v>
      </c>
      <c r="C124" s="4" t="s">
        <v>6</v>
      </c>
      <c r="D124" s="4" t="s">
        <v>6</v>
      </c>
      <c r="E124" s="4" t="s">
        <v>6</v>
      </c>
    </row>
    <row r="125" spans="1:5" x14ac:dyDescent="0.25">
      <c r="A125" s="2" t="s">
        <v>288</v>
      </c>
      <c r="B125" s="4" t="s">
        <v>6</v>
      </c>
      <c r="C125" s="4" t="s">
        <v>6</v>
      </c>
      <c r="D125" s="4" t="s">
        <v>6</v>
      </c>
      <c r="E125" s="4" t="s">
        <v>6</v>
      </c>
    </row>
    <row r="126" spans="1:5" x14ac:dyDescent="0.25">
      <c r="A126" s="2" t="s">
        <v>267</v>
      </c>
      <c r="B126" s="4" t="s">
        <v>6</v>
      </c>
      <c r="C126" s="4" t="s">
        <v>6</v>
      </c>
      <c r="D126" s="4" t="s">
        <v>6</v>
      </c>
      <c r="E126" s="4" t="s">
        <v>6</v>
      </c>
    </row>
    <row r="127" spans="1:5" x14ac:dyDescent="0.25">
      <c r="A127" s="2" t="s">
        <v>271</v>
      </c>
      <c r="B127" s="4" t="s">
        <v>6</v>
      </c>
      <c r="C127" s="4" t="s">
        <v>6</v>
      </c>
      <c r="D127" s="4" t="s">
        <v>6</v>
      </c>
      <c r="E127" s="4" t="s">
        <v>6</v>
      </c>
    </row>
    <row r="128" spans="1:5" x14ac:dyDescent="0.25">
      <c r="A128" s="2" t="s">
        <v>258</v>
      </c>
      <c r="B128" s="4" t="s">
        <v>6</v>
      </c>
      <c r="C128" s="8" t="s">
        <v>7</v>
      </c>
      <c r="D128" s="4" t="s">
        <v>6</v>
      </c>
      <c r="E128" s="8" t="s">
        <v>7</v>
      </c>
    </row>
    <row r="129" spans="1:5" x14ac:dyDescent="0.25">
      <c r="A129" s="2" t="s">
        <v>304</v>
      </c>
      <c r="B129" s="4" t="s">
        <v>6</v>
      </c>
      <c r="C129" s="4" t="s">
        <v>6</v>
      </c>
      <c r="D129" s="4" t="s">
        <v>6</v>
      </c>
      <c r="E129" s="8" t="s">
        <v>7</v>
      </c>
    </row>
    <row r="130" spans="1:5" x14ac:dyDescent="0.25">
      <c r="A130" s="2" t="s">
        <v>279</v>
      </c>
      <c r="B130" s="4" t="s">
        <v>6</v>
      </c>
      <c r="C130" s="4" t="s">
        <v>6</v>
      </c>
      <c r="D130" s="36" t="s">
        <v>6</v>
      </c>
      <c r="E130" s="4" t="s">
        <v>6</v>
      </c>
    </row>
    <row r="131" spans="1:5" x14ac:dyDescent="0.25">
      <c r="A131" s="2" t="s">
        <v>303</v>
      </c>
      <c r="B131" s="4" t="s">
        <v>6</v>
      </c>
      <c r="C131" s="4" t="s">
        <v>6</v>
      </c>
      <c r="D131" s="4" t="s">
        <v>6</v>
      </c>
      <c r="E131" s="4" t="s">
        <v>6</v>
      </c>
    </row>
    <row r="132" spans="1:5" x14ac:dyDescent="0.25">
      <c r="A132" s="2" t="s">
        <v>302</v>
      </c>
      <c r="B132" s="4" t="s">
        <v>6</v>
      </c>
      <c r="C132" s="4" t="s">
        <v>6</v>
      </c>
      <c r="D132" s="4" t="s">
        <v>6</v>
      </c>
      <c r="E132" s="4" t="s">
        <v>6</v>
      </c>
    </row>
    <row r="133" spans="1:5" x14ac:dyDescent="0.25">
      <c r="A133" s="2" t="s">
        <v>217</v>
      </c>
      <c r="B133" s="4" t="s">
        <v>6</v>
      </c>
      <c r="C133" s="4" t="s">
        <v>6</v>
      </c>
      <c r="D133" s="4" t="s">
        <v>6</v>
      </c>
      <c r="E133" s="8" t="s">
        <v>7</v>
      </c>
    </row>
    <row r="134" spans="1:5" x14ac:dyDescent="0.25">
      <c r="A134" s="2" t="s">
        <v>301</v>
      </c>
      <c r="B134" s="4" t="s">
        <v>6</v>
      </c>
      <c r="C134" s="4" t="s">
        <v>6</v>
      </c>
      <c r="D134" s="4" t="s">
        <v>6</v>
      </c>
      <c r="E134" s="4" t="s">
        <v>6</v>
      </c>
    </row>
    <row r="135" spans="1:5" x14ac:dyDescent="0.25">
      <c r="A135" s="2" t="s">
        <v>300</v>
      </c>
      <c r="B135" s="4" t="s">
        <v>6</v>
      </c>
      <c r="C135" s="4" t="s">
        <v>6</v>
      </c>
      <c r="D135" s="4" t="s">
        <v>6</v>
      </c>
      <c r="E135" s="8" t="s">
        <v>7</v>
      </c>
    </row>
    <row r="136" spans="1:5" x14ac:dyDescent="0.25">
      <c r="A136" s="2" t="s">
        <v>299</v>
      </c>
      <c r="B136" s="4" t="s">
        <v>6</v>
      </c>
      <c r="C136" s="4" t="s">
        <v>6</v>
      </c>
      <c r="D136" s="4" t="s">
        <v>6</v>
      </c>
      <c r="E136" s="4" t="s">
        <v>6</v>
      </c>
    </row>
    <row r="137" spans="1:5" x14ac:dyDescent="0.25">
      <c r="A137" s="2" t="s">
        <v>233</v>
      </c>
      <c r="B137" s="4" t="s">
        <v>6</v>
      </c>
      <c r="C137" s="4" t="s">
        <v>6</v>
      </c>
      <c r="D137" s="4" t="s">
        <v>6</v>
      </c>
      <c r="E137" s="8" t="s">
        <v>7</v>
      </c>
    </row>
    <row r="138" spans="1:5" x14ac:dyDescent="0.25">
      <c r="A138" s="2" t="s">
        <v>298</v>
      </c>
      <c r="B138" s="4" t="s">
        <v>6</v>
      </c>
      <c r="C138" s="4" t="s">
        <v>6</v>
      </c>
      <c r="D138" s="4" t="s">
        <v>6</v>
      </c>
      <c r="E138" s="8" t="s">
        <v>7</v>
      </c>
    </row>
    <row r="139" spans="1:5" x14ac:dyDescent="0.25">
      <c r="A139" s="2" t="s">
        <v>297</v>
      </c>
      <c r="B139" s="4" t="s">
        <v>6</v>
      </c>
      <c r="C139" s="4" t="s">
        <v>6</v>
      </c>
      <c r="D139" s="4" t="s">
        <v>6</v>
      </c>
      <c r="E139" s="4" t="s">
        <v>6</v>
      </c>
    </row>
    <row r="140" spans="1:5" x14ac:dyDescent="0.25">
      <c r="A140" s="2" t="s">
        <v>349</v>
      </c>
      <c r="B140" s="35" t="s">
        <v>144</v>
      </c>
      <c r="C140" s="4" t="s">
        <v>6</v>
      </c>
      <c r="D140" s="8" t="s">
        <v>7</v>
      </c>
      <c r="E140" s="35" t="s">
        <v>144</v>
      </c>
    </row>
    <row r="141" spans="1:5" x14ac:dyDescent="0.25">
      <c r="A141" s="2" t="s">
        <v>278</v>
      </c>
      <c r="B141" s="4" t="s">
        <v>6</v>
      </c>
      <c r="C141" s="4" t="s">
        <v>6</v>
      </c>
      <c r="D141" s="4" t="s">
        <v>6</v>
      </c>
      <c r="E141" s="4" t="s">
        <v>6</v>
      </c>
    </row>
    <row r="142" spans="1:5" x14ac:dyDescent="0.25">
      <c r="A142" s="15" t="s">
        <v>277</v>
      </c>
      <c r="B142" s="22" t="s">
        <v>140</v>
      </c>
      <c r="C142" s="22" t="s">
        <v>140</v>
      </c>
      <c r="D142" s="21" t="s">
        <v>6</v>
      </c>
      <c r="E142" s="54" t="s">
        <v>7</v>
      </c>
    </row>
    <row r="143" spans="1:5" x14ac:dyDescent="0.25">
      <c r="A143" s="2" t="s">
        <v>6</v>
      </c>
      <c r="B143" s="10">
        <f>COUNTIF(B122:B142,"pass")</f>
        <v>19</v>
      </c>
      <c r="C143" s="10">
        <f>COUNTIF(C122:C142,"pass")</f>
        <v>19</v>
      </c>
      <c r="D143" s="10">
        <f>COUNTIF(D122:D142,"pass")</f>
        <v>20</v>
      </c>
      <c r="E143" s="10">
        <f>COUNTIF(E122:E142,"pass")</f>
        <v>13</v>
      </c>
    </row>
    <row r="144" spans="1:5" x14ac:dyDescent="0.25">
      <c r="A144" s="2" t="s">
        <v>143</v>
      </c>
      <c r="B144" s="5">
        <f>COUNTIF(B122:B142,"Ok")</f>
        <v>1</v>
      </c>
      <c r="C144" s="5">
        <f>COUNTIF(C122:C142,"Ok")</f>
        <v>0</v>
      </c>
      <c r="D144" s="5">
        <f>COUNTIF(D122:D142,"Ok")</f>
        <v>0</v>
      </c>
      <c r="E144" s="5">
        <f>COUNTIF(E122:E142,"Ok")</f>
        <v>1</v>
      </c>
    </row>
    <row r="145" spans="1:5" x14ac:dyDescent="0.25">
      <c r="A145" s="2" t="s">
        <v>140</v>
      </c>
      <c r="B145" s="11">
        <f>COUNTIF(B122:B142,"workaround")</f>
        <v>1</v>
      </c>
      <c r="C145" s="11">
        <f>COUNTIF(C122:C142,"workaround")</f>
        <v>1</v>
      </c>
      <c r="D145" s="11">
        <f>COUNTIF(D122:D142,"workaround")</f>
        <v>0</v>
      </c>
      <c r="E145" s="11">
        <f>COUNTIF(E122:E142,"workaround")</f>
        <v>0</v>
      </c>
    </row>
    <row r="146" spans="1:5" x14ac:dyDescent="0.25">
      <c r="A146" s="2" t="s">
        <v>7</v>
      </c>
      <c r="B146" s="12">
        <f>COUNTIF(B122:B142,"Fail")</f>
        <v>0</v>
      </c>
      <c r="C146" s="12">
        <f>COUNTIF(C122:C142,"Fail")</f>
        <v>1</v>
      </c>
      <c r="D146" s="12">
        <f>COUNTIF(D122:D142,"Fail")</f>
        <v>1</v>
      </c>
      <c r="E146" s="12">
        <f>COUNTIF(E122:E142,"Fail")</f>
        <v>7</v>
      </c>
    </row>
    <row r="147" spans="1:5" x14ac:dyDescent="0.25">
      <c r="A147" s="2" t="s">
        <v>145</v>
      </c>
      <c r="B147" s="2">
        <f>COUNT(B122:B142,"Untested")</f>
        <v>0</v>
      </c>
      <c r="C147" s="2">
        <f>COUNT(C122:C142,"Untested")</f>
        <v>0</v>
      </c>
      <c r="D147" s="2">
        <f>COUNT(D122:D142,"Untested")</f>
        <v>0</v>
      </c>
      <c r="E147" s="2">
        <f>COUNT(E122:E142,"Untested")</f>
        <v>0</v>
      </c>
    </row>
    <row r="148" spans="1:5" x14ac:dyDescent="0.25">
      <c r="A148" s="2" t="s">
        <v>139</v>
      </c>
      <c r="B148" s="2">
        <f>B143+B146+B145+B147+B144</f>
        <v>21</v>
      </c>
      <c r="C148" s="2">
        <f>C143+C146+C145+C147+C144</f>
        <v>21</v>
      </c>
      <c r="D148" s="2">
        <f>D143+D146+D145+D147+D144</f>
        <v>21</v>
      </c>
      <c r="E148" s="2">
        <f>E143+E146+E145+E147+E144</f>
        <v>21</v>
      </c>
    </row>
    <row r="149" spans="1:5" ht="15.75" thickBot="1" x14ac:dyDescent="0.3">
      <c r="A149" s="18" t="s">
        <v>8</v>
      </c>
      <c r="B149" s="6">
        <f>IF(B$148=0, 0, (B$143+B$144)/B$148)</f>
        <v>0.95238095238095233</v>
      </c>
      <c r="C149" s="6">
        <f>IF(C$148=0, 0, (C$143+C$144)/C$148)</f>
        <v>0.90476190476190477</v>
      </c>
      <c r="D149" s="6">
        <f>IF(D$148=0, 0, (D$143+D$144)/D$148)</f>
        <v>0.95238095238095233</v>
      </c>
      <c r="E149" s="6">
        <f>IF(E$148=0, 0, (E$143+E$144)/E$148)</f>
        <v>0.66666666666666663</v>
      </c>
    </row>
    <row r="150" spans="1:5" ht="15.75" thickBot="1" x14ac:dyDescent="0.3">
      <c r="A150" s="14"/>
      <c r="B150" s="14"/>
      <c r="C150" s="14"/>
      <c r="D150" s="14"/>
      <c r="E150" s="14"/>
    </row>
    <row r="151" spans="1:5" x14ac:dyDescent="0.25">
      <c r="A151" s="15" t="s">
        <v>12</v>
      </c>
      <c r="B151" s="50" t="s">
        <v>5</v>
      </c>
      <c r="C151" s="51" t="s">
        <v>151</v>
      </c>
      <c r="D151" s="51" t="s">
        <v>190</v>
      </c>
      <c r="E151" s="3" t="s">
        <v>188</v>
      </c>
    </row>
    <row r="152" spans="1:5" x14ac:dyDescent="0.25">
      <c r="A152" s="2" t="s">
        <v>295</v>
      </c>
      <c r="B152" s="4" t="s">
        <v>6</v>
      </c>
      <c r="C152" s="4" t="s">
        <v>6</v>
      </c>
      <c r="D152" s="4" t="s">
        <v>6</v>
      </c>
      <c r="E152" s="4" t="s">
        <v>6</v>
      </c>
    </row>
    <row r="153" spans="1:5" x14ac:dyDescent="0.25">
      <c r="A153" s="2" t="s">
        <v>294</v>
      </c>
      <c r="B153" s="4" t="s">
        <v>6</v>
      </c>
      <c r="C153" s="4" t="s">
        <v>6</v>
      </c>
      <c r="D153" s="4" t="s">
        <v>6</v>
      </c>
      <c r="E153" s="4" t="s">
        <v>6</v>
      </c>
    </row>
    <row r="154" spans="1:5" x14ac:dyDescent="0.25">
      <c r="A154" s="2" t="s">
        <v>293</v>
      </c>
      <c r="B154" s="4" t="s">
        <v>6</v>
      </c>
      <c r="C154" s="4" t="s">
        <v>6</v>
      </c>
      <c r="D154" s="4" t="s">
        <v>6</v>
      </c>
      <c r="E154" s="4" t="s">
        <v>6</v>
      </c>
    </row>
    <row r="155" spans="1:5" x14ac:dyDescent="0.25">
      <c r="A155" s="2" t="s">
        <v>290</v>
      </c>
      <c r="B155" s="4" t="s">
        <v>6</v>
      </c>
      <c r="C155" s="4" t="s">
        <v>6</v>
      </c>
      <c r="D155" s="4" t="s">
        <v>6</v>
      </c>
      <c r="E155" s="4" t="s">
        <v>6</v>
      </c>
    </row>
    <row r="156" spans="1:5" x14ac:dyDescent="0.25">
      <c r="A156" s="2" t="s">
        <v>286</v>
      </c>
      <c r="B156" s="4" t="s">
        <v>6</v>
      </c>
      <c r="C156" s="4" t="s">
        <v>6</v>
      </c>
      <c r="D156" s="4" t="s">
        <v>6</v>
      </c>
      <c r="E156" s="4" t="s">
        <v>6</v>
      </c>
    </row>
    <row r="157" spans="1:5" x14ac:dyDescent="0.25">
      <c r="A157" s="2" t="s">
        <v>285</v>
      </c>
      <c r="B157" s="4" t="s">
        <v>6</v>
      </c>
      <c r="C157" s="4" t="s">
        <v>6</v>
      </c>
      <c r="D157" s="4" t="s">
        <v>6</v>
      </c>
      <c r="E157" s="4" t="s">
        <v>6</v>
      </c>
    </row>
    <row r="158" spans="1:5" x14ac:dyDescent="0.25">
      <c r="A158" s="2" t="s">
        <v>284</v>
      </c>
      <c r="B158" s="4" t="s">
        <v>6</v>
      </c>
      <c r="C158" s="4" t="s">
        <v>6</v>
      </c>
      <c r="D158" s="4" t="s">
        <v>6</v>
      </c>
      <c r="E158" s="4" t="s">
        <v>6</v>
      </c>
    </row>
    <row r="159" spans="1:5" x14ac:dyDescent="0.25">
      <c r="A159" s="2" t="s">
        <v>283</v>
      </c>
      <c r="B159" s="4" t="s">
        <v>6</v>
      </c>
      <c r="C159" s="4" t="s">
        <v>6</v>
      </c>
      <c r="D159" s="4" t="s">
        <v>6</v>
      </c>
      <c r="E159" s="4" t="s">
        <v>6</v>
      </c>
    </row>
    <row r="160" spans="1:5" x14ac:dyDescent="0.25">
      <c r="A160" s="2" t="s">
        <v>281</v>
      </c>
      <c r="B160" s="4" t="s">
        <v>6</v>
      </c>
      <c r="C160" s="4" t="s">
        <v>6</v>
      </c>
      <c r="D160" s="4" t="s">
        <v>6</v>
      </c>
      <c r="E160" s="4" t="s">
        <v>6</v>
      </c>
    </row>
    <row r="161" spans="1:5" x14ac:dyDescent="0.25">
      <c r="A161" s="2" t="s">
        <v>310</v>
      </c>
      <c r="B161" s="4" t="s">
        <v>6</v>
      </c>
      <c r="C161" s="4" t="s">
        <v>6</v>
      </c>
      <c r="D161" s="4" t="s">
        <v>6</v>
      </c>
      <c r="E161" s="8" t="s">
        <v>7</v>
      </c>
    </row>
    <row r="162" spans="1:5" x14ac:dyDescent="0.25">
      <c r="A162" s="2" t="s">
        <v>242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15" t="s">
        <v>241</v>
      </c>
      <c r="B163" s="21" t="s">
        <v>6</v>
      </c>
      <c r="C163" s="21" t="s">
        <v>6</v>
      </c>
      <c r="D163" s="21" t="s">
        <v>6</v>
      </c>
      <c r="E163" s="21" t="s">
        <v>6</v>
      </c>
    </row>
    <row r="164" spans="1:5" x14ac:dyDescent="0.25">
      <c r="A164" s="2" t="s">
        <v>6</v>
      </c>
      <c r="B164" s="10">
        <f>COUNTIF(B152:B163,"pass")</f>
        <v>12</v>
      </c>
      <c r="C164" s="10">
        <f>COUNTIF(C152:C163,"pass")</f>
        <v>12</v>
      </c>
      <c r="D164" s="10">
        <f>COUNTIF(D152:D163,"pass")</f>
        <v>12</v>
      </c>
      <c r="E164" s="10">
        <f>COUNTIF(E152:E163,"pass")</f>
        <v>11</v>
      </c>
    </row>
    <row r="165" spans="1:5" x14ac:dyDescent="0.25">
      <c r="A165" s="2" t="s">
        <v>143</v>
      </c>
      <c r="B165" s="5">
        <f>COUNTIF(B152:B163,"Ok")</f>
        <v>0</v>
      </c>
      <c r="C165" s="5">
        <f>COUNTIF(C152:C163,"Ok")</f>
        <v>0</v>
      </c>
      <c r="D165" s="5">
        <f>COUNTIF(D152:D163,"Ok")</f>
        <v>0</v>
      </c>
      <c r="E165" s="5">
        <f>COUNTIF(E152:E163,"Ok")</f>
        <v>0</v>
      </c>
    </row>
    <row r="166" spans="1:5" x14ac:dyDescent="0.25">
      <c r="A166" s="2" t="s">
        <v>140</v>
      </c>
      <c r="B166" s="11">
        <f>COUNTIF(B152:B163,"workaround")</f>
        <v>0</v>
      </c>
      <c r="C166" s="11">
        <f>COUNTIF(C152:C163,"workaround")</f>
        <v>0</v>
      </c>
      <c r="D166" s="11">
        <f>COUNTIF(D152:D163,"workaround")</f>
        <v>0</v>
      </c>
      <c r="E166" s="11">
        <f>COUNTIF(E152:E163,"workaround")</f>
        <v>0</v>
      </c>
    </row>
    <row r="167" spans="1:5" x14ac:dyDescent="0.25">
      <c r="A167" s="2" t="s">
        <v>7</v>
      </c>
      <c r="B167" s="12">
        <f>COUNTIF(B152:B163,"Fail")</f>
        <v>0</v>
      </c>
      <c r="C167" s="12">
        <f>COUNTIF(C152:C163,"Fail")</f>
        <v>0</v>
      </c>
      <c r="D167" s="12">
        <f>COUNTIF(D152:D163,"Fail")</f>
        <v>0</v>
      </c>
      <c r="E167" s="12">
        <f>COUNTIF(E152:E163,"Fail")</f>
        <v>1</v>
      </c>
    </row>
    <row r="168" spans="1:5" x14ac:dyDescent="0.25">
      <c r="A168" s="2" t="s">
        <v>145</v>
      </c>
      <c r="B168" s="2">
        <f>COUNT(B152:B163,"Untested")</f>
        <v>0</v>
      </c>
      <c r="C168" s="2">
        <f>COUNT(C152:C163,"Untested")</f>
        <v>0</v>
      </c>
      <c r="D168" s="2">
        <f>COUNT(D152:D163,"Untested")</f>
        <v>0</v>
      </c>
      <c r="E168" s="2">
        <f>COUNT(E152:E163,"Untested")</f>
        <v>0</v>
      </c>
    </row>
    <row r="169" spans="1:5" x14ac:dyDescent="0.25">
      <c r="A169" s="2" t="s">
        <v>139</v>
      </c>
      <c r="B169" s="2">
        <f>B164+B167+B166+B168+B165</f>
        <v>12</v>
      </c>
      <c r="C169" s="2">
        <f>C164+C167+C166+C168+C165</f>
        <v>12</v>
      </c>
      <c r="D169" s="2">
        <f>D164+D167+D166+D168+D165</f>
        <v>12</v>
      </c>
      <c r="E169" s="2">
        <f>E164+E167+E166+E168+E165</f>
        <v>12</v>
      </c>
    </row>
    <row r="170" spans="1:5" ht="15.75" thickBot="1" x14ac:dyDescent="0.3">
      <c r="A170" s="18" t="s">
        <v>8</v>
      </c>
      <c r="B170" s="6">
        <f>IF(B$169=0, 0, (B$164+B$165)/B$169)</f>
        <v>1</v>
      </c>
      <c r="C170" s="6">
        <f>IF(C$169=0, 0, (C$164+C$165)/C$169)</f>
        <v>1</v>
      </c>
      <c r="D170" s="6">
        <f>IF(D$169=0, 0, (D$164+D$165)/D$169)</f>
        <v>1</v>
      </c>
      <c r="E170" s="6">
        <f>IF(E$169=0, 0, (E$164+E$165)/E$169)</f>
        <v>0.91666666666666663</v>
      </c>
    </row>
    <row r="171" spans="1:5" ht="15.75" thickBot="1" x14ac:dyDescent="0.3">
      <c r="A171" s="13"/>
      <c r="B171" s="16"/>
      <c r="C171" s="13"/>
      <c r="D171" s="13"/>
      <c r="E171" s="13"/>
    </row>
    <row r="172" spans="1:5" x14ac:dyDescent="0.25">
      <c r="A172" s="15" t="s">
        <v>178</v>
      </c>
      <c r="B172" s="50" t="s">
        <v>5</v>
      </c>
      <c r="C172" s="51" t="s">
        <v>151</v>
      </c>
      <c r="D172" s="51" t="s">
        <v>190</v>
      </c>
      <c r="E172" s="3" t="s">
        <v>188</v>
      </c>
    </row>
    <row r="173" spans="1:5" x14ac:dyDescent="0.25">
      <c r="A173" s="2" t="s">
        <v>222</v>
      </c>
      <c r="B173" s="4" t="s">
        <v>6</v>
      </c>
      <c r="C173" s="4" t="s">
        <v>6</v>
      </c>
      <c r="D173" s="4" t="s">
        <v>6</v>
      </c>
      <c r="E173" s="4" t="s">
        <v>6</v>
      </c>
    </row>
    <row r="174" spans="1:5" x14ac:dyDescent="0.25">
      <c r="A174" s="2" t="s">
        <v>263</v>
      </c>
      <c r="B174" s="4" t="s">
        <v>6</v>
      </c>
      <c r="C174" s="4" t="s">
        <v>6</v>
      </c>
      <c r="D174" s="4" t="s">
        <v>6</v>
      </c>
      <c r="E174" s="4" t="s">
        <v>6</v>
      </c>
    </row>
    <row r="175" spans="1:5" x14ac:dyDescent="0.25">
      <c r="A175" s="2" t="s">
        <v>292</v>
      </c>
      <c r="B175" s="4" t="s">
        <v>6</v>
      </c>
      <c r="C175" s="4" t="s">
        <v>6</v>
      </c>
      <c r="D175" s="4" t="s">
        <v>6</v>
      </c>
      <c r="E175" s="4" t="s">
        <v>6</v>
      </c>
    </row>
    <row r="176" spans="1:5" x14ac:dyDescent="0.25">
      <c r="A176" s="2" t="s">
        <v>291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3" t="s">
        <v>262</v>
      </c>
      <c r="B177" s="4" t="s">
        <v>6</v>
      </c>
      <c r="C177" s="4" t="s">
        <v>6</v>
      </c>
      <c r="D177" s="4" t="s">
        <v>6</v>
      </c>
      <c r="E177" s="4" t="s">
        <v>6</v>
      </c>
    </row>
    <row r="178" spans="1:5" x14ac:dyDescent="0.25">
      <c r="A178" s="23" t="s">
        <v>261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289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210</v>
      </c>
      <c r="B180" s="4" t="s">
        <v>6</v>
      </c>
      <c r="C180" s="4" t="s">
        <v>6</v>
      </c>
      <c r="D180" s="4" t="s">
        <v>6</v>
      </c>
      <c r="E180" s="4" t="s">
        <v>6</v>
      </c>
    </row>
    <row r="181" spans="1:5" x14ac:dyDescent="0.25">
      <c r="A181" s="23" t="s">
        <v>227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268</v>
      </c>
      <c r="B182" s="4" t="s">
        <v>6</v>
      </c>
      <c r="C182" s="4" t="s">
        <v>6</v>
      </c>
      <c r="D182" s="4" t="s">
        <v>6</v>
      </c>
      <c r="E182" s="8" t="s">
        <v>7</v>
      </c>
    </row>
    <row r="183" spans="1:5" x14ac:dyDescent="0.25">
      <c r="A183" s="23" t="s">
        <v>260</v>
      </c>
      <c r="B183" s="4" t="s">
        <v>6</v>
      </c>
      <c r="C183" s="8" t="s">
        <v>7</v>
      </c>
      <c r="D183" s="4" t="s">
        <v>6</v>
      </c>
      <c r="E183" s="4" t="s">
        <v>6</v>
      </c>
    </row>
    <row r="184" spans="1:5" x14ac:dyDescent="0.25">
      <c r="A184" s="23" t="s">
        <v>259</v>
      </c>
      <c r="B184" s="4" t="s">
        <v>6</v>
      </c>
      <c r="C184" s="8" t="s">
        <v>7</v>
      </c>
      <c r="D184" s="4" t="s">
        <v>6</v>
      </c>
      <c r="E184" s="4" t="s">
        <v>6</v>
      </c>
    </row>
    <row r="185" spans="1:5" x14ac:dyDescent="0.25">
      <c r="A185" s="2" t="s">
        <v>269</v>
      </c>
      <c r="B185" s="4" t="s">
        <v>6</v>
      </c>
      <c r="C185" s="4" t="s">
        <v>6</v>
      </c>
      <c r="D185" s="4" t="s">
        <v>6</v>
      </c>
      <c r="E185" s="4" t="s">
        <v>6</v>
      </c>
    </row>
    <row r="186" spans="1:5" x14ac:dyDescent="0.25">
      <c r="A186" s="2" t="s">
        <v>288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270</v>
      </c>
      <c r="B187" s="4" t="s">
        <v>6</v>
      </c>
      <c r="C187" s="4" t="s">
        <v>6</v>
      </c>
      <c r="D187" s="4" t="s">
        <v>6</v>
      </c>
      <c r="E187" s="4" t="s">
        <v>6</v>
      </c>
    </row>
    <row r="188" spans="1:5" x14ac:dyDescent="0.25">
      <c r="A188" s="2" t="s">
        <v>287</v>
      </c>
      <c r="B188" s="4" t="s">
        <v>6</v>
      </c>
      <c r="C188" s="8" t="s">
        <v>7</v>
      </c>
      <c r="D188" s="38" t="s">
        <v>140</v>
      </c>
      <c r="E188" s="8" t="s">
        <v>7</v>
      </c>
    </row>
    <row r="189" spans="1:5" x14ac:dyDescent="0.25">
      <c r="A189" s="2" t="s">
        <v>267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271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3" t="s">
        <v>258</v>
      </c>
      <c r="B191" s="4" t="s">
        <v>6</v>
      </c>
      <c r="C191" s="8" t="s">
        <v>7</v>
      </c>
      <c r="D191" s="4" t="s">
        <v>6</v>
      </c>
      <c r="E191" s="4" t="s">
        <v>6</v>
      </c>
    </row>
    <row r="192" spans="1:5" x14ac:dyDescent="0.25">
      <c r="A192" s="2" t="s">
        <v>280</v>
      </c>
      <c r="B192" s="4" t="s">
        <v>6</v>
      </c>
      <c r="C192" s="4" t="s">
        <v>6</v>
      </c>
      <c r="D192" s="4" t="s">
        <v>6</v>
      </c>
      <c r="E192" s="53" t="s">
        <v>7</v>
      </c>
    </row>
    <row r="193" spans="1:5" x14ac:dyDescent="0.25">
      <c r="A193" s="23" t="s">
        <v>257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256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3" t="s">
        <v>255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254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253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252</v>
      </c>
      <c r="B198" s="35" t="s">
        <v>144</v>
      </c>
      <c r="C198" s="4" t="s">
        <v>6</v>
      </c>
      <c r="D198" s="4" t="s">
        <v>6</v>
      </c>
      <c r="E198" s="4" t="s">
        <v>6</v>
      </c>
    </row>
    <row r="199" spans="1:5" x14ac:dyDescent="0.25">
      <c r="A199" s="23" t="s">
        <v>251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3" t="s">
        <v>343</v>
      </c>
      <c r="B200" s="4" t="s">
        <v>6</v>
      </c>
      <c r="C200" s="4" t="s">
        <v>6</v>
      </c>
      <c r="D200" s="4" t="s">
        <v>6</v>
      </c>
      <c r="E200" s="53" t="s">
        <v>7</v>
      </c>
    </row>
    <row r="201" spans="1:5" x14ac:dyDescent="0.25">
      <c r="A201" s="2" t="s">
        <v>250</v>
      </c>
      <c r="B201" s="4" t="s">
        <v>6</v>
      </c>
      <c r="C201" s="8" t="s">
        <v>7</v>
      </c>
      <c r="D201" s="4" t="s">
        <v>6</v>
      </c>
      <c r="E201" s="4" t="s">
        <v>6</v>
      </c>
    </row>
    <row r="202" spans="1:5" x14ac:dyDescent="0.25">
      <c r="A202" s="2" t="s">
        <v>249</v>
      </c>
      <c r="B202" s="4" t="s">
        <v>6</v>
      </c>
      <c r="C202" s="4" t="s">
        <v>6</v>
      </c>
      <c r="D202" s="4" t="s">
        <v>6</v>
      </c>
      <c r="E202" s="4" t="s">
        <v>6</v>
      </c>
    </row>
    <row r="203" spans="1:5" x14ac:dyDescent="0.25">
      <c r="A203" s="2" t="s">
        <v>273</v>
      </c>
      <c r="B203" s="4" t="s">
        <v>6</v>
      </c>
      <c r="C203" s="4" t="s">
        <v>6</v>
      </c>
      <c r="D203" s="4" t="s">
        <v>6</v>
      </c>
      <c r="E203" s="4" t="s">
        <v>6</v>
      </c>
    </row>
    <row r="204" spans="1:5" x14ac:dyDescent="0.25">
      <c r="A204" s="2" t="s">
        <v>272</v>
      </c>
      <c r="B204" s="4" t="s">
        <v>6</v>
      </c>
      <c r="C204" s="4" t="s">
        <v>6</v>
      </c>
      <c r="D204" s="4" t="s">
        <v>6</v>
      </c>
      <c r="E204" s="4" t="s">
        <v>6</v>
      </c>
    </row>
    <row r="205" spans="1:5" x14ac:dyDescent="0.25">
      <c r="A205" s="23" t="s">
        <v>248</v>
      </c>
      <c r="B205" s="4" t="s">
        <v>6</v>
      </c>
      <c r="C205" s="4" t="s">
        <v>6</v>
      </c>
      <c r="D205" s="4" t="s">
        <v>6</v>
      </c>
      <c r="E205" s="4" t="s">
        <v>6</v>
      </c>
    </row>
    <row r="206" spans="1:5" x14ac:dyDescent="0.25">
      <c r="A206" s="2" t="s">
        <v>247</v>
      </c>
      <c r="B206" s="4" t="s">
        <v>6</v>
      </c>
      <c r="C206" s="4" t="s">
        <v>6</v>
      </c>
      <c r="D206" s="4" t="s">
        <v>6</v>
      </c>
      <c r="E206" s="4" t="s">
        <v>6</v>
      </c>
    </row>
    <row r="207" spans="1:5" x14ac:dyDescent="0.25">
      <c r="A207" s="2" t="s">
        <v>218</v>
      </c>
      <c r="B207" s="4" t="s">
        <v>6</v>
      </c>
      <c r="C207" s="4" t="s">
        <v>6</v>
      </c>
      <c r="D207" s="4" t="s">
        <v>6</v>
      </c>
      <c r="E207" s="4" t="s">
        <v>6</v>
      </c>
    </row>
    <row r="208" spans="1:5" x14ac:dyDescent="0.25">
      <c r="A208" s="2" t="s">
        <v>246</v>
      </c>
      <c r="B208" s="4" t="s">
        <v>6</v>
      </c>
      <c r="C208" s="4" t="s">
        <v>6</v>
      </c>
      <c r="D208" s="4" t="s">
        <v>6</v>
      </c>
      <c r="E208" s="4" t="s">
        <v>6</v>
      </c>
    </row>
    <row r="209" spans="1:5" x14ac:dyDescent="0.25">
      <c r="A209" s="2" t="s">
        <v>237</v>
      </c>
      <c r="B209" s="4" t="s">
        <v>6</v>
      </c>
      <c r="C209" s="4" t="s">
        <v>6</v>
      </c>
      <c r="D209" s="4" t="s">
        <v>6</v>
      </c>
      <c r="E209" s="4" t="s">
        <v>6</v>
      </c>
    </row>
    <row r="210" spans="1:5" x14ac:dyDescent="0.25">
      <c r="A210" s="2" t="s">
        <v>296</v>
      </c>
      <c r="B210" s="4" t="s">
        <v>6</v>
      </c>
      <c r="C210" s="4" t="s">
        <v>6</v>
      </c>
      <c r="D210" s="4" t="s">
        <v>6</v>
      </c>
      <c r="E210" s="4" t="s">
        <v>6</v>
      </c>
    </row>
    <row r="211" spans="1:5" x14ac:dyDescent="0.25">
      <c r="A211" s="2" t="s">
        <v>245</v>
      </c>
      <c r="B211" s="4" t="s">
        <v>6</v>
      </c>
      <c r="C211" s="4" t="s">
        <v>6</v>
      </c>
      <c r="D211" s="4" t="s">
        <v>6</v>
      </c>
      <c r="E211" s="4" t="s">
        <v>6</v>
      </c>
    </row>
    <row r="212" spans="1:5" x14ac:dyDescent="0.25">
      <c r="A212" s="2" t="s">
        <v>244</v>
      </c>
      <c r="B212" s="4" t="s">
        <v>6</v>
      </c>
      <c r="C212" s="4" t="s">
        <v>6</v>
      </c>
      <c r="D212" s="4" t="s">
        <v>6</v>
      </c>
      <c r="E212" s="4" t="s">
        <v>6</v>
      </c>
    </row>
    <row r="213" spans="1:5" x14ac:dyDescent="0.25">
      <c r="A213" s="2" t="s">
        <v>313</v>
      </c>
      <c r="B213" s="4" t="s">
        <v>6</v>
      </c>
      <c r="C213" s="4" t="s">
        <v>6</v>
      </c>
      <c r="D213" s="4" t="s">
        <v>6</v>
      </c>
      <c r="E213" s="4" t="s">
        <v>6</v>
      </c>
    </row>
    <row r="214" spans="1:5" x14ac:dyDescent="0.25">
      <c r="A214" s="2" t="s">
        <v>238</v>
      </c>
      <c r="B214" s="4" t="s">
        <v>6</v>
      </c>
      <c r="C214" s="4" t="s">
        <v>6</v>
      </c>
      <c r="D214" s="4" t="s">
        <v>6</v>
      </c>
      <c r="E214" s="4" t="s">
        <v>6</v>
      </c>
    </row>
    <row r="215" spans="1:5" x14ac:dyDescent="0.25">
      <c r="A215" s="2" t="s">
        <v>243</v>
      </c>
      <c r="B215" s="4" t="s">
        <v>6</v>
      </c>
      <c r="C215" s="4" t="s">
        <v>6</v>
      </c>
      <c r="D215" s="4" t="s">
        <v>6</v>
      </c>
      <c r="E215" s="4" t="s">
        <v>6</v>
      </c>
    </row>
    <row r="216" spans="1:5" x14ac:dyDescent="0.25">
      <c r="A216" s="2" t="s">
        <v>311</v>
      </c>
      <c r="B216" s="4" t="s">
        <v>6</v>
      </c>
      <c r="C216" s="4" t="s">
        <v>6</v>
      </c>
      <c r="D216" s="4" t="s">
        <v>6</v>
      </c>
      <c r="E216" s="4" t="s">
        <v>6</v>
      </c>
    </row>
    <row r="217" spans="1:5" x14ac:dyDescent="0.25">
      <c r="A217" s="15" t="s">
        <v>312</v>
      </c>
      <c r="B217" s="21" t="s">
        <v>6</v>
      </c>
      <c r="C217" s="21" t="s">
        <v>6</v>
      </c>
      <c r="D217" s="21" t="s">
        <v>6</v>
      </c>
      <c r="E217" s="21" t="s">
        <v>6</v>
      </c>
    </row>
    <row r="218" spans="1:5" x14ac:dyDescent="0.25">
      <c r="A218" s="2" t="s">
        <v>6</v>
      </c>
      <c r="B218" s="10">
        <f>COUNTIF(B$173:B$217,"pass")</f>
        <v>44</v>
      </c>
      <c r="C218" s="10">
        <f>COUNTIF(C$173:C$217,"pass")</f>
        <v>40</v>
      </c>
      <c r="D218" s="10">
        <f>COUNTIF(D$173:D$217,"pass")</f>
        <v>44</v>
      </c>
      <c r="E218" s="10">
        <f>COUNTIF(E$174:E$217,"pass")</f>
        <v>40</v>
      </c>
    </row>
    <row r="219" spans="1:5" x14ac:dyDescent="0.25">
      <c r="A219" s="2" t="s">
        <v>143</v>
      </c>
      <c r="B219" s="5">
        <f>COUNTIF(B$173:B$217,"Ok")</f>
        <v>1</v>
      </c>
      <c r="C219" s="5">
        <f>COUNTIF(C$173:C$217,"Ok")</f>
        <v>0</v>
      </c>
      <c r="D219" s="5">
        <f>COUNTIF(D$173:D$217,"Ok")</f>
        <v>0</v>
      </c>
      <c r="E219" s="5">
        <f>COUNTIF(E$174:E$217,"Ok")</f>
        <v>0</v>
      </c>
    </row>
    <row r="220" spans="1:5" x14ac:dyDescent="0.25">
      <c r="A220" s="2" t="s">
        <v>140</v>
      </c>
      <c r="B220" s="11">
        <f>COUNTIF(B$173:B$217,"workaround")</f>
        <v>0</v>
      </c>
      <c r="C220" s="11">
        <f>COUNTIF(C$173:C$217,"workaround")</f>
        <v>0</v>
      </c>
      <c r="D220" s="11">
        <f>COUNTIF(D$173:D$217,"workaround")</f>
        <v>1</v>
      </c>
      <c r="E220" s="11">
        <f>COUNTIF(E$174:E$217,"workaround")</f>
        <v>0</v>
      </c>
    </row>
    <row r="221" spans="1:5" x14ac:dyDescent="0.25">
      <c r="A221" s="2" t="s">
        <v>7</v>
      </c>
      <c r="B221" s="12">
        <f>COUNTIF(B173:B217,"Fail")</f>
        <v>0</v>
      </c>
      <c r="C221" s="12">
        <f>COUNTIF(C173:C217,"Fail")</f>
        <v>5</v>
      </c>
      <c r="D221" s="12">
        <f>COUNTIF(D173:D217,"Fail")</f>
        <v>0</v>
      </c>
      <c r="E221" s="12">
        <f>COUNTIF(E174:E217,"Fail")</f>
        <v>4</v>
      </c>
    </row>
    <row r="222" spans="1:5" x14ac:dyDescent="0.25">
      <c r="A222" s="2" t="s">
        <v>145</v>
      </c>
      <c r="B222" s="2">
        <f>COUNT(B$177:B$205,"Untested")</f>
        <v>0</v>
      </c>
      <c r="C222" s="2">
        <f>COUNT(C$177:C$205,"Untested")</f>
        <v>0</v>
      </c>
      <c r="D222" s="2">
        <f>COUNT(D$177:D$205,"Untested")</f>
        <v>0</v>
      </c>
      <c r="E222" s="2">
        <f>COUNT(E$177:E$205,"Untested")</f>
        <v>0</v>
      </c>
    </row>
    <row r="223" spans="1:5" x14ac:dyDescent="0.25">
      <c r="A223" s="2" t="s">
        <v>139</v>
      </c>
      <c r="B223" s="2">
        <f>B$218+B$221+B$220+B$222+B$219</f>
        <v>45</v>
      </c>
      <c r="C223" s="2">
        <f>C$218+C$221+C$220+C$222+C$219</f>
        <v>45</v>
      </c>
      <c r="D223" s="2">
        <f>D$218+D$221+D$220+D$222+D$219</f>
        <v>45</v>
      </c>
      <c r="E223" s="2">
        <f>E$218+E$221+E$220+E$222+E$219</f>
        <v>44</v>
      </c>
    </row>
    <row r="224" spans="1:5" ht="15.75" thickBot="1" x14ac:dyDescent="0.3">
      <c r="A224" s="18" t="s">
        <v>8</v>
      </c>
      <c r="B224" s="6">
        <f>IF(B$223=0, 0, (B$218+B$219)/B$223)</f>
        <v>1</v>
      </c>
      <c r="C224" s="6">
        <f>IF(C$223=0, 0, (C$218+C$219)/C$223)</f>
        <v>0.88888888888888884</v>
      </c>
      <c r="D224" s="6">
        <f>IF(D$223=0, 0, (D$218+D$219)/D$223)</f>
        <v>0.97777777777777775</v>
      </c>
      <c r="E224" s="6">
        <f>IF(E$223=0, 0, (E$218+E$219)/E$223)</f>
        <v>0.90909090909090906</v>
      </c>
    </row>
    <row r="225" spans="1:5" x14ac:dyDescent="0.25">
      <c r="A225" s="15"/>
      <c r="B225" s="15"/>
      <c r="C225" s="15"/>
      <c r="D225" s="15"/>
      <c r="E225" s="15"/>
    </row>
    <row r="226" spans="1:5" x14ac:dyDescent="0.25">
      <c r="A226" s="19" t="s">
        <v>146</v>
      </c>
      <c r="B226" s="15"/>
      <c r="C226" s="15"/>
      <c r="D226" s="15"/>
      <c r="E226" s="15"/>
    </row>
    <row r="227" spans="1:5" x14ac:dyDescent="0.25">
      <c r="A227" s="2" t="s">
        <v>276</v>
      </c>
      <c r="B227" s="4" t="s">
        <v>6</v>
      </c>
      <c r="C227" s="4" t="s">
        <v>6</v>
      </c>
      <c r="D227" s="2"/>
      <c r="E227" s="2"/>
    </row>
    <row r="228" spans="1:5" x14ac:dyDescent="0.25">
      <c r="A228" s="23" t="s">
        <v>198</v>
      </c>
      <c r="B228" s="4" t="s">
        <v>6</v>
      </c>
      <c r="C228" s="2"/>
      <c r="D228" s="2"/>
      <c r="E228" s="2"/>
    </row>
    <row r="229" spans="1:5" x14ac:dyDescent="0.25">
      <c r="A229" s="2" t="s">
        <v>199</v>
      </c>
      <c r="B229" s="2"/>
      <c r="C229" s="4" t="s">
        <v>6</v>
      </c>
      <c r="D229" s="2"/>
      <c r="E229" s="2"/>
    </row>
    <row r="230" spans="1:5" x14ac:dyDescent="0.25">
      <c r="A230" s="2" t="s">
        <v>200</v>
      </c>
      <c r="B230" s="2"/>
      <c r="C230" s="4" t="s">
        <v>6</v>
      </c>
      <c r="D230" s="2"/>
      <c r="E230" s="2"/>
    </row>
    <row r="231" spans="1:5" x14ac:dyDescent="0.25">
      <c r="A231" s="2" t="s">
        <v>201</v>
      </c>
      <c r="B231" s="2"/>
      <c r="C231" s="4" t="s">
        <v>6</v>
      </c>
      <c r="D231" s="2"/>
      <c r="E231" s="2"/>
    </row>
    <row r="232" spans="1:5" x14ac:dyDescent="0.25">
      <c r="A232" s="2" t="s">
        <v>202</v>
      </c>
      <c r="B232" s="4" t="s">
        <v>6</v>
      </c>
      <c r="C232" s="2"/>
      <c r="D232" s="2"/>
      <c r="E232" s="2"/>
    </row>
    <row r="233" spans="1:5" x14ac:dyDescent="0.25">
      <c r="A233" s="2" t="s">
        <v>275</v>
      </c>
      <c r="B233" s="2"/>
      <c r="C233" s="4" t="s">
        <v>6</v>
      </c>
      <c r="D233" s="2"/>
      <c r="E233" s="2"/>
    </row>
    <row r="234" spans="1:5" x14ac:dyDescent="0.25">
      <c r="A234" s="2" t="s">
        <v>203</v>
      </c>
      <c r="B234" s="4" t="s">
        <v>6</v>
      </c>
      <c r="C234" s="4" t="s">
        <v>6</v>
      </c>
      <c r="D234" s="8" t="s">
        <v>7</v>
      </c>
      <c r="E234" s="2"/>
    </row>
    <row r="235" spans="1:5" x14ac:dyDescent="0.25">
      <c r="A235" s="2" t="s">
        <v>204</v>
      </c>
      <c r="B235" s="4" t="s">
        <v>6</v>
      </c>
      <c r="C235" s="2"/>
      <c r="D235" s="2"/>
      <c r="E235" s="2"/>
    </row>
    <row r="236" spans="1:5" x14ac:dyDescent="0.25">
      <c r="A236" s="2" t="s">
        <v>274</v>
      </c>
      <c r="B236" s="2"/>
      <c r="C236" s="4" t="s">
        <v>6</v>
      </c>
      <c r="D236" s="2"/>
      <c r="E236" s="2"/>
    </row>
    <row r="237" spans="1:5" x14ac:dyDescent="0.25">
      <c r="A237" s="2" t="s">
        <v>205</v>
      </c>
      <c r="B237" s="4" t="s">
        <v>6</v>
      </c>
      <c r="C237" s="2"/>
      <c r="D237" s="2"/>
      <c r="E237" s="2"/>
    </row>
    <row r="238" spans="1:5" x14ac:dyDescent="0.25">
      <c r="A238" s="2" t="s">
        <v>206</v>
      </c>
      <c r="B238" s="2"/>
      <c r="C238" s="4" t="s">
        <v>6</v>
      </c>
      <c r="D238" s="2"/>
      <c r="E238" s="2"/>
    </row>
    <row r="239" spans="1:5" x14ac:dyDescent="0.25">
      <c r="A239" s="15" t="s">
        <v>207</v>
      </c>
      <c r="B239" s="21" t="s">
        <v>6</v>
      </c>
      <c r="C239" s="15"/>
      <c r="D239" s="15"/>
      <c r="E239" s="15"/>
    </row>
    <row r="240" spans="1:5" x14ac:dyDescent="0.25">
      <c r="A240" s="2" t="s">
        <v>6</v>
      </c>
      <c r="B240" s="10">
        <f>COUNTIF(B227:B239,"pass")</f>
        <v>7</v>
      </c>
      <c r="C240" s="10">
        <f>COUNTIF(C227:C239,"pass")</f>
        <v>8</v>
      </c>
      <c r="D240" s="10">
        <f>COUNTIF(D227:D239,"pass")</f>
        <v>0</v>
      </c>
      <c r="E240" s="10">
        <f>COUNTIF(E227:E239,"pass")</f>
        <v>0</v>
      </c>
    </row>
    <row r="241" spans="1:5" x14ac:dyDescent="0.25">
      <c r="A241" s="2" t="s">
        <v>143</v>
      </c>
      <c r="B241" s="5">
        <f>COUNTIF(B227:B239,"Ok")</f>
        <v>0</v>
      </c>
      <c r="C241" s="5">
        <f>COUNTIF(C227:C239,"Ok")</f>
        <v>0</v>
      </c>
      <c r="D241" s="5">
        <f>COUNTIF(D227:D239,"Ok")</f>
        <v>0</v>
      </c>
      <c r="E241" s="5">
        <f>COUNTIF(E227:E239,"Ok")</f>
        <v>0</v>
      </c>
    </row>
    <row r="242" spans="1:5" x14ac:dyDescent="0.25">
      <c r="A242" s="2" t="s">
        <v>140</v>
      </c>
      <c r="B242" s="11">
        <f>COUNTIF(B227:B239,"workaround")</f>
        <v>0</v>
      </c>
      <c r="C242" s="11">
        <f>COUNTIF(C227:C239,"workaround")</f>
        <v>0</v>
      </c>
      <c r="D242" s="11">
        <f>COUNTIF(D227:D239,"workaround")</f>
        <v>0</v>
      </c>
      <c r="E242" s="11">
        <f>COUNTIF(E227:E239,"workaround")</f>
        <v>0</v>
      </c>
    </row>
    <row r="243" spans="1:5" x14ac:dyDescent="0.25">
      <c r="A243" s="2" t="s">
        <v>7</v>
      </c>
      <c r="B243" s="12">
        <f>COUNTIF(B227:B239,"Fail")</f>
        <v>0</v>
      </c>
      <c r="C243" s="12">
        <f>COUNTIF(C227:C239,"Fail")</f>
        <v>0</v>
      </c>
      <c r="D243" s="12">
        <f>COUNTIF(D227:D239,"Fail")</f>
        <v>1</v>
      </c>
      <c r="E243" s="12">
        <f>COUNTIF(E227:E239,"Fail")</f>
        <v>0</v>
      </c>
    </row>
    <row r="244" spans="1:5" x14ac:dyDescent="0.25">
      <c r="A244" s="2" t="s">
        <v>145</v>
      </c>
      <c r="B244" s="2">
        <f>COUNT(B227:B239,"Untested")</f>
        <v>0</v>
      </c>
      <c r="C244" s="2">
        <f>COUNT(C227:C239,"Untested")</f>
        <v>0</v>
      </c>
      <c r="D244" s="2">
        <f>COUNT(D227:D239,"Untested")</f>
        <v>0</v>
      </c>
      <c r="E244" s="2">
        <f>COUNT(E227:E239,"Untested")</f>
        <v>0</v>
      </c>
    </row>
    <row r="245" spans="1:5" x14ac:dyDescent="0.25">
      <c r="A245" s="2" t="s">
        <v>139</v>
      </c>
      <c r="B245" s="2">
        <f>B240+B243+B242+B244+B241</f>
        <v>7</v>
      </c>
      <c r="C245" s="2">
        <f>C240+C243+C242+C244+C241</f>
        <v>8</v>
      </c>
      <c r="D245" s="2">
        <f>D240+D243+D242+D244+D241</f>
        <v>1</v>
      </c>
      <c r="E245" s="2">
        <f>E240+E243+E242+E244+E241</f>
        <v>0</v>
      </c>
    </row>
    <row r="246" spans="1:5" ht="15.75" thickBot="1" x14ac:dyDescent="0.3">
      <c r="A246" s="18" t="s">
        <v>8</v>
      </c>
      <c r="B246" s="6">
        <f>IF(B$245=0, 0, (B$240+B$241)/B$245)</f>
        <v>1</v>
      </c>
      <c r="C246" s="6">
        <f>IF(C$245=0, 0, (C$240+C$241)/C$245)</f>
        <v>1</v>
      </c>
      <c r="D246" s="6">
        <f>IF(D$245=0, 0, (D$240+D$241)/D$245)</f>
        <v>0</v>
      </c>
      <c r="E246" s="6">
        <f>IF(E$245=0, 0, (E$240+E$241)/E$245)</f>
        <v>0</v>
      </c>
    </row>
    <row r="247" spans="1:5" ht="15.75" thickBot="1" x14ac:dyDescent="0.3">
      <c r="A247" s="13"/>
      <c r="B247" s="13"/>
      <c r="C247" s="13"/>
      <c r="D247" s="13"/>
      <c r="E247" s="13"/>
    </row>
    <row r="248" spans="1:5" x14ac:dyDescent="0.25">
      <c r="A248" s="15" t="s">
        <v>10</v>
      </c>
      <c r="B248" s="15"/>
      <c r="C248" s="15"/>
      <c r="D248" s="15"/>
      <c r="E248" s="15"/>
    </row>
    <row r="249" spans="1:5" x14ac:dyDescent="0.25">
      <c r="A249" s="28" t="s">
        <v>11</v>
      </c>
      <c r="B249" s="29" t="s">
        <v>6</v>
      </c>
      <c r="C249" s="28"/>
      <c r="D249" s="29" t="s">
        <v>6</v>
      </c>
      <c r="E249" s="29" t="s">
        <v>6</v>
      </c>
    </row>
    <row r="250" spans="1:5" x14ac:dyDescent="0.25">
      <c r="A250" s="2" t="s">
        <v>6</v>
      </c>
      <c r="B250" s="10">
        <f>COUNTIF(B249,"pass")</f>
        <v>1</v>
      </c>
      <c r="C250" s="10">
        <f>COUNTIF(C249,"pass")</f>
        <v>0</v>
      </c>
      <c r="D250" s="10">
        <f>COUNTIF(D249,"pass")</f>
        <v>1</v>
      </c>
      <c r="E250" s="10">
        <f>COUNTIF(E249,"pass")</f>
        <v>1</v>
      </c>
    </row>
    <row r="251" spans="1:5" x14ac:dyDescent="0.25">
      <c r="A251" s="2" t="s">
        <v>143</v>
      </c>
      <c r="B251" s="5">
        <f>COUNTIF(B249,"Ok")</f>
        <v>0</v>
      </c>
      <c r="C251" s="5">
        <f>COUNTIF(C249,"Ok")</f>
        <v>0</v>
      </c>
      <c r="D251" s="5">
        <f>COUNTIF(D249,"Ok")</f>
        <v>0</v>
      </c>
      <c r="E251" s="5">
        <f>COUNTIF(E249,"Ok")</f>
        <v>0</v>
      </c>
    </row>
    <row r="252" spans="1:5" x14ac:dyDescent="0.25">
      <c r="A252" s="2" t="s">
        <v>140</v>
      </c>
      <c r="B252" s="11">
        <f>COUNTIF(B249,"workaround")</f>
        <v>0</v>
      </c>
      <c r="C252" s="11">
        <f>COUNTIF(C249,"workaround")</f>
        <v>0</v>
      </c>
      <c r="D252" s="11">
        <f>COUNTIF(D249,"workaround")</f>
        <v>0</v>
      </c>
      <c r="E252" s="11">
        <f>COUNTIF(E249,"workaround")</f>
        <v>0</v>
      </c>
    </row>
    <row r="253" spans="1:5" x14ac:dyDescent="0.25">
      <c r="A253" s="2" t="s">
        <v>7</v>
      </c>
      <c r="B253" s="12">
        <f>COUNTIF(B249,"Fail")</f>
        <v>0</v>
      </c>
      <c r="C253" s="12">
        <f>COUNTIF(C249,"Fail")</f>
        <v>0</v>
      </c>
      <c r="D253" s="12">
        <f>COUNTIF(D249,"Fail")</f>
        <v>0</v>
      </c>
      <c r="E253" s="12">
        <f>COUNTIF(E249,"Fail")</f>
        <v>0</v>
      </c>
    </row>
    <row r="254" spans="1:5" x14ac:dyDescent="0.25">
      <c r="A254" s="2" t="s">
        <v>145</v>
      </c>
      <c r="B254" s="2">
        <f>COUNT(B249,"Untested")</f>
        <v>0</v>
      </c>
      <c r="C254" s="2">
        <f>COUNT(C249,"Untested")</f>
        <v>0</v>
      </c>
      <c r="D254" s="2">
        <f>COUNT(D249,"Untested")</f>
        <v>0</v>
      </c>
      <c r="E254" s="2">
        <f>COUNT(E249,"Untested")</f>
        <v>0</v>
      </c>
    </row>
    <row r="255" spans="1:5" x14ac:dyDescent="0.25">
      <c r="A255" s="2" t="s">
        <v>139</v>
      </c>
      <c r="B255" s="2">
        <f>B250+B253+B252+B254+B251</f>
        <v>1</v>
      </c>
      <c r="C255" s="2">
        <f>C250+C253+C252+C254+C251</f>
        <v>0</v>
      </c>
      <c r="D255" s="2">
        <f>D250+D253+D252+D254+D251</f>
        <v>1</v>
      </c>
      <c r="E255" s="2">
        <f>E250+E253+E252+E254+E251</f>
        <v>1</v>
      </c>
    </row>
    <row r="256" spans="1:5" s="2" customFormat="1" ht="15.75" thickBot="1" x14ac:dyDescent="0.3">
      <c r="A256" s="18" t="s">
        <v>8</v>
      </c>
      <c r="B256" s="6">
        <f>IF(B$255=0, 0, (B$250+B$251)/B$255)</f>
        <v>1</v>
      </c>
      <c r="C256" s="6">
        <f>IF(C$255=0, 0, (C$250+C$251)/C$255)</f>
        <v>0</v>
      </c>
      <c r="D256" s="6">
        <f>IF(D$255=0, 0, (D$250+D$251)/D$255)</f>
        <v>1</v>
      </c>
      <c r="E256" s="6">
        <f>IF(E$255=0, 0, (E$250+E$251)/E$255)</f>
        <v>1</v>
      </c>
    </row>
    <row r="257" spans="1:5" s="2" customFormat="1" x14ac:dyDescent="0.25">
      <c r="A257" s="1"/>
      <c r="B257" s="1"/>
      <c r="C257" s="1"/>
      <c r="D257" s="1"/>
      <c r="E257" s="1"/>
    </row>
    <row r="258" spans="1:5" s="2" customFormat="1" x14ac:dyDescent="0.25">
      <c r="B258" s="20"/>
      <c r="C258" s="20"/>
      <c r="D258" s="20"/>
      <c r="E258" s="20"/>
    </row>
    <row r="259" spans="1:5" x14ac:dyDescent="0.25">
      <c r="A259" s="2"/>
      <c r="B259" s="20"/>
      <c r="C259" s="20"/>
      <c r="D259" s="20"/>
      <c r="E259" s="20"/>
    </row>
    <row r="260" spans="1:5" x14ac:dyDescent="0.25">
      <c r="A260" s="2"/>
      <c r="B260" s="2"/>
      <c r="C260" s="2"/>
      <c r="D260" s="2"/>
      <c r="E260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9"/>
  <sheetViews>
    <sheetView workbookViewId="0">
      <selection activeCell="H190" sqref="H190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5.28515625" style="1" bestFit="1" customWidth="1"/>
    <col min="4" max="4" width="17.5703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55" t="s">
        <v>332</v>
      </c>
      <c r="B1" s="55"/>
      <c r="C1" s="55"/>
      <c r="D1" s="55"/>
      <c r="E1" s="55"/>
    </row>
    <row r="2" spans="1:5" x14ac:dyDescent="0.25">
      <c r="A2" s="56" t="s">
        <v>168</v>
      </c>
      <c r="B2" s="56"/>
      <c r="C2" s="56"/>
      <c r="D2" s="56"/>
      <c r="E2" s="56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46" t="s">
        <v>5</v>
      </c>
      <c r="C4" s="47" t="s">
        <v>151</v>
      </c>
      <c r="D4" s="47" t="s">
        <v>190</v>
      </c>
      <c r="E4" s="3" t="s">
        <v>188</v>
      </c>
    </row>
    <row r="5" spans="1:5" x14ac:dyDescent="0.25">
      <c r="A5" s="2" t="s">
        <v>149</v>
      </c>
      <c r="B5" s="17">
        <v>41514</v>
      </c>
      <c r="C5" s="17">
        <v>41388</v>
      </c>
      <c r="D5" s="39">
        <v>41516</v>
      </c>
      <c r="E5" s="17">
        <v>41347</v>
      </c>
    </row>
    <row r="6" spans="1:5" x14ac:dyDescent="0.25">
      <c r="A6" s="2" t="s">
        <v>148</v>
      </c>
      <c r="B6" s="2" t="s">
        <v>335</v>
      </c>
      <c r="C6" s="2" t="s">
        <v>328</v>
      </c>
      <c r="D6" s="48" t="s">
        <v>333</v>
      </c>
      <c r="E6" s="23" t="s">
        <v>320</v>
      </c>
    </row>
    <row r="7" spans="1:5" ht="15.75" thickBot="1" x14ac:dyDescent="0.3">
      <c r="A7" s="26" t="s">
        <v>157</v>
      </c>
      <c r="B7" s="14" t="s">
        <v>334</v>
      </c>
      <c r="C7" s="14" t="s">
        <v>317</v>
      </c>
      <c r="D7" s="14" t="s">
        <v>334</v>
      </c>
      <c r="E7" s="14" t="s">
        <v>317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2" t="s">
        <v>336</v>
      </c>
      <c r="C9" s="3" t="s">
        <v>329</v>
      </c>
      <c r="D9" s="3" t="s">
        <v>337</v>
      </c>
      <c r="E9" s="27" t="s">
        <v>320</v>
      </c>
    </row>
    <row r="10" spans="1:5" x14ac:dyDescent="0.25">
      <c r="A10" s="2" t="s">
        <v>340</v>
      </c>
      <c r="B10" s="49">
        <f>IF(B$47=0, 0,(B$42+B$43)/B$47)</f>
        <v>0.8</v>
      </c>
      <c r="C10" s="49">
        <f t="shared" ref="C10:E10" si="0">IF(C$47=0, 0,(C$42+C$43)/C$47)</f>
        <v>0</v>
      </c>
      <c r="D10" s="49">
        <f t="shared" si="0"/>
        <v>0</v>
      </c>
      <c r="E10" s="49">
        <f t="shared" si="0"/>
        <v>0</v>
      </c>
    </row>
    <row r="11" spans="1:5" x14ac:dyDescent="0.25">
      <c r="A11" s="2" t="s">
        <v>195</v>
      </c>
      <c r="B11" s="20">
        <f>IF(B$70=0, 0,(B$65+B$66)/B$70)</f>
        <v>0.9285714285714286</v>
      </c>
      <c r="C11" s="20">
        <f>IF(C$70=0, 0,(C$65+C$66)/C$70)</f>
        <v>0.5</v>
      </c>
      <c r="D11" s="20">
        <f>IF(D$70=0, 0,(D$65+D$66)/D$70)</f>
        <v>0.25</v>
      </c>
      <c r="E11" s="20">
        <f>IF(E$70=0, 0,(E$65+E$66)/E$70)</f>
        <v>0</v>
      </c>
    </row>
    <row r="12" spans="1:5" x14ac:dyDescent="0.25">
      <c r="A12" s="2" t="s">
        <v>194</v>
      </c>
      <c r="B12" s="20">
        <f>IF(B$102=0,0,(B$97+B$98)/B$102)</f>
        <v>1</v>
      </c>
      <c r="C12" s="20">
        <f>IF(C$102=0,0,(C$97+C$98)/C$102)</f>
        <v>0.86956521739130432</v>
      </c>
      <c r="D12" s="20">
        <f>IF(D$102=0,0,(D$97+D$98)/D$102)</f>
        <v>0.86956521739130432</v>
      </c>
      <c r="E12" s="20">
        <f>IF(E$102=0,0,(E$97+E$98)/E$102)</f>
        <v>0</v>
      </c>
    </row>
    <row r="13" spans="1:5" x14ac:dyDescent="0.25">
      <c r="A13" s="2" t="s">
        <v>193</v>
      </c>
      <c r="B13" s="20">
        <f>IF(B$118=0, 0, (B$113+B$114)/B$118)</f>
        <v>1</v>
      </c>
      <c r="C13" s="20">
        <f>IF(C$118=0, 0, (C$113+C$114)/C$118)</f>
        <v>1</v>
      </c>
      <c r="D13" s="20">
        <f>IF(D$118=0, 0, (D$113+D$114)/D$118)</f>
        <v>1</v>
      </c>
      <c r="E13" s="20">
        <f>IF(E$118=0, 0, (E$113+E$114)/E$118)</f>
        <v>0</v>
      </c>
    </row>
    <row r="14" spans="1:5" x14ac:dyDescent="0.25">
      <c r="A14" s="2" t="s">
        <v>192</v>
      </c>
      <c r="B14" s="20">
        <f>IF(B$147=0, 0, (B$142+B$143)/B$147)</f>
        <v>0.95</v>
      </c>
      <c r="C14" s="20">
        <f>IF(C$147=0, 0, (C$142+C$143)/C$147)</f>
        <v>0.9</v>
      </c>
      <c r="D14" s="20">
        <f>IF(D$147=0, 0, (D$142+D$143)/D$147)</f>
        <v>1</v>
      </c>
      <c r="E14" s="20">
        <f>IF(E$147=0, 0, (E$142+E$143)/E$147)</f>
        <v>0</v>
      </c>
    </row>
    <row r="15" spans="1:5" x14ac:dyDescent="0.25">
      <c r="A15" s="2" t="s">
        <v>191</v>
      </c>
      <c r="B15" s="20">
        <f>IF(B$169=0, 0, (B$164+B$165)/B$169)</f>
        <v>1</v>
      </c>
      <c r="C15" s="20">
        <f>IF(C$169=0, 0, (C$164+C$165)/C$169)</f>
        <v>0.92307692307692313</v>
      </c>
      <c r="D15" s="20">
        <f>IF(D$169=0, 0, (D$164+D$165)/D$169)</f>
        <v>1</v>
      </c>
      <c r="E15" s="20">
        <f>IF(E$169=0, 0, (E$164+E$165)/E$169)</f>
        <v>0</v>
      </c>
    </row>
    <row r="16" spans="1:5" ht="15.75" thickBot="1" x14ac:dyDescent="0.3">
      <c r="A16" s="14" t="s">
        <v>196</v>
      </c>
      <c r="B16" s="25">
        <f>IF(B$222=0, 0, (B$217+B$218)/B$222)</f>
        <v>0.97727272727272729</v>
      </c>
      <c r="C16" s="25">
        <f>IF(C$222=0, 0, (C$217+C$218)/C$222)</f>
        <v>0.90909090909090906</v>
      </c>
      <c r="D16" s="25">
        <f>IF(D$222=0, 0, (D$217+D$218)/D$222)</f>
        <v>1</v>
      </c>
      <c r="E16" s="25">
        <f>IF(E$222=0, 0, (E$217+E$218)/E$222)</f>
        <v>0.68181818181818177</v>
      </c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x14ac:dyDescent="0.25">
      <c r="A34" s="2"/>
      <c r="B34" s="20"/>
      <c r="C34" s="20"/>
      <c r="D34" s="20"/>
      <c r="E34" s="20"/>
    </row>
    <row r="35" spans="1:5" ht="15.75" thickBot="1" x14ac:dyDescent="0.3">
      <c r="A35" s="2"/>
      <c r="B35" s="17"/>
      <c r="C35" s="17"/>
    </row>
    <row r="36" spans="1:5" x14ac:dyDescent="0.25">
      <c r="A36" s="3" t="s">
        <v>338</v>
      </c>
      <c r="B36" s="46" t="s">
        <v>5</v>
      </c>
      <c r="C36" s="47" t="s">
        <v>151</v>
      </c>
      <c r="D36" s="47" t="s">
        <v>190</v>
      </c>
      <c r="E36" s="3" t="s">
        <v>188</v>
      </c>
    </row>
    <row r="37" spans="1:5" x14ac:dyDescent="0.25">
      <c r="A37" s="2" t="s">
        <v>293</v>
      </c>
      <c r="B37" s="4" t="s">
        <v>6</v>
      </c>
      <c r="C37" s="48" t="s">
        <v>177</v>
      </c>
      <c r="D37" s="48" t="s">
        <v>177</v>
      </c>
      <c r="E37" s="48" t="s">
        <v>177</v>
      </c>
    </row>
    <row r="38" spans="1:5" x14ac:dyDescent="0.25">
      <c r="A38" s="2" t="s">
        <v>227</v>
      </c>
      <c r="B38" s="4" t="s">
        <v>6</v>
      </c>
      <c r="C38" s="48" t="s">
        <v>177</v>
      </c>
      <c r="D38" s="48" t="s">
        <v>177</v>
      </c>
      <c r="E38" s="48" t="s">
        <v>177</v>
      </c>
    </row>
    <row r="39" spans="1:5" x14ac:dyDescent="0.25">
      <c r="A39" s="2" t="s">
        <v>213</v>
      </c>
      <c r="B39" s="8" t="s">
        <v>7</v>
      </c>
      <c r="C39" s="48" t="s">
        <v>177</v>
      </c>
      <c r="D39" s="48" t="s">
        <v>177</v>
      </c>
      <c r="E39" s="48" t="s">
        <v>177</v>
      </c>
    </row>
    <row r="40" spans="1:5" x14ac:dyDescent="0.25">
      <c r="A40" s="2" t="s">
        <v>281</v>
      </c>
      <c r="B40" s="4" t="s">
        <v>6</v>
      </c>
      <c r="C40" s="48" t="s">
        <v>177</v>
      </c>
      <c r="D40" s="48" t="s">
        <v>177</v>
      </c>
      <c r="E40" s="48" t="s">
        <v>177</v>
      </c>
    </row>
    <row r="41" spans="1:5" x14ac:dyDescent="0.25">
      <c r="A41" s="15" t="s">
        <v>339</v>
      </c>
      <c r="B41" s="21" t="s">
        <v>6</v>
      </c>
      <c r="C41" s="31" t="s">
        <v>177</v>
      </c>
      <c r="D41" s="31" t="s">
        <v>177</v>
      </c>
      <c r="E41" s="31" t="s">
        <v>177</v>
      </c>
    </row>
    <row r="42" spans="1:5" x14ac:dyDescent="0.25">
      <c r="A42" s="2" t="s">
        <v>6</v>
      </c>
      <c r="B42" s="10">
        <f>COUNTIF(B37:B41,"pass")</f>
        <v>4</v>
      </c>
      <c r="C42" s="10">
        <f>COUNTIF(C37:C41,"pass")</f>
        <v>0</v>
      </c>
      <c r="D42" s="10">
        <f>COUNTIF(D37:D41,"pass")</f>
        <v>0</v>
      </c>
      <c r="E42" s="10">
        <f>COUNTIF(E37:E41,"pass")</f>
        <v>0</v>
      </c>
    </row>
    <row r="43" spans="1:5" x14ac:dyDescent="0.25">
      <c r="A43" s="2" t="s">
        <v>143</v>
      </c>
      <c r="B43" s="5">
        <f>COUNTIF(B37:B41,"Ok")</f>
        <v>0</v>
      </c>
      <c r="C43" s="5">
        <f>COUNTIF(C37:C41,"Ok")</f>
        <v>0</v>
      </c>
      <c r="D43" s="5">
        <f>COUNTIF(D37:D41,"Ok")</f>
        <v>0</v>
      </c>
      <c r="E43" s="5">
        <f>COUNTIF(E37:E41,"Ok")</f>
        <v>0</v>
      </c>
    </row>
    <row r="44" spans="1:5" x14ac:dyDescent="0.25">
      <c r="A44" s="2" t="s">
        <v>140</v>
      </c>
      <c r="B44" s="11">
        <f>COUNTIF(B37:B41,"workaround")</f>
        <v>0</v>
      </c>
      <c r="C44" s="11">
        <f>COUNTIF(C37:C41,"workaround")</f>
        <v>0</v>
      </c>
      <c r="D44" s="11">
        <f>COUNTIF(D37:D41,"workaround")</f>
        <v>0</v>
      </c>
      <c r="E44" s="11">
        <f>COUNTIF(E37:E41,"workaround")</f>
        <v>0</v>
      </c>
    </row>
    <row r="45" spans="1:5" x14ac:dyDescent="0.25">
      <c r="A45" s="2" t="s">
        <v>7</v>
      </c>
      <c r="B45" s="12">
        <f>COUNTIF(B37:B41,"Fail")</f>
        <v>1</v>
      </c>
      <c r="C45" s="12">
        <f>COUNTIF(C37:C41,"Fail")</f>
        <v>0</v>
      </c>
      <c r="D45" s="12">
        <f>COUNTIF(D37:D41,"Fail")</f>
        <v>0</v>
      </c>
      <c r="E45" s="12">
        <f>COUNTIF(E37:E41,"Fail")</f>
        <v>0</v>
      </c>
    </row>
    <row r="46" spans="1:5" x14ac:dyDescent="0.25">
      <c r="A46" s="2" t="s">
        <v>177</v>
      </c>
      <c r="B46" s="2">
        <f>COUNT(B37:B41,"Untested")</f>
        <v>0</v>
      </c>
      <c r="C46" s="2">
        <f>COUNTIF(C37:C41,"unsupported")</f>
        <v>5</v>
      </c>
      <c r="D46" s="2">
        <f>COUNT(D37:D41,"Untested")</f>
        <v>0</v>
      </c>
      <c r="E46" s="2">
        <f>COUNT(E37:E41,"Untested")</f>
        <v>0</v>
      </c>
    </row>
    <row r="47" spans="1:5" x14ac:dyDescent="0.25">
      <c r="A47" s="2" t="s">
        <v>139</v>
      </c>
      <c r="B47" s="2">
        <f>B42+B45+B44+B46+B43</f>
        <v>5</v>
      </c>
      <c r="C47" s="2">
        <f>C42+C45+C44+C46+C43</f>
        <v>5</v>
      </c>
      <c r="D47" s="2">
        <f>D42+D45+D44+D46+D43</f>
        <v>0</v>
      </c>
      <c r="E47" s="2">
        <f>E42+E45+E44+E46+E43</f>
        <v>0</v>
      </c>
    </row>
    <row r="48" spans="1:5" ht="15.75" thickBot="1" x14ac:dyDescent="0.3">
      <c r="A48" s="18" t="s">
        <v>8</v>
      </c>
      <c r="B48" s="6">
        <f>IF(B$47=0, 0,(B$42+B$43)/B$47)</f>
        <v>0.8</v>
      </c>
      <c r="C48" s="6">
        <f t="shared" ref="C48:E48" si="1">IF(C$47=0, 0,(C$42+C$43)/C$47)</f>
        <v>0</v>
      </c>
      <c r="D48" s="6">
        <f t="shared" si="1"/>
        <v>0</v>
      </c>
      <c r="E48" s="6">
        <f t="shared" si="1"/>
        <v>0</v>
      </c>
    </row>
    <row r="49" spans="1:5" ht="15.75" thickBot="1" x14ac:dyDescent="0.3">
      <c r="A49" s="2"/>
      <c r="B49" s="17"/>
      <c r="C49" s="17"/>
    </row>
    <row r="50" spans="1:5" x14ac:dyDescent="0.25">
      <c r="A50" s="3" t="s">
        <v>128</v>
      </c>
      <c r="B50" s="46" t="s">
        <v>5</v>
      </c>
      <c r="C50" s="47" t="s">
        <v>151</v>
      </c>
      <c r="D50" s="47" t="s">
        <v>190</v>
      </c>
      <c r="E50" s="3" t="s">
        <v>188</v>
      </c>
    </row>
    <row r="51" spans="1:5" x14ac:dyDescent="0.25">
      <c r="A51" s="2" t="s">
        <v>208</v>
      </c>
      <c r="B51" s="4" t="s">
        <v>6</v>
      </c>
      <c r="C51" s="4" t="s">
        <v>6</v>
      </c>
      <c r="D51" s="48" t="s">
        <v>177</v>
      </c>
      <c r="E51" s="48" t="s">
        <v>177</v>
      </c>
    </row>
    <row r="52" spans="1:5" x14ac:dyDescent="0.25">
      <c r="A52" s="2" t="s">
        <v>209</v>
      </c>
      <c r="B52" s="7" t="s">
        <v>140</v>
      </c>
      <c r="C52" s="48" t="s">
        <v>177</v>
      </c>
      <c r="D52" s="8" t="s">
        <v>7</v>
      </c>
      <c r="E52" s="48" t="s">
        <v>177</v>
      </c>
    </row>
    <row r="53" spans="1:5" x14ac:dyDescent="0.25">
      <c r="A53" s="2" t="s">
        <v>210</v>
      </c>
      <c r="B53" s="4" t="s">
        <v>6</v>
      </c>
      <c r="C53" s="48" t="s">
        <v>177</v>
      </c>
      <c r="D53" s="48" t="s">
        <v>177</v>
      </c>
      <c r="E53" s="48" t="s">
        <v>177</v>
      </c>
    </row>
    <row r="54" spans="1:5" x14ac:dyDescent="0.25">
      <c r="A54" s="2" t="s">
        <v>211</v>
      </c>
      <c r="B54" s="4" t="s">
        <v>6</v>
      </c>
      <c r="C54" s="8" t="s">
        <v>7</v>
      </c>
      <c r="D54" s="48" t="s">
        <v>177</v>
      </c>
      <c r="E54" s="48" t="s">
        <v>177</v>
      </c>
    </row>
    <row r="55" spans="1:5" x14ac:dyDescent="0.25">
      <c r="A55" s="2" t="s">
        <v>212</v>
      </c>
      <c r="B55" s="4" t="s">
        <v>6</v>
      </c>
      <c r="C55" s="4" t="s">
        <v>6</v>
      </c>
      <c r="D55" s="48" t="s">
        <v>177</v>
      </c>
      <c r="E55" s="48" t="s">
        <v>177</v>
      </c>
    </row>
    <row r="56" spans="1:5" x14ac:dyDescent="0.25">
      <c r="A56" s="2" t="s">
        <v>213</v>
      </c>
      <c r="B56" s="4" t="s">
        <v>6</v>
      </c>
      <c r="C56" s="48" t="s">
        <v>177</v>
      </c>
      <c r="D56" s="48" t="s">
        <v>177</v>
      </c>
      <c r="E56" s="48" t="s">
        <v>177</v>
      </c>
    </row>
    <row r="57" spans="1:5" x14ac:dyDescent="0.25">
      <c r="A57" s="2" t="s">
        <v>214</v>
      </c>
      <c r="B57" s="4" t="s">
        <v>6</v>
      </c>
      <c r="C57" s="4" t="s">
        <v>6</v>
      </c>
      <c r="D57" s="8" t="s">
        <v>7</v>
      </c>
      <c r="E57" s="48" t="s">
        <v>177</v>
      </c>
    </row>
    <row r="58" spans="1:5" x14ac:dyDescent="0.25">
      <c r="A58" s="2" t="s">
        <v>215</v>
      </c>
      <c r="B58" s="4" t="s">
        <v>6</v>
      </c>
      <c r="C58" s="4" t="s">
        <v>6</v>
      </c>
      <c r="D58" s="8" t="s">
        <v>7</v>
      </c>
      <c r="E58" s="48" t="s">
        <v>177</v>
      </c>
    </row>
    <row r="59" spans="1:5" x14ac:dyDescent="0.25">
      <c r="A59" s="2" t="s">
        <v>216</v>
      </c>
      <c r="B59" s="4" t="s">
        <v>6</v>
      </c>
      <c r="C59" s="8" t="s">
        <v>7</v>
      </c>
      <c r="D59" s="4" t="s">
        <v>6</v>
      </c>
      <c r="E59" s="48" t="s">
        <v>177</v>
      </c>
    </row>
    <row r="60" spans="1:5" x14ac:dyDescent="0.25">
      <c r="A60" s="2" t="s">
        <v>217</v>
      </c>
      <c r="B60" s="4" t="s">
        <v>6</v>
      </c>
      <c r="C60" s="4" t="s">
        <v>6</v>
      </c>
      <c r="D60" s="48" t="s">
        <v>177</v>
      </c>
      <c r="E60" s="48" t="s">
        <v>177</v>
      </c>
    </row>
    <row r="61" spans="1:5" x14ac:dyDescent="0.25">
      <c r="A61" s="2" t="s">
        <v>218</v>
      </c>
      <c r="B61" s="4" t="s">
        <v>6</v>
      </c>
      <c r="C61" s="4" t="s">
        <v>6</v>
      </c>
      <c r="D61" s="48" t="s">
        <v>177</v>
      </c>
      <c r="E61" s="48" t="s">
        <v>177</v>
      </c>
    </row>
    <row r="62" spans="1:5" x14ac:dyDescent="0.25">
      <c r="A62" s="2" t="s">
        <v>219</v>
      </c>
      <c r="B62" s="4" t="s">
        <v>6</v>
      </c>
      <c r="C62" s="48" t="s">
        <v>177</v>
      </c>
      <c r="D62" s="48" t="s">
        <v>177</v>
      </c>
      <c r="E62" s="48" t="s">
        <v>177</v>
      </c>
    </row>
    <row r="63" spans="1:5" x14ac:dyDescent="0.25">
      <c r="A63" s="2" t="s">
        <v>220</v>
      </c>
      <c r="B63" s="4" t="s">
        <v>6</v>
      </c>
      <c r="C63" s="4" t="s">
        <v>6</v>
      </c>
      <c r="D63" s="48" t="s">
        <v>177</v>
      </c>
      <c r="E63" s="48" t="s">
        <v>177</v>
      </c>
    </row>
    <row r="64" spans="1:5" x14ac:dyDescent="0.25">
      <c r="A64" s="15" t="s">
        <v>221</v>
      </c>
      <c r="B64" s="21" t="s">
        <v>6</v>
      </c>
      <c r="C64" s="31" t="s">
        <v>177</v>
      </c>
      <c r="D64" s="31" t="s">
        <v>177</v>
      </c>
      <c r="E64" s="31" t="s">
        <v>177</v>
      </c>
    </row>
    <row r="65" spans="1:5" x14ac:dyDescent="0.25">
      <c r="A65" s="2" t="s">
        <v>6</v>
      </c>
      <c r="B65" s="10">
        <f>COUNTIF(B51:B64,"pass")</f>
        <v>13</v>
      </c>
      <c r="C65" s="10">
        <f>COUNTIF(C51:C64,"pass")</f>
        <v>7</v>
      </c>
      <c r="D65" s="10">
        <f>COUNTIF(D51:D64,"pass")</f>
        <v>1</v>
      </c>
      <c r="E65" s="10">
        <f>COUNTIF(E51:E64,"pass")</f>
        <v>0</v>
      </c>
    </row>
    <row r="66" spans="1:5" x14ac:dyDescent="0.25">
      <c r="A66" s="2" t="s">
        <v>143</v>
      </c>
      <c r="B66" s="5">
        <f>COUNTIF(B51:B64,"Ok")</f>
        <v>0</v>
      </c>
      <c r="C66" s="5">
        <f>COUNTIF(C51:C64,"Ok")</f>
        <v>0</v>
      </c>
      <c r="D66" s="5">
        <f>COUNTIF(D51:D64,"Ok")</f>
        <v>0</v>
      </c>
      <c r="E66" s="5">
        <f>COUNTIF(E51:E64,"Ok")</f>
        <v>0</v>
      </c>
    </row>
    <row r="67" spans="1:5" x14ac:dyDescent="0.25">
      <c r="A67" s="2" t="s">
        <v>140</v>
      </c>
      <c r="B67" s="11">
        <f>COUNTIF(B51:B64,"workaround")</f>
        <v>1</v>
      </c>
      <c r="C67" s="11">
        <f>COUNTIF(C51:C64,"workaround")</f>
        <v>0</v>
      </c>
      <c r="D67" s="11">
        <f>COUNTIF(D51:D64,"workaround")</f>
        <v>0</v>
      </c>
      <c r="E67" s="11">
        <f>COUNTIF(E51:E64,"workaround")</f>
        <v>0</v>
      </c>
    </row>
    <row r="68" spans="1:5" x14ac:dyDescent="0.25">
      <c r="A68" s="2" t="s">
        <v>7</v>
      </c>
      <c r="B68" s="12">
        <f>COUNTIF(B51:B64,"Fail")</f>
        <v>0</v>
      </c>
      <c r="C68" s="12">
        <f>COUNTIF(C51:C64,"Fail")</f>
        <v>2</v>
      </c>
      <c r="D68" s="12">
        <f>COUNTIF(D51:D64,"Fail")</f>
        <v>3</v>
      </c>
      <c r="E68" s="12">
        <f>COUNTIF(E51:E64,"Fail")</f>
        <v>0</v>
      </c>
    </row>
    <row r="69" spans="1:5" x14ac:dyDescent="0.25">
      <c r="A69" s="2" t="s">
        <v>177</v>
      </c>
      <c r="B69" s="2">
        <f>COUNT(B51:B64,"Untested")</f>
        <v>0</v>
      </c>
      <c r="C69" s="2">
        <f>COUNTIF(C51:C64,"unsupported")</f>
        <v>5</v>
      </c>
      <c r="D69" s="2">
        <f>COUNT(D51:D64,"Untested")</f>
        <v>0</v>
      </c>
      <c r="E69" s="2">
        <f>COUNT(E51:E64,"Untested")</f>
        <v>0</v>
      </c>
    </row>
    <row r="70" spans="1:5" x14ac:dyDescent="0.25">
      <c r="A70" s="2" t="s">
        <v>139</v>
      </c>
      <c r="B70" s="2">
        <f>B65+B68+B67+B69+B66</f>
        <v>14</v>
      </c>
      <c r="C70" s="2">
        <f>C65+C68+C67+C69+C66</f>
        <v>14</v>
      </c>
      <c r="D70" s="2">
        <f>D65+D68+D67+D69+D66</f>
        <v>4</v>
      </c>
      <c r="E70" s="2">
        <f>E65+E68+E67+E69+E66</f>
        <v>0</v>
      </c>
    </row>
    <row r="71" spans="1:5" ht="15.75" thickBot="1" x14ac:dyDescent="0.3">
      <c r="A71" s="18" t="s">
        <v>8</v>
      </c>
      <c r="B71" s="6">
        <f>IF(B$70=0, 0,(B$65+B$66)/B$70)</f>
        <v>0.9285714285714286</v>
      </c>
      <c r="C71" s="6">
        <f>IF(C$70=0, 0,(C$65+C$66)/C$70)</f>
        <v>0.5</v>
      </c>
      <c r="D71" s="6">
        <f>IF(D$70=0, 0,(D$65+D$66)/D$70)</f>
        <v>0.25</v>
      </c>
      <c r="E71" s="6">
        <f>IF(E$70=0, 0,(E$65+E$66)/E$70)</f>
        <v>0</v>
      </c>
    </row>
    <row r="72" spans="1:5" ht="15.75" thickBot="1" x14ac:dyDescent="0.3">
      <c r="A72" s="2"/>
      <c r="B72" s="20"/>
      <c r="C72" s="20"/>
      <c r="D72" s="20"/>
      <c r="E72" s="20"/>
    </row>
    <row r="73" spans="1:5" x14ac:dyDescent="0.25">
      <c r="A73" s="3" t="s">
        <v>102</v>
      </c>
      <c r="B73" s="46" t="s">
        <v>5</v>
      </c>
      <c r="C73" s="47" t="s">
        <v>151</v>
      </c>
      <c r="D73" s="47" t="s">
        <v>190</v>
      </c>
      <c r="E73" s="3" t="s">
        <v>188</v>
      </c>
    </row>
    <row r="74" spans="1:5" x14ac:dyDescent="0.25">
      <c r="A74" s="2" t="s">
        <v>208</v>
      </c>
      <c r="B74" s="4" t="s">
        <v>6</v>
      </c>
      <c r="C74" s="4" t="s">
        <v>6</v>
      </c>
      <c r="D74" s="4" t="s">
        <v>6</v>
      </c>
      <c r="E74" s="48" t="s">
        <v>177</v>
      </c>
    </row>
    <row r="75" spans="1:5" x14ac:dyDescent="0.25">
      <c r="A75" s="2" t="s">
        <v>222</v>
      </c>
      <c r="B75" s="4" t="s">
        <v>6</v>
      </c>
      <c r="C75" s="4" t="s">
        <v>6</v>
      </c>
      <c r="D75" s="4" t="s">
        <v>6</v>
      </c>
      <c r="E75" s="48" t="s">
        <v>177</v>
      </c>
    </row>
    <row r="76" spans="1:5" x14ac:dyDescent="0.25">
      <c r="A76" s="2" t="s">
        <v>223</v>
      </c>
      <c r="B76" s="4" t="s">
        <v>6</v>
      </c>
      <c r="C76" s="4" t="s">
        <v>6</v>
      </c>
      <c r="D76" s="4" t="s">
        <v>6</v>
      </c>
      <c r="E76" s="48" t="s">
        <v>177</v>
      </c>
    </row>
    <row r="77" spans="1:5" x14ac:dyDescent="0.25">
      <c r="A77" s="2" t="s">
        <v>224</v>
      </c>
      <c r="B77" s="4" t="s">
        <v>6</v>
      </c>
      <c r="C77" s="4" t="s">
        <v>6</v>
      </c>
      <c r="D77" s="8" t="s">
        <v>7</v>
      </c>
      <c r="E77" s="48" t="s">
        <v>177</v>
      </c>
    </row>
    <row r="78" spans="1:5" x14ac:dyDescent="0.25">
      <c r="A78" s="2" t="s">
        <v>225</v>
      </c>
      <c r="B78" s="4" t="s">
        <v>6</v>
      </c>
      <c r="C78" s="4" t="s">
        <v>6</v>
      </c>
      <c r="D78" s="4" t="s">
        <v>6</v>
      </c>
      <c r="E78" s="48" t="s">
        <v>177</v>
      </c>
    </row>
    <row r="79" spans="1:5" x14ac:dyDescent="0.25">
      <c r="A79" s="2" t="s">
        <v>226</v>
      </c>
      <c r="B79" s="4" t="s">
        <v>6</v>
      </c>
      <c r="C79" s="4" t="s">
        <v>6</v>
      </c>
      <c r="D79" s="4" t="s">
        <v>6</v>
      </c>
      <c r="E79" s="48" t="s">
        <v>177</v>
      </c>
    </row>
    <row r="80" spans="1:5" x14ac:dyDescent="0.25">
      <c r="A80" s="2" t="s">
        <v>227</v>
      </c>
      <c r="B80" s="4" t="s">
        <v>6</v>
      </c>
      <c r="C80" s="4" t="s">
        <v>6</v>
      </c>
      <c r="D80" s="4" t="s">
        <v>6</v>
      </c>
      <c r="E80" s="48" t="s">
        <v>177</v>
      </c>
    </row>
    <row r="81" spans="1:5" x14ac:dyDescent="0.25">
      <c r="A81" s="2" t="s">
        <v>228</v>
      </c>
      <c r="B81" s="4" t="s">
        <v>6</v>
      </c>
      <c r="C81" s="4" t="s">
        <v>6</v>
      </c>
      <c r="D81" s="4" t="s">
        <v>6</v>
      </c>
      <c r="E81" s="48" t="s">
        <v>177</v>
      </c>
    </row>
    <row r="82" spans="1:5" x14ac:dyDescent="0.25">
      <c r="A82" s="2" t="s">
        <v>212</v>
      </c>
      <c r="B82" s="4" t="s">
        <v>6</v>
      </c>
      <c r="C82" s="4" t="s">
        <v>6</v>
      </c>
      <c r="D82" s="7" t="s">
        <v>140</v>
      </c>
      <c r="E82" s="48" t="s">
        <v>177</v>
      </c>
    </row>
    <row r="83" spans="1:5" x14ac:dyDescent="0.25">
      <c r="A83" s="2" t="s">
        <v>229</v>
      </c>
      <c r="B83" s="4" t="s">
        <v>6</v>
      </c>
      <c r="C83" s="4" t="s">
        <v>6</v>
      </c>
      <c r="D83" s="4" t="s">
        <v>6</v>
      </c>
      <c r="E83" s="48" t="s">
        <v>177</v>
      </c>
    </row>
    <row r="84" spans="1:5" x14ac:dyDescent="0.25">
      <c r="A84" s="2" t="s">
        <v>213</v>
      </c>
      <c r="B84" s="35" t="s">
        <v>144</v>
      </c>
      <c r="C84" s="4" t="s">
        <v>6</v>
      </c>
      <c r="D84" s="4" t="s">
        <v>6</v>
      </c>
      <c r="E84" s="48" t="s">
        <v>177</v>
      </c>
    </row>
    <row r="85" spans="1:5" x14ac:dyDescent="0.25">
      <c r="A85" s="2" t="s">
        <v>230</v>
      </c>
      <c r="B85" s="4" t="s">
        <v>6</v>
      </c>
      <c r="C85" s="4" t="s">
        <v>6</v>
      </c>
      <c r="D85" s="4" t="s">
        <v>6</v>
      </c>
      <c r="E85" s="48" t="s">
        <v>177</v>
      </c>
    </row>
    <row r="86" spans="1:5" x14ac:dyDescent="0.25">
      <c r="A86" s="2" t="s">
        <v>231</v>
      </c>
      <c r="B86" s="4" t="s">
        <v>6</v>
      </c>
      <c r="C86" s="4" t="s">
        <v>6</v>
      </c>
      <c r="D86" s="4" t="s">
        <v>6</v>
      </c>
      <c r="E86" s="48" t="s">
        <v>177</v>
      </c>
    </row>
    <row r="87" spans="1:5" x14ac:dyDescent="0.25">
      <c r="A87" s="2" t="s">
        <v>232</v>
      </c>
      <c r="B87" s="4" t="s">
        <v>6</v>
      </c>
      <c r="C87" s="8" t="s">
        <v>7</v>
      </c>
      <c r="D87" s="4" t="s">
        <v>6</v>
      </c>
      <c r="E87" s="48" t="s">
        <v>177</v>
      </c>
    </row>
    <row r="88" spans="1:5" x14ac:dyDescent="0.25">
      <c r="A88" s="2" t="s">
        <v>233</v>
      </c>
      <c r="B88" s="4" t="s">
        <v>6</v>
      </c>
      <c r="C88" s="4" t="s">
        <v>6</v>
      </c>
      <c r="D88" s="4" t="s">
        <v>6</v>
      </c>
      <c r="E88" s="48" t="s">
        <v>177</v>
      </c>
    </row>
    <row r="89" spans="1:5" x14ac:dyDescent="0.25">
      <c r="A89" s="2" t="s">
        <v>234</v>
      </c>
      <c r="B89" s="4" t="s">
        <v>6</v>
      </c>
      <c r="C89" s="4" t="s">
        <v>6</v>
      </c>
      <c r="D89" s="4" t="s">
        <v>6</v>
      </c>
      <c r="E89" s="48" t="s">
        <v>177</v>
      </c>
    </row>
    <row r="90" spans="1:5" x14ac:dyDescent="0.25">
      <c r="A90" s="2" t="s">
        <v>331</v>
      </c>
      <c r="B90" s="4" t="s">
        <v>6</v>
      </c>
      <c r="C90" s="4" t="s">
        <v>6</v>
      </c>
      <c r="D90" s="4" t="s">
        <v>6</v>
      </c>
      <c r="E90" s="48" t="s">
        <v>177</v>
      </c>
    </row>
    <row r="91" spans="1:5" x14ac:dyDescent="0.25">
      <c r="A91" s="2" t="s">
        <v>235</v>
      </c>
      <c r="B91" s="4" t="s">
        <v>6</v>
      </c>
      <c r="C91" s="4" t="s">
        <v>6</v>
      </c>
      <c r="D91" s="4" t="s">
        <v>6</v>
      </c>
      <c r="E91" s="48" t="s">
        <v>177</v>
      </c>
    </row>
    <row r="92" spans="1:5" x14ac:dyDescent="0.25">
      <c r="A92" s="2" t="s">
        <v>236</v>
      </c>
      <c r="B92" s="4" t="s">
        <v>6</v>
      </c>
      <c r="C92" s="8" t="s">
        <v>7</v>
      </c>
      <c r="D92" s="4" t="s">
        <v>6</v>
      </c>
      <c r="E92" s="48" t="s">
        <v>177</v>
      </c>
    </row>
    <row r="93" spans="1:5" x14ac:dyDescent="0.25">
      <c r="A93" s="2" t="s">
        <v>237</v>
      </c>
      <c r="B93" s="4" t="s">
        <v>6</v>
      </c>
      <c r="C93" s="4" t="s">
        <v>6</v>
      </c>
      <c r="D93" s="4" t="s">
        <v>6</v>
      </c>
      <c r="E93" s="48" t="s">
        <v>177</v>
      </c>
    </row>
    <row r="94" spans="1:5" x14ac:dyDescent="0.25">
      <c r="A94" s="2" t="s">
        <v>238</v>
      </c>
      <c r="B94" s="4" t="s">
        <v>6</v>
      </c>
      <c r="C94" s="4" t="s">
        <v>6</v>
      </c>
      <c r="D94" s="8" t="s">
        <v>7</v>
      </c>
      <c r="E94" s="48" t="s">
        <v>177</v>
      </c>
    </row>
    <row r="95" spans="1:5" x14ac:dyDescent="0.25">
      <c r="A95" s="2" t="s">
        <v>220</v>
      </c>
      <c r="B95" s="4" t="s">
        <v>6</v>
      </c>
      <c r="C95" s="7" t="s">
        <v>140</v>
      </c>
      <c r="D95" s="4" t="s">
        <v>6</v>
      </c>
      <c r="E95" s="48" t="s">
        <v>177</v>
      </c>
    </row>
    <row r="96" spans="1:5" x14ac:dyDescent="0.25">
      <c r="A96" s="15" t="s">
        <v>240</v>
      </c>
      <c r="B96" s="21" t="s">
        <v>6</v>
      </c>
      <c r="C96" s="21" t="s">
        <v>6</v>
      </c>
      <c r="D96" s="21" t="s">
        <v>6</v>
      </c>
      <c r="E96" s="31" t="s">
        <v>177</v>
      </c>
    </row>
    <row r="97" spans="1:5" x14ac:dyDescent="0.25">
      <c r="A97" s="2" t="s">
        <v>6</v>
      </c>
      <c r="B97" s="10">
        <f>COUNTIF(B74:B96,"pass")</f>
        <v>22</v>
      </c>
      <c r="C97" s="10">
        <f>COUNTIF(C74:C96,"pass")</f>
        <v>20</v>
      </c>
      <c r="D97" s="10">
        <f>COUNTIF(D74:D96,"pass")</f>
        <v>20</v>
      </c>
      <c r="E97" s="10">
        <f>COUNTIF(E74:E96,"pass")</f>
        <v>0</v>
      </c>
    </row>
    <row r="98" spans="1:5" x14ac:dyDescent="0.25">
      <c r="A98" s="2" t="s">
        <v>143</v>
      </c>
      <c r="B98" s="5">
        <f>COUNTIF(B74:B96,"Ok")</f>
        <v>1</v>
      </c>
      <c r="C98" s="5">
        <f>COUNTIF(C74:C96,"Ok")</f>
        <v>0</v>
      </c>
      <c r="D98" s="5">
        <f>COUNTIF(D74:D96,"Ok")</f>
        <v>0</v>
      </c>
      <c r="E98" s="5">
        <f>COUNTIF(E74:E96,"Ok")</f>
        <v>0</v>
      </c>
    </row>
    <row r="99" spans="1:5" x14ac:dyDescent="0.25">
      <c r="A99" s="2" t="s">
        <v>140</v>
      </c>
      <c r="B99" s="11">
        <f>COUNTIF(B74:B96,"workaround")</f>
        <v>0</v>
      </c>
      <c r="C99" s="11">
        <f>COUNTIF(C74:C96,"workaround")</f>
        <v>1</v>
      </c>
      <c r="D99" s="11">
        <f>COUNTIF(D74:D96,"workaround")</f>
        <v>1</v>
      </c>
      <c r="E99" s="11">
        <f>COUNTIF(E74:E96,"workaround")</f>
        <v>0</v>
      </c>
    </row>
    <row r="100" spans="1:5" x14ac:dyDescent="0.25">
      <c r="A100" s="2" t="s">
        <v>7</v>
      </c>
      <c r="B100" s="12">
        <f>COUNTIF(B74:B96,"Fail")</f>
        <v>0</v>
      </c>
      <c r="C100" s="12">
        <f>COUNTIF(C74:C96,"Fail")</f>
        <v>2</v>
      </c>
      <c r="D100" s="12">
        <f>COUNTIF(D74:D96,"Fail")</f>
        <v>2</v>
      </c>
      <c r="E100" s="12">
        <f>COUNTIF(E74:E96,"Fail")</f>
        <v>0</v>
      </c>
    </row>
    <row r="101" spans="1:5" x14ac:dyDescent="0.25">
      <c r="A101" s="2" t="s">
        <v>145</v>
      </c>
      <c r="B101" s="2">
        <f>COUNT(B74:B96,"Untested")</f>
        <v>0</v>
      </c>
      <c r="C101" s="2">
        <f>COUNT(C74:C96,"Untested")</f>
        <v>0</v>
      </c>
      <c r="D101" s="2">
        <f>COUNT(D74:D96,"Untested")</f>
        <v>0</v>
      </c>
      <c r="E101" s="2">
        <f>COUNT(E74:E96,"Untested")</f>
        <v>0</v>
      </c>
    </row>
    <row r="102" spans="1:5" x14ac:dyDescent="0.25">
      <c r="A102" s="2" t="s">
        <v>139</v>
      </c>
      <c r="B102" s="2">
        <f>B97+B100+B99+B101+B98</f>
        <v>23</v>
      </c>
      <c r="C102" s="2">
        <f>C97+C100+C99+C101+C98</f>
        <v>23</v>
      </c>
      <c r="D102" s="2">
        <f>D97+D100+D99+D101+D98</f>
        <v>23</v>
      </c>
      <c r="E102" s="2">
        <f>E97+E100+E99+E101+E98</f>
        <v>0</v>
      </c>
    </row>
    <row r="103" spans="1:5" ht="15.75" thickBot="1" x14ac:dyDescent="0.3">
      <c r="A103" s="18" t="s">
        <v>8</v>
      </c>
      <c r="B103" s="6">
        <f>IF(B$102=0,0,(B$97+B$98)/B$102)</f>
        <v>1</v>
      </c>
      <c r="C103" s="6">
        <f>IF(C$102=0,0,(C$97+C$98)/C$102)</f>
        <v>0.86956521739130432</v>
      </c>
      <c r="D103" s="6">
        <f>IF(D$102=0,0,(D$97+D$98)/D$102)</f>
        <v>0.86956521739130432</v>
      </c>
      <c r="E103" s="6">
        <f>IF(E$102=0,0,(E$97+E$98)/E$102)</f>
        <v>0</v>
      </c>
    </row>
    <row r="104" spans="1:5" ht="15.75" thickBot="1" x14ac:dyDescent="0.3">
      <c r="A104" s="2"/>
      <c r="B104" s="20"/>
      <c r="C104" s="20"/>
      <c r="D104" s="20"/>
      <c r="E104" s="20"/>
    </row>
    <row r="105" spans="1:5" x14ac:dyDescent="0.25">
      <c r="A105" s="3" t="s">
        <v>85</v>
      </c>
      <c r="B105" s="46" t="s">
        <v>5</v>
      </c>
      <c r="C105" s="47" t="s">
        <v>151</v>
      </c>
      <c r="D105" s="47" t="s">
        <v>190</v>
      </c>
      <c r="E105" s="3" t="s">
        <v>188</v>
      </c>
    </row>
    <row r="106" spans="1:5" x14ac:dyDescent="0.25">
      <c r="A106" s="2" t="s">
        <v>269</v>
      </c>
      <c r="B106" s="4" t="s">
        <v>6</v>
      </c>
      <c r="C106" s="4" t="s">
        <v>6</v>
      </c>
      <c r="D106" s="4" t="s">
        <v>6</v>
      </c>
      <c r="E106" s="48" t="s">
        <v>177</v>
      </c>
    </row>
    <row r="107" spans="1:5" x14ac:dyDescent="0.25">
      <c r="A107" s="2" t="s">
        <v>304</v>
      </c>
      <c r="B107" s="4" t="s">
        <v>6</v>
      </c>
      <c r="C107" s="4" t="s">
        <v>6</v>
      </c>
      <c r="D107" s="4" t="s">
        <v>6</v>
      </c>
      <c r="E107" s="48" t="s">
        <v>177</v>
      </c>
    </row>
    <row r="108" spans="1:5" x14ac:dyDescent="0.25">
      <c r="A108" s="2" t="s">
        <v>306</v>
      </c>
      <c r="B108" s="4" t="s">
        <v>6</v>
      </c>
      <c r="C108" s="4" t="s">
        <v>6</v>
      </c>
      <c r="D108" s="4" t="s">
        <v>6</v>
      </c>
      <c r="E108" s="48" t="s">
        <v>177</v>
      </c>
    </row>
    <row r="109" spans="1:5" x14ac:dyDescent="0.25">
      <c r="A109" s="2" t="s">
        <v>307</v>
      </c>
      <c r="B109" s="4" t="s">
        <v>6</v>
      </c>
      <c r="C109" s="4" t="s">
        <v>6</v>
      </c>
      <c r="D109" s="4" t="s">
        <v>6</v>
      </c>
      <c r="E109" s="48" t="s">
        <v>177</v>
      </c>
    </row>
    <row r="110" spans="1:5" x14ac:dyDescent="0.25">
      <c r="A110" s="2" t="s">
        <v>302</v>
      </c>
      <c r="B110" s="4" t="s">
        <v>6</v>
      </c>
      <c r="C110" s="4" t="s">
        <v>6</v>
      </c>
      <c r="D110" s="4" t="s">
        <v>6</v>
      </c>
      <c r="E110" s="48" t="s">
        <v>177</v>
      </c>
    </row>
    <row r="111" spans="1:5" x14ac:dyDescent="0.25">
      <c r="A111" s="2" t="s">
        <v>308</v>
      </c>
      <c r="B111" s="4" t="s">
        <v>6</v>
      </c>
      <c r="C111" s="4" t="s">
        <v>6</v>
      </c>
      <c r="D111" s="4" t="s">
        <v>6</v>
      </c>
      <c r="E111" s="48" t="s">
        <v>177</v>
      </c>
    </row>
    <row r="112" spans="1:5" x14ac:dyDescent="0.25">
      <c r="A112" s="15" t="s">
        <v>309</v>
      </c>
      <c r="B112" s="21" t="s">
        <v>6</v>
      </c>
      <c r="C112" s="21" t="s">
        <v>6</v>
      </c>
      <c r="D112" s="21" t="s">
        <v>6</v>
      </c>
      <c r="E112" s="31" t="s">
        <v>177</v>
      </c>
    </row>
    <row r="113" spans="1:5" x14ac:dyDescent="0.25">
      <c r="A113" s="2" t="s">
        <v>6</v>
      </c>
      <c r="B113" s="10">
        <f>COUNTIF(B106:B112,"pass")</f>
        <v>7</v>
      </c>
      <c r="C113" s="10">
        <f>COUNTIF(C106:C112,"pass")</f>
        <v>7</v>
      </c>
      <c r="D113" s="10">
        <f>COUNTIF(D106:D112,"pass")</f>
        <v>7</v>
      </c>
      <c r="E113" s="10">
        <f>COUNTIF(E106:E112,"pass")</f>
        <v>0</v>
      </c>
    </row>
    <row r="114" spans="1:5" x14ac:dyDescent="0.25">
      <c r="A114" s="2" t="s">
        <v>143</v>
      </c>
      <c r="B114" s="5">
        <f>COUNTIF(B106:B112,"Ok")</f>
        <v>0</v>
      </c>
      <c r="C114" s="5">
        <f>COUNTIF(C106:C112,"Ok")</f>
        <v>0</v>
      </c>
      <c r="D114" s="5">
        <f>COUNTIF(D106:D112,"Ok")</f>
        <v>0</v>
      </c>
      <c r="E114" s="5">
        <f>COUNTIF(E106:E112,"Ok")</f>
        <v>0</v>
      </c>
    </row>
    <row r="115" spans="1:5" x14ac:dyDescent="0.25">
      <c r="A115" s="2" t="s">
        <v>140</v>
      </c>
      <c r="B115" s="11">
        <f>COUNTIF(B106:B112,"workaround")</f>
        <v>0</v>
      </c>
      <c r="C115" s="11">
        <f t="shared" ref="C115:D115" si="2">COUNTIF(C106:C112,"workaround")</f>
        <v>0</v>
      </c>
      <c r="D115" s="11">
        <f t="shared" si="2"/>
        <v>0</v>
      </c>
      <c r="E115" s="11">
        <f>COUNTIF(E137:E170,"workaround")</f>
        <v>0</v>
      </c>
    </row>
    <row r="116" spans="1:5" x14ac:dyDescent="0.25">
      <c r="A116" s="2" t="s">
        <v>7</v>
      </c>
      <c r="B116" s="12">
        <f>COUNTIF(B106:B112,"Fail")</f>
        <v>0</v>
      </c>
      <c r="C116" s="12">
        <f>COUNTIF(C106:C112,"Fail")</f>
        <v>0</v>
      </c>
      <c r="D116" s="12">
        <f>COUNTIF(D106:D112,"Fail")</f>
        <v>0</v>
      </c>
      <c r="E116" s="12">
        <f>COUNTIF(E106:E112,"Fail")</f>
        <v>0</v>
      </c>
    </row>
    <row r="117" spans="1:5" x14ac:dyDescent="0.25">
      <c r="A117" s="2" t="s">
        <v>145</v>
      </c>
      <c r="B117" s="2">
        <f>COUNT(B106:B112,"Untested")</f>
        <v>0</v>
      </c>
      <c r="C117" s="2">
        <f>COUNT(C106:C112,"Untested")</f>
        <v>0</v>
      </c>
      <c r="D117" s="2">
        <f>COUNT(D106:D112,"Untested")</f>
        <v>0</v>
      </c>
      <c r="E117" s="2">
        <f>COUNT(E106:E112,"Untested")</f>
        <v>0</v>
      </c>
    </row>
    <row r="118" spans="1:5" x14ac:dyDescent="0.25">
      <c r="A118" s="2" t="s">
        <v>139</v>
      </c>
      <c r="B118" s="2">
        <f>B113+B116+B115+B117+B114</f>
        <v>7</v>
      </c>
      <c r="C118" s="2">
        <f>C113+C116+C115+C117+C114</f>
        <v>7</v>
      </c>
      <c r="D118" s="2">
        <f>D113+D116+D115+D117+D114</f>
        <v>7</v>
      </c>
      <c r="E118" s="2">
        <f>E113+E116+E115+E117+E114</f>
        <v>0</v>
      </c>
    </row>
    <row r="119" spans="1:5" ht="15.75" thickBot="1" x14ac:dyDescent="0.3">
      <c r="A119" s="18" t="s">
        <v>8</v>
      </c>
      <c r="B119" s="6">
        <f>IF(B$118=0, 0, (B$113+B$114)/B$118)</f>
        <v>1</v>
      </c>
      <c r="C119" s="6">
        <f>IF(C$118=0, 0, (C$113+C$114)/C$118)</f>
        <v>1</v>
      </c>
      <c r="D119" s="6">
        <f>IF(D$118=0, 0, (D$113+D$114)/D$118)</f>
        <v>1</v>
      </c>
      <c r="E119" s="6">
        <f>IF(E$118=0, 0, (E$113+E$114)/E$118)</f>
        <v>0</v>
      </c>
    </row>
    <row r="120" spans="1:5" ht="15.75" thickBot="1" x14ac:dyDescent="0.3">
      <c r="A120" s="13"/>
      <c r="B120" s="16"/>
      <c r="C120" s="16"/>
      <c r="D120" s="16"/>
      <c r="E120" s="16"/>
    </row>
    <row r="121" spans="1:5" x14ac:dyDescent="0.25">
      <c r="A121" s="15" t="s">
        <v>64</v>
      </c>
      <c r="B121" s="46" t="s">
        <v>5</v>
      </c>
      <c r="C121" s="47" t="s">
        <v>151</v>
      </c>
      <c r="D121" s="47" t="s">
        <v>190</v>
      </c>
      <c r="E121" s="3" t="s">
        <v>188</v>
      </c>
    </row>
    <row r="122" spans="1:5" x14ac:dyDescent="0.25">
      <c r="A122" s="2" t="s">
        <v>294</v>
      </c>
      <c r="B122" s="4" t="s">
        <v>6</v>
      </c>
      <c r="C122" s="4" t="s">
        <v>6</v>
      </c>
      <c r="D122" s="4" t="s">
        <v>6</v>
      </c>
      <c r="E122" s="48" t="s">
        <v>177</v>
      </c>
    </row>
    <row r="123" spans="1:5" x14ac:dyDescent="0.25">
      <c r="A123" s="2" t="s">
        <v>305</v>
      </c>
      <c r="B123" s="4" t="s">
        <v>6</v>
      </c>
      <c r="C123" s="4" t="s">
        <v>6</v>
      </c>
      <c r="D123" s="4" t="s">
        <v>6</v>
      </c>
      <c r="E123" s="48" t="s">
        <v>177</v>
      </c>
    </row>
    <row r="124" spans="1:5" x14ac:dyDescent="0.25">
      <c r="A124" s="2" t="s">
        <v>269</v>
      </c>
      <c r="B124" s="4" t="s">
        <v>6</v>
      </c>
      <c r="C124" s="4" t="s">
        <v>6</v>
      </c>
      <c r="D124" s="4" t="s">
        <v>6</v>
      </c>
      <c r="E124" s="48" t="s">
        <v>177</v>
      </c>
    </row>
    <row r="125" spans="1:5" x14ac:dyDescent="0.25">
      <c r="A125" s="2" t="s">
        <v>288</v>
      </c>
      <c r="B125" s="4" t="s">
        <v>6</v>
      </c>
      <c r="C125" s="4" t="s">
        <v>6</v>
      </c>
      <c r="D125" s="4" t="s">
        <v>6</v>
      </c>
      <c r="E125" s="48" t="s">
        <v>177</v>
      </c>
    </row>
    <row r="126" spans="1:5" x14ac:dyDescent="0.25">
      <c r="A126" s="2" t="s">
        <v>267</v>
      </c>
      <c r="B126" s="4" t="s">
        <v>6</v>
      </c>
      <c r="C126" s="4" t="s">
        <v>6</v>
      </c>
      <c r="D126" s="4" t="s">
        <v>6</v>
      </c>
      <c r="E126" s="48" t="s">
        <v>177</v>
      </c>
    </row>
    <row r="127" spans="1:5" x14ac:dyDescent="0.25">
      <c r="A127" s="2" t="s">
        <v>271</v>
      </c>
      <c r="B127" s="4" t="s">
        <v>6</v>
      </c>
      <c r="C127" s="4" t="s">
        <v>6</v>
      </c>
      <c r="D127" s="4" t="s">
        <v>6</v>
      </c>
      <c r="E127" s="48" t="s">
        <v>177</v>
      </c>
    </row>
    <row r="128" spans="1:5" x14ac:dyDescent="0.25">
      <c r="A128" s="2" t="s">
        <v>258</v>
      </c>
      <c r="B128" s="4" t="s">
        <v>6</v>
      </c>
      <c r="C128" s="4" t="s">
        <v>6</v>
      </c>
      <c r="D128" s="4" t="s">
        <v>6</v>
      </c>
      <c r="E128" s="48" t="s">
        <v>177</v>
      </c>
    </row>
    <row r="129" spans="1:5" x14ac:dyDescent="0.25">
      <c r="A129" s="2" t="s">
        <v>304</v>
      </c>
      <c r="B129" s="4" t="s">
        <v>6</v>
      </c>
      <c r="C129" s="4" t="s">
        <v>6</v>
      </c>
      <c r="D129" s="4" t="s">
        <v>6</v>
      </c>
      <c r="E129" s="48" t="s">
        <v>177</v>
      </c>
    </row>
    <row r="130" spans="1:5" x14ac:dyDescent="0.25">
      <c r="A130" s="2" t="s">
        <v>279</v>
      </c>
      <c r="B130" s="4" t="s">
        <v>6</v>
      </c>
      <c r="C130" s="4" t="s">
        <v>6</v>
      </c>
      <c r="D130" s="36" t="s">
        <v>6</v>
      </c>
      <c r="E130" s="48" t="s">
        <v>177</v>
      </c>
    </row>
    <row r="131" spans="1:5" x14ac:dyDescent="0.25">
      <c r="A131" s="2" t="s">
        <v>303</v>
      </c>
      <c r="B131" s="4" t="s">
        <v>6</v>
      </c>
      <c r="C131" s="4" t="s">
        <v>6</v>
      </c>
      <c r="D131" s="4" t="s">
        <v>6</v>
      </c>
      <c r="E131" s="48" t="s">
        <v>177</v>
      </c>
    </row>
    <row r="132" spans="1:5" x14ac:dyDescent="0.25">
      <c r="A132" s="2" t="s">
        <v>302</v>
      </c>
      <c r="B132" s="4" t="s">
        <v>6</v>
      </c>
      <c r="C132" s="4" t="s">
        <v>6</v>
      </c>
      <c r="D132" s="4" t="s">
        <v>6</v>
      </c>
      <c r="E132" s="48" t="s">
        <v>177</v>
      </c>
    </row>
    <row r="133" spans="1:5" x14ac:dyDescent="0.25">
      <c r="A133" s="2" t="s">
        <v>217</v>
      </c>
      <c r="B133" s="4" t="s">
        <v>6</v>
      </c>
      <c r="C133" s="8" t="s">
        <v>7</v>
      </c>
      <c r="D133" s="4" t="s">
        <v>6</v>
      </c>
      <c r="E133" s="48" t="s">
        <v>177</v>
      </c>
    </row>
    <row r="134" spans="1:5" x14ac:dyDescent="0.25">
      <c r="A134" s="2" t="s">
        <v>301</v>
      </c>
      <c r="B134" s="4" t="s">
        <v>6</v>
      </c>
      <c r="C134" s="4" t="s">
        <v>6</v>
      </c>
      <c r="D134" s="4" t="s">
        <v>6</v>
      </c>
      <c r="E134" s="48" t="s">
        <v>177</v>
      </c>
    </row>
    <row r="135" spans="1:5" x14ac:dyDescent="0.25">
      <c r="A135" s="2" t="s">
        <v>300</v>
      </c>
      <c r="B135" s="4" t="s">
        <v>6</v>
      </c>
      <c r="C135" s="4" t="s">
        <v>6</v>
      </c>
      <c r="D135" s="4" t="s">
        <v>6</v>
      </c>
      <c r="E135" s="48" t="s">
        <v>177</v>
      </c>
    </row>
    <row r="136" spans="1:5" x14ac:dyDescent="0.25">
      <c r="A136" s="2" t="s">
        <v>299</v>
      </c>
      <c r="B136" s="4" t="s">
        <v>6</v>
      </c>
      <c r="C136" s="4" t="s">
        <v>6</v>
      </c>
      <c r="D136" s="4" t="s">
        <v>6</v>
      </c>
      <c r="E136" s="48" t="s">
        <v>177</v>
      </c>
    </row>
    <row r="137" spans="1:5" x14ac:dyDescent="0.25">
      <c r="A137" s="2" t="s">
        <v>233</v>
      </c>
      <c r="B137" s="4" t="s">
        <v>6</v>
      </c>
      <c r="C137" s="4" t="s">
        <v>6</v>
      </c>
      <c r="D137" s="4" t="s">
        <v>6</v>
      </c>
      <c r="E137" s="48" t="s">
        <v>177</v>
      </c>
    </row>
    <row r="138" spans="1:5" x14ac:dyDescent="0.25">
      <c r="A138" s="2" t="s">
        <v>298</v>
      </c>
      <c r="B138" s="4" t="s">
        <v>6</v>
      </c>
      <c r="C138" s="4" t="s">
        <v>6</v>
      </c>
      <c r="D138" s="4" t="s">
        <v>6</v>
      </c>
      <c r="E138" s="48" t="s">
        <v>177</v>
      </c>
    </row>
    <row r="139" spans="1:5" x14ac:dyDescent="0.25">
      <c r="A139" s="2" t="s">
        <v>297</v>
      </c>
      <c r="B139" s="4" t="s">
        <v>6</v>
      </c>
      <c r="C139" s="4" t="s">
        <v>6</v>
      </c>
      <c r="D139" s="4" t="s">
        <v>6</v>
      </c>
      <c r="E139" s="48" t="s">
        <v>177</v>
      </c>
    </row>
    <row r="140" spans="1:5" x14ac:dyDescent="0.25">
      <c r="A140" s="2" t="s">
        <v>278</v>
      </c>
      <c r="B140" s="4" t="s">
        <v>6</v>
      </c>
      <c r="C140" s="4" t="s">
        <v>6</v>
      </c>
      <c r="D140" s="4" t="s">
        <v>6</v>
      </c>
      <c r="E140" s="48" t="s">
        <v>177</v>
      </c>
    </row>
    <row r="141" spans="1:5" x14ac:dyDescent="0.25">
      <c r="A141" s="15" t="s">
        <v>277</v>
      </c>
      <c r="B141" s="22" t="s">
        <v>140</v>
      </c>
      <c r="C141" s="22" t="s">
        <v>140</v>
      </c>
      <c r="D141" s="21" t="s">
        <v>6</v>
      </c>
      <c r="E141" s="31" t="s">
        <v>177</v>
      </c>
    </row>
    <row r="142" spans="1:5" x14ac:dyDescent="0.25">
      <c r="A142" s="2" t="s">
        <v>6</v>
      </c>
      <c r="B142" s="10">
        <f>COUNTIF(B122:B141,"pass")</f>
        <v>19</v>
      </c>
      <c r="C142" s="10">
        <f>COUNTIF(C122:C141,"pass")</f>
        <v>18</v>
      </c>
      <c r="D142" s="10">
        <f>COUNTIF(D122:D141,"pass")</f>
        <v>20</v>
      </c>
      <c r="E142" s="10">
        <f>COUNTIF(E122:E141,"pass")</f>
        <v>0</v>
      </c>
    </row>
    <row r="143" spans="1:5" x14ac:dyDescent="0.25">
      <c r="A143" s="2" t="s">
        <v>143</v>
      </c>
      <c r="B143" s="5">
        <f>COUNTIF(B122:B141,"Ok")</f>
        <v>0</v>
      </c>
      <c r="C143" s="5">
        <f>COUNTIF(C122:C141,"Ok")</f>
        <v>0</v>
      </c>
      <c r="D143" s="5">
        <f>COUNTIF(D122:D141,"Ok")</f>
        <v>0</v>
      </c>
      <c r="E143" s="5">
        <f>COUNTIF(E122:E141,"Ok")</f>
        <v>0</v>
      </c>
    </row>
    <row r="144" spans="1:5" x14ac:dyDescent="0.25">
      <c r="A144" s="2" t="s">
        <v>140</v>
      </c>
      <c r="B144" s="11">
        <f>COUNTIF(B122:B141,"workaround")</f>
        <v>1</v>
      </c>
      <c r="C144" s="11">
        <f>COUNTIF(C122:C141,"workaround")</f>
        <v>1</v>
      </c>
      <c r="D144" s="11">
        <f>COUNTIF(D122:D141,"workaround")</f>
        <v>0</v>
      </c>
      <c r="E144" s="11">
        <f>COUNTIF(E122:E141,"workaround")</f>
        <v>0</v>
      </c>
    </row>
    <row r="145" spans="1:5" x14ac:dyDescent="0.25">
      <c r="A145" s="2" t="s">
        <v>7</v>
      </c>
      <c r="B145" s="12">
        <f>COUNTIF(B122:B141,"Fail")</f>
        <v>0</v>
      </c>
      <c r="C145" s="12">
        <f>COUNTIF(C122:C141,"Fail")</f>
        <v>1</v>
      </c>
      <c r="D145" s="12">
        <f>COUNTIF(D122:D141,"Fail")</f>
        <v>0</v>
      </c>
      <c r="E145" s="12">
        <f>COUNTIF(E122:E141,"Fail")</f>
        <v>0</v>
      </c>
    </row>
    <row r="146" spans="1:5" x14ac:dyDescent="0.25">
      <c r="A146" s="2" t="s">
        <v>145</v>
      </c>
      <c r="B146" s="2">
        <f>COUNT(B122:B141,"Untested")</f>
        <v>0</v>
      </c>
      <c r="C146" s="2">
        <f>COUNT(C122:C141,"Untested")</f>
        <v>0</v>
      </c>
      <c r="D146" s="2">
        <f>COUNT(D122:D141,"Untested")</f>
        <v>0</v>
      </c>
      <c r="E146" s="2">
        <f>COUNT(E122:E141,"Untested")</f>
        <v>0</v>
      </c>
    </row>
    <row r="147" spans="1:5" x14ac:dyDescent="0.25">
      <c r="A147" s="2" t="s">
        <v>139</v>
      </c>
      <c r="B147" s="2">
        <f>B142+B145+B144+B146+B143</f>
        <v>20</v>
      </c>
      <c r="C147" s="2">
        <f>C142+C145+C144+C146+C143</f>
        <v>20</v>
      </c>
      <c r="D147" s="2">
        <f>D142+D145+D144+D146+D143</f>
        <v>20</v>
      </c>
      <c r="E147" s="2">
        <f>E142+E145+E144+E146+E143</f>
        <v>0</v>
      </c>
    </row>
    <row r="148" spans="1:5" ht="15.75" thickBot="1" x14ac:dyDescent="0.3">
      <c r="A148" s="18" t="s">
        <v>8</v>
      </c>
      <c r="B148" s="6">
        <f>IF(B$147=0, 0, (B$142+B$143)/B$147)</f>
        <v>0.95</v>
      </c>
      <c r="C148" s="6">
        <f>IF(C$147=0, 0, (C$142+C$143)/C$147)</f>
        <v>0.9</v>
      </c>
      <c r="D148" s="6">
        <f>IF(D$147=0, 0, (D$142+D$143)/D$147)</f>
        <v>1</v>
      </c>
      <c r="E148" s="6">
        <f>IF(E$147=0, 0, (E$142+E$143)/E$147)</f>
        <v>0</v>
      </c>
    </row>
    <row r="149" spans="1:5" ht="15.75" thickBot="1" x14ac:dyDescent="0.3">
      <c r="A149" s="14"/>
      <c r="B149" s="14"/>
      <c r="C149" s="14"/>
      <c r="D149" s="14"/>
      <c r="E149" s="14"/>
    </row>
    <row r="150" spans="1:5" x14ac:dyDescent="0.25">
      <c r="A150" s="15" t="s">
        <v>12</v>
      </c>
      <c r="B150" s="46" t="s">
        <v>5</v>
      </c>
      <c r="C150" s="47" t="s">
        <v>151</v>
      </c>
      <c r="D150" s="47" t="s">
        <v>190</v>
      </c>
      <c r="E150" s="3" t="s">
        <v>188</v>
      </c>
    </row>
    <row r="151" spans="1:5" x14ac:dyDescent="0.25">
      <c r="A151" s="2" t="s">
        <v>295</v>
      </c>
      <c r="B151" s="4" t="s">
        <v>6</v>
      </c>
      <c r="C151" s="4" t="s">
        <v>6</v>
      </c>
      <c r="D151" s="4" t="s">
        <v>6</v>
      </c>
      <c r="E151" s="48" t="s">
        <v>177</v>
      </c>
    </row>
    <row r="152" spans="1:5" x14ac:dyDescent="0.25">
      <c r="A152" s="2" t="s">
        <v>294</v>
      </c>
      <c r="B152" s="4" t="s">
        <v>6</v>
      </c>
      <c r="C152" s="4" t="s">
        <v>6</v>
      </c>
      <c r="D152" s="4" t="s">
        <v>6</v>
      </c>
      <c r="E152" s="48" t="s">
        <v>177</v>
      </c>
    </row>
    <row r="153" spans="1:5" x14ac:dyDescent="0.25">
      <c r="A153" s="2" t="s">
        <v>293</v>
      </c>
      <c r="B153" s="4" t="s">
        <v>6</v>
      </c>
      <c r="C153" s="8" t="s">
        <v>7</v>
      </c>
      <c r="D153" s="4" t="s">
        <v>6</v>
      </c>
      <c r="E153" s="48" t="s">
        <v>177</v>
      </c>
    </row>
    <row r="154" spans="1:5" x14ac:dyDescent="0.25">
      <c r="A154" s="2" t="s">
        <v>290</v>
      </c>
      <c r="B154" s="4" t="s">
        <v>6</v>
      </c>
      <c r="C154" s="4" t="s">
        <v>6</v>
      </c>
      <c r="D154" s="4" t="s">
        <v>6</v>
      </c>
      <c r="E154" s="48" t="s">
        <v>177</v>
      </c>
    </row>
    <row r="155" spans="1:5" x14ac:dyDescent="0.25">
      <c r="A155" s="2" t="s">
        <v>286</v>
      </c>
      <c r="B155" s="4" t="s">
        <v>6</v>
      </c>
      <c r="C155" s="4" t="s">
        <v>6</v>
      </c>
      <c r="D155" s="4" t="s">
        <v>6</v>
      </c>
      <c r="E155" s="48" t="s">
        <v>177</v>
      </c>
    </row>
    <row r="156" spans="1:5" x14ac:dyDescent="0.25">
      <c r="A156" s="2" t="s">
        <v>285</v>
      </c>
      <c r="B156" s="4" t="s">
        <v>6</v>
      </c>
      <c r="C156" s="4" t="s">
        <v>6</v>
      </c>
      <c r="D156" s="4" t="s">
        <v>6</v>
      </c>
      <c r="E156" s="48" t="s">
        <v>177</v>
      </c>
    </row>
    <row r="157" spans="1:5" x14ac:dyDescent="0.25">
      <c r="A157" s="2" t="s">
        <v>284</v>
      </c>
      <c r="B157" s="4" t="s">
        <v>6</v>
      </c>
      <c r="C157" s="4" t="s">
        <v>6</v>
      </c>
      <c r="D157" s="4" t="s">
        <v>6</v>
      </c>
      <c r="E157" s="48" t="s">
        <v>177</v>
      </c>
    </row>
    <row r="158" spans="1:5" x14ac:dyDescent="0.25">
      <c r="A158" s="2" t="s">
        <v>283</v>
      </c>
      <c r="B158" s="4" t="s">
        <v>6</v>
      </c>
      <c r="C158" s="4" t="s">
        <v>6</v>
      </c>
      <c r="D158" s="4" t="s">
        <v>6</v>
      </c>
      <c r="E158" s="48" t="s">
        <v>177</v>
      </c>
    </row>
    <row r="159" spans="1:5" x14ac:dyDescent="0.25">
      <c r="A159" s="2" t="s">
        <v>282</v>
      </c>
      <c r="B159" s="4" t="s">
        <v>6</v>
      </c>
      <c r="C159" s="4" t="s">
        <v>6</v>
      </c>
      <c r="D159" s="4" t="s">
        <v>6</v>
      </c>
      <c r="E159" s="48" t="s">
        <v>177</v>
      </c>
    </row>
    <row r="160" spans="1:5" x14ac:dyDescent="0.25">
      <c r="A160" s="2" t="s">
        <v>281</v>
      </c>
      <c r="B160" s="4" t="s">
        <v>6</v>
      </c>
      <c r="C160" s="4" t="s">
        <v>6</v>
      </c>
      <c r="D160" s="4" t="s">
        <v>6</v>
      </c>
      <c r="E160" s="48" t="s">
        <v>177</v>
      </c>
    </row>
    <row r="161" spans="1:5" x14ac:dyDescent="0.25">
      <c r="A161" s="2" t="s">
        <v>310</v>
      </c>
      <c r="B161" s="4" t="s">
        <v>6</v>
      </c>
      <c r="C161" s="4" t="s">
        <v>6</v>
      </c>
      <c r="D161" s="4" t="s">
        <v>6</v>
      </c>
      <c r="E161" s="48" t="s">
        <v>177</v>
      </c>
    </row>
    <row r="162" spans="1:5" x14ac:dyDescent="0.25">
      <c r="A162" s="2" t="s">
        <v>242</v>
      </c>
      <c r="B162" s="4" t="s">
        <v>6</v>
      </c>
      <c r="C162" s="4" t="s">
        <v>6</v>
      </c>
      <c r="D162" s="4" t="s">
        <v>6</v>
      </c>
      <c r="E162" s="48" t="s">
        <v>177</v>
      </c>
    </row>
    <row r="163" spans="1:5" x14ac:dyDescent="0.25">
      <c r="A163" s="15" t="s">
        <v>241</v>
      </c>
      <c r="B163" s="21" t="s">
        <v>6</v>
      </c>
      <c r="C163" s="21" t="s">
        <v>6</v>
      </c>
      <c r="D163" s="21" t="s">
        <v>6</v>
      </c>
      <c r="E163" s="31" t="s">
        <v>177</v>
      </c>
    </row>
    <row r="164" spans="1:5" x14ac:dyDescent="0.25">
      <c r="A164" s="2" t="s">
        <v>6</v>
      </c>
      <c r="B164" s="10">
        <f>COUNTIF(B151:B163,"pass")</f>
        <v>13</v>
      </c>
      <c r="C164" s="10">
        <f>COUNTIF(C151:C163,"pass")</f>
        <v>12</v>
      </c>
      <c r="D164" s="10">
        <f>COUNTIF(D151:D163,"pass")</f>
        <v>13</v>
      </c>
      <c r="E164" s="10">
        <f>COUNTIF(E151:E163,"pass")</f>
        <v>0</v>
      </c>
    </row>
    <row r="165" spans="1:5" x14ac:dyDescent="0.25">
      <c r="A165" s="2" t="s">
        <v>143</v>
      </c>
      <c r="B165" s="5">
        <f>COUNTIF(B151:B163,"Ok")</f>
        <v>0</v>
      </c>
      <c r="C165" s="5">
        <f>COUNTIF(C151:C163,"Ok")</f>
        <v>0</v>
      </c>
      <c r="D165" s="5">
        <f>COUNTIF(D151:D163,"Ok")</f>
        <v>0</v>
      </c>
      <c r="E165" s="5">
        <f>COUNTIF(E151:E163,"Ok")</f>
        <v>0</v>
      </c>
    </row>
    <row r="166" spans="1:5" x14ac:dyDescent="0.25">
      <c r="A166" s="2" t="s">
        <v>140</v>
      </c>
      <c r="B166" s="11">
        <f>COUNTIF(B151:B163,"workaround")</f>
        <v>0</v>
      </c>
      <c r="C166" s="11">
        <f>COUNTIF(C151:C163,"workaround")</f>
        <v>0</v>
      </c>
      <c r="D166" s="11">
        <f>COUNTIF(D151:D163,"workaround")</f>
        <v>0</v>
      </c>
      <c r="E166" s="11">
        <f>COUNTIF(E151:E163,"workaround")</f>
        <v>0</v>
      </c>
    </row>
    <row r="167" spans="1:5" x14ac:dyDescent="0.25">
      <c r="A167" s="2" t="s">
        <v>7</v>
      </c>
      <c r="B167" s="12">
        <f>COUNTIF(B151:B163,"Fail")</f>
        <v>0</v>
      </c>
      <c r="C167" s="12">
        <f>COUNTIF(C151:C163,"Fail")</f>
        <v>1</v>
      </c>
      <c r="D167" s="12">
        <f>COUNTIF(D151:D163,"Fail")</f>
        <v>0</v>
      </c>
      <c r="E167" s="12">
        <f>COUNTIF(E151:E163,"Fail")</f>
        <v>0</v>
      </c>
    </row>
    <row r="168" spans="1:5" x14ac:dyDescent="0.25">
      <c r="A168" s="2" t="s">
        <v>145</v>
      </c>
      <c r="B168" s="2">
        <f>COUNT(B151:B163,"Untested")</f>
        <v>0</v>
      </c>
      <c r="C168" s="2">
        <f>COUNT(C151:C163,"Untested")</f>
        <v>0</v>
      </c>
      <c r="D168" s="2">
        <f>COUNT(D151:D163,"Untested")</f>
        <v>0</v>
      </c>
      <c r="E168" s="2">
        <f>COUNT(E151:E163,"Untested")</f>
        <v>0</v>
      </c>
    </row>
    <row r="169" spans="1:5" x14ac:dyDescent="0.25">
      <c r="A169" s="2" t="s">
        <v>139</v>
      </c>
      <c r="B169" s="2">
        <f>B164+B167+B166+B168+B165</f>
        <v>13</v>
      </c>
      <c r="C169" s="2">
        <f>C164+C167+C166+C168+C165</f>
        <v>13</v>
      </c>
      <c r="D169" s="2">
        <f>D164+D167+D166+D168+D165</f>
        <v>13</v>
      </c>
      <c r="E169" s="2">
        <f>E164+E167+E166+E168+E165</f>
        <v>0</v>
      </c>
    </row>
    <row r="170" spans="1:5" ht="15.75" thickBot="1" x14ac:dyDescent="0.3">
      <c r="A170" s="18" t="s">
        <v>8</v>
      </c>
      <c r="B170" s="6">
        <f>IF(B$169=0, 0, (B$164+B$165)/B$169)</f>
        <v>1</v>
      </c>
      <c r="C170" s="6">
        <f>IF(C$169=0, 0, (C$164+C$165)/C$169)</f>
        <v>0.92307692307692313</v>
      </c>
      <c r="D170" s="6">
        <f>IF(D$169=0, 0, (D$164+D$165)/D$169)</f>
        <v>1</v>
      </c>
      <c r="E170" s="6">
        <f>IF(E$169=0, 0, (E$164+E$165)/E$169)</f>
        <v>0</v>
      </c>
    </row>
    <row r="171" spans="1:5" ht="15.75" thickBot="1" x14ac:dyDescent="0.3">
      <c r="A171" s="13"/>
      <c r="B171" s="16"/>
      <c r="C171" s="13"/>
      <c r="D171" s="13"/>
      <c r="E171" s="13"/>
    </row>
    <row r="172" spans="1:5" x14ac:dyDescent="0.25">
      <c r="A172" s="15" t="s">
        <v>178</v>
      </c>
      <c r="B172" s="46" t="s">
        <v>5</v>
      </c>
      <c r="C172" s="47" t="s">
        <v>151</v>
      </c>
      <c r="D172" s="47" t="s">
        <v>190</v>
      </c>
      <c r="E172" s="3" t="s">
        <v>188</v>
      </c>
    </row>
    <row r="173" spans="1:5" x14ac:dyDescent="0.25">
      <c r="A173" s="2" t="s">
        <v>222</v>
      </c>
      <c r="B173" s="4" t="s">
        <v>6</v>
      </c>
      <c r="C173" s="4" t="s">
        <v>6</v>
      </c>
      <c r="D173" s="4" t="s">
        <v>6</v>
      </c>
      <c r="E173" s="4" t="s">
        <v>6</v>
      </c>
    </row>
    <row r="174" spans="1:5" x14ac:dyDescent="0.25">
      <c r="A174" s="2" t="s">
        <v>263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292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" t="s">
        <v>291</v>
      </c>
      <c r="B176" s="4" t="s">
        <v>6</v>
      </c>
      <c r="C176" s="4" t="s">
        <v>6</v>
      </c>
      <c r="D176" s="4" t="s">
        <v>6</v>
      </c>
      <c r="E176" s="8" t="s">
        <v>7</v>
      </c>
    </row>
    <row r="177" spans="1:5" x14ac:dyDescent="0.25">
      <c r="A177" s="23" t="s">
        <v>262</v>
      </c>
      <c r="B177" s="4" t="s">
        <v>6</v>
      </c>
      <c r="C177" s="4" t="s">
        <v>6</v>
      </c>
      <c r="D177" s="4" t="s">
        <v>6</v>
      </c>
      <c r="E177" s="4" t="s">
        <v>6</v>
      </c>
    </row>
    <row r="178" spans="1:5" x14ac:dyDescent="0.25">
      <c r="A178" s="23" t="s">
        <v>261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289</v>
      </c>
      <c r="B179" s="4" t="s">
        <v>6</v>
      </c>
      <c r="C179" s="4" t="s">
        <v>6</v>
      </c>
      <c r="D179" s="4" t="s">
        <v>6</v>
      </c>
      <c r="E179" s="38" t="s">
        <v>140</v>
      </c>
    </row>
    <row r="180" spans="1:5" x14ac:dyDescent="0.25">
      <c r="A180" s="23" t="s">
        <v>210</v>
      </c>
      <c r="B180" s="4" t="s">
        <v>6</v>
      </c>
      <c r="C180" s="4" t="s">
        <v>6</v>
      </c>
      <c r="D180" s="4" t="s">
        <v>6</v>
      </c>
      <c r="E180" s="4" t="s">
        <v>6</v>
      </c>
    </row>
    <row r="181" spans="1:5" x14ac:dyDescent="0.25">
      <c r="A181" s="23" t="s">
        <v>227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268</v>
      </c>
      <c r="B182" s="4" t="s">
        <v>6</v>
      </c>
      <c r="C182" s="4" t="s">
        <v>6</v>
      </c>
      <c r="D182" s="4" t="s">
        <v>6</v>
      </c>
      <c r="E182" s="8" t="s">
        <v>7</v>
      </c>
    </row>
    <row r="183" spans="1:5" x14ac:dyDescent="0.25">
      <c r="A183" s="23" t="s">
        <v>260</v>
      </c>
      <c r="B183" s="4" t="s">
        <v>6</v>
      </c>
      <c r="C183" s="8" t="s">
        <v>7</v>
      </c>
      <c r="D183" s="4" t="s">
        <v>6</v>
      </c>
      <c r="E183" s="4" t="s">
        <v>6</v>
      </c>
    </row>
    <row r="184" spans="1:5" x14ac:dyDescent="0.25">
      <c r="A184" s="23" t="s">
        <v>259</v>
      </c>
      <c r="B184" s="4" t="s">
        <v>6</v>
      </c>
      <c r="C184" s="8" t="s">
        <v>7</v>
      </c>
      <c r="D184" s="4" t="s">
        <v>6</v>
      </c>
      <c r="E184" s="4" t="s">
        <v>6</v>
      </c>
    </row>
    <row r="185" spans="1:5" x14ac:dyDescent="0.25">
      <c r="A185" s="2" t="s">
        <v>269</v>
      </c>
      <c r="B185" s="4" t="s">
        <v>6</v>
      </c>
      <c r="C185" s="4" t="s">
        <v>6</v>
      </c>
      <c r="D185" s="4" t="s">
        <v>6</v>
      </c>
      <c r="E185" s="38" t="s">
        <v>140</v>
      </c>
    </row>
    <row r="186" spans="1:5" x14ac:dyDescent="0.25">
      <c r="A186" s="2" t="s">
        <v>288</v>
      </c>
      <c r="B186" s="4" t="s">
        <v>6</v>
      </c>
      <c r="C186" s="4" t="s">
        <v>6</v>
      </c>
      <c r="D186" s="4" t="s">
        <v>6</v>
      </c>
      <c r="E186" s="38" t="s">
        <v>140</v>
      </c>
    </row>
    <row r="187" spans="1:5" x14ac:dyDescent="0.25">
      <c r="A187" s="2" t="s">
        <v>270</v>
      </c>
      <c r="B187" s="4" t="s">
        <v>6</v>
      </c>
      <c r="C187" s="4" t="s">
        <v>6</v>
      </c>
      <c r="D187" s="4" t="s">
        <v>6</v>
      </c>
      <c r="E187" s="4" t="s">
        <v>6</v>
      </c>
    </row>
    <row r="188" spans="1:5" x14ac:dyDescent="0.25">
      <c r="A188" s="2" t="s">
        <v>287</v>
      </c>
      <c r="B188" s="8" t="s">
        <v>7</v>
      </c>
      <c r="C188" s="8" t="s">
        <v>7</v>
      </c>
      <c r="D188" s="4" t="s">
        <v>6</v>
      </c>
      <c r="E188" s="8" t="s">
        <v>7</v>
      </c>
    </row>
    <row r="189" spans="1:5" x14ac:dyDescent="0.25">
      <c r="A189" s="2" t="s">
        <v>267</v>
      </c>
      <c r="B189" s="4" t="s">
        <v>6</v>
      </c>
      <c r="C189" s="4" t="s">
        <v>6</v>
      </c>
      <c r="D189" s="4" t="s">
        <v>6</v>
      </c>
      <c r="E189" s="38" t="s">
        <v>140</v>
      </c>
    </row>
    <row r="190" spans="1:5" x14ac:dyDescent="0.25">
      <c r="A190" s="2" t="s">
        <v>271</v>
      </c>
      <c r="B190" s="4" t="s">
        <v>6</v>
      </c>
      <c r="C190" s="4" t="s">
        <v>6</v>
      </c>
      <c r="D190" s="4" t="s">
        <v>6</v>
      </c>
      <c r="E190" s="38" t="s">
        <v>140</v>
      </c>
    </row>
    <row r="191" spans="1:5" x14ac:dyDescent="0.25">
      <c r="A191" s="23" t="s">
        <v>258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280</v>
      </c>
      <c r="B192" s="4" t="s">
        <v>6</v>
      </c>
      <c r="C192" s="4" t="s">
        <v>6</v>
      </c>
      <c r="D192" s="4" t="s">
        <v>6</v>
      </c>
      <c r="E192" s="8" t="s">
        <v>7</v>
      </c>
    </row>
    <row r="193" spans="1:5" x14ac:dyDescent="0.25">
      <c r="A193" s="23" t="s">
        <v>257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256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3" t="s">
        <v>255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254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253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252</v>
      </c>
      <c r="B198" s="35" t="s">
        <v>144</v>
      </c>
      <c r="C198" s="4" t="s">
        <v>6</v>
      </c>
      <c r="D198" s="4" t="s">
        <v>6</v>
      </c>
      <c r="E198" s="4" t="s">
        <v>6</v>
      </c>
    </row>
    <row r="199" spans="1:5" x14ac:dyDescent="0.25">
      <c r="A199" s="23" t="s">
        <v>251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250</v>
      </c>
      <c r="B200" s="4" t="s">
        <v>6</v>
      </c>
      <c r="C200" s="8" t="s">
        <v>7</v>
      </c>
      <c r="D200" s="4" t="s">
        <v>6</v>
      </c>
      <c r="E200" s="4" t="s">
        <v>6</v>
      </c>
    </row>
    <row r="201" spans="1:5" x14ac:dyDescent="0.25">
      <c r="A201" s="2" t="s">
        <v>249</v>
      </c>
      <c r="B201" s="4" t="s">
        <v>6</v>
      </c>
      <c r="C201" s="4" t="s">
        <v>6</v>
      </c>
      <c r="D201" s="4" t="s">
        <v>6</v>
      </c>
      <c r="E201" s="4" t="s">
        <v>6</v>
      </c>
    </row>
    <row r="202" spans="1:5" x14ac:dyDescent="0.25">
      <c r="A202" s="2" t="s">
        <v>273</v>
      </c>
      <c r="B202" s="4" t="s">
        <v>6</v>
      </c>
      <c r="C202" s="4" t="s">
        <v>6</v>
      </c>
      <c r="D202" s="4" t="s">
        <v>6</v>
      </c>
      <c r="E202" s="38" t="s">
        <v>140</v>
      </c>
    </row>
    <row r="203" spans="1:5" x14ac:dyDescent="0.25">
      <c r="A203" s="2" t="s">
        <v>272</v>
      </c>
      <c r="B203" s="4" t="s">
        <v>6</v>
      </c>
      <c r="C203" s="4" t="s">
        <v>6</v>
      </c>
      <c r="D203" s="4" t="s">
        <v>6</v>
      </c>
      <c r="E203" s="38" t="s">
        <v>140</v>
      </c>
    </row>
    <row r="204" spans="1:5" x14ac:dyDescent="0.25">
      <c r="A204" s="23" t="s">
        <v>248</v>
      </c>
      <c r="B204" s="4" t="s">
        <v>6</v>
      </c>
      <c r="C204" s="4" t="s">
        <v>6</v>
      </c>
      <c r="D204" s="4" t="s">
        <v>6</v>
      </c>
      <c r="E204" s="4" t="s">
        <v>6</v>
      </c>
    </row>
    <row r="205" spans="1:5" x14ac:dyDescent="0.25">
      <c r="A205" s="2" t="s">
        <v>247</v>
      </c>
      <c r="B205" s="4" t="s">
        <v>6</v>
      </c>
      <c r="C205" s="4" t="s">
        <v>6</v>
      </c>
      <c r="D205" s="4" t="s">
        <v>6</v>
      </c>
      <c r="E205" s="4" t="s">
        <v>6</v>
      </c>
    </row>
    <row r="206" spans="1:5" x14ac:dyDescent="0.25">
      <c r="A206" s="2" t="s">
        <v>218</v>
      </c>
      <c r="B206" s="4" t="s">
        <v>6</v>
      </c>
      <c r="C206" s="4" t="s">
        <v>6</v>
      </c>
      <c r="D206" s="4" t="s">
        <v>6</v>
      </c>
      <c r="E206" s="4" t="s">
        <v>6</v>
      </c>
    </row>
    <row r="207" spans="1:5" x14ac:dyDescent="0.25">
      <c r="A207" s="2" t="s">
        <v>246</v>
      </c>
      <c r="B207" s="4" t="s">
        <v>6</v>
      </c>
      <c r="C207" s="4" t="s">
        <v>6</v>
      </c>
      <c r="D207" s="4" t="s">
        <v>6</v>
      </c>
      <c r="E207" s="4" t="s">
        <v>6</v>
      </c>
    </row>
    <row r="208" spans="1:5" x14ac:dyDescent="0.25">
      <c r="A208" s="2" t="s">
        <v>237</v>
      </c>
      <c r="B208" s="4" t="s">
        <v>6</v>
      </c>
      <c r="C208" s="4" t="s">
        <v>6</v>
      </c>
      <c r="D208" s="4" t="s">
        <v>6</v>
      </c>
      <c r="E208" s="4" t="s">
        <v>6</v>
      </c>
    </row>
    <row r="209" spans="1:5" x14ac:dyDescent="0.25">
      <c r="A209" s="2" t="s">
        <v>296</v>
      </c>
      <c r="B209" s="4" t="s">
        <v>6</v>
      </c>
      <c r="C209" s="4" t="s">
        <v>6</v>
      </c>
      <c r="D209" s="4" t="s">
        <v>6</v>
      </c>
      <c r="E209" s="4" t="s">
        <v>6</v>
      </c>
    </row>
    <row r="210" spans="1:5" x14ac:dyDescent="0.25">
      <c r="A210" s="2" t="s">
        <v>245</v>
      </c>
      <c r="B210" s="4" t="s">
        <v>6</v>
      </c>
      <c r="C210" s="4" t="s">
        <v>6</v>
      </c>
      <c r="D210" s="4" t="s">
        <v>6</v>
      </c>
      <c r="E210" s="4" t="s">
        <v>6</v>
      </c>
    </row>
    <row r="211" spans="1:5" x14ac:dyDescent="0.25">
      <c r="A211" s="2" t="s">
        <v>244</v>
      </c>
      <c r="B211" s="4" t="s">
        <v>6</v>
      </c>
      <c r="C211" s="4" t="s">
        <v>6</v>
      </c>
      <c r="D211" s="4" t="s">
        <v>6</v>
      </c>
      <c r="E211" s="4" t="s">
        <v>6</v>
      </c>
    </row>
    <row r="212" spans="1:5" x14ac:dyDescent="0.25">
      <c r="A212" s="2" t="s">
        <v>313</v>
      </c>
      <c r="B212" s="4" t="s">
        <v>6</v>
      </c>
      <c r="C212" s="4" t="s">
        <v>6</v>
      </c>
      <c r="D212" s="4" t="s">
        <v>6</v>
      </c>
      <c r="E212" s="4" t="s">
        <v>6</v>
      </c>
    </row>
    <row r="213" spans="1:5" x14ac:dyDescent="0.25">
      <c r="A213" s="2" t="s">
        <v>238</v>
      </c>
      <c r="B213" s="4" t="s">
        <v>6</v>
      </c>
      <c r="C213" s="4" t="s">
        <v>6</v>
      </c>
      <c r="D213" s="4" t="s">
        <v>6</v>
      </c>
      <c r="E213" s="4" t="s">
        <v>6</v>
      </c>
    </row>
    <row r="214" spans="1:5" x14ac:dyDescent="0.25">
      <c r="A214" s="2" t="s">
        <v>243</v>
      </c>
      <c r="B214" s="4" t="s">
        <v>6</v>
      </c>
      <c r="C214" s="4" t="s">
        <v>6</v>
      </c>
      <c r="D214" s="4" t="s">
        <v>6</v>
      </c>
      <c r="E214" s="4" t="s">
        <v>6</v>
      </c>
    </row>
    <row r="215" spans="1:5" x14ac:dyDescent="0.25">
      <c r="A215" s="2" t="s">
        <v>311</v>
      </c>
      <c r="B215" s="4" t="s">
        <v>6</v>
      </c>
      <c r="C215" s="4" t="s">
        <v>6</v>
      </c>
      <c r="D215" s="4" t="s">
        <v>6</v>
      </c>
      <c r="E215" s="38" t="s">
        <v>140</v>
      </c>
    </row>
    <row r="216" spans="1:5" x14ac:dyDescent="0.25">
      <c r="A216" s="15" t="s">
        <v>312</v>
      </c>
      <c r="B216" s="21" t="s">
        <v>6</v>
      </c>
      <c r="C216" s="21" t="s">
        <v>6</v>
      </c>
      <c r="D216" s="21" t="s">
        <v>6</v>
      </c>
      <c r="E216" s="21" t="s">
        <v>6</v>
      </c>
    </row>
    <row r="217" spans="1:5" x14ac:dyDescent="0.25">
      <c r="A217" s="2" t="s">
        <v>6</v>
      </c>
      <c r="B217" s="10">
        <f>COUNTIF(B$173:B$216,"pass")</f>
        <v>42</v>
      </c>
      <c r="C217" s="10">
        <f>COUNTIF(C$173:C$216,"pass")</f>
        <v>40</v>
      </c>
      <c r="D217" s="10">
        <f>COUNTIF(D$173:D$216,"pass")</f>
        <v>44</v>
      </c>
      <c r="E217" s="10">
        <f>COUNTIF(E$173:E$216,"pass")</f>
        <v>30</v>
      </c>
    </row>
    <row r="218" spans="1:5" x14ac:dyDescent="0.25">
      <c r="A218" s="2" t="s">
        <v>143</v>
      </c>
      <c r="B218" s="5">
        <f>COUNTIF(B$173:B$216,"Ok")</f>
        <v>1</v>
      </c>
      <c r="C218" s="5">
        <f>COUNTIF(C$173:C$216,"Ok")</f>
        <v>0</v>
      </c>
      <c r="D218" s="5">
        <f>COUNTIF(D$173:D$216,"Ok")</f>
        <v>0</v>
      </c>
      <c r="E218" s="5">
        <f>COUNTIF(E$173:E$216,"Ok")</f>
        <v>0</v>
      </c>
    </row>
    <row r="219" spans="1:5" x14ac:dyDescent="0.25">
      <c r="A219" s="2" t="s">
        <v>140</v>
      </c>
      <c r="B219" s="11">
        <f>COUNTIF(B$173:B$216,"workaround")</f>
        <v>0</v>
      </c>
      <c r="C219" s="11">
        <f>COUNTIF(C$173:C$216,"workaround")</f>
        <v>0</v>
      </c>
      <c r="D219" s="11">
        <f>COUNTIF(D$173:D$216,"workaround")</f>
        <v>0</v>
      </c>
      <c r="E219" s="11">
        <f>COUNTIF(E$173:E$216,"workaround")</f>
        <v>10</v>
      </c>
    </row>
    <row r="220" spans="1:5" x14ac:dyDescent="0.25">
      <c r="A220" s="2" t="s">
        <v>7</v>
      </c>
      <c r="B220" s="12">
        <f>COUNTIF(B173:B216,"Fail")</f>
        <v>1</v>
      </c>
      <c r="C220" s="12">
        <f>COUNTIF(C173:C216,"Fail")</f>
        <v>4</v>
      </c>
      <c r="D220" s="12">
        <f>COUNTIF(D173:D216,"Fail")</f>
        <v>0</v>
      </c>
      <c r="E220" s="12">
        <f>COUNTIF(E173:E216,"Fail")</f>
        <v>4</v>
      </c>
    </row>
    <row r="221" spans="1:5" x14ac:dyDescent="0.25">
      <c r="A221" s="2" t="s">
        <v>145</v>
      </c>
      <c r="B221" s="2">
        <f>COUNT(B$177:B$204,"Untested")</f>
        <v>0</v>
      </c>
      <c r="C221" s="2">
        <f>COUNT(C$177:C$204,"Untested")</f>
        <v>0</v>
      </c>
      <c r="D221" s="2">
        <f>COUNT(D$177:D$204,"Untested")</f>
        <v>0</v>
      </c>
      <c r="E221" s="2">
        <f>COUNT(E$177:E$204,"Untested")</f>
        <v>0</v>
      </c>
    </row>
    <row r="222" spans="1:5" x14ac:dyDescent="0.25">
      <c r="A222" s="2" t="s">
        <v>139</v>
      </c>
      <c r="B222" s="2">
        <f>B$217+B$220+B$219+B$221+B$218</f>
        <v>44</v>
      </c>
      <c r="C222" s="2">
        <f>C$217+C$220+C$219+C$221+C$218</f>
        <v>44</v>
      </c>
      <c r="D222" s="2">
        <f>D$217+D$220+D$219+D$221+D$218</f>
        <v>44</v>
      </c>
      <c r="E222" s="2">
        <f>E$217+E$220+E$219+E$221+E$218</f>
        <v>44</v>
      </c>
    </row>
    <row r="223" spans="1:5" ht="15.75" thickBot="1" x14ac:dyDescent="0.3">
      <c r="A223" s="18" t="s">
        <v>8</v>
      </c>
      <c r="B223" s="6">
        <f>IF(B$222=0, 0, (B$217+B$218)/B$222)</f>
        <v>0.97727272727272729</v>
      </c>
      <c r="C223" s="6">
        <f>IF(C$222=0, 0, (C$217+C$218)/C$222)</f>
        <v>0.90909090909090906</v>
      </c>
      <c r="D223" s="6">
        <f>IF(D$222=0, 0, (D$217+D$218)/D$222)</f>
        <v>1</v>
      </c>
      <c r="E223" s="6">
        <f>IF(E$222=0, 0, (E$217+E$218)/E$222)</f>
        <v>0.68181818181818177</v>
      </c>
    </row>
    <row r="224" spans="1:5" x14ac:dyDescent="0.25">
      <c r="A224" s="15"/>
      <c r="B224" s="15"/>
      <c r="C224" s="15"/>
      <c r="D224" s="15"/>
      <c r="E224" s="15"/>
    </row>
    <row r="225" spans="1:5" x14ac:dyDescent="0.25">
      <c r="A225" s="19" t="s">
        <v>146</v>
      </c>
      <c r="B225" s="15"/>
      <c r="C225" s="15"/>
      <c r="D225" s="15"/>
      <c r="E225" s="15"/>
    </row>
    <row r="226" spans="1:5" x14ac:dyDescent="0.25">
      <c r="A226" s="2" t="s">
        <v>276</v>
      </c>
      <c r="B226" s="4" t="s">
        <v>6</v>
      </c>
      <c r="C226" s="4" t="s">
        <v>6</v>
      </c>
      <c r="D226" s="2"/>
      <c r="E226" s="2"/>
    </row>
    <row r="227" spans="1:5" x14ac:dyDescent="0.25">
      <c r="A227" s="23" t="s">
        <v>198</v>
      </c>
      <c r="B227" s="4" t="s">
        <v>6</v>
      </c>
      <c r="C227" s="2"/>
      <c r="D227" s="2"/>
      <c r="E227" s="2"/>
    </row>
    <row r="228" spans="1:5" x14ac:dyDescent="0.25">
      <c r="A228" s="2" t="s">
        <v>199</v>
      </c>
      <c r="B228" s="2"/>
      <c r="C228" s="4" t="s">
        <v>6</v>
      </c>
      <c r="D228" s="2"/>
      <c r="E228" s="2"/>
    </row>
    <row r="229" spans="1:5" x14ac:dyDescent="0.25">
      <c r="A229" s="2" t="s">
        <v>200</v>
      </c>
      <c r="B229" s="2"/>
      <c r="C229" s="4" t="s">
        <v>6</v>
      </c>
      <c r="D229" s="2"/>
      <c r="E229" s="2"/>
    </row>
    <row r="230" spans="1:5" x14ac:dyDescent="0.25">
      <c r="A230" s="2" t="s">
        <v>201</v>
      </c>
      <c r="B230" s="2"/>
      <c r="C230" s="4" t="s">
        <v>6</v>
      </c>
      <c r="D230" s="2"/>
      <c r="E230" s="2"/>
    </row>
    <row r="231" spans="1:5" x14ac:dyDescent="0.25">
      <c r="A231" s="2" t="s">
        <v>202</v>
      </c>
      <c r="B231" s="4" t="s">
        <v>6</v>
      </c>
      <c r="C231" s="2"/>
      <c r="D231" s="2"/>
      <c r="E231" s="2"/>
    </row>
    <row r="232" spans="1:5" x14ac:dyDescent="0.25">
      <c r="A232" s="2" t="s">
        <v>275</v>
      </c>
      <c r="B232" s="2"/>
      <c r="C232" s="4" t="s">
        <v>6</v>
      </c>
      <c r="D232" s="2"/>
      <c r="E232" s="2"/>
    </row>
    <row r="233" spans="1:5" x14ac:dyDescent="0.25">
      <c r="A233" s="2" t="s">
        <v>203</v>
      </c>
      <c r="B233" s="4" t="s">
        <v>6</v>
      </c>
      <c r="C233" s="4" t="s">
        <v>6</v>
      </c>
      <c r="D233" s="8" t="s">
        <v>7</v>
      </c>
      <c r="E233" s="2"/>
    </row>
    <row r="234" spans="1:5" x14ac:dyDescent="0.25">
      <c r="A234" s="2" t="s">
        <v>204</v>
      </c>
      <c r="B234" s="4" t="s">
        <v>6</v>
      </c>
      <c r="C234" s="2"/>
      <c r="D234" s="2"/>
      <c r="E234" s="2"/>
    </row>
    <row r="235" spans="1:5" x14ac:dyDescent="0.25">
      <c r="A235" s="2" t="s">
        <v>274</v>
      </c>
      <c r="B235" s="2"/>
      <c r="C235" s="4" t="s">
        <v>6</v>
      </c>
      <c r="D235" s="2"/>
      <c r="E235" s="2"/>
    </row>
    <row r="236" spans="1:5" x14ac:dyDescent="0.25">
      <c r="A236" s="2" t="s">
        <v>205</v>
      </c>
      <c r="B236" s="4" t="s">
        <v>6</v>
      </c>
      <c r="C236" s="2"/>
      <c r="D236" s="2"/>
      <c r="E236" s="2"/>
    </row>
    <row r="237" spans="1:5" x14ac:dyDescent="0.25">
      <c r="A237" s="2" t="s">
        <v>206</v>
      </c>
      <c r="B237" s="2"/>
      <c r="C237" s="4" t="s">
        <v>6</v>
      </c>
      <c r="D237" s="2"/>
      <c r="E237" s="2"/>
    </row>
    <row r="238" spans="1:5" x14ac:dyDescent="0.25">
      <c r="A238" s="15" t="s">
        <v>207</v>
      </c>
      <c r="B238" s="21" t="s">
        <v>6</v>
      </c>
      <c r="C238" s="15"/>
      <c r="D238" s="15"/>
      <c r="E238" s="15"/>
    </row>
    <row r="239" spans="1:5" x14ac:dyDescent="0.25">
      <c r="A239" s="2" t="s">
        <v>6</v>
      </c>
      <c r="B239" s="10">
        <f>COUNTIF(B226:B238,"pass")</f>
        <v>7</v>
      </c>
      <c r="C239" s="10">
        <f>COUNTIF(C226:C238,"pass")</f>
        <v>8</v>
      </c>
      <c r="D239" s="10">
        <f>COUNTIF(D226:D238,"pass")</f>
        <v>0</v>
      </c>
      <c r="E239" s="10">
        <f>COUNTIF(E226:E238,"pass")</f>
        <v>0</v>
      </c>
    </row>
    <row r="240" spans="1:5" x14ac:dyDescent="0.25">
      <c r="A240" s="2" t="s">
        <v>143</v>
      </c>
      <c r="B240" s="5">
        <f>COUNTIF(B226:B238,"Ok")</f>
        <v>0</v>
      </c>
      <c r="C240" s="5">
        <f>COUNTIF(C226:C238,"Ok")</f>
        <v>0</v>
      </c>
      <c r="D240" s="5">
        <f>COUNTIF(D226:D238,"Ok")</f>
        <v>0</v>
      </c>
      <c r="E240" s="5">
        <f>COUNTIF(E226:E238,"Ok")</f>
        <v>0</v>
      </c>
    </row>
    <row r="241" spans="1:5" x14ac:dyDescent="0.25">
      <c r="A241" s="2" t="s">
        <v>140</v>
      </c>
      <c r="B241" s="11">
        <f>COUNTIF(B226:B238,"workaround")</f>
        <v>0</v>
      </c>
      <c r="C241" s="11">
        <f>COUNTIF(C226:C238,"workaround")</f>
        <v>0</v>
      </c>
      <c r="D241" s="11">
        <f>COUNTIF(D226:D238,"workaround")</f>
        <v>0</v>
      </c>
      <c r="E241" s="11">
        <f>COUNTIF(E226:E238,"workaround")</f>
        <v>0</v>
      </c>
    </row>
    <row r="242" spans="1:5" x14ac:dyDescent="0.25">
      <c r="A242" s="2" t="s">
        <v>7</v>
      </c>
      <c r="B242" s="12">
        <f>COUNTIF(B226:B238,"Fail")</f>
        <v>0</v>
      </c>
      <c r="C242" s="12">
        <f>COUNTIF(C226:C238,"Fail")</f>
        <v>0</v>
      </c>
      <c r="D242" s="12">
        <f>COUNTIF(D226:D238,"Fail")</f>
        <v>1</v>
      </c>
      <c r="E242" s="12">
        <f>COUNTIF(E226:E238,"Fail")</f>
        <v>0</v>
      </c>
    </row>
    <row r="243" spans="1:5" x14ac:dyDescent="0.25">
      <c r="A243" s="2" t="s">
        <v>145</v>
      </c>
      <c r="B243" s="2">
        <f>COUNT(B226:B238,"Untested")</f>
        <v>0</v>
      </c>
      <c r="C243" s="2">
        <f>COUNT(C226:C238,"Untested")</f>
        <v>0</v>
      </c>
      <c r="D243" s="2">
        <f>COUNT(D226:D238,"Untested")</f>
        <v>0</v>
      </c>
      <c r="E243" s="2">
        <f>COUNT(E226:E238,"Untested")</f>
        <v>0</v>
      </c>
    </row>
    <row r="244" spans="1:5" x14ac:dyDescent="0.25">
      <c r="A244" s="2" t="s">
        <v>139</v>
      </c>
      <c r="B244" s="2">
        <f>B239+B242+B241+B243+B240</f>
        <v>7</v>
      </c>
      <c r="C244" s="2">
        <f>C239+C242+C241+C243+C240</f>
        <v>8</v>
      </c>
      <c r="D244" s="2">
        <f>D239+D242+D241+D243+D240</f>
        <v>1</v>
      </c>
      <c r="E244" s="2">
        <f>E239+E242+E241+E243+E240</f>
        <v>0</v>
      </c>
    </row>
    <row r="245" spans="1:5" ht="15.75" thickBot="1" x14ac:dyDescent="0.3">
      <c r="A245" s="18" t="s">
        <v>8</v>
      </c>
      <c r="B245" s="6">
        <f>IF(B$244=0, 0, (B$239+B$240)/B$244)</f>
        <v>1</v>
      </c>
      <c r="C245" s="6">
        <f>IF(C$244=0, 0, (C$239+C$240)/C$244)</f>
        <v>1</v>
      </c>
      <c r="D245" s="6">
        <f>IF(D$244=0, 0, (D$239+D$240)/D$244)</f>
        <v>0</v>
      </c>
      <c r="E245" s="6">
        <f>IF(E$244=0, 0, (E$239+E$240)/E$244)</f>
        <v>0</v>
      </c>
    </row>
    <row r="246" spans="1:5" ht="15.75" thickBot="1" x14ac:dyDescent="0.3">
      <c r="A246" s="13"/>
      <c r="B246" s="13"/>
      <c r="C246" s="13"/>
      <c r="D246" s="13"/>
      <c r="E246" s="13"/>
    </row>
    <row r="247" spans="1:5" x14ac:dyDescent="0.25">
      <c r="A247" s="15" t="s">
        <v>10</v>
      </c>
      <c r="B247" s="15"/>
      <c r="C247" s="15"/>
      <c r="D247" s="15"/>
      <c r="E247" s="15"/>
    </row>
    <row r="248" spans="1:5" x14ac:dyDescent="0.25">
      <c r="A248" s="28" t="s">
        <v>11</v>
      </c>
      <c r="B248" s="29" t="s">
        <v>6</v>
      </c>
      <c r="C248" s="28"/>
      <c r="D248" s="29" t="s">
        <v>6</v>
      </c>
      <c r="E248" s="29" t="s">
        <v>6</v>
      </c>
    </row>
    <row r="249" spans="1:5" x14ac:dyDescent="0.25">
      <c r="A249" s="2" t="s">
        <v>6</v>
      </c>
      <c r="B249" s="10">
        <f>COUNTIF(B248,"pass")</f>
        <v>1</v>
      </c>
      <c r="C249" s="10">
        <f>COUNTIF(C248,"pass")</f>
        <v>0</v>
      </c>
      <c r="D249" s="10">
        <f>COUNTIF(D248,"pass")</f>
        <v>1</v>
      </c>
      <c r="E249" s="10">
        <f>COUNTIF(E248,"pass")</f>
        <v>1</v>
      </c>
    </row>
    <row r="250" spans="1:5" x14ac:dyDescent="0.25">
      <c r="A250" s="2" t="s">
        <v>143</v>
      </c>
      <c r="B250" s="5">
        <f>COUNTIF(B248,"Ok")</f>
        <v>0</v>
      </c>
      <c r="C250" s="5">
        <f>COUNTIF(C248,"Ok")</f>
        <v>0</v>
      </c>
      <c r="D250" s="5">
        <f>COUNTIF(D248,"Ok")</f>
        <v>0</v>
      </c>
      <c r="E250" s="5">
        <f>COUNTIF(E248,"Ok")</f>
        <v>0</v>
      </c>
    </row>
    <row r="251" spans="1:5" x14ac:dyDescent="0.25">
      <c r="A251" s="2" t="s">
        <v>140</v>
      </c>
      <c r="B251" s="11">
        <f>COUNTIF(B248,"workaround")</f>
        <v>0</v>
      </c>
      <c r="C251" s="11">
        <f>COUNTIF(C248,"workaround")</f>
        <v>0</v>
      </c>
      <c r="D251" s="11">
        <f>COUNTIF(D248,"workaround")</f>
        <v>0</v>
      </c>
      <c r="E251" s="11">
        <f>COUNTIF(E248,"workaround")</f>
        <v>0</v>
      </c>
    </row>
    <row r="252" spans="1:5" x14ac:dyDescent="0.25">
      <c r="A252" s="2" t="s">
        <v>7</v>
      </c>
      <c r="B252" s="12">
        <f>COUNTIF(B248,"Fail")</f>
        <v>0</v>
      </c>
      <c r="C252" s="12">
        <f>COUNTIF(C248,"Fail")</f>
        <v>0</v>
      </c>
      <c r="D252" s="12">
        <f>COUNTIF(D248,"Fail")</f>
        <v>0</v>
      </c>
      <c r="E252" s="12">
        <f>COUNTIF(E248,"Fail")</f>
        <v>0</v>
      </c>
    </row>
    <row r="253" spans="1:5" x14ac:dyDescent="0.25">
      <c r="A253" s="2" t="s">
        <v>145</v>
      </c>
      <c r="B253" s="2">
        <f>COUNT(B248,"Untested")</f>
        <v>0</v>
      </c>
      <c r="C253" s="2">
        <f>COUNT(C248,"Untested")</f>
        <v>0</v>
      </c>
      <c r="D253" s="2">
        <f>COUNT(D248,"Untested")</f>
        <v>0</v>
      </c>
      <c r="E253" s="2">
        <f>COUNT(E248,"Untested")</f>
        <v>0</v>
      </c>
    </row>
    <row r="254" spans="1:5" x14ac:dyDescent="0.25">
      <c r="A254" s="2" t="s">
        <v>139</v>
      </c>
      <c r="B254" s="2">
        <f>B249+B252+B251+B253+B250</f>
        <v>1</v>
      </c>
      <c r="C254" s="2">
        <f>C249+C252+C251+C253+C250</f>
        <v>0</v>
      </c>
      <c r="D254" s="2">
        <f>D249+D252+D251+D253+D250</f>
        <v>1</v>
      </c>
      <c r="E254" s="2">
        <f>E249+E252+E251+E253+E250</f>
        <v>1</v>
      </c>
    </row>
    <row r="255" spans="1:5" s="2" customFormat="1" ht="15.75" thickBot="1" x14ac:dyDescent="0.3">
      <c r="A255" s="18" t="s">
        <v>8</v>
      </c>
      <c r="B255" s="6">
        <f>IF(B$254=0, 0, (B$249+B$250)/B$254)</f>
        <v>1</v>
      </c>
      <c r="C255" s="6">
        <f>IF(C$254=0, 0, (C$249+C$250)/C$254)</f>
        <v>0</v>
      </c>
      <c r="D255" s="6">
        <f>IF(D$254=0, 0, (D$249+D$250)/D$254)</f>
        <v>1</v>
      </c>
      <c r="E255" s="6">
        <f>IF(E$254=0, 0, (E$249+E$250)/E$254)</f>
        <v>1</v>
      </c>
    </row>
    <row r="256" spans="1:5" s="2" customFormat="1" x14ac:dyDescent="0.25">
      <c r="A256" s="1"/>
      <c r="B256" s="1"/>
      <c r="C256" s="1"/>
      <c r="D256" s="1"/>
      <c r="E256" s="1"/>
    </row>
    <row r="257" spans="1:5" s="2" customFormat="1" x14ac:dyDescent="0.25">
      <c r="B257" s="20"/>
      <c r="C257" s="20"/>
      <c r="D257" s="20"/>
      <c r="E257" s="20"/>
    </row>
    <row r="258" spans="1:5" x14ac:dyDescent="0.25">
      <c r="A258" s="2"/>
      <c r="B258" s="20"/>
      <c r="C258" s="20"/>
      <c r="D258" s="20"/>
      <c r="E258" s="20"/>
    </row>
    <row r="259" spans="1:5" x14ac:dyDescent="0.25">
      <c r="A259" s="2"/>
      <c r="B259" s="2"/>
      <c r="C259" s="2"/>
      <c r="D259" s="2"/>
      <c r="E259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4"/>
  <sheetViews>
    <sheetView topLeftCell="A166" workbookViewId="0">
      <selection activeCell="C173" sqref="C173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5.28515625" style="1" bestFit="1" customWidth="1"/>
    <col min="4" max="4" width="16.42578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55" t="s">
        <v>330</v>
      </c>
      <c r="B1" s="55"/>
      <c r="C1" s="55"/>
      <c r="D1" s="55"/>
      <c r="E1" s="55"/>
    </row>
    <row r="2" spans="1:5" x14ac:dyDescent="0.25">
      <c r="A2" s="56" t="s">
        <v>168</v>
      </c>
      <c r="B2" s="56"/>
      <c r="C2" s="56"/>
      <c r="D2" s="56"/>
      <c r="E2" s="56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43" t="s">
        <v>5</v>
      </c>
      <c r="C4" s="44" t="s">
        <v>151</v>
      </c>
      <c r="D4" s="44" t="s">
        <v>190</v>
      </c>
      <c r="E4" s="3" t="s">
        <v>188</v>
      </c>
    </row>
    <row r="5" spans="1:5" x14ac:dyDescent="0.25">
      <c r="A5" s="2" t="s">
        <v>149</v>
      </c>
      <c r="B5" s="17">
        <v>41387</v>
      </c>
      <c r="C5" s="17">
        <v>41388</v>
      </c>
      <c r="D5" s="39">
        <v>41353</v>
      </c>
      <c r="E5" s="17">
        <v>41347</v>
      </c>
    </row>
    <row r="6" spans="1:5" x14ac:dyDescent="0.25">
      <c r="A6" s="2" t="s">
        <v>148</v>
      </c>
      <c r="B6" s="2" t="s">
        <v>327</v>
      </c>
      <c r="C6" s="2" t="s">
        <v>328</v>
      </c>
      <c r="D6" s="45" t="s">
        <v>322</v>
      </c>
      <c r="E6" s="23" t="s">
        <v>320</v>
      </c>
    </row>
    <row r="7" spans="1:5" ht="15.75" thickBot="1" x14ac:dyDescent="0.3">
      <c r="A7" s="26" t="s">
        <v>157</v>
      </c>
      <c r="B7" s="14" t="s">
        <v>317</v>
      </c>
      <c r="C7" s="14" t="s">
        <v>317</v>
      </c>
      <c r="D7" s="14" t="s">
        <v>317</v>
      </c>
      <c r="E7" s="14" t="s">
        <v>317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3" t="s">
        <v>326</v>
      </c>
      <c r="C9" s="3" t="s">
        <v>329</v>
      </c>
      <c r="D9" s="3" t="s">
        <v>321</v>
      </c>
      <c r="E9" s="27" t="s">
        <v>189</v>
      </c>
    </row>
    <row r="10" spans="1:5" x14ac:dyDescent="0.25">
      <c r="A10" s="2" t="s">
        <v>195</v>
      </c>
      <c r="B10" s="20">
        <f>IF(B$55=0, 0,(B$50+B$51)/B$55)</f>
        <v>0.9285714285714286</v>
      </c>
      <c r="C10" s="20">
        <f>IF(C$55=0, 0,(C$50+C$51)/C$55)</f>
        <v>0.5</v>
      </c>
      <c r="D10" s="20">
        <f>IF(D$55=0, 0,(D$50+D$51)/D$55)</f>
        <v>0</v>
      </c>
      <c r="E10" s="20">
        <f>IF(E$55=0, 0,(E$50+E$51)/E$55)</f>
        <v>0</v>
      </c>
    </row>
    <row r="11" spans="1:5" x14ac:dyDescent="0.25">
      <c r="A11" s="2" t="s">
        <v>194</v>
      </c>
      <c r="B11" s="20">
        <f>IF(B$87=0,0,(B$82+B$83)/B$87)</f>
        <v>1</v>
      </c>
      <c r="C11" s="20">
        <f>IF(C$87=0,0,(C$82+C$83)/C$87)</f>
        <v>0.91304347826086951</v>
      </c>
      <c r="D11" s="20">
        <f>IF(D$87=0,0,(D$82+D$83)/D$87)</f>
        <v>0</v>
      </c>
      <c r="E11" s="20">
        <f>IF(E$87=0,0,(E$82+E$83)/E$87)</f>
        <v>0</v>
      </c>
    </row>
    <row r="12" spans="1:5" x14ac:dyDescent="0.25">
      <c r="A12" s="2" t="s">
        <v>193</v>
      </c>
      <c r="B12" s="20">
        <f>IF(B$103=0, 0, (B$98+B$99)/B$103)</f>
        <v>0.875</v>
      </c>
      <c r="C12" s="20">
        <f>IF(C$103=0, 0, (C$98+C$99)/C$103)</f>
        <v>0.875</v>
      </c>
      <c r="D12" s="20">
        <f>IF(D$103=0, 0, (D$98+D$99)/D$103)</f>
        <v>0</v>
      </c>
      <c r="E12" s="20">
        <f>IF(E$103=0, 0, (E$98+E$99)/E$103)</f>
        <v>0</v>
      </c>
    </row>
    <row r="13" spans="1:5" x14ac:dyDescent="0.25">
      <c r="A13" s="2" t="s">
        <v>192</v>
      </c>
      <c r="B13" s="20">
        <f>IF(B$132=0, 0, (B$127+B$128)/B$132)</f>
        <v>0.95</v>
      </c>
      <c r="C13" s="20">
        <f>IF(C$132=0, 0, (C$127+C$128)/C$132)</f>
        <v>0.9</v>
      </c>
      <c r="D13" s="20">
        <f>IF(D$132=0, 0, (D$127+D$128)/D$132)</f>
        <v>1</v>
      </c>
      <c r="E13" s="20">
        <f>IF(E$132=0, 0, (E$127+E$128)/E$132)</f>
        <v>0</v>
      </c>
    </row>
    <row r="14" spans="1:5" x14ac:dyDescent="0.25">
      <c r="A14" s="2" t="s">
        <v>191</v>
      </c>
      <c r="B14" s="20">
        <f>IF(B$154=0, 0, (B$149+B$150)/B$154)</f>
        <v>0.92307692307692313</v>
      </c>
      <c r="C14" s="20">
        <f>IF(C$154=0, 0, (C$149+C$150)/C$154)</f>
        <v>0.92307692307692313</v>
      </c>
      <c r="D14" s="20">
        <f>IF(D$154=0, 0, (D$149+D$150)/D$154)</f>
        <v>0.92307692307692313</v>
      </c>
      <c r="E14" s="20">
        <f>IF(E$154=0, 0, (E$149+E$150)/E$154)</f>
        <v>0</v>
      </c>
    </row>
    <row r="15" spans="1:5" ht="15.75" thickBot="1" x14ac:dyDescent="0.3">
      <c r="A15" s="14" t="s">
        <v>196</v>
      </c>
      <c r="B15" s="25">
        <f>IF(B$207=0, 0, (B$202+B$203)/B$207)</f>
        <v>0.97727272727272729</v>
      </c>
      <c r="C15" s="25">
        <f>IF(C$207=0, 0, (C$202+C$203)/C$207)</f>
        <v>0.90909090909090906</v>
      </c>
      <c r="D15" s="25">
        <f>IF(D$207=0, 0, (D$202+D$203)/D$207)</f>
        <v>0.95454545454545459</v>
      </c>
      <c r="E15" s="25">
        <f>IF(E$207=0, 0, (E$202+E$203)/E$207)</f>
        <v>0.68181818181818177</v>
      </c>
    </row>
    <row r="16" spans="1:5" x14ac:dyDescent="0.25">
      <c r="A16" s="2"/>
      <c r="B16" s="20"/>
      <c r="C16" s="20"/>
      <c r="D16" s="20"/>
      <c r="E16" s="20"/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ht="15.75" thickBot="1" x14ac:dyDescent="0.3">
      <c r="A34" s="2"/>
      <c r="B34" s="17"/>
      <c r="C34" s="17"/>
    </row>
    <row r="35" spans="1:5" x14ac:dyDescent="0.25">
      <c r="A35" s="3" t="s">
        <v>128</v>
      </c>
      <c r="B35" s="43" t="s">
        <v>5</v>
      </c>
      <c r="C35" s="44" t="s">
        <v>151</v>
      </c>
      <c r="D35" s="44" t="s">
        <v>190</v>
      </c>
      <c r="E35" s="3" t="s">
        <v>188</v>
      </c>
    </row>
    <row r="36" spans="1:5" x14ac:dyDescent="0.25">
      <c r="A36" s="2" t="s">
        <v>208</v>
      </c>
      <c r="B36" s="4" t="s">
        <v>6</v>
      </c>
      <c r="C36" s="4" t="s">
        <v>6</v>
      </c>
      <c r="D36" s="45" t="s">
        <v>177</v>
      </c>
      <c r="E36" s="45" t="s">
        <v>177</v>
      </c>
    </row>
    <row r="37" spans="1:5" x14ac:dyDescent="0.25">
      <c r="A37" s="2" t="s">
        <v>209</v>
      </c>
      <c r="B37" s="7" t="s">
        <v>140</v>
      </c>
      <c r="C37" s="45" t="s">
        <v>177</v>
      </c>
      <c r="D37" s="45" t="s">
        <v>177</v>
      </c>
      <c r="E37" s="45" t="s">
        <v>177</v>
      </c>
    </row>
    <row r="38" spans="1:5" x14ac:dyDescent="0.25">
      <c r="A38" s="2" t="s">
        <v>210</v>
      </c>
      <c r="B38" s="4" t="s">
        <v>6</v>
      </c>
      <c r="C38" s="45" t="s">
        <v>177</v>
      </c>
      <c r="D38" s="45" t="s">
        <v>177</v>
      </c>
      <c r="E38" s="45" t="s">
        <v>177</v>
      </c>
    </row>
    <row r="39" spans="1:5" x14ac:dyDescent="0.25">
      <c r="A39" s="2" t="s">
        <v>211</v>
      </c>
      <c r="B39" s="4" t="s">
        <v>6</v>
      </c>
      <c r="C39" s="8" t="s">
        <v>7</v>
      </c>
      <c r="D39" s="45" t="s">
        <v>177</v>
      </c>
      <c r="E39" s="45" t="s">
        <v>177</v>
      </c>
    </row>
    <row r="40" spans="1:5" x14ac:dyDescent="0.25">
      <c r="A40" s="2" t="s">
        <v>212</v>
      </c>
      <c r="B40" s="4" t="s">
        <v>6</v>
      </c>
      <c r="C40" s="4" t="s">
        <v>6</v>
      </c>
      <c r="D40" s="45" t="s">
        <v>177</v>
      </c>
      <c r="E40" s="45" t="s">
        <v>177</v>
      </c>
    </row>
    <row r="41" spans="1:5" x14ac:dyDescent="0.25">
      <c r="A41" s="2" t="s">
        <v>213</v>
      </c>
      <c r="B41" s="4" t="s">
        <v>6</v>
      </c>
      <c r="C41" s="45" t="s">
        <v>177</v>
      </c>
      <c r="D41" s="45" t="s">
        <v>177</v>
      </c>
      <c r="E41" s="45" t="s">
        <v>177</v>
      </c>
    </row>
    <row r="42" spans="1:5" x14ac:dyDescent="0.25">
      <c r="A42" s="2" t="s">
        <v>214</v>
      </c>
      <c r="B42" s="4" t="s">
        <v>6</v>
      </c>
      <c r="C42" s="4" t="s">
        <v>6</v>
      </c>
      <c r="D42" s="45" t="s">
        <v>177</v>
      </c>
      <c r="E42" s="45" t="s">
        <v>177</v>
      </c>
    </row>
    <row r="43" spans="1:5" x14ac:dyDescent="0.25">
      <c r="A43" s="2" t="s">
        <v>215</v>
      </c>
      <c r="B43" s="4" t="s">
        <v>6</v>
      </c>
      <c r="C43" s="4" t="s">
        <v>6</v>
      </c>
      <c r="D43" s="45" t="s">
        <v>177</v>
      </c>
      <c r="E43" s="45" t="s">
        <v>177</v>
      </c>
    </row>
    <row r="44" spans="1:5" x14ac:dyDescent="0.25">
      <c r="A44" s="2" t="s">
        <v>216</v>
      </c>
      <c r="B44" s="4" t="s">
        <v>6</v>
      </c>
      <c r="C44" s="8" t="s">
        <v>7</v>
      </c>
      <c r="D44" s="45" t="s">
        <v>177</v>
      </c>
      <c r="E44" s="45" t="s">
        <v>177</v>
      </c>
    </row>
    <row r="45" spans="1:5" x14ac:dyDescent="0.25">
      <c r="A45" s="2" t="s">
        <v>217</v>
      </c>
      <c r="B45" s="4" t="s">
        <v>6</v>
      </c>
      <c r="C45" s="4" t="s">
        <v>6</v>
      </c>
      <c r="D45" s="45" t="s">
        <v>177</v>
      </c>
      <c r="E45" s="45" t="s">
        <v>177</v>
      </c>
    </row>
    <row r="46" spans="1:5" x14ac:dyDescent="0.25">
      <c r="A46" s="2" t="s">
        <v>218</v>
      </c>
      <c r="B46" s="4" t="s">
        <v>6</v>
      </c>
      <c r="C46" s="4" t="s">
        <v>6</v>
      </c>
      <c r="D46" s="45" t="s">
        <v>177</v>
      </c>
      <c r="E46" s="45" t="s">
        <v>177</v>
      </c>
    </row>
    <row r="47" spans="1:5" x14ac:dyDescent="0.25">
      <c r="A47" s="2" t="s">
        <v>219</v>
      </c>
      <c r="B47" s="4" t="s">
        <v>6</v>
      </c>
      <c r="C47" s="45" t="s">
        <v>177</v>
      </c>
      <c r="D47" s="45" t="s">
        <v>177</v>
      </c>
      <c r="E47" s="45" t="s">
        <v>177</v>
      </c>
    </row>
    <row r="48" spans="1:5" x14ac:dyDescent="0.25">
      <c r="A48" s="2" t="s">
        <v>220</v>
      </c>
      <c r="B48" s="4" t="s">
        <v>6</v>
      </c>
      <c r="C48" s="4" t="s">
        <v>6</v>
      </c>
      <c r="D48" s="45" t="s">
        <v>177</v>
      </c>
      <c r="E48" s="45" t="s">
        <v>177</v>
      </c>
    </row>
    <row r="49" spans="1:5" x14ac:dyDescent="0.25">
      <c r="A49" s="15" t="s">
        <v>221</v>
      </c>
      <c r="B49" s="21" t="s">
        <v>6</v>
      </c>
      <c r="C49" s="31" t="s">
        <v>177</v>
      </c>
      <c r="D49" s="31" t="s">
        <v>177</v>
      </c>
      <c r="E49" s="31" t="s">
        <v>177</v>
      </c>
    </row>
    <row r="50" spans="1:5" x14ac:dyDescent="0.25">
      <c r="A50" s="2" t="s">
        <v>6</v>
      </c>
      <c r="B50" s="10">
        <f>COUNTIF(B36:B49,"pass")</f>
        <v>13</v>
      </c>
      <c r="C50" s="10">
        <f>COUNTIF(C36:C49,"pass")</f>
        <v>7</v>
      </c>
      <c r="D50" s="10">
        <f>COUNTIF(D36:D49,"pass")</f>
        <v>0</v>
      </c>
      <c r="E50" s="10">
        <f>COUNTIF(E36:E49,"pass")</f>
        <v>0</v>
      </c>
    </row>
    <row r="51" spans="1:5" x14ac:dyDescent="0.25">
      <c r="A51" s="2" t="s">
        <v>143</v>
      </c>
      <c r="B51" s="5">
        <f>COUNTIF(B36:B49,"Ok")</f>
        <v>0</v>
      </c>
      <c r="C51" s="5">
        <f>COUNTIF(C36:C49,"Ok")</f>
        <v>0</v>
      </c>
      <c r="D51" s="5">
        <f>COUNTIF(D36:D49,"Ok")</f>
        <v>0</v>
      </c>
      <c r="E51" s="5">
        <f>COUNTIF(E36:E49,"Ok")</f>
        <v>0</v>
      </c>
    </row>
    <row r="52" spans="1:5" x14ac:dyDescent="0.25">
      <c r="A52" s="2" t="s">
        <v>140</v>
      </c>
      <c r="B52" s="11">
        <f>COUNTIF(B36:B49,"workaround")</f>
        <v>1</v>
      </c>
      <c r="C52" s="11">
        <f>COUNTIF(C36:C49,"workaround")</f>
        <v>0</v>
      </c>
      <c r="D52" s="11">
        <f>COUNTIF(D36:D49,"workaround")</f>
        <v>0</v>
      </c>
      <c r="E52" s="11">
        <f>COUNTIF(E36:E49,"workaround")</f>
        <v>0</v>
      </c>
    </row>
    <row r="53" spans="1:5" x14ac:dyDescent="0.25">
      <c r="A53" s="2" t="s">
        <v>7</v>
      </c>
      <c r="B53" s="12">
        <f>COUNTIF(B36:B49,"Fail")</f>
        <v>0</v>
      </c>
      <c r="C53" s="12">
        <f>COUNTIF(C36:C49,"Fail")</f>
        <v>2</v>
      </c>
      <c r="D53" s="12">
        <f>COUNTIF(D36:D49,"Fail")</f>
        <v>0</v>
      </c>
      <c r="E53" s="12">
        <f>COUNTIF(E36:E49,"Fail")</f>
        <v>0</v>
      </c>
    </row>
    <row r="54" spans="1:5" x14ac:dyDescent="0.25">
      <c r="A54" s="2" t="s">
        <v>177</v>
      </c>
      <c r="B54" s="2">
        <f>COUNT(B36:B49,"Untested")</f>
        <v>0</v>
      </c>
      <c r="C54" s="2">
        <f>COUNTIF(C36:C49,"unsupported")</f>
        <v>5</v>
      </c>
      <c r="D54" s="2">
        <f>COUNT(D36:D49,"Untested")</f>
        <v>0</v>
      </c>
      <c r="E54" s="2">
        <f>COUNT(E36:E49,"Untested")</f>
        <v>0</v>
      </c>
    </row>
    <row r="55" spans="1:5" x14ac:dyDescent="0.25">
      <c r="A55" s="2" t="s">
        <v>139</v>
      </c>
      <c r="B55" s="2">
        <f>B50+B53+B52+B54+B51</f>
        <v>14</v>
      </c>
      <c r="C55" s="2">
        <f>C50+C53+C52+C54+C51</f>
        <v>14</v>
      </c>
      <c r="D55" s="2">
        <f>D50+D53+D52+D54+D51</f>
        <v>0</v>
      </c>
      <c r="E55" s="2">
        <f>E50+E53+E52+E54+E51</f>
        <v>0</v>
      </c>
    </row>
    <row r="56" spans="1:5" ht="15.75" thickBot="1" x14ac:dyDescent="0.3">
      <c r="A56" s="18" t="s">
        <v>8</v>
      </c>
      <c r="B56" s="6">
        <f>IF(B$55=0, 0,(B$50+B$51)/B$55)</f>
        <v>0.9285714285714286</v>
      </c>
      <c r="C56" s="6">
        <f>IF(C$55=0, 0,(C$50+C$51)/C$55)</f>
        <v>0.5</v>
      </c>
      <c r="D56" s="6">
        <f>IF(D$55=0, 0,(D$50+D$51)/D$55)</f>
        <v>0</v>
      </c>
      <c r="E56" s="6">
        <f>IF(E$55=0, 0,(E$50+E$51)/E$55)</f>
        <v>0</v>
      </c>
    </row>
    <row r="57" spans="1:5" ht="15.75" thickBot="1" x14ac:dyDescent="0.3">
      <c r="A57" s="2"/>
      <c r="B57" s="20"/>
      <c r="C57" s="20"/>
      <c r="D57" s="20"/>
      <c r="E57" s="20"/>
    </row>
    <row r="58" spans="1:5" x14ac:dyDescent="0.25">
      <c r="A58" s="3" t="s">
        <v>102</v>
      </c>
      <c r="B58" s="43" t="s">
        <v>5</v>
      </c>
      <c r="C58" s="44" t="s">
        <v>151</v>
      </c>
      <c r="D58" s="44" t="s">
        <v>190</v>
      </c>
      <c r="E58" s="3" t="s">
        <v>188</v>
      </c>
    </row>
    <row r="59" spans="1:5" x14ac:dyDescent="0.25">
      <c r="A59" s="2" t="s">
        <v>208</v>
      </c>
      <c r="B59" s="4" t="s">
        <v>6</v>
      </c>
      <c r="C59" s="4" t="s">
        <v>6</v>
      </c>
      <c r="D59" s="45" t="s">
        <v>177</v>
      </c>
      <c r="E59" s="45" t="s">
        <v>177</v>
      </c>
    </row>
    <row r="60" spans="1:5" x14ac:dyDescent="0.25">
      <c r="A60" s="2" t="s">
        <v>222</v>
      </c>
      <c r="B60" s="4" t="s">
        <v>6</v>
      </c>
      <c r="C60" s="4" t="s">
        <v>6</v>
      </c>
      <c r="D60" s="45" t="s">
        <v>177</v>
      </c>
      <c r="E60" s="45" t="s">
        <v>177</v>
      </c>
    </row>
    <row r="61" spans="1:5" x14ac:dyDescent="0.25">
      <c r="A61" s="2" t="s">
        <v>223</v>
      </c>
      <c r="B61" s="4" t="s">
        <v>6</v>
      </c>
      <c r="C61" s="4" t="s">
        <v>6</v>
      </c>
      <c r="D61" s="45" t="s">
        <v>177</v>
      </c>
      <c r="E61" s="45" t="s">
        <v>177</v>
      </c>
    </row>
    <row r="62" spans="1:5" x14ac:dyDescent="0.25">
      <c r="A62" s="2" t="s">
        <v>224</v>
      </c>
      <c r="B62" s="4" t="s">
        <v>6</v>
      </c>
      <c r="C62" s="4" t="s">
        <v>6</v>
      </c>
      <c r="D62" s="45" t="s">
        <v>177</v>
      </c>
      <c r="E62" s="45" t="s">
        <v>177</v>
      </c>
    </row>
    <row r="63" spans="1:5" x14ac:dyDescent="0.25">
      <c r="A63" s="2" t="s">
        <v>225</v>
      </c>
      <c r="B63" s="4" t="s">
        <v>6</v>
      </c>
      <c r="C63" s="4" t="s">
        <v>6</v>
      </c>
      <c r="D63" s="45" t="s">
        <v>177</v>
      </c>
      <c r="E63" s="45" t="s">
        <v>177</v>
      </c>
    </row>
    <row r="64" spans="1:5" x14ac:dyDescent="0.25">
      <c r="A64" s="2" t="s">
        <v>226</v>
      </c>
      <c r="B64" s="4" t="s">
        <v>6</v>
      </c>
      <c r="C64" s="4" t="s">
        <v>6</v>
      </c>
      <c r="D64" s="45" t="s">
        <v>177</v>
      </c>
      <c r="E64" s="45" t="s">
        <v>177</v>
      </c>
    </row>
    <row r="65" spans="1:5" x14ac:dyDescent="0.25">
      <c r="A65" s="2" t="s">
        <v>227</v>
      </c>
      <c r="B65" s="4" t="s">
        <v>6</v>
      </c>
      <c r="C65" s="4" t="s">
        <v>6</v>
      </c>
      <c r="D65" s="45" t="s">
        <v>177</v>
      </c>
      <c r="E65" s="45" t="s">
        <v>177</v>
      </c>
    </row>
    <row r="66" spans="1:5" x14ac:dyDescent="0.25">
      <c r="A66" s="2" t="s">
        <v>228</v>
      </c>
      <c r="B66" s="4" t="s">
        <v>6</v>
      </c>
      <c r="C66" s="4" t="s">
        <v>6</v>
      </c>
      <c r="D66" s="45" t="s">
        <v>177</v>
      </c>
      <c r="E66" s="45" t="s">
        <v>177</v>
      </c>
    </row>
    <row r="67" spans="1:5" x14ac:dyDescent="0.25">
      <c r="A67" s="2" t="s">
        <v>212</v>
      </c>
      <c r="B67" s="4" t="s">
        <v>6</v>
      </c>
      <c r="C67" s="4" t="s">
        <v>6</v>
      </c>
      <c r="D67" s="45" t="s">
        <v>177</v>
      </c>
      <c r="E67" s="45" t="s">
        <v>177</v>
      </c>
    </row>
    <row r="68" spans="1:5" x14ac:dyDescent="0.25">
      <c r="A68" s="2" t="s">
        <v>229</v>
      </c>
      <c r="B68" s="4" t="s">
        <v>6</v>
      </c>
      <c r="C68" s="4" t="s">
        <v>6</v>
      </c>
      <c r="D68" s="45" t="s">
        <v>177</v>
      </c>
      <c r="E68" s="45" t="s">
        <v>177</v>
      </c>
    </row>
    <row r="69" spans="1:5" x14ac:dyDescent="0.25">
      <c r="A69" s="2" t="s">
        <v>213</v>
      </c>
      <c r="B69" s="5" t="s">
        <v>144</v>
      </c>
      <c r="C69" s="4" t="s">
        <v>6</v>
      </c>
      <c r="D69" s="45" t="s">
        <v>177</v>
      </c>
      <c r="E69" s="45" t="s">
        <v>177</v>
      </c>
    </row>
    <row r="70" spans="1:5" x14ac:dyDescent="0.25">
      <c r="A70" s="2" t="s">
        <v>230</v>
      </c>
      <c r="B70" s="4" t="s">
        <v>6</v>
      </c>
      <c r="C70" s="4" t="s">
        <v>6</v>
      </c>
      <c r="D70" s="45" t="s">
        <v>177</v>
      </c>
      <c r="E70" s="45" t="s">
        <v>177</v>
      </c>
    </row>
    <row r="71" spans="1:5" x14ac:dyDescent="0.25">
      <c r="A71" s="2" t="s">
        <v>231</v>
      </c>
      <c r="B71" s="4" t="s">
        <v>6</v>
      </c>
      <c r="C71" s="4" t="s">
        <v>6</v>
      </c>
      <c r="D71" s="45" t="s">
        <v>177</v>
      </c>
      <c r="E71" s="45" t="s">
        <v>177</v>
      </c>
    </row>
    <row r="72" spans="1:5" x14ac:dyDescent="0.25">
      <c r="A72" s="2" t="s">
        <v>232</v>
      </c>
      <c r="B72" s="4" t="s">
        <v>6</v>
      </c>
      <c r="C72" s="4" t="s">
        <v>6</v>
      </c>
      <c r="D72" s="45" t="s">
        <v>177</v>
      </c>
      <c r="E72" s="45" t="s">
        <v>177</v>
      </c>
    </row>
    <row r="73" spans="1:5" x14ac:dyDescent="0.25">
      <c r="A73" s="2" t="s">
        <v>233</v>
      </c>
      <c r="B73" s="4" t="s">
        <v>6</v>
      </c>
      <c r="C73" s="4" t="s">
        <v>6</v>
      </c>
      <c r="D73" s="45" t="s">
        <v>177</v>
      </c>
      <c r="E73" s="45" t="s">
        <v>177</v>
      </c>
    </row>
    <row r="74" spans="1:5" x14ac:dyDescent="0.25">
      <c r="A74" s="2" t="s">
        <v>234</v>
      </c>
      <c r="B74" s="4" t="s">
        <v>6</v>
      </c>
      <c r="C74" s="4" t="s">
        <v>6</v>
      </c>
      <c r="D74" s="45" t="s">
        <v>177</v>
      </c>
      <c r="E74" s="45" t="s">
        <v>177</v>
      </c>
    </row>
    <row r="75" spans="1:5" x14ac:dyDescent="0.25">
      <c r="A75" s="2" t="s">
        <v>235</v>
      </c>
      <c r="B75" s="4" t="s">
        <v>6</v>
      </c>
      <c r="C75" s="4" t="s">
        <v>6</v>
      </c>
      <c r="D75" s="45" t="s">
        <v>177</v>
      </c>
      <c r="E75" s="45" t="s">
        <v>177</v>
      </c>
    </row>
    <row r="76" spans="1:5" x14ac:dyDescent="0.25">
      <c r="A76" s="2" t="s">
        <v>236</v>
      </c>
      <c r="B76" s="4" t="s">
        <v>6</v>
      </c>
      <c r="C76" s="8" t="s">
        <v>7</v>
      </c>
      <c r="D76" s="45" t="s">
        <v>177</v>
      </c>
      <c r="E76" s="45" t="s">
        <v>177</v>
      </c>
    </row>
    <row r="77" spans="1:5" x14ac:dyDescent="0.25">
      <c r="A77" s="2" t="s">
        <v>237</v>
      </c>
      <c r="B77" s="4" t="s">
        <v>6</v>
      </c>
      <c r="C77" s="4" t="s">
        <v>6</v>
      </c>
      <c r="D77" s="45" t="s">
        <v>177</v>
      </c>
      <c r="E77" s="45" t="s">
        <v>177</v>
      </c>
    </row>
    <row r="78" spans="1:5" x14ac:dyDescent="0.25">
      <c r="A78" s="2" t="s">
        <v>238</v>
      </c>
      <c r="B78" s="4" t="s">
        <v>6</v>
      </c>
      <c r="C78" s="4" t="s">
        <v>6</v>
      </c>
      <c r="D78" s="45" t="s">
        <v>177</v>
      </c>
      <c r="E78" s="45" t="s">
        <v>177</v>
      </c>
    </row>
    <row r="79" spans="1:5" x14ac:dyDescent="0.25">
      <c r="A79" s="2" t="s">
        <v>239</v>
      </c>
      <c r="B79" s="4" t="s">
        <v>6</v>
      </c>
      <c r="C79" s="4" t="s">
        <v>6</v>
      </c>
      <c r="D79" s="45" t="s">
        <v>177</v>
      </c>
      <c r="E79" s="45" t="s">
        <v>177</v>
      </c>
    </row>
    <row r="80" spans="1:5" x14ac:dyDescent="0.25">
      <c r="A80" s="2" t="s">
        <v>220</v>
      </c>
      <c r="B80" s="4" t="s">
        <v>6</v>
      </c>
      <c r="C80" s="7" t="s">
        <v>140</v>
      </c>
      <c r="D80" s="45" t="s">
        <v>177</v>
      </c>
      <c r="E80" s="45" t="s">
        <v>177</v>
      </c>
    </row>
    <row r="81" spans="1:5" x14ac:dyDescent="0.25">
      <c r="A81" s="15" t="s">
        <v>240</v>
      </c>
      <c r="B81" s="21" t="s">
        <v>6</v>
      </c>
      <c r="C81" s="21" t="s">
        <v>6</v>
      </c>
      <c r="D81" s="31" t="s">
        <v>177</v>
      </c>
      <c r="E81" s="31" t="s">
        <v>177</v>
      </c>
    </row>
    <row r="82" spans="1:5" x14ac:dyDescent="0.25">
      <c r="A82" s="2" t="s">
        <v>6</v>
      </c>
      <c r="B82" s="10">
        <f>COUNTIF(B59:B81,"pass")</f>
        <v>22</v>
      </c>
      <c r="C82" s="10">
        <f>COUNTIF(C59:C81,"pass")</f>
        <v>21</v>
      </c>
      <c r="D82" s="10">
        <f>COUNTIF(D59:D81,"pass")</f>
        <v>0</v>
      </c>
      <c r="E82" s="10">
        <f>COUNTIF(E59:E81,"pass")</f>
        <v>0</v>
      </c>
    </row>
    <row r="83" spans="1:5" x14ac:dyDescent="0.25">
      <c r="A83" s="2" t="s">
        <v>143</v>
      </c>
      <c r="B83" s="5">
        <f>COUNTIF(B59:B81,"Ok")</f>
        <v>1</v>
      </c>
      <c r="C83" s="5">
        <f>COUNTIF(C59:C81,"Ok")</f>
        <v>0</v>
      </c>
      <c r="D83" s="5">
        <f>COUNTIF(D59:D81,"Ok")</f>
        <v>0</v>
      </c>
      <c r="E83" s="5">
        <f>COUNTIF(E59:E81,"Ok")</f>
        <v>0</v>
      </c>
    </row>
    <row r="84" spans="1:5" x14ac:dyDescent="0.25">
      <c r="A84" s="2" t="s">
        <v>140</v>
      </c>
      <c r="B84" s="11">
        <f>COUNTIF(B59:B81,"workaround")</f>
        <v>0</v>
      </c>
      <c r="C84" s="11">
        <f>COUNTIF(C59:C81,"workaround")</f>
        <v>1</v>
      </c>
      <c r="D84" s="11">
        <f>COUNTIF(D59:D81,"workaround")</f>
        <v>0</v>
      </c>
      <c r="E84" s="11">
        <f>COUNTIF(E59:E81,"workaround")</f>
        <v>0</v>
      </c>
    </row>
    <row r="85" spans="1:5" x14ac:dyDescent="0.25">
      <c r="A85" s="2" t="s">
        <v>7</v>
      </c>
      <c r="B85" s="12">
        <f>COUNTIF(B59:B81,"Fail")</f>
        <v>0</v>
      </c>
      <c r="C85" s="12">
        <f>COUNTIF(C59:C81,"Fail")</f>
        <v>1</v>
      </c>
      <c r="D85" s="12">
        <f>COUNTIF(D59:D81,"Fail")</f>
        <v>0</v>
      </c>
      <c r="E85" s="12">
        <f>COUNTIF(E59:E81,"Fail")</f>
        <v>0</v>
      </c>
    </row>
    <row r="86" spans="1:5" x14ac:dyDescent="0.25">
      <c r="A86" s="2" t="s">
        <v>145</v>
      </c>
      <c r="B86" s="2">
        <f>COUNT(B59:B81,"Untested")</f>
        <v>0</v>
      </c>
      <c r="C86" s="2">
        <f>COUNT(C59:C81,"Untested")</f>
        <v>0</v>
      </c>
      <c r="D86" s="2">
        <f>COUNT(D59:D81,"Untested")</f>
        <v>0</v>
      </c>
      <c r="E86" s="2">
        <f>COUNT(E59:E81,"Untested")</f>
        <v>0</v>
      </c>
    </row>
    <row r="87" spans="1:5" x14ac:dyDescent="0.25">
      <c r="A87" s="2" t="s">
        <v>139</v>
      </c>
      <c r="B87" s="2">
        <f>B82+B85+B84+B86+B83</f>
        <v>23</v>
      </c>
      <c r="C87" s="2">
        <f>C82+C85+C84+C86+C83</f>
        <v>23</v>
      </c>
      <c r="D87" s="2">
        <f>D82+D85+D84+D86+D83</f>
        <v>0</v>
      </c>
      <c r="E87" s="2">
        <f>E82+E85+E84+E86+E83</f>
        <v>0</v>
      </c>
    </row>
    <row r="88" spans="1:5" ht="15.75" thickBot="1" x14ac:dyDescent="0.3">
      <c r="A88" s="18" t="s">
        <v>8</v>
      </c>
      <c r="B88" s="6">
        <f>IF(B$87=0,0,(B$82+B$83)/B$87)</f>
        <v>1</v>
      </c>
      <c r="C88" s="6">
        <f>IF(C$87=0,0,(C$82+C$83)/C$87)</f>
        <v>0.91304347826086951</v>
      </c>
      <c r="D88" s="6">
        <f>IF(D$87=0,0,(D$82+D$83)/D$87)</f>
        <v>0</v>
      </c>
      <c r="E88" s="6">
        <f>IF(E$87=0,0,(E$82+E$83)/E$87)</f>
        <v>0</v>
      </c>
    </row>
    <row r="89" spans="1:5" ht="15.75" thickBot="1" x14ac:dyDescent="0.3">
      <c r="A89" s="2"/>
      <c r="B89" s="20"/>
      <c r="C89" s="20"/>
      <c r="D89" s="20"/>
      <c r="E89" s="20"/>
    </row>
    <row r="90" spans="1:5" x14ac:dyDescent="0.25">
      <c r="A90" s="3" t="s">
        <v>85</v>
      </c>
      <c r="B90" s="43" t="s">
        <v>5</v>
      </c>
      <c r="C90" s="44" t="s">
        <v>151</v>
      </c>
      <c r="D90" s="44" t="s">
        <v>190</v>
      </c>
      <c r="E90" s="3" t="s">
        <v>188</v>
      </c>
    </row>
    <row r="91" spans="1:5" x14ac:dyDescent="0.25">
      <c r="A91" s="2" t="s">
        <v>269</v>
      </c>
      <c r="B91" s="4" t="s">
        <v>6</v>
      </c>
      <c r="C91" s="4" t="s">
        <v>6</v>
      </c>
      <c r="D91" s="45" t="s">
        <v>177</v>
      </c>
      <c r="E91" s="45" t="s">
        <v>177</v>
      </c>
    </row>
    <row r="92" spans="1:5" x14ac:dyDescent="0.25">
      <c r="A92" s="2" t="s">
        <v>304</v>
      </c>
      <c r="B92" s="4" t="s">
        <v>6</v>
      </c>
      <c r="C92" s="4" t="s">
        <v>6</v>
      </c>
      <c r="D92" s="45" t="s">
        <v>177</v>
      </c>
      <c r="E92" s="45" t="s">
        <v>177</v>
      </c>
    </row>
    <row r="93" spans="1:5" x14ac:dyDescent="0.25">
      <c r="A93" s="2" t="s">
        <v>306</v>
      </c>
      <c r="B93" s="4" t="s">
        <v>6</v>
      </c>
      <c r="C93" s="4" t="s">
        <v>6</v>
      </c>
      <c r="D93" s="45" t="s">
        <v>177</v>
      </c>
      <c r="E93" s="45" t="s">
        <v>177</v>
      </c>
    </row>
    <row r="94" spans="1:5" x14ac:dyDescent="0.25">
      <c r="A94" s="2" t="s">
        <v>307</v>
      </c>
      <c r="B94" s="4" t="s">
        <v>6</v>
      </c>
      <c r="C94" s="4" t="s">
        <v>6</v>
      </c>
      <c r="D94" s="45" t="s">
        <v>177</v>
      </c>
      <c r="E94" s="45" t="s">
        <v>177</v>
      </c>
    </row>
    <row r="95" spans="1:5" x14ac:dyDescent="0.25">
      <c r="A95" s="2" t="s">
        <v>302</v>
      </c>
      <c r="B95" s="4" t="s">
        <v>6</v>
      </c>
      <c r="C95" s="4" t="s">
        <v>6</v>
      </c>
      <c r="D95" s="45" t="s">
        <v>177</v>
      </c>
      <c r="E95" s="45" t="s">
        <v>177</v>
      </c>
    </row>
    <row r="96" spans="1:5" x14ac:dyDescent="0.25">
      <c r="A96" s="2" t="s">
        <v>308</v>
      </c>
      <c r="B96" s="4" t="s">
        <v>6</v>
      </c>
      <c r="C96" s="4" t="s">
        <v>6</v>
      </c>
      <c r="D96" s="45" t="s">
        <v>177</v>
      </c>
      <c r="E96" s="45" t="s">
        <v>177</v>
      </c>
    </row>
    <row r="97" spans="1:5" x14ac:dyDescent="0.25">
      <c r="A97" s="15" t="s">
        <v>309</v>
      </c>
      <c r="B97" s="21" t="s">
        <v>6</v>
      </c>
      <c r="C97" s="21" t="s">
        <v>6</v>
      </c>
      <c r="D97" s="31" t="s">
        <v>177</v>
      </c>
      <c r="E97" s="31" t="s">
        <v>177</v>
      </c>
    </row>
    <row r="98" spans="1:5" x14ac:dyDescent="0.25">
      <c r="A98" s="2" t="s">
        <v>6</v>
      </c>
      <c r="B98" s="10">
        <f>COUNTIF(B91:B97,"pass")</f>
        <v>7</v>
      </c>
      <c r="C98" s="10">
        <f>COUNTIF(C91:C97,"pass")</f>
        <v>7</v>
      </c>
      <c r="D98" s="10">
        <f>COUNTIF(D91:D97,"pass")</f>
        <v>0</v>
      </c>
      <c r="E98" s="10">
        <f>COUNTIF(E91:E97,"pass")</f>
        <v>0</v>
      </c>
    </row>
    <row r="99" spans="1:5" x14ac:dyDescent="0.25">
      <c r="A99" s="2" t="s">
        <v>143</v>
      </c>
      <c r="B99" s="5">
        <f>COUNTIF(B91:B97,"Ok")</f>
        <v>0</v>
      </c>
      <c r="C99" s="5">
        <f>COUNTIF(C91:C97,"Ok")</f>
        <v>0</v>
      </c>
      <c r="D99" s="5">
        <f>COUNTIF(D91:D97,"Ok")</f>
        <v>0</v>
      </c>
      <c r="E99" s="5">
        <f>COUNTIF(E91:E97,"Ok")</f>
        <v>0</v>
      </c>
    </row>
    <row r="100" spans="1:5" x14ac:dyDescent="0.25">
      <c r="A100" s="2" t="s">
        <v>140</v>
      </c>
      <c r="B100" s="11">
        <f>COUNTIF(B122:B155,"workaround")</f>
        <v>1</v>
      </c>
      <c r="C100" s="11">
        <f>COUNTIF(C122:C155,"workaround")</f>
        <v>1</v>
      </c>
      <c r="D100" s="11">
        <f>COUNTIF(D122:D155,"workaround")</f>
        <v>0</v>
      </c>
      <c r="E100" s="11">
        <f>COUNTIF(E122:E155,"workaround")</f>
        <v>0</v>
      </c>
    </row>
    <row r="101" spans="1:5" x14ac:dyDescent="0.25">
      <c r="A101" s="2" t="s">
        <v>7</v>
      </c>
      <c r="B101" s="12">
        <f>COUNTIF(B91:B97,"Fail")</f>
        <v>0</v>
      </c>
      <c r="C101" s="12">
        <f>COUNTIF(C91:C97,"Fail")</f>
        <v>0</v>
      </c>
      <c r="D101" s="12">
        <f>COUNTIF(D91:D97,"Fail")</f>
        <v>0</v>
      </c>
      <c r="E101" s="12">
        <f>COUNTIF(E91:E97,"Fail")</f>
        <v>0</v>
      </c>
    </row>
    <row r="102" spans="1:5" x14ac:dyDescent="0.25">
      <c r="A102" s="2" t="s">
        <v>145</v>
      </c>
      <c r="B102" s="2">
        <f>COUNT(B91:B97,"Untested")</f>
        <v>0</v>
      </c>
      <c r="C102" s="2">
        <f>COUNT(C91:C97,"Untested")</f>
        <v>0</v>
      </c>
      <c r="D102" s="2">
        <f>COUNT(D91:D97,"Untested")</f>
        <v>0</v>
      </c>
      <c r="E102" s="2">
        <f>COUNT(E91:E97,"Untested")</f>
        <v>0</v>
      </c>
    </row>
    <row r="103" spans="1:5" x14ac:dyDescent="0.25">
      <c r="A103" s="2" t="s">
        <v>139</v>
      </c>
      <c r="B103" s="2">
        <f>B98+B101+B100+B102+B99</f>
        <v>8</v>
      </c>
      <c r="C103" s="2">
        <f>C98+C101+C100+C102+C99</f>
        <v>8</v>
      </c>
      <c r="D103" s="2">
        <f>D98+D101+D100+D102+D99</f>
        <v>0</v>
      </c>
      <c r="E103" s="2">
        <f>E98+E101+E100+E102+E99</f>
        <v>0</v>
      </c>
    </row>
    <row r="104" spans="1:5" ht="15.75" thickBot="1" x14ac:dyDescent="0.3">
      <c r="A104" s="18" t="s">
        <v>8</v>
      </c>
      <c r="B104" s="6">
        <f>IF(B$103=0, 0, (B$98+B$99)/B$103)</f>
        <v>0.875</v>
      </c>
      <c r="C104" s="6">
        <f>IF(C$103=0, 0, (C$98+C$99)/C$103)</f>
        <v>0.875</v>
      </c>
      <c r="D104" s="6">
        <f>IF(D$103=0, 0, (D$98+D$99)/D$103)</f>
        <v>0</v>
      </c>
      <c r="E104" s="6">
        <f>IF(E$103=0, 0, (E$98+E$99)/E$103)</f>
        <v>0</v>
      </c>
    </row>
    <row r="105" spans="1:5" ht="15.75" thickBot="1" x14ac:dyDescent="0.3">
      <c r="A105" s="13"/>
      <c r="B105" s="16"/>
      <c r="C105" s="16"/>
      <c r="D105" s="16"/>
      <c r="E105" s="16"/>
    </row>
    <row r="106" spans="1:5" x14ac:dyDescent="0.25">
      <c r="A106" s="15" t="s">
        <v>64</v>
      </c>
      <c r="B106" s="43" t="s">
        <v>5</v>
      </c>
      <c r="C106" s="44" t="s">
        <v>151</v>
      </c>
      <c r="D106" s="44" t="s">
        <v>190</v>
      </c>
      <c r="E106" s="3" t="s">
        <v>188</v>
      </c>
    </row>
    <row r="107" spans="1:5" x14ac:dyDescent="0.25">
      <c r="A107" s="2" t="s">
        <v>294</v>
      </c>
      <c r="B107" s="4" t="s">
        <v>6</v>
      </c>
      <c r="C107" s="4" t="s">
        <v>6</v>
      </c>
      <c r="D107" s="4" t="s">
        <v>6</v>
      </c>
      <c r="E107" s="45" t="s">
        <v>177</v>
      </c>
    </row>
    <row r="108" spans="1:5" x14ac:dyDescent="0.25">
      <c r="A108" s="2" t="s">
        <v>305</v>
      </c>
      <c r="B108" s="4" t="s">
        <v>6</v>
      </c>
      <c r="C108" s="4" t="s">
        <v>6</v>
      </c>
      <c r="D108" s="4" t="s">
        <v>6</v>
      </c>
      <c r="E108" s="45" t="s">
        <v>177</v>
      </c>
    </row>
    <row r="109" spans="1:5" x14ac:dyDescent="0.25">
      <c r="A109" s="2" t="s">
        <v>269</v>
      </c>
      <c r="B109" s="4" t="s">
        <v>6</v>
      </c>
      <c r="C109" s="4" t="s">
        <v>6</v>
      </c>
      <c r="D109" s="4" t="s">
        <v>6</v>
      </c>
      <c r="E109" s="45" t="s">
        <v>177</v>
      </c>
    </row>
    <row r="110" spans="1:5" x14ac:dyDescent="0.25">
      <c r="A110" s="2" t="s">
        <v>288</v>
      </c>
      <c r="B110" s="4" t="s">
        <v>6</v>
      </c>
      <c r="C110" s="4" t="s">
        <v>6</v>
      </c>
      <c r="D110" s="4" t="s">
        <v>6</v>
      </c>
      <c r="E110" s="45" t="s">
        <v>177</v>
      </c>
    </row>
    <row r="111" spans="1:5" x14ac:dyDescent="0.25">
      <c r="A111" s="2" t="s">
        <v>267</v>
      </c>
      <c r="B111" s="4" t="s">
        <v>6</v>
      </c>
      <c r="C111" s="4" t="s">
        <v>6</v>
      </c>
      <c r="D111" s="4" t="s">
        <v>6</v>
      </c>
      <c r="E111" s="45" t="s">
        <v>177</v>
      </c>
    </row>
    <row r="112" spans="1:5" x14ac:dyDescent="0.25">
      <c r="A112" s="2" t="s">
        <v>271</v>
      </c>
      <c r="B112" s="4" t="s">
        <v>6</v>
      </c>
      <c r="C112" s="4" t="s">
        <v>6</v>
      </c>
      <c r="D112" s="4" t="s">
        <v>6</v>
      </c>
      <c r="E112" s="45" t="s">
        <v>177</v>
      </c>
    </row>
    <row r="113" spans="1:5" x14ac:dyDescent="0.25">
      <c r="A113" s="2" t="s">
        <v>258</v>
      </c>
      <c r="B113" s="4" t="s">
        <v>6</v>
      </c>
      <c r="C113" s="4" t="s">
        <v>6</v>
      </c>
      <c r="D113" s="4" t="s">
        <v>6</v>
      </c>
      <c r="E113" s="45" t="s">
        <v>177</v>
      </c>
    </row>
    <row r="114" spans="1:5" x14ac:dyDescent="0.25">
      <c r="A114" s="2" t="s">
        <v>304</v>
      </c>
      <c r="B114" s="4" t="s">
        <v>6</v>
      </c>
      <c r="C114" s="4" t="s">
        <v>6</v>
      </c>
      <c r="D114" s="4" t="s">
        <v>6</v>
      </c>
      <c r="E114" s="45" t="s">
        <v>177</v>
      </c>
    </row>
    <row r="115" spans="1:5" x14ac:dyDescent="0.25">
      <c r="A115" s="2" t="s">
        <v>279</v>
      </c>
      <c r="B115" s="4" t="s">
        <v>6</v>
      </c>
      <c r="C115" s="4" t="s">
        <v>6</v>
      </c>
      <c r="D115" s="36" t="s">
        <v>6</v>
      </c>
      <c r="E115" s="45" t="s">
        <v>177</v>
      </c>
    </row>
    <row r="116" spans="1:5" x14ac:dyDescent="0.25">
      <c r="A116" s="2" t="s">
        <v>303</v>
      </c>
      <c r="B116" s="4" t="s">
        <v>6</v>
      </c>
      <c r="C116" s="4" t="s">
        <v>6</v>
      </c>
      <c r="D116" s="4" t="s">
        <v>6</v>
      </c>
      <c r="E116" s="45" t="s">
        <v>177</v>
      </c>
    </row>
    <row r="117" spans="1:5" x14ac:dyDescent="0.25">
      <c r="A117" s="2" t="s">
        <v>302</v>
      </c>
      <c r="B117" s="4" t="s">
        <v>6</v>
      </c>
      <c r="C117" s="4" t="s">
        <v>6</v>
      </c>
      <c r="D117" s="4" t="s">
        <v>6</v>
      </c>
      <c r="E117" s="45" t="s">
        <v>177</v>
      </c>
    </row>
    <row r="118" spans="1:5" x14ac:dyDescent="0.25">
      <c r="A118" s="2" t="s">
        <v>217</v>
      </c>
      <c r="B118" s="4" t="s">
        <v>6</v>
      </c>
      <c r="C118" s="8" t="s">
        <v>7</v>
      </c>
      <c r="D118" s="4" t="s">
        <v>6</v>
      </c>
      <c r="E118" s="45" t="s">
        <v>177</v>
      </c>
    </row>
    <row r="119" spans="1:5" x14ac:dyDescent="0.25">
      <c r="A119" s="2" t="s">
        <v>301</v>
      </c>
      <c r="B119" s="4" t="s">
        <v>6</v>
      </c>
      <c r="C119" s="4" t="s">
        <v>6</v>
      </c>
      <c r="D119" s="4" t="s">
        <v>6</v>
      </c>
      <c r="E119" s="45" t="s">
        <v>177</v>
      </c>
    </row>
    <row r="120" spans="1:5" x14ac:dyDescent="0.25">
      <c r="A120" s="2" t="s">
        <v>300</v>
      </c>
      <c r="B120" s="4" t="s">
        <v>6</v>
      </c>
      <c r="C120" s="4" t="s">
        <v>6</v>
      </c>
      <c r="D120" s="4" t="s">
        <v>6</v>
      </c>
      <c r="E120" s="45" t="s">
        <v>177</v>
      </c>
    </row>
    <row r="121" spans="1:5" x14ac:dyDescent="0.25">
      <c r="A121" s="2" t="s">
        <v>299</v>
      </c>
      <c r="B121" s="4" t="s">
        <v>6</v>
      </c>
      <c r="C121" s="4" t="s">
        <v>6</v>
      </c>
      <c r="D121" s="4" t="s">
        <v>6</v>
      </c>
      <c r="E121" s="45" t="s">
        <v>177</v>
      </c>
    </row>
    <row r="122" spans="1:5" x14ac:dyDescent="0.25">
      <c r="A122" s="2" t="s">
        <v>233</v>
      </c>
      <c r="B122" s="4" t="s">
        <v>6</v>
      </c>
      <c r="C122" s="4" t="s">
        <v>6</v>
      </c>
      <c r="D122" s="4" t="s">
        <v>6</v>
      </c>
      <c r="E122" s="45" t="s">
        <v>177</v>
      </c>
    </row>
    <row r="123" spans="1:5" x14ac:dyDescent="0.25">
      <c r="A123" s="2" t="s">
        <v>298</v>
      </c>
      <c r="B123" s="4" t="s">
        <v>6</v>
      </c>
      <c r="C123" s="4" t="s">
        <v>6</v>
      </c>
      <c r="D123" s="4" t="s">
        <v>6</v>
      </c>
      <c r="E123" s="45" t="s">
        <v>177</v>
      </c>
    </row>
    <row r="124" spans="1:5" x14ac:dyDescent="0.25">
      <c r="A124" s="2" t="s">
        <v>297</v>
      </c>
      <c r="B124" s="4" t="s">
        <v>6</v>
      </c>
      <c r="C124" s="4" t="s">
        <v>6</v>
      </c>
      <c r="D124" s="4" t="s">
        <v>6</v>
      </c>
      <c r="E124" s="45" t="s">
        <v>177</v>
      </c>
    </row>
    <row r="125" spans="1:5" x14ac:dyDescent="0.25">
      <c r="A125" s="2" t="s">
        <v>278</v>
      </c>
      <c r="B125" s="4" t="s">
        <v>6</v>
      </c>
      <c r="C125" s="4" t="s">
        <v>6</v>
      </c>
      <c r="D125" s="4" t="s">
        <v>6</v>
      </c>
      <c r="E125" s="45" t="s">
        <v>177</v>
      </c>
    </row>
    <row r="126" spans="1:5" x14ac:dyDescent="0.25">
      <c r="A126" s="15" t="s">
        <v>277</v>
      </c>
      <c r="B126" s="22" t="s">
        <v>140</v>
      </c>
      <c r="C126" s="22" t="s">
        <v>140</v>
      </c>
      <c r="D126" s="21" t="s">
        <v>6</v>
      </c>
      <c r="E126" s="31" t="s">
        <v>177</v>
      </c>
    </row>
    <row r="127" spans="1:5" x14ac:dyDescent="0.25">
      <c r="A127" s="2" t="s">
        <v>6</v>
      </c>
      <c r="B127" s="10">
        <f>COUNTIF(B107:B126,"pass")</f>
        <v>19</v>
      </c>
      <c r="C127" s="10">
        <f>COUNTIF(C107:C126,"pass")</f>
        <v>18</v>
      </c>
      <c r="D127" s="10">
        <f>COUNTIF(D107:D126,"pass")</f>
        <v>20</v>
      </c>
      <c r="E127" s="10">
        <f>COUNTIF(E107:E126,"pass")</f>
        <v>0</v>
      </c>
    </row>
    <row r="128" spans="1:5" x14ac:dyDescent="0.25">
      <c r="A128" s="2" t="s">
        <v>143</v>
      </c>
      <c r="B128" s="5">
        <f>COUNTIF(B107:B126,"Ok")</f>
        <v>0</v>
      </c>
      <c r="C128" s="5">
        <f>COUNTIF(C107:C126,"Ok")</f>
        <v>0</v>
      </c>
      <c r="D128" s="5">
        <f>COUNTIF(D107:D126,"Ok")</f>
        <v>0</v>
      </c>
      <c r="E128" s="5">
        <f>COUNTIF(E107:E126,"Ok")</f>
        <v>0</v>
      </c>
    </row>
    <row r="129" spans="1:5" x14ac:dyDescent="0.25">
      <c r="A129" s="2" t="s">
        <v>140</v>
      </c>
      <c r="B129" s="11">
        <f>COUNTIF(B107:B126,"workaround")</f>
        <v>1</v>
      </c>
      <c r="C129" s="11">
        <f>COUNTIF(C107:C126,"workaround")</f>
        <v>1</v>
      </c>
      <c r="D129" s="11">
        <f>COUNTIF(D107:D126,"workaround")</f>
        <v>0</v>
      </c>
      <c r="E129" s="11">
        <f>COUNTIF(E107:E126,"workaround")</f>
        <v>0</v>
      </c>
    </row>
    <row r="130" spans="1:5" x14ac:dyDescent="0.25">
      <c r="A130" s="2" t="s">
        <v>7</v>
      </c>
      <c r="B130" s="12">
        <f>COUNTIF(B107:B126,"Fail")</f>
        <v>0</v>
      </c>
      <c r="C130" s="12">
        <f>COUNTIF(C107:C126,"Fail")</f>
        <v>1</v>
      </c>
      <c r="D130" s="12">
        <f>COUNTIF(D107:D126,"Fail")</f>
        <v>0</v>
      </c>
      <c r="E130" s="12">
        <f>COUNTIF(E107:E126,"Fail")</f>
        <v>0</v>
      </c>
    </row>
    <row r="131" spans="1:5" x14ac:dyDescent="0.25">
      <c r="A131" s="2" t="s">
        <v>145</v>
      </c>
      <c r="B131" s="2">
        <f>COUNT(B107:B126,"Untested")</f>
        <v>0</v>
      </c>
      <c r="C131" s="2">
        <f>COUNT(C107:C126,"Untested")</f>
        <v>0</v>
      </c>
      <c r="D131" s="2">
        <f>COUNT(D107:D126,"Untested")</f>
        <v>0</v>
      </c>
      <c r="E131" s="2">
        <f>COUNT(E107:E126,"Untested")</f>
        <v>0</v>
      </c>
    </row>
    <row r="132" spans="1:5" x14ac:dyDescent="0.25">
      <c r="A132" s="2" t="s">
        <v>139</v>
      </c>
      <c r="B132" s="2">
        <f>B127+B130+B129+B131+B128</f>
        <v>20</v>
      </c>
      <c r="C132" s="2">
        <f>C127+C130+C129+C131+C128</f>
        <v>20</v>
      </c>
      <c r="D132" s="2">
        <f>D127+D130+D129+D131+D128</f>
        <v>20</v>
      </c>
      <c r="E132" s="2">
        <f>E127+E130+E129+E131+E128</f>
        <v>0</v>
      </c>
    </row>
    <row r="133" spans="1:5" ht="15.75" thickBot="1" x14ac:dyDescent="0.3">
      <c r="A133" s="18" t="s">
        <v>8</v>
      </c>
      <c r="B133" s="6">
        <f>IF(B$132=0, 0, (B$127+B$128)/B$132)</f>
        <v>0.95</v>
      </c>
      <c r="C133" s="6">
        <f>IF(C$132=0, 0, (C$127+C$128)/C$132)</f>
        <v>0.9</v>
      </c>
      <c r="D133" s="6">
        <f>IF(D$132=0, 0, (D$127+D$128)/D$132)</f>
        <v>1</v>
      </c>
      <c r="E133" s="6">
        <f>IF(E$132=0, 0, (E$127+E$128)/E$132)</f>
        <v>0</v>
      </c>
    </row>
    <row r="134" spans="1:5" ht="15.75" thickBot="1" x14ac:dyDescent="0.3">
      <c r="A134" s="14"/>
      <c r="B134" s="14"/>
      <c r="C134" s="14"/>
      <c r="D134" s="14"/>
      <c r="E134" s="14"/>
    </row>
    <row r="135" spans="1:5" x14ac:dyDescent="0.25">
      <c r="A135" s="15" t="s">
        <v>12</v>
      </c>
      <c r="B135" s="43" t="s">
        <v>5</v>
      </c>
      <c r="C135" s="44" t="s">
        <v>151</v>
      </c>
      <c r="D135" s="44" t="s">
        <v>190</v>
      </c>
      <c r="E135" s="3" t="s">
        <v>188</v>
      </c>
    </row>
    <row r="136" spans="1:5" x14ac:dyDescent="0.25">
      <c r="A136" s="2" t="s">
        <v>295</v>
      </c>
      <c r="B136" s="4" t="s">
        <v>6</v>
      </c>
      <c r="C136" s="4" t="s">
        <v>6</v>
      </c>
      <c r="D136" s="4" t="s">
        <v>6</v>
      </c>
      <c r="E136" s="45" t="s">
        <v>177</v>
      </c>
    </row>
    <row r="137" spans="1:5" x14ac:dyDescent="0.25">
      <c r="A137" s="2" t="s">
        <v>294</v>
      </c>
      <c r="B137" s="4" t="s">
        <v>6</v>
      </c>
      <c r="C137" s="4" t="s">
        <v>6</v>
      </c>
      <c r="D137" s="4" t="s">
        <v>6</v>
      </c>
      <c r="E137" s="45" t="s">
        <v>177</v>
      </c>
    </row>
    <row r="138" spans="1:5" x14ac:dyDescent="0.25">
      <c r="A138" s="2" t="s">
        <v>293</v>
      </c>
      <c r="B138" s="8" t="s">
        <v>7</v>
      </c>
      <c r="C138" s="8" t="s">
        <v>7</v>
      </c>
      <c r="D138" s="8" t="s">
        <v>7</v>
      </c>
      <c r="E138" s="45" t="s">
        <v>177</v>
      </c>
    </row>
    <row r="139" spans="1:5" x14ac:dyDescent="0.25">
      <c r="A139" s="2" t="s">
        <v>290</v>
      </c>
      <c r="B139" s="4" t="s">
        <v>6</v>
      </c>
      <c r="C139" s="4" t="s">
        <v>6</v>
      </c>
      <c r="D139" s="4" t="s">
        <v>6</v>
      </c>
      <c r="E139" s="45" t="s">
        <v>177</v>
      </c>
    </row>
    <row r="140" spans="1:5" x14ac:dyDescent="0.25">
      <c r="A140" s="2" t="s">
        <v>286</v>
      </c>
      <c r="B140" s="4" t="s">
        <v>6</v>
      </c>
      <c r="C140" s="4" t="s">
        <v>6</v>
      </c>
      <c r="D140" s="4" t="s">
        <v>6</v>
      </c>
      <c r="E140" s="45" t="s">
        <v>177</v>
      </c>
    </row>
    <row r="141" spans="1:5" x14ac:dyDescent="0.25">
      <c r="A141" s="2" t="s">
        <v>285</v>
      </c>
      <c r="B141" s="4" t="s">
        <v>6</v>
      </c>
      <c r="C141" s="4" t="s">
        <v>6</v>
      </c>
      <c r="D141" s="4" t="s">
        <v>6</v>
      </c>
      <c r="E141" s="45" t="s">
        <v>177</v>
      </c>
    </row>
    <row r="142" spans="1:5" x14ac:dyDescent="0.25">
      <c r="A142" s="2" t="s">
        <v>284</v>
      </c>
      <c r="B142" s="4" t="s">
        <v>6</v>
      </c>
      <c r="C142" s="4" t="s">
        <v>6</v>
      </c>
      <c r="D142" s="4" t="s">
        <v>6</v>
      </c>
      <c r="E142" s="45" t="s">
        <v>177</v>
      </c>
    </row>
    <row r="143" spans="1:5" x14ac:dyDescent="0.25">
      <c r="A143" s="2" t="s">
        <v>283</v>
      </c>
      <c r="B143" s="4" t="s">
        <v>6</v>
      </c>
      <c r="C143" s="4" t="s">
        <v>6</v>
      </c>
      <c r="D143" s="4" t="s">
        <v>6</v>
      </c>
      <c r="E143" s="45" t="s">
        <v>177</v>
      </c>
    </row>
    <row r="144" spans="1:5" x14ac:dyDescent="0.25">
      <c r="A144" s="2" t="s">
        <v>282</v>
      </c>
      <c r="B144" s="4" t="s">
        <v>6</v>
      </c>
      <c r="C144" s="4" t="s">
        <v>6</v>
      </c>
      <c r="D144" s="4" t="s">
        <v>6</v>
      </c>
      <c r="E144" s="45" t="s">
        <v>177</v>
      </c>
    </row>
    <row r="145" spans="1:5" x14ac:dyDescent="0.25">
      <c r="A145" s="2" t="s">
        <v>281</v>
      </c>
      <c r="B145" s="4" t="s">
        <v>6</v>
      </c>
      <c r="C145" s="4" t="s">
        <v>6</v>
      </c>
      <c r="D145" s="4" t="s">
        <v>6</v>
      </c>
      <c r="E145" s="45" t="s">
        <v>177</v>
      </c>
    </row>
    <row r="146" spans="1:5" x14ac:dyDescent="0.25">
      <c r="A146" s="2" t="s">
        <v>310</v>
      </c>
      <c r="B146" s="4" t="s">
        <v>6</v>
      </c>
      <c r="C146" s="4" t="s">
        <v>6</v>
      </c>
      <c r="D146" s="4" t="s">
        <v>6</v>
      </c>
      <c r="E146" s="45" t="s">
        <v>177</v>
      </c>
    </row>
    <row r="147" spans="1:5" x14ac:dyDescent="0.25">
      <c r="A147" s="2" t="s">
        <v>242</v>
      </c>
      <c r="B147" s="4" t="s">
        <v>6</v>
      </c>
      <c r="C147" s="4" t="s">
        <v>6</v>
      </c>
      <c r="D147" s="4" t="s">
        <v>6</v>
      </c>
      <c r="E147" s="45" t="s">
        <v>177</v>
      </c>
    </row>
    <row r="148" spans="1:5" x14ac:dyDescent="0.25">
      <c r="A148" s="15" t="s">
        <v>241</v>
      </c>
      <c r="B148" s="21" t="s">
        <v>6</v>
      </c>
      <c r="C148" s="21" t="s">
        <v>6</v>
      </c>
      <c r="D148" s="21" t="s">
        <v>6</v>
      </c>
      <c r="E148" s="31" t="s">
        <v>177</v>
      </c>
    </row>
    <row r="149" spans="1:5" x14ac:dyDescent="0.25">
      <c r="A149" s="2" t="s">
        <v>6</v>
      </c>
      <c r="B149" s="10">
        <f>COUNTIF(B136:B148,"pass")</f>
        <v>12</v>
      </c>
      <c r="C149" s="10">
        <f>COUNTIF(C136:C148,"pass")</f>
        <v>12</v>
      </c>
      <c r="D149" s="10">
        <f>COUNTIF(D136:D148,"pass")</f>
        <v>12</v>
      </c>
      <c r="E149" s="10">
        <f>COUNTIF(E136:E148,"pass")</f>
        <v>0</v>
      </c>
    </row>
    <row r="150" spans="1:5" x14ac:dyDescent="0.25">
      <c r="A150" s="2" t="s">
        <v>143</v>
      </c>
      <c r="B150" s="5">
        <f>COUNTIF(B136:B148,"Ok")</f>
        <v>0</v>
      </c>
      <c r="C150" s="5">
        <f>COUNTIF(C136:C148,"Ok")</f>
        <v>0</v>
      </c>
      <c r="D150" s="5">
        <f>COUNTIF(D136:D148,"Ok")</f>
        <v>0</v>
      </c>
      <c r="E150" s="5">
        <f>COUNTIF(E136:E148,"Ok")</f>
        <v>0</v>
      </c>
    </row>
    <row r="151" spans="1:5" x14ac:dyDescent="0.25">
      <c r="A151" s="2" t="s">
        <v>140</v>
      </c>
      <c r="B151" s="11">
        <f>COUNTIF(B136:B148,"workaround")</f>
        <v>0</v>
      </c>
      <c r="C151" s="11">
        <f>COUNTIF(C136:C148,"workaround")</f>
        <v>0</v>
      </c>
      <c r="D151" s="11">
        <f>COUNTIF(D136:D148,"workaround")</f>
        <v>0</v>
      </c>
      <c r="E151" s="11">
        <f>COUNTIF(E136:E148,"workaround")</f>
        <v>0</v>
      </c>
    </row>
    <row r="152" spans="1:5" x14ac:dyDescent="0.25">
      <c r="A152" s="2" t="s">
        <v>7</v>
      </c>
      <c r="B152" s="12">
        <f>COUNTIF(B136:B148,"Fail")</f>
        <v>1</v>
      </c>
      <c r="C152" s="12">
        <f>COUNTIF(C136:C148,"Fail")</f>
        <v>1</v>
      </c>
      <c r="D152" s="12">
        <f>COUNTIF(D136:D148,"Fail")</f>
        <v>1</v>
      </c>
      <c r="E152" s="12">
        <f>COUNTIF(E136:E148,"Fail")</f>
        <v>0</v>
      </c>
    </row>
    <row r="153" spans="1:5" x14ac:dyDescent="0.25">
      <c r="A153" s="2" t="s">
        <v>145</v>
      </c>
      <c r="B153" s="2">
        <f>COUNT(B136:B148,"Untested")</f>
        <v>0</v>
      </c>
      <c r="C153" s="2">
        <f>COUNT(C136:C148,"Untested")</f>
        <v>0</v>
      </c>
      <c r="D153" s="2">
        <f>COUNT(D136:D148,"Untested")</f>
        <v>0</v>
      </c>
      <c r="E153" s="2">
        <f>COUNT(E136:E148,"Untested")</f>
        <v>0</v>
      </c>
    </row>
    <row r="154" spans="1:5" x14ac:dyDescent="0.25">
      <c r="A154" s="2" t="s">
        <v>139</v>
      </c>
      <c r="B154" s="2">
        <f>B149+B152+B151+B153+B150</f>
        <v>13</v>
      </c>
      <c r="C154" s="2">
        <f>C149+C152+C151+C153+C150</f>
        <v>13</v>
      </c>
      <c r="D154" s="2">
        <f>D149+D152+D151+D153+D150</f>
        <v>13</v>
      </c>
      <c r="E154" s="2">
        <f>E149+E152+E151+E153+E150</f>
        <v>0</v>
      </c>
    </row>
    <row r="155" spans="1:5" ht="15.75" thickBot="1" x14ac:dyDescent="0.3">
      <c r="A155" s="18" t="s">
        <v>8</v>
      </c>
      <c r="B155" s="6">
        <f>IF(B$154=0, 0, (B$149+B$150)/B$154)</f>
        <v>0.92307692307692313</v>
      </c>
      <c r="C155" s="6">
        <f>IF(C$154=0, 0, (C$149+C$150)/C$154)</f>
        <v>0.92307692307692313</v>
      </c>
      <c r="D155" s="6">
        <f>IF(D$154=0, 0, (D$149+D$150)/D$154)</f>
        <v>0.92307692307692313</v>
      </c>
      <c r="E155" s="6">
        <f>IF(E$154=0, 0, (E$149+E$150)/E$154)</f>
        <v>0</v>
      </c>
    </row>
    <row r="156" spans="1:5" ht="15.75" thickBot="1" x14ac:dyDescent="0.3">
      <c r="A156" s="13"/>
      <c r="B156" s="16"/>
      <c r="C156" s="13"/>
      <c r="D156" s="13"/>
      <c r="E156" s="13"/>
    </row>
    <row r="157" spans="1:5" x14ac:dyDescent="0.25">
      <c r="A157" s="15" t="s">
        <v>178</v>
      </c>
      <c r="B157" s="43" t="s">
        <v>5</v>
      </c>
      <c r="C157" s="44" t="s">
        <v>151</v>
      </c>
      <c r="D157" s="44" t="s">
        <v>190</v>
      </c>
      <c r="E157" s="3" t="s">
        <v>188</v>
      </c>
    </row>
    <row r="158" spans="1:5" x14ac:dyDescent="0.25">
      <c r="A158" s="2" t="s">
        <v>222</v>
      </c>
      <c r="B158" s="4" t="s">
        <v>6</v>
      </c>
      <c r="C158" s="4" t="s">
        <v>6</v>
      </c>
      <c r="D158" s="8" t="s">
        <v>7</v>
      </c>
      <c r="E158" s="4" t="s">
        <v>6</v>
      </c>
    </row>
    <row r="159" spans="1:5" x14ac:dyDescent="0.25">
      <c r="A159" s="2" t="s">
        <v>263</v>
      </c>
      <c r="B159" s="4" t="s">
        <v>6</v>
      </c>
      <c r="C159" s="4" t="s">
        <v>6</v>
      </c>
      <c r="D159" s="4" t="s">
        <v>6</v>
      </c>
      <c r="E159" s="38" t="s">
        <v>140</v>
      </c>
    </row>
    <row r="160" spans="1:5" x14ac:dyDescent="0.25">
      <c r="A160" s="2" t="s">
        <v>292</v>
      </c>
      <c r="B160" s="4" t="s">
        <v>6</v>
      </c>
      <c r="C160" s="4" t="s">
        <v>6</v>
      </c>
      <c r="D160" s="4" t="s">
        <v>6</v>
      </c>
      <c r="E160" s="38" t="s">
        <v>140</v>
      </c>
    </row>
    <row r="161" spans="1:5" x14ac:dyDescent="0.25">
      <c r="A161" s="2" t="s">
        <v>291</v>
      </c>
      <c r="B161" s="4" t="s">
        <v>6</v>
      </c>
      <c r="C161" s="4" t="s">
        <v>6</v>
      </c>
      <c r="D161" s="8" t="s">
        <v>7</v>
      </c>
      <c r="E161" s="8" t="s">
        <v>7</v>
      </c>
    </row>
    <row r="162" spans="1:5" x14ac:dyDescent="0.25">
      <c r="A162" s="23" t="s">
        <v>262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23" t="s">
        <v>261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" t="s">
        <v>289</v>
      </c>
      <c r="B164" s="4" t="s">
        <v>6</v>
      </c>
      <c r="C164" s="4" t="s">
        <v>6</v>
      </c>
      <c r="D164" s="4" t="s">
        <v>6</v>
      </c>
      <c r="E164" s="38" t="s">
        <v>140</v>
      </c>
    </row>
    <row r="165" spans="1:5" x14ac:dyDescent="0.25">
      <c r="A165" s="23" t="s">
        <v>210</v>
      </c>
      <c r="B165" s="4" t="s">
        <v>6</v>
      </c>
      <c r="C165" s="4" t="s">
        <v>6</v>
      </c>
      <c r="D165" s="4" t="s">
        <v>6</v>
      </c>
      <c r="E165" s="4" t="s">
        <v>6</v>
      </c>
    </row>
    <row r="166" spans="1:5" x14ac:dyDescent="0.25">
      <c r="A166" s="23" t="s">
        <v>227</v>
      </c>
      <c r="B166" s="4" t="s">
        <v>6</v>
      </c>
      <c r="C166" s="4" t="s">
        <v>6</v>
      </c>
      <c r="D166" s="4" t="s">
        <v>6</v>
      </c>
      <c r="E166" s="4" t="s">
        <v>6</v>
      </c>
    </row>
    <row r="167" spans="1:5" x14ac:dyDescent="0.25">
      <c r="A167" s="2" t="s">
        <v>268</v>
      </c>
      <c r="B167" s="4" t="s">
        <v>6</v>
      </c>
      <c r="C167" s="4" t="s">
        <v>6</v>
      </c>
      <c r="D167" s="4" t="s">
        <v>6</v>
      </c>
      <c r="E167" s="8" t="s">
        <v>7</v>
      </c>
    </row>
    <row r="168" spans="1:5" x14ac:dyDescent="0.25">
      <c r="A168" s="23" t="s">
        <v>260</v>
      </c>
      <c r="B168" s="4" t="s">
        <v>6</v>
      </c>
      <c r="C168" s="8" t="s">
        <v>7</v>
      </c>
      <c r="D168" s="4" t="s">
        <v>6</v>
      </c>
      <c r="E168" s="4" t="s">
        <v>6</v>
      </c>
    </row>
    <row r="169" spans="1:5" x14ac:dyDescent="0.25">
      <c r="A169" s="23" t="s">
        <v>259</v>
      </c>
      <c r="B169" s="4" t="s">
        <v>6</v>
      </c>
      <c r="C169" s="8" t="s">
        <v>7</v>
      </c>
      <c r="D169" s="4" t="s">
        <v>6</v>
      </c>
      <c r="E169" s="4" t="s">
        <v>6</v>
      </c>
    </row>
    <row r="170" spans="1:5" x14ac:dyDescent="0.25">
      <c r="A170" s="2" t="s">
        <v>269</v>
      </c>
      <c r="B170" s="4" t="s">
        <v>6</v>
      </c>
      <c r="C170" s="4" t="s">
        <v>6</v>
      </c>
      <c r="D170" s="4" t="s">
        <v>6</v>
      </c>
      <c r="E170" s="38" t="s">
        <v>140</v>
      </c>
    </row>
    <row r="171" spans="1:5" x14ac:dyDescent="0.25">
      <c r="A171" s="2" t="s">
        <v>288</v>
      </c>
      <c r="B171" s="4" t="s">
        <v>6</v>
      </c>
      <c r="C171" s="4" t="s">
        <v>6</v>
      </c>
      <c r="D171" s="4" t="s">
        <v>6</v>
      </c>
      <c r="E171" s="38" t="s">
        <v>140</v>
      </c>
    </row>
    <row r="172" spans="1:5" x14ac:dyDescent="0.25">
      <c r="A172" s="2" t="s">
        <v>270</v>
      </c>
      <c r="B172" s="4" t="s">
        <v>6</v>
      </c>
      <c r="C172" s="4" t="s">
        <v>6</v>
      </c>
      <c r="D172" s="4" t="s">
        <v>6</v>
      </c>
      <c r="E172" s="4" t="s">
        <v>6</v>
      </c>
    </row>
    <row r="173" spans="1:5" x14ac:dyDescent="0.25">
      <c r="A173" s="2" t="s">
        <v>287</v>
      </c>
      <c r="B173" s="8" t="s">
        <v>7</v>
      </c>
      <c r="C173" s="8" t="s">
        <v>7</v>
      </c>
      <c r="D173" s="4" t="s">
        <v>6</v>
      </c>
      <c r="E173" s="8" t="s">
        <v>7</v>
      </c>
    </row>
    <row r="174" spans="1:5" x14ac:dyDescent="0.25">
      <c r="A174" s="2" t="s">
        <v>267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271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3" t="s">
        <v>258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" t="s">
        <v>280</v>
      </c>
      <c r="B177" s="4" t="s">
        <v>6</v>
      </c>
      <c r="C177" s="4" t="s">
        <v>6</v>
      </c>
      <c r="D177" s="4" t="s">
        <v>6</v>
      </c>
      <c r="E177" s="8" t="s">
        <v>7</v>
      </c>
    </row>
    <row r="178" spans="1:5" x14ac:dyDescent="0.25">
      <c r="A178" s="23" t="s">
        <v>257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256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255</v>
      </c>
      <c r="B180" s="4" t="s">
        <v>6</v>
      </c>
      <c r="C180" s="4" t="s">
        <v>6</v>
      </c>
      <c r="D180" s="4" t="s">
        <v>6</v>
      </c>
      <c r="E180" s="4" t="s">
        <v>6</v>
      </c>
    </row>
    <row r="181" spans="1:5" x14ac:dyDescent="0.25">
      <c r="A181" s="2" t="s">
        <v>254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253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" t="s">
        <v>252</v>
      </c>
      <c r="B183" s="35" t="s">
        <v>144</v>
      </c>
      <c r="C183" s="4" t="s">
        <v>6</v>
      </c>
      <c r="D183" s="4" t="s">
        <v>6</v>
      </c>
      <c r="E183" s="4" t="s">
        <v>6</v>
      </c>
    </row>
    <row r="184" spans="1:5" x14ac:dyDescent="0.25">
      <c r="A184" s="23" t="s">
        <v>251</v>
      </c>
      <c r="B184" s="4" t="s">
        <v>6</v>
      </c>
      <c r="C184" s="4" t="s">
        <v>6</v>
      </c>
      <c r="D184" s="4" t="s">
        <v>6</v>
      </c>
      <c r="E184" s="4" t="s">
        <v>6</v>
      </c>
    </row>
    <row r="185" spans="1:5" x14ac:dyDescent="0.25">
      <c r="A185" s="2" t="s">
        <v>250</v>
      </c>
      <c r="B185" s="4" t="s">
        <v>6</v>
      </c>
      <c r="C185" s="8" t="s">
        <v>7</v>
      </c>
      <c r="D185" s="4" t="s">
        <v>6</v>
      </c>
      <c r="E185" s="4" t="s">
        <v>6</v>
      </c>
    </row>
    <row r="186" spans="1:5" x14ac:dyDescent="0.25">
      <c r="A186" s="2" t="s">
        <v>249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273</v>
      </c>
      <c r="B187" s="4" t="s">
        <v>6</v>
      </c>
      <c r="C187" s="4" t="s">
        <v>6</v>
      </c>
      <c r="D187" s="4" t="s">
        <v>6</v>
      </c>
      <c r="E187" s="38" t="s">
        <v>140</v>
      </c>
    </row>
    <row r="188" spans="1:5" x14ac:dyDescent="0.25">
      <c r="A188" s="2" t="s">
        <v>272</v>
      </c>
      <c r="B188" s="4" t="s">
        <v>6</v>
      </c>
      <c r="C188" s="4" t="s">
        <v>6</v>
      </c>
      <c r="D188" s="4" t="s">
        <v>6</v>
      </c>
      <c r="E188" s="38" t="s">
        <v>140</v>
      </c>
    </row>
    <row r="189" spans="1:5" x14ac:dyDescent="0.25">
      <c r="A189" s="23" t="s">
        <v>248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247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" t="s">
        <v>218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246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237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296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245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244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313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238</v>
      </c>
      <c r="B198" s="4" t="s">
        <v>6</v>
      </c>
      <c r="C198" s="4" t="s">
        <v>6</v>
      </c>
      <c r="D198" s="4" t="s">
        <v>6</v>
      </c>
      <c r="E198" s="4" t="s">
        <v>6</v>
      </c>
    </row>
    <row r="199" spans="1:5" x14ac:dyDescent="0.25">
      <c r="A199" s="2" t="s">
        <v>243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311</v>
      </c>
      <c r="B200" s="4" t="s">
        <v>6</v>
      </c>
      <c r="C200" s="4" t="s">
        <v>6</v>
      </c>
      <c r="D200" s="4" t="s">
        <v>6</v>
      </c>
      <c r="E200" s="38" t="s">
        <v>140</v>
      </c>
    </row>
    <row r="201" spans="1:5" x14ac:dyDescent="0.25">
      <c r="A201" s="15" t="s">
        <v>312</v>
      </c>
      <c r="B201" s="21" t="s">
        <v>6</v>
      </c>
      <c r="C201" s="21" t="s">
        <v>6</v>
      </c>
      <c r="D201" s="21" t="s">
        <v>6</v>
      </c>
      <c r="E201" s="21" t="s">
        <v>6</v>
      </c>
    </row>
    <row r="202" spans="1:5" x14ac:dyDescent="0.25">
      <c r="A202" s="2" t="s">
        <v>6</v>
      </c>
      <c r="B202" s="10">
        <f>COUNTIF(B$158:B$201,"pass")</f>
        <v>42</v>
      </c>
      <c r="C202" s="10">
        <f>COUNTIF(C$158:C$201,"pass")</f>
        <v>40</v>
      </c>
      <c r="D202" s="10">
        <f>COUNTIF(D$158:D$201,"pass")</f>
        <v>42</v>
      </c>
      <c r="E202" s="10">
        <f>COUNTIF(E$158:E$201,"pass")</f>
        <v>30</v>
      </c>
    </row>
    <row r="203" spans="1:5" x14ac:dyDescent="0.25">
      <c r="A203" s="2" t="s">
        <v>143</v>
      </c>
      <c r="B203" s="5">
        <f>COUNTIF(B$158:B$201,"Ok")</f>
        <v>1</v>
      </c>
      <c r="C203" s="5">
        <f>COUNTIF(C$158:C$201,"Ok")</f>
        <v>0</v>
      </c>
      <c r="D203" s="5">
        <f>COUNTIF(D$158:D$201,"Ok")</f>
        <v>0</v>
      </c>
      <c r="E203" s="5">
        <f>COUNTIF(E$158:E$201,"Ok")</f>
        <v>0</v>
      </c>
    </row>
    <row r="204" spans="1:5" x14ac:dyDescent="0.25">
      <c r="A204" s="2" t="s">
        <v>140</v>
      </c>
      <c r="B204" s="11">
        <f>COUNTIF(B$158:B$201,"workaround")</f>
        <v>0</v>
      </c>
      <c r="C204" s="11">
        <f>COUNTIF(C$158:C$201,"workaround")</f>
        <v>0</v>
      </c>
      <c r="D204" s="11">
        <f>COUNTIF(D$158:D$201,"workaround")</f>
        <v>0</v>
      </c>
      <c r="E204" s="11">
        <f>COUNTIF(E$158:E$201,"workaround")</f>
        <v>10</v>
      </c>
    </row>
    <row r="205" spans="1:5" x14ac:dyDescent="0.25">
      <c r="A205" s="2" t="s">
        <v>7</v>
      </c>
      <c r="B205" s="12">
        <f>COUNTIF(B158:B201,"Fail")</f>
        <v>1</v>
      </c>
      <c r="C205" s="12">
        <f>COUNTIF(C158:C201,"Fail")</f>
        <v>4</v>
      </c>
      <c r="D205" s="12">
        <f>COUNTIF(D158:D201,"Fail")</f>
        <v>2</v>
      </c>
      <c r="E205" s="12">
        <f>COUNTIF(E158:E201,"Fail")</f>
        <v>4</v>
      </c>
    </row>
    <row r="206" spans="1:5" x14ac:dyDescent="0.25">
      <c r="A206" s="2" t="s">
        <v>145</v>
      </c>
      <c r="B206" s="2">
        <f>COUNT(B$162:B$189,"Untested")</f>
        <v>0</v>
      </c>
      <c r="C206" s="2">
        <f>COUNT(C$162:C$189,"Untested")</f>
        <v>0</v>
      </c>
      <c r="D206" s="2">
        <f>COUNT(D$162:D$189,"Untested")</f>
        <v>0</v>
      </c>
      <c r="E206" s="2">
        <f>COUNT(E$162:E$189,"Untested")</f>
        <v>0</v>
      </c>
    </row>
    <row r="207" spans="1:5" x14ac:dyDescent="0.25">
      <c r="A207" s="2" t="s">
        <v>139</v>
      </c>
      <c r="B207" s="2">
        <f>B$202+B$205+B$204+B$206+B$203</f>
        <v>44</v>
      </c>
      <c r="C207" s="2">
        <f>C$202+C$205+C$204+C$206+C$203</f>
        <v>44</v>
      </c>
      <c r="D207" s="2">
        <f>D$202+D$205+D$204+D$206+D$203</f>
        <v>44</v>
      </c>
      <c r="E207" s="2">
        <f>E$202+E$205+E$204+E$206+E$203</f>
        <v>44</v>
      </c>
    </row>
    <row r="208" spans="1:5" ht="15.75" thickBot="1" x14ac:dyDescent="0.3">
      <c r="A208" s="18" t="s">
        <v>8</v>
      </c>
      <c r="B208" s="6">
        <f>IF(B$207=0, 0, (B$202+B$203)/B$207)</f>
        <v>0.97727272727272729</v>
      </c>
      <c r="C208" s="6">
        <f>IF(C$207=0, 0, (C$202+C$203)/C$207)</f>
        <v>0.90909090909090906</v>
      </c>
      <c r="D208" s="6">
        <f>IF(D$207=0, 0, (D$202+D$203)/D$207)</f>
        <v>0.95454545454545459</v>
      </c>
      <c r="E208" s="6">
        <f>IF(E$207=0, 0, (E$202+E$203)/E$207)</f>
        <v>0.68181818181818177</v>
      </c>
    </row>
    <row r="209" spans="1:5" x14ac:dyDescent="0.25">
      <c r="A209" s="15"/>
      <c r="B209" s="15"/>
      <c r="C209" s="15"/>
      <c r="D209" s="15"/>
      <c r="E209" s="15"/>
    </row>
    <row r="210" spans="1:5" x14ac:dyDescent="0.25">
      <c r="A210" s="19" t="s">
        <v>146</v>
      </c>
      <c r="B210" s="15"/>
      <c r="C210" s="15"/>
      <c r="D210" s="15"/>
      <c r="E210" s="15"/>
    </row>
    <row r="211" spans="1:5" x14ac:dyDescent="0.25">
      <c r="A211" s="2" t="s">
        <v>276</v>
      </c>
      <c r="B211" s="4" t="s">
        <v>6</v>
      </c>
      <c r="C211" s="4" t="s">
        <v>6</v>
      </c>
      <c r="D211" s="2"/>
      <c r="E211" s="2"/>
    </row>
    <row r="212" spans="1:5" x14ac:dyDescent="0.25">
      <c r="A212" s="23" t="s">
        <v>198</v>
      </c>
      <c r="B212" s="4" t="s">
        <v>6</v>
      </c>
      <c r="C212" s="2"/>
      <c r="D212" s="2"/>
      <c r="E212" s="2"/>
    </row>
    <row r="213" spans="1:5" x14ac:dyDescent="0.25">
      <c r="A213" s="2" t="s">
        <v>199</v>
      </c>
      <c r="B213" s="2"/>
      <c r="C213" s="4" t="s">
        <v>6</v>
      </c>
      <c r="D213" s="2"/>
      <c r="E213" s="2"/>
    </row>
    <row r="214" spans="1:5" x14ac:dyDescent="0.25">
      <c r="A214" s="2" t="s">
        <v>200</v>
      </c>
      <c r="B214" s="2"/>
      <c r="C214" s="4" t="s">
        <v>6</v>
      </c>
      <c r="D214" s="2"/>
      <c r="E214" s="2"/>
    </row>
    <row r="215" spans="1:5" x14ac:dyDescent="0.25">
      <c r="A215" s="2" t="s">
        <v>201</v>
      </c>
      <c r="B215" s="2"/>
      <c r="C215" s="4" t="s">
        <v>6</v>
      </c>
      <c r="D215" s="2"/>
      <c r="E215" s="2"/>
    </row>
    <row r="216" spans="1:5" x14ac:dyDescent="0.25">
      <c r="A216" s="2" t="s">
        <v>202</v>
      </c>
      <c r="B216" s="4" t="s">
        <v>6</v>
      </c>
      <c r="C216" s="2"/>
      <c r="D216" s="2"/>
      <c r="E216" s="2"/>
    </row>
    <row r="217" spans="1:5" x14ac:dyDescent="0.25">
      <c r="A217" s="2" t="s">
        <v>275</v>
      </c>
      <c r="B217" s="2"/>
      <c r="C217" s="4" t="s">
        <v>6</v>
      </c>
      <c r="D217" s="2"/>
      <c r="E217" s="2"/>
    </row>
    <row r="218" spans="1:5" x14ac:dyDescent="0.25">
      <c r="A218" s="2" t="s">
        <v>203</v>
      </c>
      <c r="B218" s="4" t="s">
        <v>6</v>
      </c>
      <c r="C218" s="4" t="s">
        <v>6</v>
      </c>
      <c r="D218" s="2"/>
      <c r="E218" s="2"/>
    </row>
    <row r="219" spans="1:5" x14ac:dyDescent="0.25">
      <c r="A219" s="2" t="s">
        <v>204</v>
      </c>
      <c r="B219" s="4" t="s">
        <v>6</v>
      </c>
      <c r="C219" s="2"/>
      <c r="D219" s="2"/>
      <c r="E219" s="2"/>
    </row>
    <row r="220" spans="1:5" x14ac:dyDescent="0.25">
      <c r="A220" s="2" t="s">
        <v>274</v>
      </c>
      <c r="B220" s="2"/>
      <c r="C220" s="4" t="s">
        <v>6</v>
      </c>
      <c r="D220" s="2"/>
      <c r="E220" s="2"/>
    </row>
    <row r="221" spans="1:5" x14ac:dyDescent="0.25">
      <c r="A221" s="2" t="s">
        <v>205</v>
      </c>
      <c r="B221" s="4" t="s">
        <v>6</v>
      </c>
      <c r="C221" s="2"/>
      <c r="D221" s="2"/>
      <c r="E221" s="2"/>
    </row>
    <row r="222" spans="1:5" x14ac:dyDescent="0.25">
      <c r="A222" s="2" t="s">
        <v>206</v>
      </c>
      <c r="B222" s="2"/>
      <c r="C222" s="4" t="s">
        <v>6</v>
      </c>
      <c r="D222" s="2"/>
      <c r="E222" s="2"/>
    </row>
    <row r="223" spans="1:5" x14ac:dyDescent="0.25">
      <c r="A223" s="15" t="s">
        <v>207</v>
      </c>
      <c r="B223" s="21" t="s">
        <v>6</v>
      </c>
      <c r="C223" s="15"/>
      <c r="D223" s="15"/>
      <c r="E223" s="15"/>
    </row>
    <row r="224" spans="1:5" x14ac:dyDescent="0.25">
      <c r="A224" s="2" t="s">
        <v>6</v>
      </c>
      <c r="B224" s="10">
        <f>COUNTIF(B211:B223,"pass")</f>
        <v>7</v>
      </c>
      <c r="C224" s="10">
        <f>COUNTIF(C211:C223,"pass")</f>
        <v>8</v>
      </c>
      <c r="D224" s="10">
        <f>COUNTIF(D211:D223,"pass")</f>
        <v>0</v>
      </c>
      <c r="E224" s="10">
        <f>COUNTIF(E211:E223,"pass")</f>
        <v>0</v>
      </c>
    </row>
    <row r="225" spans="1:5" x14ac:dyDescent="0.25">
      <c r="A225" s="2" t="s">
        <v>143</v>
      </c>
      <c r="B225" s="5">
        <f>COUNTIF(B211:B223,"Ok")</f>
        <v>0</v>
      </c>
      <c r="C225" s="5">
        <f>COUNTIF(C211:C223,"Ok")</f>
        <v>0</v>
      </c>
      <c r="D225" s="5">
        <f>COUNTIF(D211:D223,"Ok")</f>
        <v>0</v>
      </c>
      <c r="E225" s="5">
        <f>COUNTIF(E211:E223,"Ok")</f>
        <v>0</v>
      </c>
    </row>
    <row r="226" spans="1:5" x14ac:dyDescent="0.25">
      <c r="A226" s="2" t="s">
        <v>140</v>
      </c>
      <c r="B226" s="11">
        <f>COUNTIF(B211:B223,"workaround")</f>
        <v>0</v>
      </c>
      <c r="C226" s="11">
        <f>COUNTIF(C211:C223,"workaround")</f>
        <v>0</v>
      </c>
      <c r="D226" s="11">
        <f>COUNTIF(D211:D223,"workaround")</f>
        <v>0</v>
      </c>
      <c r="E226" s="11">
        <f>COUNTIF(E211:E223,"workaround")</f>
        <v>0</v>
      </c>
    </row>
    <row r="227" spans="1:5" x14ac:dyDescent="0.25">
      <c r="A227" s="2" t="s">
        <v>7</v>
      </c>
      <c r="B227" s="12">
        <f>COUNTIF(B211:B223,"Fail")</f>
        <v>0</v>
      </c>
      <c r="C227" s="12">
        <f>COUNTIF(C211:C223,"Fail")</f>
        <v>0</v>
      </c>
      <c r="D227" s="12">
        <f>COUNTIF(D211:D223,"Fail")</f>
        <v>0</v>
      </c>
      <c r="E227" s="12">
        <f>COUNTIF(E211:E223,"Fail")</f>
        <v>0</v>
      </c>
    </row>
    <row r="228" spans="1:5" x14ac:dyDescent="0.25">
      <c r="A228" s="2" t="s">
        <v>145</v>
      </c>
      <c r="B228" s="2">
        <f>COUNT(B211:B223,"Untested")</f>
        <v>0</v>
      </c>
      <c r="C228" s="2">
        <f>COUNT(C211:C223,"Untested")</f>
        <v>0</v>
      </c>
      <c r="D228" s="2">
        <f>COUNT(D211:D223,"Untested")</f>
        <v>0</v>
      </c>
      <c r="E228" s="2">
        <f>COUNT(E211:E223,"Untested")</f>
        <v>0</v>
      </c>
    </row>
    <row r="229" spans="1:5" x14ac:dyDescent="0.25">
      <c r="A229" s="2" t="s">
        <v>139</v>
      </c>
      <c r="B229" s="2">
        <f>B224+B227+B226+B228+B225</f>
        <v>7</v>
      </c>
      <c r="C229" s="2">
        <f>C224+C227+C226+C228+C225</f>
        <v>8</v>
      </c>
      <c r="D229" s="2">
        <f>D224+D227+D226+D228+D225</f>
        <v>0</v>
      </c>
      <c r="E229" s="2">
        <f>E224+E227+E226+E228+E225</f>
        <v>0</v>
      </c>
    </row>
    <row r="230" spans="1:5" ht="15.75" thickBot="1" x14ac:dyDescent="0.3">
      <c r="A230" s="18" t="s">
        <v>8</v>
      </c>
      <c r="B230" s="6">
        <f>IF(B$229=0, 0, (B$224+B$225)/B$229)</f>
        <v>1</v>
      </c>
      <c r="C230" s="6">
        <f>IF(C$229=0, 0, (C$224+C$225)/C$229)</f>
        <v>1</v>
      </c>
      <c r="D230" s="6">
        <f>IF(D$229=0, 0, (D$224+D$225)/D$229)</f>
        <v>0</v>
      </c>
      <c r="E230" s="6">
        <f>IF(E$229=0, 0, (E$224+E$225)/E$229)</f>
        <v>0</v>
      </c>
    </row>
    <row r="231" spans="1:5" ht="15.75" thickBot="1" x14ac:dyDescent="0.3">
      <c r="A231" s="13"/>
      <c r="B231" s="13"/>
      <c r="C231" s="13"/>
      <c r="D231" s="13"/>
      <c r="E231" s="13"/>
    </row>
    <row r="232" spans="1:5" x14ac:dyDescent="0.25">
      <c r="A232" s="15" t="s">
        <v>10</v>
      </c>
      <c r="B232" s="15"/>
      <c r="C232" s="15"/>
      <c r="D232" s="15"/>
      <c r="E232" s="15"/>
    </row>
    <row r="233" spans="1:5" x14ac:dyDescent="0.25">
      <c r="A233" s="28" t="s">
        <v>11</v>
      </c>
      <c r="B233" s="29" t="s">
        <v>6</v>
      </c>
      <c r="C233" s="28"/>
      <c r="D233" s="29" t="s">
        <v>6</v>
      </c>
      <c r="E233" s="29" t="s">
        <v>6</v>
      </c>
    </row>
    <row r="234" spans="1:5" x14ac:dyDescent="0.25">
      <c r="A234" s="2" t="s">
        <v>6</v>
      </c>
      <c r="B234" s="10">
        <f>COUNTIF(B233,"pass")</f>
        <v>1</v>
      </c>
      <c r="C234" s="10">
        <f>COUNTIF(C233,"pass")</f>
        <v>0</v>
      </c>
      <c r="D234" s="10">
        <f>COUNTIF(D233,"pass")</f>
        <v>1</v>
      </c>
      <c r="E234" s="10">
        <f>COUNTIF(E233,"pass")</f>
        <v>1</v>
      </c>
    </row>
    <row r="235" spans="1:5" x14ac:dyDescent="0.25">
      <c r="A235" s="2" t="s">
        <v>143</v>
      </c>
      <c r="B235" s="5">
        <f>COUNTIF(B233,"Ok")</f>
        <v>0</v>
      </c>
      <c r="C235" s="5">
        <f>COUNTIF(C233,"Ok")</f>
        <v>0</v>
      </c>
      <c r="D235" s="5">
        <f>COUNTIF(D233,"Ok")</f>
        <v>0</v>
      </c>
      <c r="E235" s="5">
        <f>COUNTIF(E233,"Ok")</f>
        <v>0</v>
      </c>
    </row>
    <row r="236" spans="1:5" x14ac:dyDescent="0.25">
      <c r="A236" s="2" t="s">
        <v>140</v>
      </c>
      <c r="B236" s="11">
        <f>COUNTIF(B233,"workaround")</f>
        <v>0</v>
      </c>
      <c r="C236" s="11">
        <f>COUNTIF(C233,"workaround")</f>
        <v>0</v>
      </c>
      <c r="D236" s="11">
        <f>COUNTIF(D233,"workaround")</f>
        <v>0</v>
      </c>
      <c r="E236" s="11">
        <f>COUNTIF(E233,"workaround")</f>
        <v>0</v>
      </c>
    </row>
    <row r="237" spans="1:5" x14ac:dyDescent="0.25">
      <c r="A237" s="2" t="s">
        <v>7</v>
      </c>
      <c r="B237" s="12">
        <f>COUNTIF(B233,"Fail")</f>
        <v>0</v>
      </c>
      <c r="C237" s="12">
        <f>COUNTIF(C233,"Fail")</f>
        <v>0</v>
      </c>
      <c r="D237" s="12">
        <f>COUNTIF(D233,"Fail")</f>
        <v>0</v>
      </c>
      <c r="E237" s="12">
        <f>COUNTIF(E233,"Fail")</f>
        <v>0</v>
      </c>
    </row>
    <row r="238" spans="1:5" x14ac:dyDescent="0.25">
      <c r="A238" s="2" t="s">
        <v>145</v>
      </c>
      <c r="B238" s="2">
        <f>COUNT(B233,"Untested")</f>
        <v>0</v>
      </c>
      <c r="C238" s="2">
        <f>COUNT(C233,"Untested")</f>
        <v>0</v>
      </c>
      <c r="D238" s="2">
        <f>COUNT(D233,"Untested")</f>
        <v>0</v>
      </c>
      <c r="E238" s="2">
        <f>COUNT(E233,"Untested")</f>
        <v>0</v>
      </c>
    </row>
    <row r="239" spans="1:5" x14ac:dyDescent="0.25">
      <c r="A239" s="2" t="s">
        <v>139</v>
      </c>
      <c r="B239" s="2">
        <f>B234+B237+B236+B238+B235</f>
        <v>1</v>
      </c>
      <c r="C239" s="2">
        <f>C234+C237+C236+C238+C235</f>
        <v>0</v>
      </c>
      <c r="D239" s="2">
        <f>D234+D237+D236+D238+D235</f>
        <v>1</v>
      </c>
      <c r="E239" s="2">
        <f>E234+E237+E236+E238+E235</f>
        <v>1</v>
      </c>
    </row>
    <row r="240" spans="1:5" s="2" customFormat="1" ht="15.75" thickBot="1" x14ac:dyDescent="0.3">
      <c r="A240" s="18" t="s">
        <v>8</v>
      </c>
      <c r="B240" s="6">
        <f>IF(B$239=0, 0, (B$234+B$235)/B$239)</f>
        <v>1</v>
      </c>
      <c r="C240" s="6">
        <f>IF(C$239=0, 0, (C$234+C$235)/C$239)</f>
        <v>0</v>
      </c>
      <c r="D240" s="6">
        <f>IF(D$239=0, 0, (D$234+D$235)/D$239)</f>
        <v>1</v>
      </c>
      <c r="E240" s="6">
        <f>IF(E$239=0, 0, (E$234+E$235)/E$239)</f>
        <v>1</v>
      </c>
    </row>
    <row r="241" spans="1:5" s="2" customFormat="1" x14ac:dyDescent="0.25">
      <c r="A241" s="1"/>
      <c r="B241" s="1"/>
      <c r="C241" s="1"/>
      <c r="D241" s="1"/>
      <c r="E241" s="1"/>
    </row>
    <row r="242" spans="1:5" s="2" customFormat="1" x14ac:dyDescent="0.25">
      <c r="B242" s="20"/>
      <c r="C242" s="20"/>
      <c r="D242" s="20"/>
      <c r="E242" s="20"/>
    </row>
    <row r="243" spans="1:5" x14ac:dyDescent="0.25">
      <c r="A243" s="2"/>
      <c r="B243" s="20"/>
      <c r="C243" s="20"/>
      <c r="D243" s="20"/>
      <c r="E243" s="20"/>
    </row>
    <row r="244" spans="1:5" x14ac:dyDescent="0.25">
      <c r="A244" s="2"/>
      <c r="B244" s="2"/>
      <c r="C244" s="2"/>
      <c r="D244" s="2"/>
      <c r="E244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4"/>
  <sheetViews>
    <sheetView topLeftCell="A163" workbookViewId="0">
      <selection activeCell="E189" sqref="E189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5.28515625" style="1" bestFit="1" customWidth="1"/>
    <col min="4" max="4" width="16.42578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55" t="s">
        <v>318</v>
      </c>
      <c r="B1" s="55"/>
      <c r="C1" s="55"/>
      <c r="D1" s="55"/>
      <c r="E1" s="55"/>
    </row>
    <row r="2" spans="1:5" x14ac:dyDescent="0.25">
      <c r="A2" s="56" t="s">
        <v>168</v>
      </c>
      <c r="B2" s="56"/>
      <c r="C2" s="56"/>
      <c r="D2" s="56"/>
      <c r="E2" s="56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40" t="s">
        <v>5</v>
      </c>
      <c r="C4" s="41" t="s">
        <v>151</v>
      </c>
      <c r="D4" s="41" t="s">
        <v>190</v>
      </c>
      <c r="E4" s="3" t="s">
        <v>188</v>
      </c>
    </row>
    <row r="5" spans="1:5" x14ac:dyDescent="0.25">
      <c r="A5" s="2" t="s">
        <v>149</v>
      </c>
      <c r="B5" s="17">
        <v>41349</v>
      </c>
      <c r="C5" s="17">
        <v>41347</v>
      </c>
      <c r="D5" s="39">
        <v>41353</v>
      </c>
      <c r="E5" s="17">
        <v>41347</v>
      </c>
    </row>
    <row r="6" spans="1:5" x14ac:dyDescent="0.25">
      <c r="A6" s="2" t="s">
        <v>148</v>
      </c>
      <c r="B6" s="2" t="s">
        <v>324</v>
      </c>
      <c r="C6" s="2" t="s">
        <v>319</v>
      </c>
      <c r="D6" s="42" t="s">
        <v>322</v>
      </c>
      <c r="E6" s="23" t="s">
        <v>320</v>
      </c>
    </row>
    <row r="7" spans="1:5" ht="15.75" thickBot="1" x14ac:dyDescent="0.3">
      <c r="A7" s="26" t="s">
        <v>157</v>
      </c>
      <c r="B7" s="14" t="s">
        <v>317</v>
      </c>
      <c r="C7" s="14" t="s">
        <v>317</v>
      </c>
      <c r="D7" s="14" t="s">
        <v>317</v>
      </c>
      <c r="E7" s="14" t="s">
        <v>317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3" t="s">
        <v>325</v>
      </c>
      <c r="C9" s="3" t="s">
        <v>323</v>
      </c>
      <c r="D9" s="3" t="s">
        <v>321</v>
      </c>
      <c r="E9" s="27" t="s">
        <v>189</v>
      </c>
    </row>
    <row r="10" spans="1:5" x14ac:dyDescent="0.25">
      <c r="A10" s="2" t="s">
        <v>195</v>
      </c>
      <c r="B10" s="20">
        <f>IF(B$55=0, 0,(B$50+B$51)/B$55)</f>
        <v>0.9285714285714286</v>
      </c>
      <c r="C10" s="20">
        <f>IF(C$55=0, 0,(C$50+C$51)/C$55)</f>
        <v>0.14285714285714285</v>
      </c>
      <c r="D10" s="20">
        <f>IF(D$55=0, 0,(D$50+D$51)/D$55)</f>
        <v>0</v>
      </c>
      <c r="E10" s="20">
        <f>IF(E$55=0, 0,(E$50+E$51)/E$55)</f>
        <v>0</v>
      </c>
    </row>
    <row r="11" spans="1:5" x14ac:dyDescent="0.25">
      <c r="A11" s="2" t="s">
        <v>194</v>
      </c>
      <c r="B11" s="20">
        <f>IF(B$87=0,0,(B$82+B$83)/B$87)</f>
        <v>1</v>
      </c>
      <c r="C11" s="20">
        <f>IF(C$87=0,0,(C$82+C$83)/C$87)</f>
        <v>0.91304347826086951</v>
      </c>
      <c r="D11" s="20">
        <f>IF(D$87=0,0,(D$82+D$83)/D$87)</f>
        <v>0</v>
      </c>
      <c r="E11" s="20">
        <f>IF(E$87=0,0,(E$82+E$83)/E$87)</f>
        <v>0</v>
      </c>
    </row>
    <row r="12" spans="1:5" x14ac:dyDescent="0.25">
      <c r="A12" s="2" t="s">
        <v>193</v>
      </c>
      <c r="B12" s="20">
        <f>IF(B$103=0, 0, (B$98+B$99)/B$103)</f>
        <v>0.875</v>
      </c>
      <c r="C12" s="20">
        <f>IF(C$103=0, 0, (C$98+C$99)/C$103)</f>
        <v>0.875</v>
      </c>
      <c r="D12" s="20">
        <f>IF(D$103=0, 0, (D$98+D$99)/D$103)</f>
        <v>0</v>
      </c>
      <c r="E12" s="20">
        <f>IF(E$103=0, 0, (E$98+E$99)/E$103)</f>
        <v>0</v>
      </c>
    </row>
    <row r="13" spans="1:5" x14ac:dyDescent="0.25">
      <c r="A13" s="2" t="s">
        <v>192</v>
      </c>
      <c r="B13" s="20">
        <f>IF(B$132=0, 0, (B$127+B$128)/B$132)</f>
        <v>0.95</v>
      </c>
      <c r="C13" s="20">
        <f>IF(C$132=0, 0, (C$127+C$128)/C$132)</f>
        <v>0.9</v>
      </c>
      <c r="D13" s="20">
        <f>IF(D$132=0, 0, (D$127+D$128)/D$132)</f>
        <v>1</v>
      </c>
      <c r="E13" s="20">
        <f>IF(E$132=0, 0, (E$127+E$128)/E$132)</f>
        <v>0</v>
      </c>
    </row>
    <row r="14" spans="1:5" x14ac:dyDescent="0.25">
      <c r="A14" s="2" t="s">
        <v>191</v>
      </c>
      <c r="B14" s="20">
        <f>IF(B$154=0, 0, (B$149+B$150)/B$154)</f>
        <v>0.92307692307692313</v>
      </c>
      <c r="C14" s="20">
        <f>IF(C$154=0, 0, (C$149+C$150)/C$154)</f>
        <v>0.92307692307692313</v>
      </c>
      <c r="D14" s="20">
        <f>IF(D$154=0, 0, (D$149+D$150)/D$154)</f>
        <v>0.92307692307692313</v>
      </c>
      <c r="E14" s="20">
        <f>IF(E$154=0, 0, (E$149+E$150)/E$154)</f>
        <v>0</v>
      </c>
    </row>
    <row r="15" spans="1:5" ht="15.75" thickBot="1" x14ac:dyDescent="0.3">
      <c r="A15" s="14" t="s">
        <v>196</v>
      </c>
      <c r="B15" s="25">
        <f>IF(B$207=0, 0, (B$202+B$203)/B$207)</f>
        <v>0.95454545454545459</v>
      </c>
      <c r="C15" s="25">
        <f>IF(C$207=0, 0, (C$202+C$203)/C$207)</f>
        <v>0.88636363636363635</v>
      </c>
      <c r="D15" s="25">
        <f>IF(D$207=0, 0, (D$202+D$203)/D$207)</f>
        <v>0.95454545454545459</v>
      </c>
      <c r="E15" s="25">
        <f>IF(E$207=0, 0, (E$202+E$203)/E$207)</f>
        <v>0.68181818181818177</v>
      </c>
    </row>
    <row r="16" spans="1:5" x14ac:dyDescent="0.25">
      <c r="A16" s="2"/>
      <c r="B16" s="20"/>
      <c r="C16" s="20"/>
      <c r="D16" s="20"/>
      <c r="E16" s="20"/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ht="15.75" thickBot="1" x14ac:dyDescent="0.3">
      <c r="A34" s="2"/>
      <c r="B34" s="17"/>
      <c r="C34" s="17"/>
    </row>
    <row r="35" spans="1:5" x14ac:dyDescent="0.25">
      <c r="A35" s="3" t="s">
        <v>128</v>
      </c>
      <c r="B35" s="40" t="s">
        <v>5</v>
      </c>
      <c r="C35" s="41" t="s">
        <v>151</v>
      </c>
      <c r="D35" s="41" t="s">
        <v>190</v>
      </c>
      <c r="E35" s="3" t="s">
        <v>188</v>
      </c>
    </row>
    <row r="36" spans="1:5" x14ac:dyDescent="0.25">
      <c r="A36" s="2" t="s">
        <v>208</v>
      </c>
      <c r="B36" s="4" t="s">
        <v>6</v>
      </c>
      <c r="C36" s="42" t="s">
        <v>177</v>
      </c>
      <c r="D36" s="42" t="s">
        <v>177</v>
      </c>
      <c r="E36" s="42" t="s">
        <v>177</v>
      </c>
    </row>
    <row r="37" spans="1:5" x14ac:dyDescent="0.25">
      <c r="A37" s="2" t="s">
        <v>209</v>
      </c>
      <c r="B37" s="7" t="s">
        <v>140</v>
      </c>
      <c r="C37" s="42" t="s">
        <v>177</v>
      </c>
      <c r="D37" s="42" t="s">
        <v>177</v>
      </c>
      <c r="E37" s="42" t="s">
        <v>177</v>
      </c>
    </row>
    <row r="38" spans="1:5" x14ac:dyDescent="0.25">
      <c r="A38" s="2" t="s">
        <v>210</v>
      </c>
      <c r="B38" s="4" t="s">
        <v>6</v>
      </c>
      <c r="C38" s="42" t="s">
        <v>177</v>
      </c>
      <c r="D38" s="42" t="s">
        <v>177</v>
      </c>
      <c r="E38" s="42" t="s">
        <v>177</v>
      </c>
    </row>
    <row r="39" spans="1:5" x14ac:dyDescent="0.25">
      <c r="A39" s="2" t="s">
        <v>211</v>
      </c>
      <c r="B39" s="4" t="s">
        <v>6</v>
      </c>
      <c r="C39" s="42" t="s">
        <v>177</v>
      </c>
      <c r="D39" s="42" t="s">
        <v>177</v>
      </c>
      <c r="E39" s="42" t="s">
        <v>177</v>
      </c>
    </row>
    <row r="40" spans="1:5" x14ac:dyDescent="0.25">
      <c r="A40" s="2" t="s">
        <v>212</v>
      </c>
      <c r="B40" s="4" t="s">
        <v>6</v>
      </c>
      <c r="C40" s="42" t="s">
        <v>177</v>
      </c>
      <c r="D40" s="42" t="s">
        <v>177</v>
      </c>
      <c r="E40" s="42" t="s">
        <v>177</v>
      </c>
    </row>
    <row r="41" spans="1:5" x14ac:dyDescent="0.25">
      <c r="A41" s="2" t="s">
        <v>213</v>
      </c>
      <c r="B41" s="4" t="s">
        <v>6</v>
      </c>
      <c r="C41" s="42" t="s">
        <v>177</v>
      </c>
      <c r="D41" s="42" t="s">
        <v>177</v>
      </c>
      <c r="E41" s="42" t="s">
        <v>177</v>
      </c>
    </row>
    <row r="42" spans="1:5" x14ac:dyDescent="0.25">
      <c r="A42" s="2" t="s">
        <v>214</v>
      </c>
      <c r="B42" s="4" t="s">
        <v>6</v>
      </c>
      <c r="C42" s="4" t="s">
        <v>6</v>
      </c>
      <c r="D42" s="42" t="s">
        <v>177</v>
      </c>
      <c r="E42" s="42" t="s">
        <v>177</v>
      </c>
    </row>
    <row r="43" spans="1:5" x14ac:dyDescent="0.25">
      <c r="A43" s="2" t="s">
        <v>215</v>
      </c>
      <c r="B43" s="4" t="s">
        <v>6</v>
      </c>
      <c r="C43" s="42" t="s">
        <v>177</v>
      </c>
      <c r="D43" s="42" t="s">
        <v>177</v>
      </c>
      <c r="E43" s="42" t="s">
        <v>177</v>
      </c>
    </row>
    <row r="44" spans="1:5" x14ac:dyDescent="0.25">
      <c r="A44" s="2" t="s">
        <v>216</v>
      </c>
      <c r="B44" s="4" t="s">
        <v>6</v>
      </c>
      <c r="C44" s="42" t="s">
        <v>177</v>
      </c>
      <c r="D44" s="42" t="s">
        <v>177</v>
      </c>
      <c r="E44" s="42" t="s">
        <v>177</v>
      </c>
    </row>
    <row r="45" spans="1:5" x14ac:dyDescent="0.25">
      <c r="A45" s="2" t="s">
        <v>217</v>
      </c>
      <c r="B45" s="4" t="s">
        <v>6</v>
      </c>
      <c r="C45" s="42" t="s">
        <v>177</v>
      </c>
      <c r="D45" s="42" t="s">
        <v>177</v>
      </c>
      <c r="E45" s="42" t="s">
        <v>177</v>
      </c>
    </row>
    <row r="46" spans="1:5" x14ac:dyDescent="0.25">
      <c r="A46" s="2" t="s">
        <v>218</v>
      </c>
      <c r="B46" s="4" t="s">
        <v>6</v>
      </c>
      <c r="C46" s="4" t="s">
        <v>6</v>
      </c>
      <c r="D46" s="42" t="s">
        <v>177</v>
      </c>
      <c r="E46" s="42" t="s">
        <v>177</v>
      </c>
    </row>
    <row r="47" spans="1:5" x14ac:dyDescent="0.25">
      <c r="A47" s="2" t="s">
        <v>219</v>
      </c>
      <c r="B47" s="4" t="s">
        <v>6</v>
      </c>
      <c r="C47" s="42" t="s">
        <v>177</v>
      </c>
      <c r="D47" s="42" t="s">
        <v>177</v>
      </c>
      <c r="E47" s="42" t="s">
        <v>177</v>
      </c>
    </row>
    <row r="48" spans="1:5" x14ac:dyDescent="0.25">
      <c r="A48" s="2" t="s">
        <v>220</v>
      </c>
      <c r="B48" s="4" t="s">
        <v>6</v>
      </c>
      <c r="C48" s="42" t="s">
        <v>177</v>
      </c>
      <c r="D48" s="42" t="s">
        <v>177</v>
      </c>
      <c r="E48" s="42" t="s">
        <v>177</v>
      </c>
    </row>
    <row r="49" spans="1:5" x14ac:dyDescent="0.25">
      <c r="A49" s="15" t="s">
        <v>221</v>
      </c>
      <c r="B49" s="21" t="s">
        <v>6</v>
      </c>
      <c r="C49" s="31" t="s">
        <v>177</v>
      </c>
      <c r="D49" s="31" t="s">
        <v>177</v>
      </c>
      <c r="E49" s="31" t="s">
        <v>177</v>
      </c>
    </row>
    <row r="50" spans="1:5" x14ac:dyDescent="0.25">
      <c r="A50" s="2" t="s">
        <v>6</v>
      </c>
      <c r="B50" s="10">
        <f>COUNTIF(B36:B49,"pass")</f>
        <v>13</v>
      </c>
      <c r="C50" s="10">
        <f>COUNTIF(C36:C49,"pass")</f>
        <v>2</v>
      </c>
      <c r="D50" s="10">
        <f>COUNTIF(D36:D49,"pass")</f>
        <v>0</v>
      </c>
      <c r="E50" s="10">
        <f>COUNTIF(E36:E49,"pass")</f>
        <v>0</v>
      </c>
    </row>
    <row r="51" spans="1:5" x14ac:dyDescent="0.25">
      <c r="A51" s="2" t="s">
        <v>143</v>
      </c>
      <c r="B51" s="5">
        <f>COUNTIF(B36:B49,"Ok")</f>
        <v>0</v>
      </c>
      <c r="C51" s="5">
        <f>COUNTIF(C36:C49,"Ok")</f>
        <v>0</v>
      </c>
      <c r="D51" s="5">
        <f>COUNTIF(D36:D49,"Ok")</f>
        <v>0</v>
      </c>
      <c r="E51" s="5">
        <f>COUNTIF(E36:E49,"Ok")</f>
        <v>0</v>
      </c>
    </row>
    <row r="52" spans="1:5" x14ac:dyDescent="0.25">
      <c r="A52" s="2" t="s">
        <v>140</v>
      </c>
      <c r="B52" s="11">
        <f>COUNTIF(B36:B49,"workaround")</f>
        <v>1</v>
      </c>
      <c r="C52" s="11">
        <f>COUNTIF(C36:C49,"workaround")</f>
        <v>0</v>
      </c>
      <c r="D52" s="11">
        <f>COUNTIF(D36:D49,"workaround")</f>
        <v>0</v>
      </c>
      <c r="E52" s="11">
        <f>COUNTIF(E36:E49,"workaround")</f>
        <v>0</v>
      </c>
    </row>
    <row r="53" spans="1:5" x14ac:dyDescent="0.25">
      <c r="A53" s="2" t="s">
        <v>7</v>
      </c>
      <c r="B53" s="12">
        <f>COUNTIF(B36:B49,"Fail")</f>
        <v>0</v>
      </c>
      <c r="C53" s="12">
        <f>COUNTIF(C36:C49,"Fail")</f>
        <v>0</v>
      </c>
      <c r="D53" s="12">
        <f>COUNTIF(D36:D49,"Fail")</f>
        <v>0</v>
      </c>
      <c r="E53" s="12">
        <f>COUNTIF(E36:E49,"Fail")</f>
        <v>0</v>
      </c>
    </row>
    <row r="54" spans="1:5" x14ac:dyDescent="0.25">
      <c r="A54" s="2" t="s">
        <v>177</v>
      </c>
      <c r="B54" s="2">
        <f>COUNT(B36:B49,"Untested")</f>
        <v>0</v>
      </c>
      <c r="C54" s="2">
        <f>COUNTIF(C36:C49,"unsupported")</f>
        <v>12</v>
      </c>
      <c r="D54" s="2">
        <f>COUNT(D36:D49,"Untested")</f>
        <v>0</v>
      </c>
      <c r="E54" s="2">
        <f>COUNT(E36:E49,"Untested")</f>
        <v>0</v>
      </c>
    </row>
    <row r="55" spans="1:5" x14ac:dyDescent="0.25">
      <c r="A55" s="2" t="s">
        <v>139</v>
      </c>
      <c r="B55" s="2">
        <f>B50+B53+B52+B54+B51</f>
        <v>14</v>
      </c>
      <c r="C55" s="2">
        <f>C50+C53+C52+C54+C51</f>
        <v>14</v>
      </c>
      <c r="D55" s="2">
        <f>D50+D53+D52+D54+D51</f>
        <v>0</v>
      </c>
      <c r="E55" s="2">
        <f>E50+E53+E52+E54+E51</f>
        <v>0</v>
      </c>
    </row>
    <row r="56" spans="1:5" ht="15.75" thickBot="1" x14ac:dyDescent="0.3">
      <c r="A56" s="18" t="s">
        <v>8</v>
      </c>
      <c r="B56" s="6">
        <f>IF(B$55=0, 0,(B$50+B$51)/B$55)</f>
        <v>0.9285714285714286</v>
      </c>
      <c r="C56" s="6">
        <f>IF(C$55=0, 0,(C$50+C$51)/C$55)</f>
        <v>0.14285714285714285</v>
      </c>
      <c r="D56" s="6">
        <f>IF(D$55=0, 0,(D$50+D$51)/D$55)</f>
        <v>0</v>
      </c>
      <c r="E56" s="6">
        <f>IF(E$55=0, 0,(E$50+E$51)/E$55)</f>
        <v>0</v>
      </c>
    </row>
    <row r="57" spans="1:5" ht="15.75" thickBot="1" x14ac:dyDescent="0.3">
      <c r="A57" s="2"/>
      <c r="B57" s="20"/>
      <c r="C57" s="20"/>
      <c r="D57" s="20"/>
      <c r="E57" s="20"/>
    </row>
    <row r="58" spans="1:5" x14ac:dyDescent="0.25">
      <c r="A58" s="3" t="s">
        <v>102</v>
      </c>
      <c r="B58" s="40" t="s">
        <v>5</v>
      </c>
      <c r="C58" s="41" t="s">
        <v>151</v>
      </c>
      <c r="D58" s="41" t="s">
        <v>190</v>
      </c>
      <c r="E58" s="3" t="s">
        <v>188</v>
      </c>
    </row>
    <row r="59" spans="1:5" x14ac:dyDescent="0.25">
      <c r="A59" s="2" t="s">
        <v>208</v>
      </c>
      <c r="B59" s="4" t="s">
        <v>6</v>
      </c>
      <c r="C59" s="4" t="s">
        <v>6</v>
      </c>
      <c r="D59" s="42" t="s">
        <v>177</v>
      </c>
      <c r="E59" s="42" t="s">
        <v>177</v>
      </c>
    </row>
    <row r="60" spans="1:5" x14ac:dyDescent="0.25">
      <c r="A60" s="2" t="s">
        <v>222</v>
      </c>
      <c r="B60" s="4" t="s">
        <v>6</v>
      </c>
      <c r="C60" s="4" t="s">
        <v>6</v>
      </c>
      <c r="D60" s="42" t="s">
        <v>177</v>
      </c>
      <c r="E60" s="42" t="s">
        <v>177</v>
      </c>
    </row>
    <row r="61" spans="1:5" x14ac:dyDescent="0.25">
      <c r="A61" s="2" t="s">
        <v>223</v>
      </c>
      <c r="B61" s="4" t="s">
        <v>6</v>
      </c>
      <c r="C61" s="4" t="s">
        <v>6</v>
      </c>
      <c r="D61" s="42" t="s">
        <v>177</v>
      </c>
      <c r="E61" s="42" t="s">
        <v>177</v>
      </c>
    </row>
    <row r="62" spans="1:5" x14ac:dyDescent="0.25">
      <c r="A62" s="2" t="s">
        <v>224</v>
      </c>
      <c r="B62" s="4" t="s">
        <v>6</v>
      </c>
      <c r="C62" s="4" t="s">
        <v>6</v>
      </c>
      <c r="D62" s="42" t="s">
        <v>177</v>
      </c>
      <c r="E62" s="42" t="s">
        <v>177</v>
      </c>
    </row>
    <row r="63" spans="1:5" x14ac:dyDescent="0.25">
      <c r="A63" s="2" t="s">
        <v>225</v>
      </c>
      <c r="B63" s="4" t="s">
        <v>6</v>
      </c>
      <c r="C63" s="4" t="s">
        <v>6</v>
      </c>
      <c r="D63" s="42" t="s">
        <v>177</v>
      </c>
      <c r="E63" s="42" t="s">
        <v>177</v>
      </c>
    </row>
    <row r="64" spans="1:5" x14ac:dyDescent="0.25">
      <c r="A64" s="2" t="s">
        <v>226</v>
      </c>
      <c r="B64" s="4" t="s">
        <v>6</v>
      </c>
      <c r="C64" s="4" t="s">
        <v>6</v>
      </c>
      <c r="D64" s="42" t="s">
        <v>177</v>
      </c>
      <c r="E64" s="42" t="s">
        <v>177</v>
      </c>
    </row>
    <row r="65" spans="1:5" x14ac:dyDescent="0.25">
      <c r="A65" s="2" t="s">
        <v>227</v>
      </c>
      <c r="B65" s="4" t="s">
        <v>6</v>
      </c>
      <c r="C65" s="4" t="s">
        <v>6</v>
      </c>
      <c r="D65" s="42" t="s">
        <v>177</v>
      </c>
      <c r="E65" s="42" t="s">
        <v>177</v>
      </c>
    </row>
    <row r="66" spans="1:5" x14ac:dyDescent="0.25">
      <c r="A66" s="2" t="s">
        <v>228</v>
      </c>
      <c r="B66" s="4" t="s">
        <v>6</v>
      </c>
      <c r="C66" s="4" t="s">
        <v>6</v>
      </c>
      <c r="D66" s="42" t="s">
        <v>177</v>
      </c>
      <c r="E66" s="42" t="s">
        <v>177</v>
      </c>
    </row>
    <row r="67" spans="1:5" x14ac:dyDescent="0.25">
      <c r="A67" s="2" t="s">
        <v>212</v>
      </c>
      <c r="B67" s="4" t="s">
        <v>6</v>
      </c>
      <c r="C67" s="4" t="s">
        <v>6</v>
      </c>
      <c r="D67" s="42" t="s">
        <v>177</v>
      </c>
      <c r="E67" s="42" t="s">
        <v>177</v>
      </c>
    </row>
    <row r="68" spans="1:5" x14ac:dyDescent="0.25">
      <c r="A68" s="2" t="s">
        <v>229</v>
      </c>
      <c r="B68" s="4" t="s">
        <v>6</v>
      </c>
      <c r="C68" s="4" t="s">
        <v>6</v>
      </c>
      <c r="D68" s="42" t="s">
        <v>177</v>
      </c>
      <c r="E68" s="42" t="s">
        <v>177</v>
      </c>
    </row>
    <row r="69" spans="1:5" x14ac:dyDescent="0.25">
      <c r="A69" s="2" t="s">
        <v>213</v>
      </c>
      <c r="B69" s="5" t="s">
        <v>144</v>
      </c>
      <c r="C69" s="4" t="s">
        <v>6</v>
      </c>
      <c r="D69" s="42" t="s">
        <v>177</v>
      </c>
      <c r="E69" s="42" t="s">
        <v>177</v>
      </c>
    </row>
    <row r="70" spans="1:5" x14ac:dyDescent="0.25">
      <c r="A70" s="2" t="s">
        <v>230</v>
      </c>
      <c r="B70" s="4" t="s">
        <v>6</v>
      </c>
      <c r="C70" s="4" t="s">
        <v>6</v>
      </c>
      <c r="D70" s="42" t="s">
        <v>177</v>
      </c>
      <c r="E70" s="42" t="s">
        <v>177</v>
      </c>
    </row>
    <row r="71" spans="1:5" x14ac:dyDescent="0.25">
      <c r="A71" s="2" t="s">
        <v>231</v>
      </c>
      <c r="B71" s="4" t="s">
        <v>6</v>
      </c>
      <c r="C71" s="4" t="s">
        <v>6</v>
      </c>
      <c r="D71" s="42" t="s">
        <v>177</v>
      </c>
      <c r="E71" s="42" t="s">
        <v>177</v>
      </c>
    </row>
    <row r="72" spans="1:5" x14ac:dyDescent="0.25">
      <c r="A72" s="2" t="s">
        <v>232</v>
      </c>
      <c r="B72" s="4" t="s">
        <v>6</v>
      </c>
      <c r="C72" s="4" t="s">
        <v>6</v>
      </c>
      <c r="D72" s="42" t="s">
        <v>177</v>
      </c>
      <c r="E72" s="42" t="s">
        <v>177</v>
      </c>
    </row>
    <row r="73" spans="1:5" x14ac:dyDescent="0.25">
      <c r="A73" s="2" t="s">
        <v>233</v>
      </c>
      <c r="B73" s="4" t="s">
        <v>6</v>
      </c>
      <c r="C73" s="4" t="s">
        <v>6</v>
      </c>
      <c r="D73" s="42" t="s">
        <v>177</v>
      </c>
      <c r="E73" s="42" t="s">
        <v>177</v>
      </c>
    </row>
    <row r="74" spans="1:5" x14ac:dyDescent="0.25">
      <c r="A74" s="2" t="s">
        <v>234</v>
      </c>
      <c r="B74" s="4" t="s">
        <v>6</v>
      </c>
      <c r="C74" s="4" t="s">
        <v>6</v>
      </c>
      <c r="D74" s="42" t="s">
        <v>177</v>
      </c>
      <c r="E74" s="42" t="s">
        <v>177</v>
      </c>
    </row>
    <row r="75" spans="1:5" x14ac:dyDescent="0.25">
      <c r="A75" s="2" t="s">
        <v>235</v>
      </c>
      <c r="B75" s="4" t="s">
        <v>6</v>
      </c>
      <c r="C75" s="4" t="s">
        <v>6</v>
      </c>
      <c r="D75" s="42" t="s">
        <v>177</v>
      </c>
      <c r="E75" s="42" t="s">
        <v>177</v>
      </c>
    </row>
    <row r="76" spans="1:5" x14ac:dyDescent="0.25">
      <c r="A76" s="2" t="s">
        <v>236</v>
      </c>
      <c r="B76" s="4" t="s">
        <v>6</v>
      </c>
      <c r="C76" s="8" t="s">
        <v>7</v>
      </c>
      <c r="D76" s="42" t="s">
        <v>177</v>
      </c>
      <c r="E76" s="42" t="s">
        <v>177</v>
      </c>
    </row>
    <row r="77" spans="1:5" x14ac:dyDescent="0.25">
      <c r="A77" s="2" t="s">
        <v>237</v>
      </c>
      <c r="B77" s="4" t="s">
        <v>6</v>
      </c>
      <c r="C77" s="4" t="s">
        <v>6</v>
      </c>
      <c r="D77" s="42" t="s">
        <v>177</v>
      </c>
      <c r="E77" s="42" t="s">
        <v>177</v>
      </c>
    </row>
    <row r="78" spans="1:5" x14ac:dyDescent="0.25">
      <c r="A78" s="2" t="s">
        <v>238</v>
      </c>
      <c r="B78" s="4" t="s">
        <v>6</v>
      </c>
      <c r="C78" s="4" t="s">
        <v>6</v>
      </c>
      <c r="D78" s="42" t="s">
        <v>177</v>
      </c>
      <c r="E78" s="42" t="s">
        <v>177</v>
      </c>
    </row>
    <row r="79" spans="1:5" x14ac:dyDescent="0.25">
      <c r="A79" s="2" t="s">
        <v>239</v>
      </c>
      <c r="B79" s="4" t="s">
        <v>6</v>
      </c>
      <c r="C79" s="4" t="s">
        <v>6</v>
      </c>
      <c r="D79" s="42" t="s">
        <v>177</v>
      </c>
      <c r="E79" s="42" t="s">
        <v>177</v>
      </c>
    </row>
    <row r="80" spans="1:5" x14ac:dyDescent="0.25">
      <c r="A80" s="2" t="s">
        <v>220</v>
      </c>
      <c r="B80" s="4" t="s">
        <v>6</v>
      </c>
      <c r="C80" s="7" t="s">
        <v>140</v>
      </c>
      <c r="D80" s="42" t="s">
        <v>177</v>
      </c>
      <c r="E80" s="42" t="s">
        <v>177</v>
      </c>
    </row>
    <row r="81" spans="1:5" x14ac:dyDescent="0.25">
      <c r="A81" s="15" t="s">
        <v>240</v>
      </c>
      <c r="B81" s="21" t="s">
        <v>6</v>
      </c>
      <c r="C81" s="21" t="s">
        <v>6</v>
      </c>
      <c r="D81" s="31" t="s">
        <v>177</v>
      </c>
      <c r="E81" s="31" t="s">
        <v>177</v>
      </c>
    </row>
    <row r="82" spans="1:5" x14ac:dyDescent="0.25">
      <c r="A82" s="2" t="s">
        <v>6</v>
      </c>
      <c r="B82" s="10">
        <f>COUNTIF(B59:B81,"pass")</f>
        <v>22</v>
      </c>
      <c r="C82" s="10">
        <f>COUNTIF(C59:C81,"pass")</f>
        <v>21</v>
      </c>
      <c r="D82" s="10">
        <f>COUNTIF(D59:D81,"pass")</f>
        <v>0</v>
      </c>
      <c r="E82" s="10">
        <f>COUNTIF(E59:E81,"pass")</f>
        <v>0</v>
      </c>
    </row>
    <row r="83" spans="1:5" x14ac:dyDescent="0.25">
      <c r="A83" s="2" t="s">
        <v>143</v>
      </c>
      <c r="B83" s="5">
        <f>COUNTIF(B59:B81,"Ok")</f>
        <v>1</v>
      </c>
      <c r="C83" s="5">
        <f>COUNTIF(C59:C81,"Ok")</f>
        <v>0</v>
      </c>
      <c r="D83" s="5">
        <f>COUNTIF(D59:D81,"Ok")</f>
        <v>0</v>
      </c>
      <c r="E83" s="5">
        <f>COUNTIF(E59:E81,"Ok")</f>
        <v>0</v>
      </c>
    </row>
    <row r="84" spans="1:5" x14ac:dyDescent="0.25">
      <c r="A84" s="2" t="s">
        <v>140</v>
      </c>
      <c r="B84" s="11">
        <f>COUNTIF(B59:B81,"workaround")</f>
        <v>0</v>
      </c>
      <c r="C84" s="11">
        <f>COUNTIF(C59:C81,"workaround")</f>
        <v>1</v>
      </c>
      <c r="D84" s="11">
        <f>COUNTIF(D59:D81,"workaround")</f>
        <v>0</v>
      </c>
      <c r="E84" s="11">
        <f>COUNTIF(E59:E81,"workaround")</f>
        <v>0</v>
      </c>
    </row>
    <row r="85" spans="1:5" x14ac:dyDescent="0.25">
      <c r="A85" s="2" t="s">
        <v>7</v>
      </c>
      <c r="B85" s="12">
        <f>COUNTIF(B59:B81,"Fail")</f>
        <v>0</v>
      </c>
      <c r="C85" s="12">
        <f>COUNTIF(C59:C81,"Fail")</f>
        <v>1</v>
      </c>
      <c r="D85" s="12">
        <f>COUNTIF(D59:D81,"Fail")</f>
        <v>0</v>
      </c>
      <c r="E85" s="12">
        <f>COUNTIF(E59:E81,"Fail")</f>
        <v>0</v>
      </c>
    </row>
    <row r="86" spans="1:5" x14ac:dyDescent="0.25">
      <c r="A86" s="2" t="s">
        <v>145</v>
      </c>
      <c r="B86" s="2">
        <f>COUNT(B59:B81,"Untested")</f>
        <v>0</v>
      </c>
      <c r="C86" s="2">
        <f>COUNT(C59:C81,"Untested")</f>
        <v>0</v>
      </c>
      <c r="D86" s="2">
        <f>COUNT(D59:D81,"Untested")</f>
        <v>0</v>
      </c>
      <c r="E86" s="2">
        <f>COUNT(E59:E81,"Untested")</f>
        <v>0</v>
      </c>
    </row>
    <row r="87" spans="1:5" x14ac:dyDescent="0.25">
      <c r="A87" s="2" t="s">
        <v>139</v>
      </c>
      <c r="B87" s="2">
        <f>B82+B85+B84+B86+B83</f>
        <v>23</v>
      </c>
      <c r="C87" s="2">
        <f>C82+C85+C84+C86+C83</f>
        <v>23</v>
      </c>
      <c r="D87" s="2">
        <f>D82+D85+D84+D86+D83</f>
        <v>0</v>
      </c>
      <c r="E87" s="2">
        <f>E82+E85+E84+E86+E83</f>
        <v>0</v>
      </c>
    </row>
    <row r="88" spans="1:5" ht="15.75" thickBot="1" x14ac:dyDescent="0.3">
      <c r="A88" s="18" t="s">
        <v>8</v>
      </c>
      <c r="B88" s="6">
        <f>IF(B$87=0,0,(B$82+B$83)/B$87)</f>
        <v>1</v>
      </c>
      <c r="C88" s="6">
        <f>IF(C$87=0,0,(C$82+C$83)/C$87)</f>
        <v>0.91304347826086951</v>
      </c>
      <c r="D88" s="6">
        <f>IF(D$87=0,0,(D$82+D$83)/D$87)</f>
        <v>0</v>
      </c>
      <c r="E88" s="6">
        <f>IF(E$87=0,0,(E$82+E$83)/E$87)</f>
        <v>0</v>
      </c>
    </row>
    <row r="89" spans="1:5" ht="15.75" thickBot="1" x14ac:dyDescent="0.3">
      <c r="A89" s="2"/>
      <c r="B89" s="20"/>
      <c r="C89" s="20"/>
      <c r="D89" s="20"/>
      <c r="E89" s="20"/>
    </row>
    <row r="90" spans="1:5" x14ac:dyDescent="0.25">
      <c r="A90" s="3" t="s">
        <v>85</v>
      </c>
      <c r="B90" s="40" t="s">
        <v>5</v>
      </c>
      <c r="C90" s="41" t="s">
        <v>151</v>
      </c>
      <c r="D90" s="41" t="s">
        <v>190</v>
      </c>
      <c r="E90" s="3" t="s">
        <v>188</v>
      </c>
    </row>
    <row r="91" spans="1:5" x14ac:dyDescent="0.25">
      <c r="A91" s="2" t="s">
        <v>269</v>
      </c>
      <c r="B91" s="4" t="s">
        <v>6</v>
      </c>
      <c r="C91" s="4" t="s">
        <v>6</v>
      </c>
      <c r="D91" s="42" t="s">
        <v>177</v>
      </c>
      <c r="E91" s="42" t="s">
        <v>177</v>
      </c>
    </row>
    <row r="92" spans="1:5" x14ac:dyDescent="0.25">
      <c r="A92" s="2" t="s">
        <v>304</v>
      </c>
      <c r="B92" s="4" t="s">
        <v>6</v>
      </c>
      <c r="C92" s="4" t="s">
        <v>6</v>
      </c>
      <c r="D92" s="42" t="s">
        <v>177</v>
      </c>
      <c r="E92" s="42" t="s">
        <v>177</v>
      </c>
    </row>
    <row r="93" spans="1:5" x14ac:dyDescent="0.25">
      <c r="A93" s="2" t="s">
        <v>306</v>
      </c>
      <c r="B93" s="4" t="s">
        <v>6</v>
      </c>
      <c r="C93" s="4" t="s">
        <v>6</v>
      </c>
      <c r="D93" s="42" t="s">
        <v>177</v>
      </c>
      <c r="E93" s="42" t="s">
        <v>177</v>
      </c>
    </row>
    <row r="94" spans="1:5" x14ac:dyDescent="0.25">
      <c r="A94" s="2" t="s">
        <v>307</v>
      </c>
      <c r="B94" s="4" t="s">
        <v>6</v>
      </c>
      <c r="C94" s="4" t="s">
        <v>6</v>
      </c>
      <c r="D94" s="42" t="s">
        <v>177</v>
      </c>
      <c r="E94" s="42" t="s">
        <v>177</v>
      </c>
    </row>
    <row r="95" spans="1:5" x14ac:dyDescent="0.25">
      <c r="A95" s="2" t="s">
        <v>302</v>
      </c>
      <c r="B95" s="4" t="s">
        <v>6</v>
      </c>
      <c r="C95" s="4" t="s">
        <v>6</v>
      </c>
      <c r="D95" s="42" t="s">
        <v>177</v>
      </c>
      <c r="E95" s="42" t="s">
        <v>177</v>
      </c>
    </row>
    <row r="96" spans="1:5" x14ac:dyDescent="0.25">
      <c r="A96" s="2" t="s">
        <v>308</v>
      </c>
      <c r="B96" s="4" t="s">
        <v>6</v>
      </c>
      <c r="C96" s="4" t="s">
        <v>6</v>
      </c>
      <c r="D96" s="42" t="s">
        <v>177</v>
      </c>
      <c r="E96" s="42" t="s">
        <v>177</v>
      </c>
    </row>
    <row r="97" spans="1:5" x14ac:dyDescent="0.25">
      <c r="A97" s="15" t="s">
        <v>309</v>
      </c>
      <c r="B97" s="21" t="s">
        <v>6</v>
      </c>
      <c r="C97" s="21" t="s">
        <v>6</v>
      </c>
      <c r="D97" s="31" t="s">
        <v>177</v>
      </c>
      <c r="E97" s="31" t="s">
        <v>177</v>
      </c>
    </row>
    <row r="98" spans="1:5" x14ac:dyDescent="0.25">
      <c r="A98" s="2" t="s">
        <v>6</v>
      </c>
      <c r="B98" s="10">
        <f>COUNTIF(B91:B97,"pass")</f>
        <v>7</v>
      </c>
      <c r="C98" s="10">
        <f>COUNTIF(C91:C97,"pass")</f>
        <v>7</v>
      </c>
      <c r="D98" s="10">
        <f>COUNTIF(D91:D97,"pass")</f>
        <v>0</v>
      </c>
      <c r="E98" s="10">
        <f>COUNTIF(E91:E97,"pass")</f>
        <v>0</v>
      </c>
    </row>
    <row r="99" spans="1:5" x14ac:dyDescent="0.25">
      <c r="A99" s="2" t="s">
        <v>143</v>
      </c>
      <c r="B99" s="5">
        <f>COUNTIF(B91:B97,"Ok")</f>
        <v>0</v>
      </c>
      <c r="C99" s="5">
        <f>COUNTIF(C91:C97,"Ok")</f>
        <v>0</v>
      </c>
      <c r="D99" s="5">
        <f>COUNTIF(D91:D97,"Ok")</f>
        <v>0</v>
      </c>
      <c r="E99" s="5">
        <f>COUNTIF(E91:E97,"Ok")</f>
        <v>0</v>
      </c>
    </row>
    <row r="100" spans="1:5" x14ac:dyDescent="0.25">
      <c r="A100" s="2" t="s">
        <v>140</v>
      </c>
      <c r="B100" s="11">
        <f>COUNTIF(B122:B155,"workaround")</f>
        <v>1</v>
      </c>
      <c r="C100" s="11">
        <f>COUNTIF(C122:C155,"workaround")</f>
        <v>1</v>
      </c>
      <c r="D100" s="11">
        <f>COUNTIF(D122:D155,"workaround")</f>
        <v>0</v>
      </c>
      <c r="E100" s="11">
        <f>COUNTIF(E122:E155,"workaround")</f>
        <v>0</v>
      </c>
    </row>
    <row r="101" spans="1:5" x14ac:dyDescent="0.25">
      <c r="A101" s="2" t="s">
        <v>7</v>
      </c>
      <c r="B101" s="12">
        <f>COUNTIF(B91:B97,"Fail")</f>
        <v>0</v>
      </c>
      <c r="C101" s="12">
        <f>COUNTIF(C91:C97,"Fail")</f>
        <v>0</v>
      </c>
      <c r="D101" s="12">
        <f>COUNTIF(D91:D97,"Fail")</f>
        <v>0</v>
      </c>
      <c r="E101" s="12">
        <f>COUNTIF(E91:E97,"Fail")</f>
        <v>0</v>
      </c>
    </row>
    <row r="102" spans="1:5" x14ac:dyDescent="0.25">
      <c r="A102" s="2" t="s">
        <v>145</v>
      </c>
      <c r="B102" s="2">
        <f>COUNT(B91:B97,"Untested")</f>
        <v>0</v>
      </c>
      <c r="C102" s="2">
        <f>COUNT(C91:C97,"Untested")</f>
        <v>0</v>
      </c>
      <c r="D102" s="2">
        <f>COUNT(D91:D97,"Untested")</f>
        <v>0</v>
      </c>
      <c r="E102" s="2">
        <f>COUNT(E91:E97,"Untested")</f>
        <v>0</v>
      </c>
    </row>
    <row r="103" spans="1:5" x14ac:dyDescent="0.25">
      <c r="A103" s="2" t="s">
        <v>139</v>
      </c>
      <c r="B103" s="2">
        <f>B98+B101+B100+B102+B99</f>
        <v>8</v>
      </c>
      <c r="C103" s="2">
        <f>C98+C101+C100+C102+C99</f>
        <v>8</v>
      </c>
      <c r="D103" s="2">
        <f>D98+D101+D100+D102+D99</f>
        <v>0</v>
      </c>
      <c r="E103" s="2">
        <f>E98+E101+E100+E102+E99</f>
        <v>0</v>
      </c>
    </row>
    <row r="104" spans="1:5" ht="15.75" thickBot="1" x14ac:dyDescent="0.3">
      <c r="A104" s="18" t="s">
        <v>8</v>
      </c>
      <c r="B104" s="6">
        <f>IF(B$103=0, 0, (B$98+B$99)/B$103)</f>
        <v>0.875</v>
      </c>
      <c r="C104" s="6">
        <f>IF(C$103=0, 0, (C$98+C$99)/C$103)</f>
        <v>0.875</v>
      </c>
      <c r="D104" s="6">
        <f>IF(D$103=0, 0, (D$98+D$99)/D$103)</f>
        <v>0</v>
      </c>
      <c r="E104" s="6">
        <f>IF(E$103=0, 0, (E$98+E$99)/E$103)</f>
        <v>0</v>
      </c>
    </row>
    <row r="105" spans="1:5" ht="15.75" thickBot="1" x14ac:dyDescent="0.3">
      <c r="A105" s="13"/>
      <c r="B105" s="16"/>
      <c r="C105" s="16"/>
      <c r="D105" s="16"/>
      <c r="E105" s="16"/>
    </row>
    <row r="106" spans="1:5" x14ac:dyDescent="0.25">
      <c r="A106" s="15" t="s">
        <v>64</v>
      </c>
      <c r="B106" s="40" t="s">
        <v>5</v>
      </c>
      <c r="C106" s="41" t="s">
        <v>151</v>
      </c>
      <c r="D106" s="41" t="s">
        <v>190</v>
      </c>
      <c r="E106" s="3" t="s">
        <v>188</v>
      </c>
    </row>
    <row r="107" spans="1:5" x14ac:dyDescent="0.25">
      <c r="A107" s="2" t="s">
        <v>294</v>
      </c>
      <c r="B107" s="4" t="s">
        <v>6</v>
      </c>
      <c r="C107" s="4" t="s">
        <v>6</v>
      </c>
      <c r="D107" s="4" t="s">
        <v>6</v>
      </c>
      <c r="E107" s="42" t="s">
        <v>177</v>
      </c>
    </row>
    <row r="108" spans="1:5" x14ac:dyDescent="0.25">
      <c r="A108" s="2" t="s">
        <v>305</v>
      </c>
      <c r="B108" s="4" t="s">
        <v>6</v>
      </c>
      <c r="C108" s="4" t="s">
        <v>6</v>
      </c>
      <c r="D108" s="4" t="s">
        <v>6</v>
      </c>
      <c r="E108" s="42" t="s">
        <v>177</v>
      </c>
    </row>
    <row r="109" spans="1:5" x14ac:dyDescent="0.25">
      <c r="A109" s="2" t="s">
        <v>269</v>
      </c>
      <c r="B109" s="4" t="s">
        <v>6</v>
      </c>
      <c r="C109" s="4" t="s">
        <v>6</v>
      </c>
      <c r="D109" s="4" t="s">
        <v>6</v>
      </c>
      <c r="E109" s="42" t="s">
        <v>177</v>
      </c>
    </row>
    <row r="110" spans="1:5" x14ac:dyDescent="0.25">
      <c r="A110" s="2" t="s">
        <v>288</v>
      </c>
      <c r="B110" s="4" t="s">
        <v>6</v>
      </c>
      <c r="C110" s="4" t="s">
        <v>6</v>
      </c>
      <c r="D110" s="4" t="s">
        <v>6</v>
      </c>
      <c r="E110" s="42" t="s">
        <v>177</v>
      </c>
    </row>
    <row r="111" spans="1:5" x14ac:dyDescent="0.25">
      <c r="A111" s="2" t="s">
        <v>267</v>
      </c>
      <c r="B111" s="4" t="s">
        <v>6</v>
      </c>
      <c r="C111" s="4" t="s">
        <v>6</v>
      </c>
      <c r="D111" s="4" t="s">
        <v>6</v>
      </c>
      <c r="E111" s="42" t="s">
        <v>177</v>
      </c>
    </row>
    <row r="112" spans="1:5" x14ac:dyDescent="0.25">
      <c r="A112" s="2" t="s">
        <v>271</v>
      </c>
      <c r="B112" s="4" t="s">
        <v>6</v>
      </c>
      <c r="C112" s="4" t="s">
        <v>6</v>
      </c>
      <c r="D112" s="4" t="s">
        <v>6</v>
      </c>
      <c r="E112" s="42" t="s">
        <v>177</v>
      </c>
    </row>
    <row r="113" spans="1:5" x14ac:dyDescent="0.25">
      <c r="A113" s="2" t="s">
        <v>258</v>
      </c>
      <c r="B113" s="4" t="s">
        <v>6</v>
      </c>
      <c r="C113" s="4" t="s">
        <v>6</v>
      </c>
      <c r="D113" s="4" t="s">
        <v>6</v>
      </c>
      <c r="E113" s="42" t="s">
        <v>177</v>
      </c>
    </row>
    <row r="114" spans="1:5" x14ac:dyDescent="0.25">
      <c r="A114" s="2" t="s">
        <v>304</v>
      </c>
      <c r="B114" s="4" t="s">
        <v>6</v>
      </c>
      <c r="C114" s="4" t="s">
        <v>6</v>
      </c>
      <c r="D114" s="4" t="s">
        <v>6</v>
      </c>
      <c r="E114" s="42" t="s">
        <v>177</v>
      </c>
    </row>
    <row r="115" spans="1:5" x14ac:dyDescent="0.25">
      <c r="A115" s="2" t="s">
        <v>279</v>
      </c>
      <c r="B115" s="4" t="s">
        <v>6</v>
      </c>
      <c r="C115" s="4" t="s">
        <v>6</v>
      </c>
      <c r="D115" s="36" t="s">
        <v>6</v>
      </c>
      <c r="E115" s="42" t="s">
        <v>177</v>
      </c>
    </row>
    <row r="116" spans="1:5" x14ac:dyDescent="0.25">
      <c r="A116" s="2" t="s">
        <v>303</v>
      </c>
      <c r="B116" s="4" t="s">
        <v>6</v>
      </c>
      <c r="C116" s="4" t="s">
        <v>6</v>
      </c>
      <c r="D116" s="4" t="s">
        <v>6</v>
      </c>
      <c r="E116" s="42" t="s">
        <v>177</v>
      </c>
    </row>
    <row r="117" spans="1:5" x14ac:dyDescent="0.25">
      <c r="A117" s="2" t="s">
        <v>302</v>
      </c>
      <c r="B117" s="4" t="s">
        <v>6</v>
      </c>
      <c r="C117" s="4" t="s">
        <v>6</v>
      </c>
      <c r="D117" s="4" t="s">
        <v>6</v>
      </c>
      <c r="E117" s="42" t="s">
        <v>177</v>
      </c>
    </row>
    <row r="118" spans="1:5" x14ac:dyDescent="0.25">
      <c r="A118" s="2" t="s">
        <v>217</v>
      </c>
      <c r="B118" s="4" t="s">
        <v>6</v>
      </c>
      <c r="C118" s="8" t="s">
        <v>7</v>
      </c>
      <c r="D118" s="4" t="s">
        <v>6</v>
      </c>
      <c r="E118" s="42" t="s">
        <v>177</v>
      </c>
    </row>
    <row r="119" spans="1:5" x14ac:dyDescent="0.25">
      <c r="A119" s="2" t="s">
        <v>301</v>
      </c>
      <c r="B119" s="4" t="s">
        <v>6</v>
      </c>
      <c r="C119" s="4" t="s">
        <v>6</v>
      </c>
      <c r="D119" s="4" t="s">
        <v>6</v>
      </c>
      <c r="E119" s="42" t="s">
        <v>177</v>
      </c>
    </row>
    <row r="120" spans="1:5" x14ac:dyDescent="0.25">
      <c r="A120" s="2" t="s">
        <v>300</v>
      </c>
      <c r="B120" s="4" t="s">
        <v>6</v>
      </c>
      <c r="C120" s="4" t="s">
        <v>6</v>
      </c>
      <c r="D120" s="4" t="s">
        <v>6</v>
      </c>
      <c r="E120" s="42" t="s">
        <v>177</v>
      </c>
    </row>
    <row r="121" spans="1:5" x14ac:dyDescent="0.25">
      <c r="A121" s="2" t="s">
        <v>299</v>
      </c>
      <c r="B121" s="4" t="s">
        <v>6</v>
      </c>
      <c r="C121" s="4" t="s">
        <v>6</v>
      </c>
      <c r="D121" s="4" t="s">
        <v>6</v>
      </c>
      <c r="E121" s="42" t="s">
        <v>177</v>
      </c>
    </row>
    <row r="122" spans="1:5" x14ac:dyDescent="0.25">
      <c r="A122" s="2" t="s">
        <v>233</v>
      </c>
      <c r="B122" s="4" t="s">
        <v>6</v>
      </c>
      <c r="C122" s="4" t="s">
        <v>6</v>
      </c>
      <c r="D122" s="4" t="s">
        <v>6</v>
      </c>
      <c r="E122" s="42" t="s">
        <v>177</v>
      </c>
    </row>
    <row r="123" spans="1:5" x14ac:dyDescent="0.25">
      <c r="A123" s="2" t="s">
        <v>298</v>
      </c>
      <c r="B123" s="4" t="s">
        <v>6</v>
      </c>
      <c r="C123" s="4" t="s">
        <v>6</v>
      </c>
      <c r="D123" s="4" t="s">
        <v>6</v>
      </c>
      <c r="E123" s="42" t="s">
        <v>177</v>
      </c>
    </row>
    <row r="124" spans="1:5" x14ac:dyDescent="0.25">
      <c r="A124" s="2" t="s">
        <v>297</v>
      </c>
      <c r="B124" s="4" t="s">
        <v>6</v>
      </c>
      <c r="C124" s="4" t="s">
        <v>6</v>
      </c>
      <c r="D124" s="4" t="s">
        <v>6</v>
      </c>
      <c r="E124" s="42" t="s">
        <v>177</v>
      </c>
    </row>
    <row r="125" spans="1:5" x14ac:dyDescent="0.25">
      <c r="A125" s="2" t="s">
        <v>278</v>
      </c>
      <c r="B125" s="4" t="s">
        <v>6</v>
      </c>
      <c r="C125" s="4" t="s">
        <v>6</v>
      </c>
      <c r="D125" s="4" t="s">
        <v>6</v>
      </c>
      <c r="E125" s="42" t="s">
        <v>177</v>
      </c>
    </row>
    <row r="126" spans="1:5" x14ac:dyDescent="0.25">
      <c r="A126" s="15" t="s">
        <v>277</v>
      </c>
      <c r="B126" s="22" t="s">
        <v>140</v>
      </c>
      <c r="C126" s="22" t="s">
        <v>140</v>
      </c>
      <c r="D126" s="21" t="s">
        <v>6</v>
      </c>
      <c r="E126" s="31" t="s">
        <v>177</v>
      </c>
    </row>
    <row r="127" spans="1:5" x14ac:dyDescent="0.25">
      <c r="A127" s="2" t="s">
        <v>6</v>
      </c>
      <c r="B127" s="10">
        <f>COUNTIF(B107:B126,"pass")</f>
        <v>19</v>
      </c>
      <c r="C127" s="10">
        <f>COUNTIF(C107:C126,"pass")</f>
        <v>18</v>
      </c>
      <c r="D127" s="10">
        <f>COUNTIF(D107:D126,"pass")</f>
        <v>20</v>
      </c>
      <c r="E127" s="10">
        <f>COUNTIF(E107:E126,"pass")</f>
        <v>0</v>
      </c>
    </row>
    <row r="128" spans="1:5" x14ac:dyDescent="0.25">
      <c r="A128" s="2" t="s">
        <v>143</v>
      </c>
      <c r="B128" s="5">
        <f>COUNTIF(B107:B126,"Ok")</f>
        <v>0</v>
      </c>
      <c r="C128" s="5">
        <f>COUNTIF(C107:C126,"Ok")</f>
        <v>0</v>
      </c>
      <c r="D128" s="5">
        <f>COUNTIF(D107:D126,"Ok")</f>
        <v>0</v>
      </c>
      <c r="E128" s="5">
        <f>COUNTIF(E107:E126,"Ok")</f>
        <v>0</v>
      </c>
    </row>
    <row r="129" spans="1:5" x14ac:dyDescent="0.25">
      <c r="A129" s="2" t="s">
        <v>140</v>
      </c>
      <c r="B129" s="11">
        <f>COUNTIF(B107:B126,"workaround")</f>
        <v>1</v>
      </c>
      <c r="C129" s="11">
        <f>COUNTIF(C107:C126,"workaround")</f>
        <v>1</v>
      </c>
      <c r="D129" s="11">
        <f>COUNTIF(D107:D126,"workaround")</f>
        <v>0</v>
      </c>
      <c r="E129" s="11">
        <f>COUNTIF(E107:E126,"workaround")</f>
        <v>0</v>
      </c>
    </row>
    <row r="130" spans="1:5" x14ac:dyDescent="0.25">
      <c r="A130" s="2" t="s">
        <v>7</v>
      </c>
      <c r="B130" s="12">
        <f>COUNTIF(B107:B126,"Fail")</f>
        <v>0</v>
      </c>
      <c r="C130" s="12">
        <f>COUNTIF(C107:C126,"Fail")</f>
        <v>1</v>
      </c>
      <c r="D130" s="12">
        <f>COUNTIF(D107:D126,"Fail")</f>
        <v>0</v>
      </c>
      <c r="E130" s="12">
        <f>COUNTIF(E107:E126,"Fail")</f>
        <v>0</v>
      </c>
    </row>
    <row r="131" spans="1:5" x14ac:dyDescent="0.25">
      <c r="A131" s="2" t="s">
        <v>145</v>
      </c>
      <c r="B131" s="2">
        <f>COUNT(B107:B126,"Untested")</f>
        <v>0</v>
      </c>
      <c r="C131" s="2">
        <f>COUNT(C107:C126,"Untested")</f>
        <v>0</v>
      </c>
      <c r="D131" s="2">
        <f>COUNT(D107:D126,"Untested")</f>
        <v>0</v>
      </c>
      <c r="E131" s="2">
        <f>COUNT(E107:E126,"Untested")</f>
        <v>0</v>
      </c>
    </row>
    <row r="132" spans="1:5" x14ac:dyDescent="0.25">
      <c r="A132" s="2" t="s">
        <v>139</v>
      </c>
      <c r="B132" s="2">
        <f>B127+B130+B129+B131+B128</f>
        <v>20</v>
      </c>
      <c r="C132" s="2">
        <f>C127+C130+C129+C131+C128</f>
        <v>20</v>
      </c>
      <c r="D132" s="2">
        <f>D127+D130+D129+D131+D128</f>
        <v>20</v>
      </c>
      <c r="E132" s="2">
        <f>E127+E130+E129+E131+E128</f>
        <v>0</v>
      </c>
    </row>
    <row r="133" spans="1:5" ht="15.75" thickBot="1" x14ac:dyDescent="0.3">
      <c r="A133" s="18" t="s">
        <v>8</v>
      </c>
      <c r="B133" s="6">
        <f>IF(B$132=0, 0, (B$127+B$128)/B$132)</f>
        <v>0.95</v>
      </c>
      <c r="C133" s="6">
        <f>IF(C$132=0, 0, (C$127+C$128)/C$132)</f>
        <v>0.9</v>
      </c>
      <c r="D133" s="6">
        <f>IF(D$132=0, 0, (D$127+D$128)/D$132)</f>
        <v>1</v>
      </c>
      <c r="E133" s="6">
        <f>IF(E$132=0, 0, (E$127+E$128)/E$132)</f>
        <v>0</v>
      </c>
    </row>
    <row r="134" spans="1:5" ht="15.75" thickBot="1" x14ac:dyDescent="0.3">
      <c r="A134" s="14"/>
      <c r="B134" s="14"/>
      <c r="C134" s="14"/>
      <c r="D134" s="14"/>
      <c r="E134" s="14"/>
    </row>
    <row r="135" spans="1:5" x14ac:dyDescent="0.25">
      <c r="A135" s="15" t="s">
        <v>12</v>
      </c>
      <c r="B135" s="40" t="s">
        <v>5</v>
      </c>
      <c r="C135" s="41" t="s">
        <v>151</v>
      </c>
      <c r="D135" s="41" t="s">
        <v>190</v>
      </c>
      <c r="E135" s="3" t="s">
        <v>188</v>
      </c>
    </row>
    <row r="136" spans="1:5" x14ac:dyDescent="0.25">
      <c r="A136" s="2" t="s">
        <v>295</v>
      </c>
      <c r="B136" s="4" t="s">
        <v>6</v>
      </c>
      <c r="C136" s="4" t="s">
        <v>6</v>
      </c>
      <c r="D136" s="4" t="s">
        <v>6</v>
      </c>
      <c r="E136" s="42" t="s">
        <v>177</v>
      </c>
    </row>
    <row r="137" spans="1:5" x14ac:dyDescent="0.25">
      <c r="A137" s="2" t="s">
        <v>294</v>
      </c>
      <c r="B137" s="4" t="s">
        <v>6</v>
      </c>
      <c r="C137" s="4" t="s">
        <v>6</v>
      </c>
      <c r="D137" s="4" t="s">
        <v>6</v>
      </c>
      <c r="E137" s="42" t="s">
        <v>177</v>
      </c>
    </row>
    <row r="138" spans="1:5" x14ac:dyDescent="0.25">
      <c r="A138" s="2" t="s">
        <v>293</v>
      </c>
      <c r="B138" s="8" t="s">
        <v>7</v>
      </c>
      <c r="C138" s="8" t="s">
        <v>7</v>
      </c>
      <c r="D138" s="8" t="s">
        <v>7</v>
      </c>
      <c r="E138" s="42" t="s">
        <v>177</v>
      </c>
    </row>
    <row r="139" spans="1:5" x14ac:dyDescent="0.25">
      <c r="A139" s="2" t="s">
        <v>290</v>
      </c>
      <c r="B139" s="4" t="s">
        <v>6</v>
      </c>
      <c r="C139" s="4" t="s">
        <v>6</v>
      </c>
      <c r="D139" s="4" t="s">
        <v>6</v>
      </c>
      <c r="E139" s="42" t="s">
        <v>177</v>
      </c>
    </row>
    <row r="140" spans="1:5" x14ac:dyDescent="0.25">
      <c r="A140" s="2" t="s">
        <v>286</v>
      </c>
      <c r="B140" s="4" t="s">
        <v>6</v>
      </c>
      <c r="C140" s="4" t="s">
        <v>6</v>
      </c>
      <c r="D140" s="4" t="s">
        <v>6</v>
      </c>
      <c r="E140" s="42" t="s">
        <v>177</v>
      </c>
    </row>
    <row r="141" spans="1:5" x14ac:dyDescent="0.25">
      <c r="A141" s="2" t="s">
        <v>285</v>
      </c>
      <c r="B141" s="4" t="s">
        <v>6</v>
      </c>
      <c r="C141" s="4" t="s">
        <v>6</v>
      </c>
      <c r="D141" s="4" t="s">
        <v>6</v>
      </c>
      <c r="E141" s="42" t="s">
        <v>177</v>
      </c>
    </row>
    <row r="142" spans="1:5" x14ac:dyDescent="0.25">
      <c r="A142" s="2" t="s">
        <v>284</v>
      </c>
      <c r="B142" s="4" t="s">
        <v>6</v>
      </c>
      <c r="C142" s="4" t="s">
        <v>6</v>
      </c>
      <c r="D142" s="4" t="s">
        <v>6</v>
      </c>
      <c r="E142" s="42" t="s">
        <v>177</v>
      </c>
    </row>
    <row r="143" spans="1:5" x14ac:dyDescent="0.25">
      <c r="A143" s="2" t="s">
        <v>283</v>
      </c>
      <c r="B143" s="4" t="s">
        <v>6</v>
      </c>
      <c r="C143" s="4" t="s">
        <v>6</v>
      </c>
      <c r="D143" s="4" t="s">
        <v>6</v>
      </c>
      <c r="E143" s="42" t="s">
        <v>177</v>
      </c>
    </row>
    <row r="144" spans="1:5" x14ac:dyDescent="0.25">
      <c r="A144" s="2" t="s">
        <v>282</v>
      </c>
      <c r="B144" s="4" t="s">
        <v>6</v>
      </c>
      <c r="C144" s="4" t="s">
        <v>6</v>
      </c>
      <c r="D144" s="4" t="s">
        <v>6</v>
      </c>
      <c r="E144" s="42" t="s">
        <v>177</v>
      </c>
    </row>
    <row r="145" spans="1:5" x14ac:dyDescent="0.25">
      <c r="A145" s="2" t="s">
        <v>281</v>
      </c>
      <c r="B145" s="4" t="s">
        <v>6</v>
      </c>
      <c r="C145" s="4" t="s">
        <v>6</v>
      </c>
      <c r="D145" s="4" t="s">
        <v>6</v>
      </c>
      <c r="E145" s="42" t="s">
        <v>177</v>
      </c>
    </row>
    <row r="146" spans="1:5" x14ac:dyDescent="0.25">
      <c r="A146" s="2" t="s">
        <v>310</v>
      </c>
      <c r="B146" s="4" t="s">
        <v>6</v>
      </c>
      <c r="C146" s="4" t="s">
        <v>6</v>
      </c>
      <c r="D146" s="4" t="s">
        <v>6</v>
      </c>
      <c r="E146" s="42" t="s">
        <v>177</v>
      </c>
    </row>
    <row r="147" spans="1:5" x14ac:dyDescent="0.25">
      <c r="A147" s="2" t="s">
        <v>242</v>
      </c>
      <c r="B147" s="4" t="s">
        <v>6</v>
      </c>
      <c r="C147" s="4" t="s">
        <v>6</v>
      </c>
      <c r="D147" s="4" t="s">
        <v>6</v>
      </c>
      <c r="E147" s="42" t="s">
        <v>177</v>
      </c>
    </row>
    <row r="148" spans="1:5" x14ac:dyDescent="0.25">
      <c r="A148" s="15" t="s">
        <v>241</v>
      </c>
      <c r="B148" s="21" t="s">
        <v>6</v>
      </c>
      <c r="C148" s="21" t="s">
        <v>6</v>
      </c>
      <c r="D148" s="21" t="s">
        <v>6</v>
      </c>
      <c r="E148" s="31" t="s">
        <v>177</v>
      </c>
    </row>
    <row r="149" spans="1:5" x14ac:dyDescent="0.25">
      <c r="A149" s="2" t="s">
        <v>6</v>
      </c>
      <c r="B149" s="10">
        <f>COUNTIF(B136:B148,"pass")</f>
        <v>12</v>
      </c>
      <c r="C149" s="10">
        <f>COUNTIF(C136:C148,"pass")</f>
        <v>12</v>
      </c>
      <c r="D149" s="10">
        <f>COUNTIF(D136:D148,"pass")</f>
        <v>12</v>
      </c>
      <c r="E149" s="10">
        <f>COUNTIF(E136:E148,"pass")</f>
        <v>0</v>
      </c>
    </row>
    <row r="150" spans="1:5" x14ac:dyDescent="0.25">
      <c r="A150" s="2" t="s">
        <v>143</v>
      </c>
      <c r="B150" s="5">
        <f>COUNTIF(B136:B148,"Ok")</f>
        <v>0</v>
      </c>
      <c r="C150" s="5">
        <f>COUNTIF(C136:C148,"Ok")</f>
        <v>0</v>
      </c>
      <c r="D150" s="5">
        <f>COUNTIF(D136:D148,"Ok")</f>
        <v>0</v>
      </c>
      <c r="E150" s="5">
        <f>COUNTIF(E136:E148,"Ok")</f>
        <v>0</v>
      </c>
    </row>
    <row r="151" spans="1:5" x14ac:dyDescent="0.25">
      <c r="A151" s="2" t="s">
        <v>140</v>
      </c>
      <c r="B151" s="11">
        <f>COUNTIF(B136:B148,"workaround")</f>
        <v>0</v>
      </c>
      <c r="C151" s="11">
        <f>COUNTIF(C136:C148,"workaround")</f>
        <v>0</v>
      </c>
      <c r="D151" s="11">
        <f>COUNTIF(D136:D148,"workaround")</f>
        <v>0</v>
      </c>
      <c r="E151" s="11">
        <f>COUNTIF(E136:E148,"workaround")</f>
        <v>0</v>
      </c>
    </row>
    <row r="152" spans="1:5" x14ac:dyDescent="0.25">
      <c r="A152" s="2" t="s">
        <v>7</v>
      </c>
      <c r="B152" s="12">
        <f>COUNTIF(B136:B148,"Fail")</f>
        <v>1</v>
      </c>
      <c r="C152" s="12">
        <f>COUNTIF(C136:C148,"Fail")</f>
        <v>1</v>
      </c>
      <c r="D152" s="12">
        <f>COUNTIF(D136:D148,"Fail")</f>
        <v>1</v>
      </c>
      <c r="E152" s="12">
        <f>COUNTIF(E136:E148,"Fail")</f>
        <v>0</v>
      </c>
    </row>
    <row r="153" spans="1:5" x14ac:dyDescent="0.25">
      <c r="A153" s="2" t="s">
        <v>145</v>
      </c>
      <c r="B153" s="2">
        <f>COUNT(B136:B148,"Untested")</f>
        <v>0</v>
      </c>
      <c r="C153" s="2">
        <f>COUNT(C136:C148,"Untested")</f>
        <v>0</v>
      </c>
      <c r="D153" s="2">
        <f>COUNT(D136:D148,"Untested")</f>
        <v>0</v>
      </c>
      <c r="E153" s="2">
        <f>COUNT(E136:E148,"Untested")</f>
        <v>0</v>
      </c>
    </row>
    <row r="154" spans="1:5" x14ac:dyDescent="0.25">
      <c r="A154" s="2" t="s">
        <v>139</v>
      </c>
      <c r="B154" s="2">
        <f>B149+B152+B151+B153+B150</f>
        <v>13</v>
      </c>
      <c r="C154" s="2">
        <f>C149+C152+C151+C153+C150</f>
        <v>13</v>
      </c>
      <c r="D154" s="2">
        <f>D149+D152+D151+D153+D150</f>
        <v>13</v>
      </c>
      <c r="E154" s="2">
        <f>E149+E152+E151+E153+E150</f>
        <v>0</v>
      </c>
    </row>
    <row r="155" spans="1:5" ht="15.75" thickBot="1" x14ac:dyDescent="0.3">
      <c r="A155" s="18" t="s">
        <v>8</v>
      </c>
      <c r="B155" s="6">
        <f>IF(B$154=0, 0, (B$149+B$150)/B$154)</f>
        <v>0.92307692307692313</v>
      </c>
      <c r="C155" s="6">
        <f>IF(C$154=0, 0, (C$149+C$150)/C$154)</f>
        <v>0.92307692307692313</v>
      </c>
      <c r="D155" s="6">
        <f>IF(D$154=0, 0, (D$149+D$150)/D$154)</f>
        <v>0.92307692307692313</v>
      </c>
      <c r="E155" s="6">
        <f>IF(E$154=0, 0, (E$149+E$150)/E$154)</f>
        <v>0</v>
      </c>
    </row>
    <row r="156" spans="1:5" ht="15.75" thickBot="1" x14ac:dyDescent="0.3">
      <c r="A156" s="13"/>
      <c r="B156" s="16"/>
      <c r="C156" s="13"/>
      <c r="D156" s="13"/>
      <c r="E156" s="13"/>
    </row>
    <row r="157" spans="1:5" x14ac:dyDescent="0.25">
      <c r="A157" s="15" t="s">
        <v>178</v>
      </c>
      <c r="B157" s="40" t="s">
        <v>5</v>
      </c>
      <c r="C157" s="41" t="s">
        <v>151</v>
      </c>
      <c r="D157" s="41" t="s">
        <v>190</v>
      </c>
      <c r="E157" s="3" t="s">
        <v>188</v>
      </c>
    </row>
    <row r="158" spans="1:5" x14ac:dyDescent="0.25">
      <c r="A158" s="2" t="s">
        <v>222</v>
      </c>
      <c r="B158" s="4" t="s">
        <v>6</v>
      </c>
      <c r="C158" s="8" t="s">
        <v>7</v>
      </c>
      <c r="D158" s="8" t="s">
        <v>7</v>
      </c>
      <c r="E158" s="4" t="s">
        <v>6</v>
      </c>
    </row>
    <row r="159" spans="1:5" x14ac:dyDescent="0.25">
      <c r="A159" s="2" t="s">
        <v>263</v>
      </c>
      <c r="B159" s="4" t="s">
        <v>6</v>
      </c>
      <c r="C159" s="4" t="s">
        <v>6</v>
      </c>
      <c r="D159" s="4" t="s">
        <v>6</v>
      </c>
      <c r="E159" s="38" t="s">
        <v>140</v>
      </c>
    </row>
    <row r="160" spans="1:5" x14ac:dyDescent="0.25">
      <c r="A160" s="2" t="s">
        <v>292</v>
      </c>
      <c r="B160" s="4" t="s">
        <v>6</v>
      </c>
      <c r="C160" s="4" t="s">
        <v>6</v>
      </c>
      <c r="D160" s="4" t="s">
        <v>6</v>
      </c>
      <c r="E160" s="38" t="s">
        <v>140</v>
      </c>
    </row>
    <row r="161" spans="1:5" x14ac:dyDescent="0.25">
      <c r="A161" s="2" t="s">
        <v>291</v>
      </c>
      <c r="B161" s="4" t="s">
        <v>6</v>
      </c>
      <c r="C161" s="4" t="s">
        <v>6</v>
      </c>
      <c r="D161" s="8" t="s">
        <v>7</v>
      </c>
      <c r="E161" s="8" t="s">
        <v>7</v>
      </c>
    </row>
    <row r="162" spans="1:5" x14ac:dyDescent="0.25">
      <c r="A162" s="23" t="s">
        <v>262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23" t="s">
        <v>261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" t="s">
        <v>289</v>
      </c>
      <c r="B164" s="4" t="s">
        <v>6</v>
      </c>
      <c r="C164" s="4" t="s">
        <v>6</v>
      </c>
      <c r="D164" s="4" t="s">
        <v>6</v>
      </c>
      <c r="E164" s="38" t="s">
        <v>140</v>
      </c>
    </row>
    <row r="165" spans="1:5" x14ac:dyDescent="0.25">
      <c r="A165" s="23" t="s">
        <v>210</v>
      </c>
      <c r="B165" s="4" t="s">
        <v>6</v>
      </c>
      <c r="C165" s="4" t="s">
        <v>6</v>
      </c>
      <c r="D165" s="4" t="s">
        <v>6</v>
      </c>
      <c r="E165" s="4" t="s">
        <v>6</v>
      </c>
    </row>
    <row r="166" spans="1:5" x14ac:dyDescent="0.25">
      <c r="A166" s="23" t="s">
        <v>227</v>
      </c>
      <c r="B166" s="4" t="s">
        <v>6</v>
      </c>
      <c r="C166" s="4" t="s">
        <v>6</v>
      </c>
      <c r="D166" s="4" t="s">
        <v>6</v>
      </c>
      <c r="E166" s="4" t="s">
        <v>6</v>
      </c>
    </row>
    <row r="167" spans="1:5" x14ac:dyDescent="0.25">
      <c r="A167" s="2" t="s">
        <v>268</v>
      </c>
      <c r="B167" s="4" t="s">
        <v>6</v>
      </c>
      <c r="C167" s="4" t="s">
        <v>6</v>
      </c>
      <c r="D167" s="4" t="s">
        <v>6</v>
      </c>
      <c r="E167" s="8" t="s">
        <v>7</v>
      </c>
    </row>
    <row r="168" spans="1:5" x14ac:dyDescent="0.25">
      <c r="A168" s="23" t="s">
        <v>260</v>
      </c>
      <c r="B168" s="4" t="s">
        <v>6</v>
      </c>
      <c r="C168" s="8" t="s">
        <v>7</v>
      </c>
      <c r="D168" s="4" t="s">
        <v>6</v>
      </c>
      <c r="E168" s="4" t="s">
        <v>6</v>
      </c>
    </row>
    <row r="169" spans="1:5" x14ac:dyDescent="0.25">
      <c r="A169" s="23" t="s">
        <v>259</v>
      </c>
      <c r="B169" s="4" t="s">
        <v>6</v>
      </c>
      <c r="C169" s="8" t="s">
        <v>7</v>
      </c>
      <c r="D169" s="4" t="s">
        <v>6</v>
      </c>
      <c r="E169" s="4" t="s">
        <v>6</v>
      </c>
    </row>
    <row r="170" spans="1:5" x14ac:dyDescent="0.25">
      <c r="A170" s="2" t="s">
        <v>269</v>
      </c>
      <c r="B170" s="4" t="s">
        <v>6</v>
      </c>
      <c r="C170" s="4" t="s">
        <v>6</v>
      </c>
      <c r="D170" s="4" t="s">
        <v>6</v>
      </c>
      <c r="E170" s="38" t="s">
        <v>140</v>
      </c>
    </row>
    <row r="171" spans="1:5" x14ac:dyDescent="0.25">
      <c r="A171" s="2" t="s">
        <v>288</v>
      </c>
      <c r="B171" s="4" t="s">
        <v>6</v>
      </c>
      <c r="C171" s="4" t="s">
        <v>6</v>
      </c>
      <c r="D171" s="4" t="s">
        <v>6</v>
      </c>
      <c r="E171" s="38" t="s">
        <v>140</v>
      </c>
    </row>
    <row r="172" spans="1:5" x14ac:dyDescent="0.25">
      <c r="A172" s="2" t="s">
        <v>270</v>
      </c>
      <c r="B172" s="4" t="s">
        <v>6</v>
      </c>
      <c r="C172" s="4" t="s">
        <v>6</v>
      </c>
      <c r="D172" s="4" t="s">
        <v>6</v>
      </c>
      <c r="E172" s="4" t="s">
        <v>6</v>
      </c>
    </row>
    <row r="173" spans="1:5" x14ac:dyDescent="0.25">
      <c r="A173" s="2" t="s">
        <v>287</v>
      </c>
      <c r="B173" s="8" t="s">
        <v>7</v>
      </c>
      <c r="C173" s="8" t="s">
        <v>7</v>
      </c>
      <c r="D173" s="4" t="s">
        <v>6</v>
      </c>
      <c r="E173" s="8" t="s">
        <v>7</v>
      </c>
    </row>
    <row r="174" spans="1:5" x14ac:dyDescent="0.25">
      <c r="A174" s="2" t="s">
        <v>267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271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3" t="s">
        <v>258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" t="s">
        <v>280</v>
      </c>
      <c r="B177" s="4" t="s">
        <v>6</v>
      </c>
      <c r="C177" s="4" t="s">
        <v>6</v>
      </c>
      <c r="D177" s="4" t="s">
        <v>6</v>
      </c>
      <c r="E177" s="8" t="s">
        <v>7</v>
      </c>
    </row>
    <row r="178" spans="1:5" x14ac:dyDescent="0.25">
      <c r="A178" s="23" t="s">
        <v>257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256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255</v>
      </c>
      <c r="B180" s="8" t="s">
        <v>7</v>
      </c>
      <c r="C180" s="4" t="s">
        <v>6</v>
      </c>
      <c r="D180" s="4" t="s">
        <v>6</v>
      </c>
      <c r="E180" s="4" t="s">
        <v>6</v>
      </c>
    </row>
    <row r="181" spans="1:5" x14ac:dyDescent="0.25">
      <c r="A181" s="2" t="s">
        <v>254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253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" t="s">
        <v>252</v>
      </c>
      <c r="B183" s="35" t="s">
        <v>144</v>
      </c>
      <c r="C183" s="4" t="s">
        <v>6</v>
      </c>
      <c r="D183" s="4" t="s">
        <v>6</v>
      </c>
      <c r="E183" s="4" t="s">
        <v>6</v>
      </c>
    </row>
    <row r="184" spans="1:5" x14ac:dyDescent="0.25">
      <c r="A184" s="23" t="s">
        <v>251</v>
      </c>
      <c r="B184" s="4" t="s">
        <v>6</v>
      </c>
      <c r="C184" s="4" t="s">
        <v>6</v>
      </c>
      <c r="D184" s="4" t="s">
        <v>6</v>
      </c>
      <c r="E184" s="4" t="s">
        <v>6</v>
      </c>
    </row>
    <row r="185" spans="1:5" x14ac:dyDescent="0.25">
      <c r="A185" s="2" t="s">
        <v>250</v>
      </c>
      <c r="B185" s="4" t="s">
        <v>6</v>
      </c>
      <c r="C185" s="8" t="s">
        <v>7</v>
      </c>
      <c r="D185" s="4" t="s">
        <v>6</v>
      </c>
      <c r="E185" s="4" t="s">
        <v>6</v>
      </c>
    </row>
    <row r="186" spans="1:5" x14ac:dyDescent="0.25">
      <c r="A186" s="2" t="s">
        <v>249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273</v>
      </c>
      <c r="B187" s="4" t="s">
        <v>6</v>
      </c>
      <c r="C187" s="4" t="s">
        <v>6</v>
      </c>
      <c r="D187" s="4" t="s">
        <v>6</v>
      </c>
      <c r="E187" s="38" t="s">
        <v>140</v>
      </c>
    </row>
    <row r="188" spans="1:5" x14ac:dyDescent="0.25">
      <c r="A188" s="2" t="s">
        <v>272</v>
      </c>
      <c r="B188" s="4" t="s">
        <v>6</v>
      </c>
      <c r="C188" s="4" t="s">
        <v>6</v>
      </c>
      <c r="D188" s="4" t="s">
        <v>6</v>
      </c>
      <c r="E188" s="38" t="s">
        <v>140</v>
      </c>
    </row>
    <row r="189" spans="1:5" x14ac:dyDescent="0.25">
      <c r="A189" s="23" t="s">
        <v>248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247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" t="s">
        <v>218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246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237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296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245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244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313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238</v>
      </c>
      <c r="B198" s="4" t="s">
        <v>6</v>
      </c>
      <c r="C198" s="4" t="s">
        <v>6</v>
      </c>
      <c r="D198" s="4" t="s">
        <v>6</v>
      </c>
      <c r="E198" s="4" t="s">
        <v>6</v>
      </c>
    </row>
    <row r="199" spans="1:5" x14ac:dyDescent="0.25">
      <c r="A199" s="2" t="s">
        <v>243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311</v>
      </c>
      <c r="B200" s="4" t="s">
        <v>6</v>
      </c>
      <c r="C200" s="4" t="s">
        <v>6</v>
      </c>
      <c r="D200" s="4" t="s">
        <v>6</v>
      </c>
      <c r="E200" s="38" t="s">
        <v>140</v>
      </c>
    </row>
    <row r="201" spans="1:5" x14ac:dyDescent="0.25">
      <c r="A201" s="15" t="s">
        <v>312</v>
      </c>
      <c r="B201" s="21" t="s">
        <v>6</v>
      </c>
      <c r="C201" s="21" t="s">
        <v>6</v>
      </c>
      <c r="D201" s="21" t="s">
        <v>6</v>
      </c>
      <c r="E201" s="21" t="s">
        <v>6</v>
      </c>
    </row>
    <row r="202" spans="1:5" x14ac:dyDescent="0.25">
      <c r="A202" s="2" t="s">
        <v>6</v>
      </c>
      <c r="B202" s="10">
        <f>COUNTIF(B$158:B$201,"pass")</f>
        <v>41</v>
      </c>
      <c r="C202" s="10">
        <f>COUNTIF(C$158:C$201,"pass")</f>
        <v>39</v>
      </c>
      <c r="D202" s="10">
        <f>COUNTIF(D$158:D$201,"pass")</f>
        <v>42</v>
      </c>
      <c r="E202" s="10">
        <f>COUNTIF(E$158:E$201,"pass")</f>
        <v>30</v>
      </c>
    </row>
    <row r="203" spans="1:5" x14ac:dyDescent="0.25">
      <c r="A203" s="2" t="s">
        <v>143</v>
      </c>
      <c r="B203" s="5">
        <f>COUNTIF(B$158:B$201,"Ok")</f>
        <v>1</v>
      </c>
      <c r="C203" s="5">
        <f>COUNTIF(C$158:C$201,"Ok")</f>
        <v>0</v>
      </c>
      <c r="D203" s="5">
        <f>COUNTIF(D$158:D$201,"Ok")</f>
        <v>0</v>
      </c>
      <c r="E203" s="5">
        <f>COUNTIF(E$158:E$201,"Ok")</f>
        <v>0</v>
      </c>
    </row>
    <row r="204" spans="1:5" x14ac:dyDescent="0.25">
      <c r="A204" s="2" t="s">
        <v>140</v>
      </c>
      <c r="B204" s="11">
        <f>COUNTIF(B$158:B$201,"workaround")</f>
        <v>0</v>
      </c>
      <c r="C204" s="11">
        <f>COUNTIF(C$158:C$201,"workaround")</f>
        <v>0</v>
      </c>
      <c r="D204" s="11">
        <f>COUNTIF(D$158:D$201,"workaround")</f>
        <v>0</v>
      </c>
      <c r="E204" s="11">
        <f>COUNTIF(E$158:E$201,"workaround")</f>
        <v>10</v>
      </c>
    </row>
    <row r="205" spans="1:5" x14ac:dyDescent="0.25">
      <c r="A205" s="2" t="s">
        <v>7</v>
      </c>
      <c r="B205" s="12">
        <f>COUNTIF(B158:B201,"Fail")</f>
        <v>2</v>
      </c>
      <c r="C205" s="12">
        <f>COUNTIF(C158:C201,"Fail")</f>
        <v>5</v>
      </c>
      <c r="D205" s="12">
        <f>COUNTIF(D158:D201,"Fail")</f>
        <v>2</v>
      </c>
      <c r="E205" s="12">
        <f>COUNTIF(E158:E201,"Fail")</f>
        <v>4</v>
      </c>
    </row>
    <row r="206" spans="1:5" x14ac:dyDescent="0.25">
      <c r="A206" s="2" t="s">
        <v>145</v>
      </c>
      <c r="B206" s="2">
        <f>COUNT(B$162:B$189,"Untested")</f>
        <v>0</v>
      </c>
      <c r="C206" s="2">
        <f>COUNT(C$162:C$189,"Untested")</f>
        <v>0</v>
      </c>
      <c r="D206" s="2">
        <f>COUNT(D$162:D$189,"Untested")</f>
        <v>0</v>
      </c>
      <c r="E206" s="2">
        <f>COUNT(E$162:E$189,"Untested")</f>
        <v>0</v>
      </c>
    </row>
    <row r="207" spans="1:5" x14ac:dyDescent="0.25">
      <c r="A207" s="2" t="s">
        <v>139</v>
      </c>
      <c r="B207" s="2">
        <f>B$202+B$205+B$204+B$206+B$203</f>
        <v>44</v>
      </c>
      <c r="C207" s="2">
        <f>C$202+C$205+C$204+C$206+C$203</f>
        <v>44</v>
      </c>
      <c r="D207" s="2">
        <f>D$202+D$205+D$204+D$206+D$203</f>
        <v>44</v>
      </c>
      <c r="E207" s="2">
        <f>E$202+E$205+E$204+E$206+E$203</f>
        <v>44</v>
      </c>
    </row>
    <row r="208" spans="1:5" ht="15.75" thickBot="1" x14ac:dyDescent="0.3">
      <c r="A208" s="18" t="s">
        <v>8</v>
      </c>
      <c r="B208" s="6">
        <f>IF(B$207=0, 0, (B$202+B$203)/B$207)</f>
        <v>0.95454545454545459</v>
      </c>
      <c r="C208" s="6">
        <f>IF(C$207=0, 0, (C$202+C$203)/C$207)</f>
        <v>0.88636363636363635</v>
      </c>
      <c r="D208" s="6">
        <f>IF(D$207=0, 0, (D$202+D$203)/D$207)</f>
        <v>0.95454545454545459</v>
      </c>
      <c r="E208" s="6">
        <f>IF(E$207=0, 0, (E$202+E$203)/E$207)</f>
        <v>0.68181818181818177</v>
      </c>
    </row>
    <row r="209" spans="1:5" x14ac:dyDescent="0.25">
      <c r="A209" s="15"/>
      <c r="B209" s="15"/>
      <c r="C209" s="15"/>
      <c r="D209" s="15"/>
      <c r="E209" s="15"/>
    </row>
    <row r="210" spans="1:5" x14ac:dyDescent="0.25">
      <c r="A210" s="19" t="s">
        <v>146</v>
      </c>
      <c r="B210" s="15"/>
      <c r="C210" s="15"/>
      <c r="D210" s="15"/>
      <c r="E210" s="15"/>
    </row>
    <row r="211" spans="1:5" x14ac:dyDescent="0.25">
      <c r="A211" s="2" t="s">
        <v>276</v>
      </c>
      <c r="B211" s="4" t="s">
        <v>6</v>
      </c>
      <c r="C211" s="4" t="s">
        <v>6</v>
      </c>
      <c r="D211" s="2"/>
      <c r="E211" s="2"/>
    </row>
    <row r="212" spans="1:5" x14ac:dyDescent="0.25">
      <c r="A212" s="23" t="s">
        <v>198</v>
      </c>
      <c r="B212" s="4" t="s">
        <v>6</v>
      </c>
      <c r="C212" s="2"/>
      <c r="D212" s="2"/>
      <c r="E212" s="2"/>
    </row>
    <row r="213" spans="1:5" x14ac:dyDescent="0.25">
      <c r="A213" s="2" t="s">
        <v>199</v>
      </c>
      <c r="B213" s="2"/>
      <c r="C213" s="4" t="s">
        <v>6</v>
      </c>
      <c r="D213" s="2"/>
      <c r="E213" s="2"/>
    </row>
    <row r="214" spans="1:5" x14ac:dyDescent="0.25">
      <c r="A214" s="2" t="s">
        <v>200</v>
      </c>
      <c r="B214" s="2"/>
      <c r="C214" s="4" t="s">
        <v>6</v>
      </c>
      <c r="D214" s="2"/>
      <c r="E214" s="2"/>
    </row>
    <row r="215" spans="1:5" x14ac:dyDescent="0.25">
      <c r="A215" s="2" t="s">
        <v>201</v>
      </c>
      <c r="B215" s="2"/>
      <c r="C215" s="4" t="s">
        <v>6</v>
      </c>
      <c r="D215" s="2"/>
      <c r="E215" s="2"/>
    </row>
    <row r="216" spans="1:5" x14ac:dyDescent="0.25">
      <c r="A216" s="2" t="s">
        <v>202</v>
      </c>
      <c r="B216" s="4" t="s">
        <v>6</v>
      </c>
      <c r="C216" s="2"/>
      <c r="D216" s="2"/>
      <c r="E216" s="2"/>
    </row>
    <row r="217" spans="1:5" x14ac:dyDescent="0.25">
      <c r="A217" s="2" t="s">
        <v>275</v>
      </c>
      <c r="B217" s="2"/>
      <c r="C217" s="4" t="s">
        <v>6</v>
      </c>
      <c r="D217" s="2"/>
      <c r="E217" s="2"/>
    </row>
    <row r="218" spans="1:5" x14ac:dyDescent="0.25">
      <c r="A218" s="2" t="s">
        <v>203</v>
      </c>
      <c r="B218" s="4" t="s">
        <v>6</v>
      </c>
      <c r="C218" s="4" t="s">
        <v>6</v>
      </c>
      <c r="D218" s="2"/>
      <c r="E218" s="2"/>
    </row>
    <row r="219" spans="1:5" x14ac:dyDescent="0.25">
      <c r="A219" s="2" t="s">
        <v>204</v>
      </c>
      <c r="B219" s="4" t="s">
        <v>6</v>
      </c>
      <c r="C219" s="2"/>
      <c r="D219" s="2"/>
      <c r="E219" s="2"/>
    </row>
    <row r="220" spans="1:5" x14ac:dyDescent="0.25">
      <c r="A220" s="2" t="s">
        <v>274</v>
      </c>
      <c r="B220" s="2"/>
      <c r="C220" s="4" t="s">
        <v>6</v>
      </c>
      <c r="D220" s="2"/>
      <c r="E220" s="2"/>
    </row>
    <row r="221" spans="1:5" x14ac:dyDescent="0.25">
      <c r="A221" s="2" t="s">
        <v>205</v>
      </c>
      <c r="B221" s="4" t="s">
        <v>6</v>
      </c>
      <c r="C221" s="2"/>
      <c r="D221" s="2"/>
      <c r="E221" s="2"/>
    </row>
    <row r="222" spans="1:5" x14ac:dyDescent="0.25">
      <c r="A222" s="2" t="s">
        <v>206</v>
      </c>
      <c r="B222" s="2"/>
      <c r="C222" s="4" t="s">
        <v>6</v>
      </c>
      <c r="D222" s="2"/>
      <c r="E222" s="2"/>
    </row>
    <row r="223" spans="1:5" x14ac:dyDescent="0.25">
      <c r="A223" s="15" t="s">
        <v>207</v>
      </c>
      <c r="B223" s="21" t="s">
        <v>6</v>
      </c>
      <c r="C223" s="15"/>
      <c r="D223" s="15"/>
      <c r="E223" s="15"/>
    </row>
    <row r="224" spans="1:5" x14ac:dyDescent="0.25">
      <c r="A224" s="2" t="s">
        <v>6</v>
      </c>
      <c r="B224" s="10">
        <f>COUNTIF(B211:B223,"pass")</f>
        <v>7</v>
      </c>
      <c r="C224" s="10">
        <f>COUNTIF(C211:C223,"pass")</f>
        <v>8</v>
      </c>
      <c r="D224" s="10">
        <f>COUNTIF(D211:D223,"pass")</f>
        <v>0</v>
      </c>
      <c r="E224" s="10">
        <f>COUNTIF(E211:E223,"pass")</f>
        <v>0</v>
      </c>
    </row>
    <row r="225" spans="1:5" x14ac:dyDescent="0.25">
      <c r="A225" s="2" t="s">
        <v>143</v>
      </c>
      <c r="B225" s="5">
        <f>COUNTIF(B211:B223,"Ok")</f>
        <v>0</v>
      </c>
      <c r="C225" s="5">
        <f>COUNTIF(C211:C223,"Ok")</f>
        <v>0</v>
      </c>
      <c r="D225" s="5">
        <f>COUNTIF(D211:D223,"Ok")</f>
        <v>0</v>
      </c>
      <c r="E225" s="5">
        <f>COUNTIF(E211:E223,"Ok")</f>
        <v>0</v>
      </c>
    </row>
    <row r="226" spans="1:5" x14ac:dyDescent="0.25">
      <c r="A226" s="2" t="s">
        <v>140</v>
      </c>
      <c r="B226" s="11">
        <f>COUNTIF(B211:B223,"workaround")</f>
        <v>0</v>
      </c>
      <c r="C226" s="11">
        <f>COUNTIF(C211:C223,"workaround")</f>
        <v>0</v>
      </c>
      <c r="D226" s="11">
        <f>COUNTIF(D211:D223,"workaround")</f>
        <v>0</v>
      </c>
      <c r="E226" s="11">
        <f>COUNTIF(E211:E223,"workaround")</f>
        <v>0</v>
      </c>
    </row>
    <row r="227" spans="1:5" x14ac:dyDescent="0.25">
      <c r="A227" s="2" t="s">
        <v>7</v>
      </c>
      <c r="B227" s="12">
        <f>COUNTIF(B211:B223,"Fail")</f>
        <v>0</v>
      </c>
      <c r="C227" s="12">
        <f>COUNTIF(C211:C223,"Fail")</f>
        <v>0</v>
      </c>
      <c r="D227" s="12">
        <f>COUNTIF(D211:D223,"Fail")</f>
        <v>0</v>
      </c>
      <c r="E227" s="12">
        <f>COUNTIF(E211:E223,"Fail")</f>
        <v>0</v>
      </c>
    </row>
    <row r="228" spans="1:5" x14ac:dyDescent="0.25">
      <c r="A228" s="2" t="s">
        <v>145</v>
      </c>
      <c r="B228" s="2">
        <f>COUNT(B211:B223,"Untested")</f>
        <v>0</v>
      </c>
      <c r="C228" s="2">
        <f>COUNT(C211:C223,"Untested")</f>
        <v>0</v>
      </c>
      <c r="D228" s="2">
        <f>COUNT(D211:D223,"Untested")</f>
        <v>0</v>
      </c>
      <c r="E228" s="2">
        <f>COUNT(E211:E223,"Untested")</f>
        <v>0</v>
      </c>
    </row>
    <row r="229" spans="1:5" x14ac:dyDescent="0.25">
      <c r="A229" s="2" t="s">
        <v>139</v>
      </c>
      <c r="B229" s="2">
        <f>B224+B227+B226+B228+B225</f>
        <v>7</v>
      </c>
      <c r="C229" s="2">
        <f>C224+C227+C226+C228+C225</f>
        <v>8</v>
      </c>
      <c r="D229" s="2">
        <f>D224+D227+D226+D228+D225</f>
        <v>0</v>
      </c>
      <c r="E229" s="2">
        <f>E224+E227+E226+E228+E225</f>
        <v>0</v>
      </c>
    </row>
    <row r="230" spans="1:5" ht="15.75" thickBot="1" x14ac:dyDescent="0.3">
      <c r="A230" s="18" t="s">
        <v>8</v>
      </c>
      <c r="B230" s="6">
        <f>IF(B$229=0, 0, (B$224+B$225)/B$229)</f>
        <v>1</v>
      </c>
      <c r="C230" s="6">
        <f>IF(C$229=0, 0, (C$224+C$225)/C$229)</f>
        <v>1</v>
      </c>
      <c r="D230" s="6">
        <f>IF(D$229=0, 0, (D$224+D$225)/D$229)</f>
        <v>0</v>
      </c>
      <c r="E230" s="6">
        <f>IF(E$229=0, 0, (E$224+E$225)/E$229)</f>
        <v>0</v>
      </c>
    </row>
    <row r="231" spans="1:5" ht="15.75" thickBot="1" x14ac:dyDescent="0.3">
      <c r="A231" s="13"/>
      <c r="B231" s="13"/>
      <c r="C231" s="13"/>
      <c r="D231" s="13"/>
      <c r="E231" s="13"/>
    </row>
    <row r="232" spans="1:5" x14ac:dyDescent="0.25">
      <c r="A232" s="15" t="s">
        <v>10</v>
      </c>
      <c r="B232" s="15"/>
      <c r="C232" s="15"/>
      <c r="D232" s="15"/>
      <c r="E232" s="15"/>
    </row>
    <row r="233" spans="1:5" x14ac:dyDescent="0.25">
      <c r="A233" s="28" t="s">
        <v>11</v>
      </c>
      <c r="B233" s="29" t="s">
        <v>6</v>
      </c>
      <c r="C233" s="28"/>
      <c r="D233" s="29" t="s">
        <v>6</v>
      </c>
      <c r="E233" s="29" t="s">
        <v>6</v>
      </c>
    </row>
    <row r="234" spans="1:5" x14ac:dyDescent="0.25">
      <c r="A234" s="2" t="s">
        <v>6</v>
      </c>
      <c r="B234" s="10">
        <f>COUNTIF(B233,"pass")</f>
        <v>1</v>
      </c>
      <c r="C234" s="10">
        <f>COUNTIF(C233,"pass")</f>
        <v>0</v>
      </c>
      <c r="D234" s="10">
        <f>COUNTIF(D233,"pass")</f>
        <v>1</v>
      </c>
      <c r="E234" s="10">
        <f>COUNTIF(E233,"pass")</f>
        <v>1</v>
      </c>
    </row>
    <row r="235" spans="1:5" x14ac:dyDescent="0.25">
      <c r="A235" s="2" t="s">
        <v>143</v>
      </c>
      <c r="B235" s="5">
        <f>COUNTIF(B233,"Ok")</f>
        <v>0</v>
      </c>
      <c r="C235" s="5">
        <f>COUNTIF(C233,"Ok")</f>
        <v>0</v>
      </c>
      <c r="D235" s="5">
        <f>COUNTIF(D233,"Ok")</f>
        <v>0</v>
      </c>
      <c r="E235" s="5">
        <f>COUNTIF(E233,"Ok")</f>
        <v>0</v>
      </c>
    </row>
    <row r="236" spans="1:5" x14ac:dyDescent="0.25">
      <c r="A236" s="2" t="s">
        <v>140</v>
      </c>
      <c r="B236" s="11">
        <f>COUNTIF(B233,"workaround")</f>
        <v>0</v>
      </c>
      <c r="C236" s="11">
        <f>COUNTIF(C233,"workaround")</f>
        <v>0</v>
      </c>
      <c r="D236" s="11">
        <f>COUNTIF(D233,"workaround")</f>
        <v>0</v>
      </c>
      <c r="E236" s="11">
        <f>COUNTIF(E233,"workaround")</f>
        <v>0</v>
      </c>
    </row>
    <row r="237" spans="1:5" x14ac:dyDescent="0.25">
      <c r="A237" s="2" t="s">
        <v>7</v>
      </c>
      <c r="B237" s="12">
        <f>COUNTIF(B233,"Fail")</f>
        <v>0</v>
      </c>
      <c r="C237" s="12">
        <f>COUNTIF(C233,"Fail")</f>
        <v>0</v>
      </c>
      <c r="D237" s="12">
        <f>COUNTIF(D233,"Fail")</f>
        <v>0</v>
      </c>
      <c r="E237" s="12">
        <f>COUNTIF(E233,"Fail")</f>
        <v>0</v>
      </c>
    </row>
    <row r="238" spans="1:5" x14ac:dyDescent="0.25">
      <c r="A238" s="2" t="s">
        <v>145</v>
      </c>
      <c r="B238" s="2">
        <f>COUNT(B233,"Untested")</f>
        <v>0</v>
      </c>
      <c r="C238" s="2">
        <f>COUNT(C233,"Untested")</f>
        <v>0</v>
      </c>
      <c r="D238" s="2">
        <f>COUNT(D233,"Untested")</f>
        <v>0</v>
      </c>
      <c r="E238" s="2">
        <f>COUNT(E233,"Untested")</f>
        <v>0</v>
      </c>
    </row>
    <row r="239" spans="1:5" x14ac:dyDescent="0.25">
      <c r="A239" s="2" t="s">
        <v>139</v>
      </c>
      <c r="B239" s="2">
        <f>B234+B237+B236+B238+B235</f>
        <v>1</v>
      </c>
      <c r="C239" s="2">
        <f>C234+C237+C236+C238+C235</f>
        <v>0</v>
      </c>
      <c r="D239" s="2">
        <f>D234+D237+D236+D238+D235</f>
        <v>1</v>
      </c>
      <c r="E239" s="2">
        <f>E234+E237+E236+E238+E235</f>
        <v>1</v>
      </c>
    </row>
    <row r="240" spans="1:5" s="2" customFormat="1" ht="15.75" thickBot="1" x14ac:dyDescent="0.3">
      <c r="A240" s="18" t="s">
        <v>8</v>
      </c>
      <c r="B240" s="6">
        <f>IF(B$239=0, 0, (B$234+B$235)/B$239)</f>
        <v>1</v>
      </c>
      <c r="C240" s="6">
        <f>IF(C$239=0, 0, (C$234+C$235)/C$239)</f>
        <v>0</v>
      </c>
      <c r="D240" s="6">
        <f>IF(D$239=0, 0, (D$234+D$235)/D$239)</f>
        <v>1</v>
      </c>
      <c r="E240" s="6">
        <f>IF(E$239=0, 0, (E$234+E$235)/E$239)</f>
        <v>1</v>
      </c>
    </row>
    <row r="241" spans="1:5" s="2" customFormat="1" x14ac:dyDescent="0.25">
      <c r="A241" s="1"/>
      <c r="B241" s="1"/>
      <c r="C241" s="1"/>
      <c r="D241" s="1"/>
      <c r="E241" s="1"/>
    </row>
    <row r="242" spans="1:5" s="2" customFormat="1" x14ac:dyDescent="0.25">
      <c r="B242" s="20"/>
      <c r="C242" s="20"/>
      <c r="D242" s="20"/>
      <c r="E242" s="20"/>
    </row>
    <row r="243" spans="1:5" x14ac:dyDescent="0.25">
      <c r="A243" s="2"/>
      <c r="B243" s="20"/>
      <c r="C243" s="20"/>
      <c r="D243" s="20"/>
      <c r="E243" s="20"/>
    </row>
    <row r="244" spans="1:5" x14ac:dyDescent="0.25">
      <c r="A244" s="2"/>
      <c r="B244" s="2"/>
      <c r="C244" s="2"/>
      <c r="D244" s="2"/>
      <c r="E244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4"/>
  <sheetViews>
    <sheetView workbookViewId="0">
      <selection activeCell="D6" sqref="D6"/>
    </sheetView>
  </sheetViews>
  <sheetFormatPr defaultRowHeight="15" x14ac:dyDescent="0.25"/>
  <cols>
    <col min="1" max="1" width="29" style="1" bestFit="1" customWidth="1"/>
    <col min="2" max="2" width="13.5703125" style="1" bestFit="1" customWidth="1"/>
    <col min="3" max="3" width="13.85546875" style="1" bestFit="1" customWidth="1"/>
    <col min="4" max="4" width="17.5703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55" t="s">
        <v>197</v>
      </c>
      <c r="B1" s="55"/>
      <c r="C1" s="55"/>
      <c r="D1" s="55"/>
      <c r="E1" s="55"/>
    </row>
    <row r="2" spans="1:5" x14ac:dyDescent="0.25">
      <c r="A2" s="56" t="s">
        <v>168</v>
      </c>
      <c r="B2" s="56"/>
      <c r="C2" s="56"/>
      <c r="D2" s="56"/>
      <c r="E2" s="56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32" t="s">
        <v>5</v>
      </c>
      <c r="C4" s="33" t="s">
        <v>151</v>
      </c>
      <c r="D4" s="33" t="s">
        <v>190</v>
      </c>
      <c r="E4" s="3" t="s">
        <v>188</v>
      </c>
    </row>
    <row r="5" spans="1:5" x14ac:dyDescent="0.25">
      <c r="A5" s="2" t="s">
        <v>149</v>
      </c>
      <c r="B5" s="17">
        <v>40957</v>
      </c>
      <c r="C5" s="17">
        <v>41324</v>
      </c>
      <c r="D5" s="39">
        <v>41296</v>
      </c>
      <c r="E5" s="17">
        <v>41186</v>
      </c>
    </row>
    <row r="6" spans="1:5" x14ac:dyDescent="0.25">
      <c r="A6" s="2" t="s">
        <v>148</v>
      </c>
      <c r="B6" s="2" t="s">
        <v>265</v>
      </c>
      <c r="C6" s="2" t="s">
        <v>266</v>
      </c>
      <c r="D6" s="37" t="s">
        <v>314</v>
      </c>
      <c r="E6" s="23" t="s">
        <v>189</v>
      </c>
    </row>
    <row r="7" spans="1:5" ht="15.75" thickBot="1" x14ac:dyDescent="0.3">
      <c r="A7" s="26" t="s">
        <v>157</v>
      </c>
      <c r="B7" s="14" t="s">
        <v>317</v>
      </c>
      <c r="C7" s="14" t="s">
        <v>317</v>
      </c>
      <c r="D7" s="14" t="s">
        <v>317</v>
      </c>
      <c r="E7" s="14" t="s">
        <v>317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3" t="s">
        <v>264</v>
      </c>
      <c r="C9" s="3" t="s">
        <v>316</v>
      </c>
      <c r="D9" s="3" t="s">
        <v>315</v>
      </c>
      <c r="E9" s="27" t="s">
        <v>189</v>
      </c>
    </row>
    <row r="10" spans="1:5" x14ac:dyDescent="0.25">
      <c r="A10" s="2" t="s">
        <v>195</v>
      </c>
      <c r="B10" s="20">
        <f>IF(B$55=0, 0,(B$50+B$51)/B$55)</f>
        <v>0.9285714285714286</v>
      </c>
      <c r="C10" s="20">
        <f>IF(C$55=0, 0,(C$50+C$51)/C$55)</f>
        <v>0.14285714285714285</v>
      </c>
      <c r="D10" s="20">
        <f>IF(D$55=0, 0,(D$50+D$51)/D$55)</f>
        <v>0</v>
      </c>
      <c r="E10" s="20">
        <f>IF(E$55=0, 0,(E$50+E$51)/E$55)</f>
        <v>0</v>
      </c>
    </row>
    <row r="11" spans="1:5" x14ac:dyDescent="0.25">
      <c r="A11" s="2" t="s">
        <v>194</v>
      </c>
      <c r="B11" s="20">
        <f>IF(B$87=0,0,(B$82+B$83)/B$87)</f>
        <v>1</v>
      </c>
      <c r="C11" s="20">
        <f>IF(C$87=0,0,(C$82+C$83)/C$87)</f>
        <v>0.91304347826086951</v>
      </c>
      <c r="D11" s="20">
        <f>IF(D$87=0,0,(D$82+D$83)/D$87)</f>
        <v>0</v>
      </c>
      <c r="E11" s="20">
        <f>IF(E$87=0,0,(E$82+E$83)/E$87)</f>
        <v>0</v>
      </c>
    </row>
    <row r="12" spans="1:5" x14ac:dyDescent="0.25">
      <c r="A12" s="2" t="s">
        <v>193</v>
      </c>
      <c r="B12" s="20">
        <f>IF(B$103=0, 0, (B$98+B$99)/B$103)</f>
        <v>0.875</v>
      </c>
      <c r="C12" s="20">
        <f>IF(C$103=0, 0, (C$98+C$99)/C$103)</f>
        <v>0.875</v>
      </c>
      <c r="D12" s="20">
        <f>IF(D$103=0, 0, (D$98+D$99)/D$103)</f>
        <v>0</v>
      </c>
      <c r="E12" s="20">
        <f>IF(E$103=0, 0, (E$98+E$99)/E$103)</f>
        <v>0</v>
      </c>
    </row>
    <row r="13" spans="1:5" x14ac:dyDescent="0.25">
      <c r="A13" s="2" t="s">
        <v>192</v>
      </c>
      <c r="B13" s="20">
        <f>IF(B$132=0, 0, (B$127+B$128)/B$132)</f>
        <v>0.95</v>
      </c>
      <c r="C13" s="20">
        <f>IF(C$132=0, 0, (C$127+C$128)/C$132)</f>
        <v>0.9</v>
      </c>
      <c r="D13" s="20">
        <f>IF(D$132=0, 0, (D$127+D$128)/D$132)</f>
        <v>1</v>
      </c>
      <c r="E13" s="20">
        <f>IF(E$132=0, 0, (E$127+E$128)/E$132)</f>
        <v>0</v>
      </c>
    </row>
    <row r="14" spans="1:5" x14ac:dyDescent="0.25">
      <c r="A14" s="2" t="s">
        <v>191</v>
      </c>
      <c r="B14" s="20">
        <f>IF(B$154=0, 0, (B$149+B$150)/B$154)</f>
        <v>0.92307692307692313</v>
      </c>
      <c r="C14" s="20">
        <f>IF(C$154=0, 0, (C$149+C$150)/C$154)</f>
        <v>0.92307692307692313</v>
      </c>
      <c r="D14" s="20">
        <f>IF(D$154=0, 0, (D$149+D$150)/D$154)</f>
        <v>0.92307692307692313</v>
      </c>
      <c r="E14" s="20">
        <f>IF(E$154=0, 0, (E$149+E$150)/E$154)</f>
        <v>0</v>
      </c>
    </row>
    <row r="15" spans="1:5" ht="15.75" thickBot="1" x14ac:dyDescent="0.3">
      <c r="A15" s="14" t="s">
        <v>196</v>
      </c>
      <c r="B15" s="25">
        <f>IF(B$207=0, 0, (B$202+B$203)/B$207)</f>
        <v>0.95454545454545459</v>
      </c>
      <c r="C15" s="25">
        <f>IF(C$207=0, 0, (C$202+C$203)/C$207)</f>
        <v>0.88636363636363635</v>
      </c>
      <c r="D15" s="25">
        <f>IF(D$207=0, 0, (D$202+D$203)/D$207)</f>
        <v>0.95454545454545459</v>
      </c>
      <c r="E15" s="25">
        <f>IF(E$207=0, 0, (E$202+E$203)/E$207)</f>
        <v>0.61363636363636365</v>
      </c>
    </row>
    <row r="16" spans="1:5" x14ac:dyDescent="0.25">
      <c r="A16" s="2"/>
      <c r="B16" s="20"/>
      <c r="C16" s="20"/>
      <c r="D16" s="20"/>
      <c r="E16" s="20"/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ht="15.75" thickBot="1" x14ac:dyDescent="0.3">
      <c r="A34" s="2"/>
      <c r="B34" s="17"/>
      <c r="C34" s="17"/>
    </row>
    <row r="35" spans="1:5" x14ac:dyDescent="0.25">
      <c r="A35" s="3" t="s">
        <v>128</v>
      </c>
      <c r="B35" s="32" t="s">
        <v>5</v>
      </c>
      <c r="C35" s="33" t="s">
        <v>151</v>
      </c>
      <c r="D35" s="33" t="s">
        <v>190</v>
      </c>
      <c r="E35" s="3" t="s">
        <v>188</v>
      </c>
    </row>
    <row r="36" spans="1:5" x14ac:dyDescent="0.25">
      <c r="A36" s="2" t="s">
        <v>208</v>
      </c>
      <c r="B36" s="4" t="s">
        <v>6</v>
      </c>
      <c r="C36" s="34" t="s">
        <v>177</v>
      </c>
      <c r="D36" s="34" t="s">
        <v>177</v>
      </c>
      <c r="E36" s="34" t="s">
        <v>177</v>
      </c>
    </row>
    <row r="37" spans="1:5" x14ac:dyDescent="0.25">
      <c r="A37" s="2" t="s">
        <v>209</v>
      </c>
      <c r="B37" s="7" t="s">
        <v>140</v>
      </c>
      <c r="C37" s="34" t="s">
        <v>177</v>
      </c>
      <c r="D37" s="34" t="s">
        <v>177</v>
      </c>
      <c r="E37" s="34" t="s">
        <v>177</v>
      </c>
    </row>
    <row r="38" spans="1:5" x14ac:dyDescent="0.25">
      <c r="A38" s="2" t="s">
        <v>210</v>
      </c>
      <c r="B38" s="4" t="s">
        <v>6</v>
      </c>
      <c r="C38" s="34" t="s">
        <v>177</v>
      </c>
      <c r="D38" s="34" t="s">
        <v>177</v>
      </c>
      <c r="E38" s="34" t="s">
        <v>177</v>
      </c>
    </row>
    <row r="39" spans="1:5" x14ac:dyDescent="0.25">
      <c r="A39" s="2" t="s">
        <v>211</v>
      </c>
      <c r="B39" s="4" t="s">
        <v>6</v>
      </c>
      <c r="C39" s="34" t="s">
        <v>177</v>
      </c>
      <c r="D39" s="34" t="s">
        <v>177</v>
      </c>
      <c r="E39" s="34" t="s">
        <v>177</v>
      </c>
    </row>
    <row r="40" spans="1:5" x14ac:dyDescent="0.25">
      <c r="A40" s="2" t="s">
        <v>212</v>
      </c>
      <c r="B40" s="4" t="s">
        <v>6</v>
      </c>
      <c r="C40" s="34" t="s">
        <v>177</v>
      </c>
      <c r="D40" s="34" t="s">
        <v>177</v>
      </c>
      <c r="E40" s="34" t="s">
        <v>177</v>
      </c>
    </row>
    <row r="41" spans="1:5" x14ac:dyDescent="0.25">
      <c r="A41" s="2" t="s">
        <v>213</v>
      </c>
      <c r="B41" s="4" t="s">
        <v>6</v>
      </c>
      <c r="C41" s="34" t="s">
        <v>177</v>
      </c>
      <c r="D41" s="34" t="s">
        <v>177</v>
      </c>
      <c r="E41" s="34" t="s">
        <v>177</v>
      </c>
    </row>
    <row r="42" spans="1:5" x14ac:dyDescent="0.25">
      <c r="A42" s="2" t="s">
        <v>214</v>
      </c>
      <c r="B42" s="4" t="s">
        <v>6</v>
      </c>
      <c r="C42" s="4" t="s">
        <v>6</v>
      </c>
      <c r="D42" s="34" t="s">
        <v>177</v>
      </c>
      <c r="E42" s="34" t="s">
        <v>177</v>
      </c>
    </row>
    <row r="43" spans="1:5" x14ac:dyDescent="0.25">
      <c r="A43" s="2" t="s">
        <v>215</v>
      </c>
      <c r="B43" s="4" t="s">
        <v>6</v>
      </c>
      <c r="C43" s="34" t="s">
        <v>177</v>
      </c>
      <c r="D43" s="34" t="s">
        <v>177</v>
      </c>
      <c r="E43" s="34" t="s">
        <v>177</v>
      </c>
    </row>
    <row r="44" spans="1:5" x14ac:dyDescent="0.25">
      <c r="A44" s="2" t="s">
        <v>216</v>
      </c>
      <c r="B44" s="4" t="s">
        <v>6</v>
      </c>
      <c r="C44" s="34" t="s">
        <v>177</v>
      </c>
      <c r="D44" s="34" t="s">
        <v>177</v>
      </c>
      <c r="E44" s="34" t="s">
        <v>177</v>
      </c>
    </row>
    <row r="45" spans="1:5" x14ac:dyDescent="0.25">
      <c r="A45" s="2" t="s">
        <v>217</v>
      </c>
      <c r="B45" s="4" t="s">
        <v>6</v>
      </c>
      <c r="C45" s="34" t="s">
        <v>177</v>
      </c>
      <c r="D45" s="34" t="s">
        <v>177</v>
      </c>
      <c r="E45" s="34" t="s">
        <v>177</v>
      </c>
    </row>
    <row r="46" spans="1:5" x14ac:dyDescent="0.25">
      <c r="A46" s="2" t="s">
        <v>218</v>
      </c>
      <c r="B46" s="4" t="s">
        <v>6</v>
      </c>
      <c r="C46" s="4" t="s">
        <v>6</v>
      </c>
      <c r="D46" s="34" t="s">
        <v>177</v>
      </c>
      <c r="E46" s="34" t="s">
        <v>177</v>
      </c>
    </row>
    <row r="47" spans="1:5" x14ac:dyDescent="0.25">
      <c r="A47" s="2" t="s">
        <v>219</v>
      </c>
      <c r="B47" s="4" t="s">
        <v>6</v>
      </c>
      <c r="C47" s="34" t="s">
        <v>177</v>
      </c>
      <c r="D47" s="34" t="s">
        <v>177</v>
      </c>
      <c r="E47" s="34" t="s">
        <v>177</v>
      </c>
    </row>
    <row r="48" spans="1:5" x14ac:dyDescent="0.25">
      <c r="A48" s="2" t="s">
        <v>220</v>
      </c>
      <c r="B48" s="4" t="s">
        <v>6</v>
      </c>
      <c r="C48" s="34" t="s">
        <v>177</v>
      </c>
      <c r="D48" s="34" t="s">
        <v>177</v>
      </c>
      <c r="E48" s="34" t="s">
        <v>177</v>
      </c>
    </row>
    <row r="49" spans="1:5" x14ac:dyDescent="0.25">
      <c r="A49" s="15" t="s">
        <v>221</v>
      </c>
      <c r="B49" s="21" t="s">
        <v>6</v>
      </c>
      <c r="C49" s="31" t="s">
        <v>177</v>
      </c>
      <c r="D49" s="31" t="s">
        <v>177</v>
      </c>
      <c r="E49" s="31" t="s">
        <v>177</v>
      </c>
    </row>
    <row r="50" spans="1:5" x14ac:dyDescent="0.25">
      <c r="A50" s="2" t="s">
        <v>6</v>
      </c>
      <c r="B50" s="10">
        <f>COUNTIF(B36:B49,"pass")</f>
        <v>13</v>
      </c>
      <c r="C50" s="10">
        <f>COUNTIF(C36:C49,"pass")</f>
        <v>2</v>
      </c>
      <c r="D50" s="10">
        <f>COUNTIF(D36:D49,"pass")</f>
        <v>0</v>
      </c>
      <c r="E50" s="10">
        <f>COUNTIF(E36:E49,"pass")</f>
        <v>0</v>
      </c>
    </row>
    <row r="51" spans="1:5" x14ac:dyDescent="0.25">
      <c r="A51" s="2" t="s">
        <v>143</v>
      </c>
      <c r="B51" s="5">
        <f>COUNTIF(B36:B49,"Ok")</f>
        <v>0</v>
      </c>
      <c r="C51" s="5">
        <f>COUNTIF(C36:C49,"Ok")</f>
        <v>0</v>
      </c>
      <c r="D51" s="5">
        <f>COUNTIF(D36:D49,"Ok")</f>
        <v>0</v>
      </c>
      <c r="E51" s="5">
        <f>COUNTIF(E36:E49,"Ok")</f>
        <v>0</v>
      </c>
    </row>
    <row r="52" spans="1:5" x14ac:dyDescent="0.25">
      <c r="A52" s="2" t="s">
        <v>140</v>
      </c>
      <c r="B52" s="11">
        <f>COUNTIF(B36:B49,"workaround")</f>
        <v>1</v>
      </c>
      <c r="C52" s="11">
        <f>COUNTIF(C36:C49,"workaround")</f>
        <v>0</v>
      </c>
      <c r="D52" s="11">
        <f>COUNTIF(D36:D49,"workaround")</f>
        <v>0</v>
      </c>
      <c r="E52" s="11">
        <f>COUNTIF(E36:E49,"workaround")</f>
        <v>0</v>
      </c>
    </row>
    <row r="53" spans="1:5" x14ac:dyDescent="0.25">
      <c r="A53" s="2" t="s">
        <v>7</v>
      </c>
      <c r="B53" s="12">
        <f>COUNTIF(B36:B49,"Fail")</f>
        <v>0</v>
      </c>
      <c r="C53" s="12">
        <f>COUNTIF(C36:C49,"Fail")</f>
        <v>0</v>
      </c>
      <c r="D53" s="12">
        <f>COUNTIF(D36:D49,"Fail")</f>
        <v>0</v>
      </c>
      <c r="E53" s="12">
        <f>COUNTIF(E36:E49,"Fail")</f>
        <v>0</v>
      </c>
    </row>
    <row r="54" spans="1:5" x14ac:dyDescent="0.25">
      <c r="A54" s="2" t="s">
        <v>177</v>
      </c>
      <c r="B54" s="2">
        <f>COUNT(B36:B49,"Untested")</f>
        <v>0</v>
      </c>
      <c r="C54" s="2">
        <f>COUNTIF(C36:C49,"unsupported")</f>
        <v>12</v>
      </c>
      <c r="D54" s="2">
        <f>COUNT(D36:D49,"Untested")</f>
        <v>0</v>
      </c>
      <c r="E54" s="2">
        <f>COUNT(E36:E49,"Untested")</f>
        <v>0</v>
      </c>
    </row>
    <row r="55" spans="1:5" x14ac:dyDescent="0.25">
      <c r="A55" s="2" t="s">
        <v>139</v>
      </c>
      <c r="B55" s="2">
        <f>B50+B53+B52+B54+B51</f>
        <v>14</v>
      </c>
      <c r="C55" s="2">
        <f>C50+C53+C52+C54+C51</f>
        <v>14</v>
      </c>
      <c r="D55" s="2">
        <f>D50+D53+D52+D54+D51</f>
        <v>0</v>
      </c>
      <c r="E55" s="2">
        <f>E50+E53+E52+E54+E51</f>
        <v>0</v>
      </c>
    </row>
    <row r="56" spans="1:5" ht="15.75" thickBot="1" x14ac:dyDescent="0.3">
      <c r="A56" s="18" t="s">
        <v>8</v>
      </c>
      <c r="B56" s="6">
        <f>IF(B$55=0, 0,(B$50+B$51)/B$55)</f>
        <v>0.9285714285714286</v>
      </c>
      <c r="C56" s="6">
        <f>IF(C$55=0, 0,(C$50+C$51)/C$55)</f>
        <v>0.14285714285714285</v>
      </c>
      <c r="D56" s="6">
        <f>IF(D$55=0, 0,(D$50+D$51)/D$55)</f>
        <v>0</v>
      </c>
      <c r="E56" s="6">
        <f>IF(E$55=0, 0,(E$50+E$51)/E$55)</f>
        <v>0</v>
      </c>
    </row>
    <row r="57" spans="1:5" ht="15.75" thickBot="1" x14ac:dyDescent="0.3">
      <c r="A57" s="2"/>
      <c r="B57" s="20"/>
      <c r="C57" s="20"/>
      <c r="D57" s="20"/>
      <c r="E57" s="20"/>
    </row>
    <row r="58" spans="1:5" x14ac:dyDescent="0.25">
      <c r="A58" s="3" t="s">
        <v>102</v>
      </c>
      <c r="B58" s="32" t="s">
        <v>5</v>
      </c>
      <c r="C58" s="33" t="s">
        <v>151</v>
      </c>
      <c r="D58" s="33" t="s">
        <v>190</v>
      </c>
      <c r="E58" s="3" t="s">
        <v>188</v>
      </c>
    </row>
    <row r="59" spans="1:5" x14ac:dyDescent="0.25">
      <c r="A59" s="2" t="s">
        <v>208</v>
      </c>
      <c r="B59" s="4" t="s">
        <v>6</v>
      </c>
      <c r="C59" s="4" t="s">
        <v>6</v>
      </c>
      <c r="D59" s="34" t="s">
        <v>177</v>
      </c>
      <c r="E59" s="34" t="s">
        <v>177</v>
      </c>
    </row>
    <row r="60" spans="1:5" x14ac:dyDescent="0.25">
      <c r="A60" s="2" t="s">
        <v>222</v>
      </c>
      <c r="B60" s="4" t="s">
        <v>6</v>
      </c>
      <c r="C60" s="4" t="s">
        <v>6</v>
      </c>
      <c r="D60" s="34" t="s">
        <v>177</v>
      </c>
      <c r="E60" s="34" t="s">
        <v>177</v>
      </c>
    </row>
    <row r="61" spans="1:5" x14ac:dyDescent="0.25">
      <c r="A61" s="2" t="s">
        <v>223</v>
      </c>
      <c r="B61" s="4" t="s">
        <v>6</v>
      </c>
      <c r="C61" s="4" t="s">
        <v>6</v>
      </c>
      <c r="D61" s="34" t="s">
        <v>177</v>
      </c>
      <c r="E61" s="34" t="s">
        <v>177</v>
      </c>
    </row>
    <row r="62" spans="1:5" x14ac:dyDescent="0.25">
      <c r="A62" s="2" t="s">
        <v>224</v>
      </c>
      <c r="B62" s="4" t="s">
        <v>6</v>
      </c>
      <c r="C62" s="4" t="s">
        <v>6</v>
      </c>
      <c r="D62" s="34" t="s">
        <v>177</v>
      </c>
      <c r="E62" s="34" t="s">
        <v>177</v>
      </c>
    </row>
    <row r="63" spans="1:5" x14ac:dyDescent="0.25">
      <c r="A63" s="2" t="s">
        <v>225</v>
      </c>
      <c r="B63" s="4" t="s">
        <v>6</v>
      </c>
      <c r="C63" s="4" t="s">
        <v>6</v>
      </c>
      <c r="D63" s="34" t="s">
        <v>177</v>
      </c>
      <c r="E63" s="34" t="s">
        <v>177</v>
      </c>
    </row>
    <row r="64" spans="1:5" x14ac:dyDescent="0.25">
      <c r="A64" s="2" t="s">
        <v>226</v>
      </c>
      <c r="B64" s="4" t="s">
        <v>6</v>
      </c>
      <c r="C64" s="4" t="s">
        <v>6</v>
      </c>
      <c r="D64" s="34" t="s">
        <v>177</v>
      </c>
      <c r="E64" s="34" t="s">
        <v>177</v>
      </c>
    </row>
    <row r="65" spans="1:5" x14ac:dyDescent="0.25">
      <c r="A65" s="2" t="s">
        <v>227</v>
      </c>
      <c r="B65" s="4" t="s">
        <v>6</v>
      </c>
      <c r="C65" s="4" t="s">
        <v>6</v>
      </c>
      <c r="D65" s="34" t="s">
        <v>177</v>
      </c>
      <c r="E65" s="34" t="s">
        <v>177</v>
      </c>
    </row>
    <row r="66" spans="1:5" x14ac:dyDescent="0.25">
      <c r="A66" s="2" t="s">
        <v>228</v>
      </c>
      <c r="B66" s="4" t="s">
        <v>6</v>
      </c>
      <c r="C66" s="4" t="s">
        <v>6</v>
      </c>
      <c r="D66" s="34" t="s">
        <v>177</v>
      </c>
      <c r="E66" s="34" t="s">
        <v>177</v>
      </c>
    </row>
    <row r="67" spans="1:5" x14ac:dyDescent="0.25">
      <c r="A67" s="2" t="s">
        <v>212</v>
      </c>
      <c r="B67" s="4" t="s">
        <v>6</v>
      </c>
      <c r="C67" s="4" t="s">
        <v>6</v>
      </c>
      <c r="D67" s="34" t="s">
        <v>177</v>
      </c>
      <c r="E67" s="34" t="s">
        <v>177</v>
      </c>
    </row>
    <row r="68" spans="1:5" x14ac:dyDescent="0.25">
      <c r="A68" s="2" t="s">
        <v>229</v>
      </c>
      <c r="B68" s="4" t="s">
        <v>6</v>
      </c>
      <c r="C68" s="4" t="s">
        <v>6</v>
      </c>
      <c r="D68" s="34" t="s">
        <v>177</v>
      </c>
      <c r="E68" s="34" t="s">
        <v>177</v>
      </c>
    </row>
    <row r="69" spans="1:5" x14ac:dyDescent="0.25">
      <c r="A69" s="2" t="s">
        <v>213</v>
      </c>
      <c r="B69" s="5" t="s">
        <v>144</v>
      </c>
      <c r="C69" s="4" t="s">
        <v>6</v>
      </c>
      <c r="D69" s="34" t="s">
        <v>177</v>
      </c>
      <c r="E69" s="34" t="s">
        <v>177</v>
      </c>
    </row>
    <row r="70" spans="1:5" x14ac:dyDescent="0.25">
      <c r="A70" s="2" t="s">
        <v>230</v>
      </c>
      <c r="B70" s="4" t="s">
        <v>6</v>
      </c>
      <c r="C70" s="4" t="s">
        <v>6</v>
      </c>
      <c r="D70" s="34" t="s">
        <v>177</v>
      </c>
      <c r="E70" s="34" t="s">
        <v>177</v>
      </c>
    </row>
    <row r="71" spans="1:5" x14ac:dyDescent="0.25">
      <c r="A71" s="2" t="s">
        <v>231</v>
      </c>
      <c r="B71" s="4" t="s">
        <v>6</v>
      </c>
      <c r="C71" s="4" t="s">
        <v>6</v>
      </c>
      <c r="D71" s="34" t="s">
        <v>177</v>
      </c>
      <c r="E71" s="34" t="s">
        <v>177</v>
      </c>
    </row>
    <row r="72" spans="1:5" x14ac:dyDescent="0.25">
      <c r="A72" s="2" t="s">
        <v>232</v>
      </c>
      <c r="B72" s="4" t="s">
        <v>6</v>
      </c>
      <c r="C72" s="4" t="s">
        <v>6</v>
      </c>
      <c r="D72" s="34" t="s">
        <v>177</v>
      </c>
      <c r="E72" s="34" t="s">
        <v>177</v>
      </c>
    </row>
    <row r="73" spans="1:5" x14ac:dyDescent="0.25">
      <c r="A73" s="2" t="s">
        <v>233</v>
      </c>
      <c r="B73" s="4" t="s">
        <v>6</v>
      </c>
      <c r="C73" s="4" t="s">
        <v>6</v>
      </c>
      <c r="D73" s="34" t="s">
        <v>177</v>
      </c>
      <c r="E73" s="34" t="s">
        <v>177</v>
      </c>
    </row>
    <row r="74" spans="1:5" x14ac:dyDescent="0.25">
      <c r="A74" s="2" t="s">
        <v>234</v>
      </c>
      <c r="B74" s="4" t="s">
        <v>6</v>
      </c>
      <c r="C74" s="4" t="s">
        <v>6</v>
      </c>
      <c r="D74" s="34" t="s">
        <v>177</v>
      </c>
      <c r="E74" s="34" t="s">
        <v>177</v>
      </c>
    </row>
    <row r="75" spans="1:5" x14ac:dyDescent="0.25">
      <c r="A75" s="2" t="s">
        <v>235</v>
      </c>
      <c r="B75" s="4" t="s">
        <v>6</v>
      </c>
      <c r="C75" s="4" t="s">
        <v>6</v>
      </c>
      <c r="D75" s="34" t="s">
        <v>177</v>
      </c>
      <c r="E75" s="34" t="s">
        <v>177</v>
      </c>
    </row>
    <row r="76" spans="1:5" x14ac:dyDescent="0.25">
      <c r="A76" s="2" t="s">
        <v>236</v>
      </c>
      <c r="B76" s="4" t="s">
        <v>6</v>
      </c>
      <c r="C76" s="8" t="s">
        <v>7</v>
      </c>
      <c r="D76" s="34" t="s">
        <v>177</v>
      </c>
      <c r="E76" s="34" t="s">
        <v>177</v>
      </c>
    </row>
    <row r="77" spans="1:5" x14ac:dyDescent="0.25">
      <c r="A77" s="2" t="s">
        <v>237</v>
      </c>
      <c r="B77" s="4" t="s">
        <v>6</v>
      </c>
      <c r="C77" s="4" t="s">
        <v>6</v>
      </c>
      <c r="D77" s="34" t="s">
        <v>177</v>
      </c>
      <c r="E77" s="34" t="s">
        <v>177</v>
      </c>
    </row>
    <row r="78" spans="1:5" x14ac:dyDescent="0.25">
      <c r="A78" s="2" t="s">
        <v>238</v>
      </c>
      <c r="B78" s="4" t="s">
        <v>6</v>
      </c>
      <c r="C78" s="4" t="s">
        <v>6</v>
      </c>
      <c r="D78" s="34" t="s">
        <v>177</v>
      </c>
      <c r="E78" s="34" t="s">
        <v>177</v>
      </c>
    </row>
    <row r="79" spans="1:5" x14ac:dyDescent="0.25">
      <c r="A79" s="2" t="s">
        <v>239</v>
      </c>
      <c r="B79" s="4" t="s">
        <v>6</v>
      </c>
      <c r="C79" s="4" t="s">
        <v>6</v>
      </c>
      <c r="D79" s="34" t="s">
        <v>177</v>
      </c>
      <c r="E79" s="34" t="s">
        <v>177</v>
      </c>
    </row>
    <row r="80" spans="1:5" x14ac:dyDescent="0.25">
      <c r="A80" s="2" t="s">
        <v>220</v>
      </c>
      <c r="B80" s="4" t="s">
        <v>6</v>
      </c>
      <c r="C80" s="7" t="s">
        <v>140</v>
      </c>
      <c r="D80" s="34" t="s">
        <v>177</v>
      </c>
      <c r="E80" s="34" t="s">
        <v>177</v>
      </c>
    </row>
    <row r="81" spans="1:5" x14ac:dyDescent="0.25">
      <c r="A81" s="15" t="s">
        <v>240</v>
      </c>
      <c r="B81" s="21" t="s">
        <v>6</v>
      </c>
      <c r="C81" s="21" t="s">
        <v>6</v>
      </c>
      <c r="D81" s="31" t="s">
        <v>177</v>
      </c>
      <c r="E81" s="31" t="s">
        <v>177</v>
      </c>
    </row>
    <row r="82" spans="1:5" x14ac:dyDescent="0.25">
      <c r="A82" s="2" t="s">
        <v>6</v>
      </c>
      <c r="B82" s="10">
        <f>COUNTIF(B59:B81,"pass")</f>
        <v>22</v>
      </c>
      <c r="C82" s="10">
        <f>COUNTIF(C59:C81,"pass")</f>
        <v>21</v>
      </c>
      <c r="D82" s="10">
        <f>COUNTIF(D59:D81,"pass")</f>
        <v>0</v>
      </c>
      <c r="E82" s="10">
        <f>COUNTIF(E59:E81,"pass")</f>
        <v>0</v>
      </c>
    </row>
    <row r="83" spans="1:5" x14ac:dyDescent="0.25">
      <c r="A83" s="2" t="s">
        <v>143</v>
      </c>
      <c r="B83" s="5">
        <f>COUNTIF(B59:B81,"Ok")</f>
        <v>1</v>
      </c>
      <c r="C83" s="5">
        <f>COUNTIF(C59:C81,"Ok")</f>
        <v>0</v>
      </c>
      <c r="D83" s="5">
        <f>COUNTIF(D59:D81,"Ok")</f>
        <v>0</v>
      </c>
      <c r="E83" s="5">
        <f>COUNTIF(E59:E81,"Ok")</f>
        <v>0</v>
      </c>
    </row>
    <row r="84" spans="1:5" x14ac:dyDescent="0.25">
      <c r="A84" s="2" t="s">
        <v>140</v>
      </c>
      <c r="B84" s="11">
        <f>COUNTIF(B59:B81,"workaround")</f>
        <v>0</v>
      </c>
      <c r="C84" s="11">
        <f>COUNTIF(C59:C81,"workaround")</f>
        <v>1</v>
      </c>
      <c r="D84" s="11">
        <f>COUNTIF(D59:D81,"workaround")</f>
        <v>0</v>
      </c>
      <c r="E84" s="11">
        <f>COUNTIF(E59:E81,"workaround")</f>
        <v>0</v>
      </c>
    </row>
    <row r="85" spans="1:5" x14ac:dyDescent="0.25">
      <c r="A85" s="2" t="s">
        <v>7</v>
      </c>
      <c r="B85" s="12">
        <f>COUNTIF(B59:B81,"Fail")</f>
        <v>0</v>
      </c>
      <c r="C85" s="12">
        <f>COUNTIF(C59:C81,"Fail")</f>
        <v>1</v>
      </c>
      <c r="D85" s="12">
        <f>COUNTIF(D59:D81,"Fail")</f>
        <v>0</v>
      </c>
      <c r="E85" s="12">
        <f>COUNTIF(E59:E81,"Fail")</f>
        <v>0</v>
      </c>
    </row>
    <row r="86" spans="1:5" x14ac:dyDescent="0.25">
      <c r="A86" s="2" t="s">
        <v>145</v>
      </c>
      <c r="B86" s="2">
        <f>COUNT(B59:B81,"Untested")</f>
        <v>0</v>
      </c>
      <c r="C86" s="2">
        <f>COUNT(C59:C81,"Untested")</f>
        <v>0</v>
      </c>
      <c r="D86" s="2">
        <f>COUNT(D59:D81,"Untested")</f>
        <v>0</v>
      </c>
      <c r="E86" s="2">
        <f>COUNT(E59:E81,"Untested")</f>
        <v>0</v>
      </c>
    </row>
    <row r="87" spans="1:5" x14ac:dyDescent="0.25">
      <c r="A87" s="2" t="s">
        <v>139</v>
      </c>
      <c r="B87" s="2">
        <f>B82+B85+B84+B86+B83</f>
        <v>23</v>
      </c>
      <c r="C87" s="2">
        <f>C82+C85+C84+C86+C83</f>
        <v>23</v>
      </c>
      <c r="D87" s="2">
        <f>D82+D85+D84+D86+D83</f>
        <v>0</v>
      </c>
      <c r="E87" s="2">
        <f>E82+E85+E84+E86+E83</f>
        <v>0</v>
      </c>
    </row>
    <row r="88" spans="1:5" ht="15.75" thickBot="1" x14ac:dyDescent="0.3">
      <c r="A88" s="18" t="s">
        <v>8</v>
      </c>
      <c r="B88" s="6">
        <f>IF(B$87=0,0,(B$82+B$83)/B$87)</f>
        <v>1</v>
      </c>
      <c r="C88" s="6">
        <f>IF(C$87=0,0,(C$82+C$83)/C$87)</f>
        <v>0.91304347826086951</v>
      </c>
      <c r="D88" s="6">
        <f>IF(D$87=0,0,(D$82+D$83)/D$87)</f>
        <v>0</v>
      </c>
      <c r="E88" s="6">
        <f>IF(E$87=0,0,(E$82+E$83)/E$87)</f>
        <v>0</v>
      </c>
    </row>
    <row r="89" spans="1:5" ht="15.75" thickBot="1" x14ac:dyDescent="0.3">
      <c r="A89" s="2"/>
      <c r="B89" s="20"/>
      <c r="C89" s="20"/>
      <c r="D89" s="20"/>
      <c r="E89" s="20"/>
    </row>
    <row r="90" spans="1:5" x14ac:dyDescent="0.25">
      <c r="A90" s="3" t="s">
        <v>85</v>
      </c>
      <c r="B90" s="32" t="s">
        <v>5</v>
      </c>
      <c r="C90" s="33" t="s">
        <v>151</v>
      </c>
      <c r="D90" s="33" t="s">
        <v>190</v>
      </c>
      <c r="E90" s="3" t="s">
        <v>188</v>
      </c>
    </row>
    <row r="91" spans="1:5" x14ac:dyDescent="0.25">
      <c r="A91" s="2" t="s">
        <v>269</v>
      </c>
      <c r="B91" s="4" t="s">
        <v>6</v>
      </c>
      <c r="C91" s="4" t="s">
        <v>6</v>
      </c>
      <c r="D91" s="34" t="s">
        <v>177</v>
      </c>
      <c r="E91" s="34" t="s">
        <v>177</v>
      </c>
    </row>
    <row r="92" spans="1:5" x14ac:dyDescent="0.25">
      <c r="A92" s="2" t="s">
        <v>304</v>
      </c>
      <c r="B92" s="4" t="s">
        <v>6</v>
      </c>
      <c r="C92" s="4" t="s">
        <v>6</v>
      </c>
      <c r="D92" s="34" t="s">
        <v>177</v>
      </c>
      <c r="E92" s="34" t="s">
        <v>177</v>
      </c>
    </row>
    <row r="93" spans="1:5" x14ac:dyDescent="0.25">
      <c r="A93" s="2" t="s">
        <v>306</v>
      </c>
      <c r="B93" s="4" t="s">
        <v>6</v>
      </c>
      <c r="C93" s="4" t="s">
        <v>6</v>
      </c>
      <c r="D93" s="34" t="s">
        <v>177</v>
      </c>
      <c r="E93" s="34" t="s">
        <v>177</v>
      </c>
    </row>
    <row r="94" spans="1:5" x14ac:dyDescent="0.25">
      <c r="A94" s="2" t="s">
        <v>307</v>
      </c>
      <c r="B94" s="4" t="s">
        <v>6</v>
      </c>
      <c r="C94" s="4" t="s">
        <v>6</v>
      </c>
      <c r="D94" s="34" t="s">
        <v>177</v>
      </c>
      <c r="E94" s="34" t="s">
        <v>177</v>
      </c>
    </row>
    <row r="95" spans="1:5" x14ac:dyDescent="0.25">
      <c r="A95" s="2" t="s">
        <v>302</v>
      </c>
      <c r="B95" s="4" t="s">
        <v>6</v>
      </c>
      <c r="C95" s="4" t="s">
        <v>6</v>
      </c>
      <c r="D95" s="34" t="s">
        <v>177</v>
      </c>
      <c r="E95" s="34" t="s">
        <v>177</v>
      </c>
    </row>
    <row r="96" spans="1:5" x14ac:dyDescent="0.25">
      <c r="A96" s="2" t="s">
        <v>308</v>
      </c>
      <c r="B96" s="4" t="s">
        <v>6</v>
      </c>
      <c r="C96" s="4" t="s">
        <v>6</v>
      </c>
      <c r="D96" s="34" t="s">
        <v>177</v>
      </c>
      <c r="E96" s="34" t="s">
        <v>177</v>
      </c>
    </row>
    <row r="97" spans="1:5" x14ac:dyDescent="0.25">
      <c r="A97" s="15" t="s">
        <v>309</v>
      </c>
      <c r="B97" s="21" t="s">
        <v>6</v>
      </c>
      <c r="C97" s="21" t="s">
        <v>6</v>
      </c>
      <c r="D97" s="31" t="s">
        <v>177</v>
      </c>
      <c r="E97" s="31" t="s">
        <v>177</v>
      </c>
    </row>
    <row r="98" spans="1:5" x14ac:dyDescent="0.25">
      <c r="A98" s="2" t="s">
        <v>6</v>
      </c>
      <c r="B98" s="10">
        <f>COUNTIF(B91:B97,"pass")</f>
        <v>7</v>
      </c>
      <c r="C98" s="10">
        <f>COUNTIF(C91:C97,"pass")</f>
        <v>7</v>
      </c>
      <c r="D98" s="10">
        <f>COUNTIF(D91:D97,"pass")</f>
        <v>0</v>
      </c>
      <c r="E98" s="10">
        <f>COUNTIF(E91:E97,"pass")</f>
        <v>0</v>
      </c>
    </row>
    <row r="99" spans="1:5" x14ac:dyDescent="0.25">
      <c r="A99" s="2" t="s">
        <v>143</v>
      </c>
      <c r="B99" s="5">
        <f>COUNTIF(B91:B97,"Ok")</f>
        <v>0</v>
      </c>
      <c r="C99" s="5">
        <f>COUNTIF(C91:C97,"Ok")</f>
        <v>0</v>
      </c>
      <c r="D99" s="5">
        <f>COUNTIF(D91:D97,"Ok")</f>
        <v>0</v>
      </c>
      <c r="E99" s="5">
        <f>COUNTIF(E91:E97,"Ok")</f>
        <v>0</v>
      </c>
    </row>
    <row r="100" spans="1:5" x14ac:dyDescent="0.25">
      <c r="A100" s="2" t="s">
        <v>140</v>
      </c>
      <c r="B100" s="11">
        <f>COUNTIF(B122:B155,"workaround")</f>
        <v>1</v>
      </c>
      <c r="C100" s="11">
        <f>COUNTIF(C122:C155,"workaround")</f>
        <v>1</v>
      </c>
      <c r="D100" s="11">
        <f>COUNTIF(D122:D155,"workaround")</f>
        <v>0</v>
      </c>
      <c r="E100" s="11">
        <f>COUNTIF(E122:E155,"workaround")</f>
        <v>0</v>
      </c>
    </row>
    <row r="101" spans="1:5" x14ac:dyDescent="0.25">
      <c r="A101" s="2" t="s">
        <v>7</v>
      </c>
      <c r="B101" s="12">
        <f>COUNTIF(B91:B97,"Fail")</f>
        <v>0</v>
      </c>
      <c r="C101" s="12">
        <f>COUNTIF(C91:C97,"Fail")</f>
        <v>0</v>
      </c>
      <c r="D101" s="12">
        <f>COUNTIF(D91:D97,"Fail")</f>
        <v>0</v>
      </c>
      <c r="E101" s="12">
        <f>COUNTIF(E91:E97,"Fail")</f>
        <v>0</v>
      </c>
    </row>
    <row r="102" spans="1:5" x14ac:dyDescent="0.25">
      <c r="A102" s="2" t="s">
        <v>145</v>
      </c>
      <c r="B102" s="2">
        <f>COUNT(B91:B97,"Untested")</f>
        <v>0</v>
      </c>
      <c r="C102" s="2">
        <f>COUNT(C91:C97,"Untested")</f>
        <v>0</v>
      </c>
      <c r="D102" s="2">
        <f>COUNT(D91:D97,"Untested")</f>
        <v>0</v>
      </c>
      <c r="E102" s="2">
        <f>COUNT(E91:E97,"Untested")</f>
        <v>0</v>
      </c>
    </row>
    <row r="103" spans="1:5" x14ac:dyDescent="0.25">
      <c r="A103" s="2" t="s">
        <v>139</v>
      </c>
      <c r="B103" s="2">
        <f>B98+B101+B100+B102+B99</f>
        <v>8</v>
      </c>
      <c r="C103" s="2">
        <f>C98+C101+C100+C102+C99</f>
        <v>8</v>
      </c>
      <c r="D103" s="2">
        <f>D98+D101+D100+D102+D99</f>
        <v>0</v>
      </c>
      <c r="E103" s="2">
        <f>E98+E101+E100+E102+E99</f>
        <v>0</v>
      </c>
    </row>
    <row r="104" spans="1:5" ht="15.75" thickBot="1" x14ac:dyDescent="0.3">
      <c r="A104" s="18" t="s">
        <v>8</v>
      </c>
      <c r="B104" s="6">
        <f>IF(B$103=0, 0, (B$98+B$99)/B$103)</f>
        <v>0.875</v>
      </c>
      <c r="C104" s="6">
        <f>IF(C$103=0, 0, (C$98+C$99)/C$103)</f>
        <v>0.875</v>
      </c>
      <c r="D104" s="6">
        <f>IF(D$103=0, 0, (D$98+D$99)/D$103)</f>
        <v>0</v>
      </c>
      <c r="E104" s="6">
        <f>IF(E$103=0, 0, (E$98+E$99)/E$103)</f>
        <v>0</v>
      </c>
    </row>
    <row r="105" spans="1:5" ht="15.75" thickBot="1" x14ac:dyDescent="0.3">
      <c r="A105" s="13"/>
      <c r="B105" s="16"/>
      <c r="C105" s="16"/>
      <c r="D105" s="16"/>
      <c r="E105" s="16"/>
    </row>
    <row r="106" spans="1:5" x14ac:dyDescent="0.25">
      <c r="A106" s="15" t="s">
        <v>64</v>
      </c>
      <c r="B106" s="32" t="s">
        <v>5</v>
      </c>
      <c r="C106" s="33" t="s">
        <v>151</v>
      </c>
      <c r="D106" s="33" t="s">
        <v>190</v>
      </c>
      <c r="E106" s="3" t="s">
        <v>188</v>
      </c>
    </row>
    <row r="107" spans="1:5" x14ac:dyDescent="0.25">
      <c r="A107" s="2" t="s">
        <v>294</v>
      </c>
      <c r="B107" s="4" t="s">
        <v>6</v>
      </c>
      <c r="C107" s="4" t="s">
        <v>6</v>
      </c>
      <c r="D107" s="4" t="s">
        <v>6</v>
      </c>
      <c r="E107" s="34" t="s">
        <v>177</v>
      </c>
    </row>
    <row r="108" spans="1:5" x14ac:dyDescent="0.25">
      <c r="A108" s="2" t="s">
        <v>305</v>
      </c>
      <c r="B108" s="4" t="s">
        <v>6</v>
      </c>
      <c r="C108" s="4" t="s">
        <v>6</v>
      </c>
      <c r="D108" s="4" t="s">
        <v>6</v>
      </c>
      <c r="E108" s="34" t="s">
        <v>177</v>
      </c>
    </row>
    <row r="109" spans="1:5" x14ac:dyDescent="0.25">
      <c r="A109" s="2" t="s">
        <v>269</v>
      </c>
      <c r="B109" s="4" t="s">
        <v>6</v>
      </c>
      <c r="C109" s="4" t="s">
        <v>6</v>
      </c>
      <c r="D109" s="4" t="s">
        <v>6</v>
      </c>
      <c r="E109" s="34" t="s">
        <v>177</v>
      </c>
    </row>
    <row r="110" spans="1:5" x14ac:dyDescent="0.25">
      <c r="A110" s="2" t="s">
        <v>288</v>
      </c>
      <c r="B110" s="4" t="s">
        <v>6</v>
      </c>
      <c r="C110" s="4" t="s">
        <v>6</v>
      </c>
      <c r="D110" s="4" t="s">
        <v>6</v>
      </c>
      <c r="E110" s="34" t="s">
        <v>177</v>
      </c>
    </row>
    <row r="111" spans="1:5" x14ac:dyDescent="0.25">
      <c r="A111" s="2" t="s">
        <v>267</v>
      </c>
      <c r="B111" s="4" t="s">
        <v>6</v>
      </c>
      <c r="C111" s="4" t="s">
        <v>6</v>
      </c>
      <c r="D111" s="4" t="s">
        <v>6</v>
      </c>
      <c r="E111" s="34" t="s">
        <v>177</v>
      </c>
    </row>
    <row r="112" spans="1:5" x14ac:dyDescent="0.25">
      <c r="A112" s="2" t="s">
        <v>271</v>
      </c>
      <c r="B112" s="4" t="s">
        <v>6</v>
      </c>
      <c r="C112" s="4" t="s">
        <v>6</v>
      </c>
      <c r="D112" s="4" t="s">
        <v>6</v>
      </c>
      <c r="E112" s="34" t="s">
        <v>177</v>
      </c>
    </row>
    <row r="113" spans="1:5" x14ac:dyDescent="0.25">
      <c r="A113" s="2" t="s">
        <v>258</v>
      </c>
      <c r="B113" s="4" t="s">
        <v>6</v>
      </c>
      <c r="C113" s="4" t="s">
        <v>6</v>
      </c>
      <c r="D113" s="4" t="s">
        <v>6</v>
      </c>
      <c r="E113" s="34" t="s">
        <v>177</v>
      </c>
    </row>
    <row r="114" spans="1:5" x14ac:dyDescent="0.25">
      <c r="A114" s="2" t="s">
        <v>304</v>
      </c>
      <c r="B114" s="4" t="s">
        <v>6</v>
      </c>
      <c r="C114" s="4" t="s">
        <v>6</v>
      </c>
      <c r="D114" s="4" t="s">
        <v>6</v>
      </c>
      <c r="E114" s="34" t="s">
        <v>177</v>
      </c>
    </row>
    <row r="115" spans="1:5" x14ac:dyDescent="0.25">
      <c r="A115" s="2" t="s">
        <v>279</v>
      </c>
      <c r="B115" s="4" t="s">
        <v>6</v>
      </c>
      <c r="C115" s="4" t="s">
        <v>6</v>
      </c>
      <c r="D115" s="36" t="s">
        <v>6</v>
      </c>
      <c r="E115" s="34" t="s">
        <v>177</v>
      </c>
    </row>
    <row r="116" spans="1:5" x14ac:dyDescent="0.25">
      <c r="A116" s="2" t="s">
        <v>303</v>
      </c>
      <c r="B116" s="4" t="s">
        <v>6</v>
      </c>
      <c r="C116" s="4" t="s">
        <v>6</v>
      </c>
      <c r="D116" s="4" t="s">
        <v>6</v>
      </c>
      <c r="E116" s="34" t="s">
        <v>177</v>
      </c>
    </row>
    <row r="117" spans="1:5" x14ac:dyDescent="0.25">
      <c r="A117" s="2" t="s">
        <v>302</v>
      </c>
      <c r="B117" s="4" t="s">
        <v>6</v>
      </c>
      <c r="C117" s="4" t="s">
        <v>6</v>
      </c>
      <c r="D117" s="4" t="s">
        <v>6</v>
      </c>
      <c r="E117" s="34" t="s">
        <v>177</v>
      </c>
    </row>
    <row r="118" spans="1:5" x14ac:dyDescent="0.25">
      <c r="A118" s="2" t="s">
        <v>217</v>
      </c>
      <c r="B118" s="4" t="s">
        <v>6</v>
      </c>
      <c r="C118" s="8" t="s">
        <v>7</v>
      </c>
      <c r="D118" s="4" t="s">
        <v>6</v>
      </c>
      <c r="E118" s="34" t="s">
        <v>177</v>
      </c>
    </row>
    <row r="119" spans="1:5" x14ac:dyDescent="0.25">
      <c r="A119" s="2" t="s">
        <v>301</v>
      </c>
      <c r="B119" s="4" t="s">
        <v>6</v>
      </c>
      <c r="C119" s="4" t="s">
        <v>6</v>
      </c>
      <c r="D119" s="4" t="s">
        <v>6</v>
      </c>
      <c r="E119" s="34" t="s">
        <v>177</v>
      </c>
    </row>
    <row r="120" spans="1:5" x14ac:dyDescent="0.25">
      <c r="A120" s="2" t="s">
        <v>300</v>
      </c>
      <c r="B120" s="4" t="s">
        <v>6</v>
      </c>
      <c r="C120" s="4" t="s">
        <v>6</v>
      </c>
      <c r="D120" s="4" t="s">
        <v>6</v>
      </c>
      <c r="E120" s="34" t="s">
        <v>177</v>
      </c>
    </row>
    <row r="121" spans="1:5" x14ac:dyDescent="0.25">
      <c r="A121" s="2" t="s">
        <v>299</v>
      </c>
      <c r="B121" s="4" t="s">
        <v>6</v>
      </c>
      <c r="C121" s="4" t="s">
        <v>6</v>
      </c>
      <c r="D121" s="4" t="s">
        <v>6</v>
      </c>
      <c r="E121" s="34" t="s">
        <v>177</v>
      </c>
    </row>
    <row r="122" spans="1:5" x14ac:dyDescent="0.25">
      <c r="A122" s="2" t="s">
        <v>233</v>
      </c>
      <c r="B122" s="4" t="s">
        <v>6</v>
      </c>
      <c r="C122" s="4" t="s">
        <v>6</v>
      </c>
      <c r="D122" s="4" t="s">
        <v>6</v>
      </c>
      <c r="E122" s="34" t="s">
        <v>177</v>
      </c>
    </row>
    <row r="123" spans="1:5" x14ac:dyDescent="0.25">
      <c r="A123" s="2" t="s">
        <v>298</v>
      </c>
      <c r="B123" s="4" t="s">
        <v>6</v>
      </c>
      <c r="C123" s="4" t="s">
        <v>6</v>
      </c>
      <c r="D123" s="4" t="s">
        <v>6</v>
      </c>
      <c r="E123" s="34" t="s">
        <v>177</v>
      </c>
    </row>
    <row r="124" spans="1:5" x14ac:dyDescent="0.25">
      <c r="A124" s="2" t="s">
        <v>297</v>
      </c>
      <c r="B124" s="4" t="s">
        <v>6</v>
      </c>
      <c r="C124" s="4" t="s">
        <v>6</v>
      </c>
      <c r="D124" s="4" t="s">
        <v>6</v>
      </c>
      <c r="E124" s="34" t="s">
        <v>177</v>
      </c>
    </row>
    <row r="125" spans="1:5" x14ac:dyDescent="0.25">
      <c r="A125" s="2" t="s">
        <v>278</v>
      </c>
      <c r="B125" s="4" t="s">
        <v>6</v>
      </c>
      <c r="C125" s="4" t="s">
        <v>6</v>
      </c>
      <c r="D125" s="4" t="s">
        <v>6</v>
      </c>
      <c r="E125" s="34" t="s">
        <v>177</v>
      </c>
    </row>
    <row r="126" spans="1:5" x14ac:dyDescent="0.25">
      <c r="A126" s="15" t="s">
        <v>277</v>
      </c>
      <c r="B126" s="22" t="s">
        <v>140</v>
      </c>
      <c r="C126" s="22" t="s">
        <v>140</v>
      </c>
      <c r="D126" s="21" t="s">
        <v>6</v>
      </c>
      <c r="E126" s="31" t="s">
        <v>177</v>
      </c>
    </row>
    <row r="127" spans="1:5" x14ac:dyDescent="0.25">
      <c r="A127" s="2" t="s">
        <v>6</v>
      </c>
      <c r="B127" s="10">
        <f>COUNTIF(B107:B126,"pass")</f>
        <v>19</v>
      </c>
      <c r="C127" s="10">
        <f>COUNTIF(C107:C126,"pass")</f>
        <v>18</v>
      </c>
      <c r="D127" s="10">
        <f>COUNTIF(D107:D126,"pass")</f>
        <v>20</v>
      </c>
      <c r="E127" s="10">
        <f>COUNTIF(E107:E126,"pass")</f>
        <v>0</v>
      </c>
    </row>
    <row r="128" spans="1:5" x14ac:dyDescent="0.25">
      <c r="A128" s="2" t="s">
        <v>143</v>
      </c>
      <c r="B128" s="5">
        <f>COUNTIF(B107:B126,"Ok")</f>
        <v>0</v>
      </c>
      <c r="C128" s="5">
        <f>COUNTIF(C107:C126,"Ok")</f>
        <v>0</v>
      </c>
      <c r="D128" s="5">
        <f>COUNTIF(D107:D126,"Ok")</f>
        <v>0</v>
      </c>
      <c r="E128" s="5">
        <f>COUNTIF(E107:E126,"Ok")</f>
        <v>0</v>
      </c>
    </row>
    <row r="129" spans="1:5" x14ac:dyDescent="0.25">
      <c r="A129" s="2" t="s">
        <v>140</v>
      </c>
      <c r="B129" s="11">
        <f>COUNTIF(B107:B126,"workaround")</f>
        <v>1</v>
      </c>
      <c r="C129" s="11">
        <f>COUNTIF(C107:C126,"workaround")</f>
        <v>1</v>
      </c>
      <c r="D129" s="11">
        <f>COUNTIF(D107:D126,"workaround")</f>
        <v>0</v>
      </c>
      <c r="E129" s="11">
        <f>COUNTIF(E107:E126,"workaround")</f>
        <v>0</v>
      </c>
    </row>
    <row r="130" spans="1:5" x14ac:dyDescent="0.25">
      <c r="A130" s="2" t="s">
        <v>7</v>
      </c>
      <c r="B130" s="12">
        <f>COUNTIF(B107:B126,"Fail")</f>
        <v>0</v>
      </c>
      <c r="C130" s="12">
        <f>COUNTIF(C107:C126,"Fail")</f>
        <v>1</v>
      </c>
      <c r="D130" s="12">
        <f>COUNTIF(D107:D126,"Fail")</f>
        <v>0</v>
      </c>
      <c r="E130" s="12">
        <f>COUNTIF(E107:E126,"Fail")</f>
        <v>0</v>
      </c>
    </row>
    <row r="131" spans="1:5" x14ac:dyDescent="0.25">
      <c r="A131" s="2" t="s">
        <v>145</v>
      </c>
      <c r="B131" s="2">
        <f>COUNT(B107:B126,"Untested")</f>
        <v>0</v>
      </c>
      <c r="C131" s="2">
        <f>COUNT(C107:C126,"Untested")</f>
        <v>0</v>
      </c>
      <c r="D131" s="2">
        <f>COUNT(D107:D126,"Untested")</f>
        <v>0</v>
      </c>
      <c r="E131" s="2">
        <f>COUNT(E107:E126,"Untested")</f>
        <v>0</v>
      </c>
    </row>
    <row r="132" spans="1:5" x14ac:dyDescent="0.25">
      <c r="A132" s="2" t="s">
        <v>139</v>
      </c>
      <c r="B132" s="2">
        <f>B127+B130+B129+B131+B128</f>
        <v>20</v>
      </c>
      <c r="C132" s="2">
        <f>C127+C130+C129+C131+C128</f>
        <v>20</v>
      </c>
      <c r="D132" s="2">
        <f>D127+D130+D129+D131+D128</f>
        <v>20</v>
      </c>
      <c r="E132" s="2">
        <f>E127+E130+E129+E131+E128</f>
        <v>0</v>
      </c>
    </row>
    <row r="133" spans="1:5" ht="15.75" thickBot="1" x14ac:dyDescent="0.3">
      <c r="A133" s="18" t="s">
        <v>8</v>
      </c>
      <c r="B133" s="6">
        <f>IF(B$132=0, 0, (B$127+B$128)/B$132)</f>
        <v>0.95</v>
      </c>
      <c r="C133" s="6">
        <f>IF(C$132=0, 0, (C$127+C$128)/C$132)</f>
        <v>0.9</v>
      </c>
      <c r="D133" s="6">
        <f>IF(D$132=0, 0, (D$127+D$128)/D$132)</f>
        <v>1</v>
      </c>
      <c r="E133" s="6">
        <f>IF(E$132=0, 0, (E$127+E$128)/E$132)</f>
        <v>0</v>
      </c>
    </row>
    <row r="134" spans="1:5" ht="15.75" thickBot="1" x14ac:dyDescent="0.3">
      <c r="A134" s="14"/>
      <c r="B134" s="14"/>
      <c r="C134" s="14"/>
      <c r="D134" s="14"/>
      <c r="E134" s="14"/>
    </row>
    <row r="135" spans="1:5" x14ac:dyDescent="0.25">
      <c r="A135" s="15" t="s">
        <v>12</v>
      </c>
      <c r="B135" s="32" t="s">
        <v>5</v>
      </c>
      <c r="C135" s="33" t="s">
        <v>151</v>
      </c>
      <c r="D135" s="33" t="s">
        <v>190</v>
      </c>
      <c r="E135" s="3" t="s">
        <v>188</v>
      </c>
    </row>
    <row r="136" spans="1:5" x14ac:dyDescent="0.25">
      <c r="A136" s="2" t="s">
        <v>295</v>
      </c>
      <c r="B136" s="4" t="s">
        <v>6</v>
      </c>
      <c r="C136" s="4" t="s">
        <v>6</v>
      </c>
      <c r="D136" s="4" t="s">
        <v>6</v>
      </c>
      <c r="E136" s="34" t="s">
        <v>177</v>
      </c>
    </row>
    <row r="137" spans="1:5" x14ac:dyDescent="0.25">
      <c r="A137" s="2" t="s">
        <v>294</v>
      </c>
      <c r="B137" s="4" t="s">
        <v>6</v>
      </c>
      <c r="C137" s="4" t="s">
        <v>6</v>
      </c>
      <c r="D137" s="4" t="s">
        <v>6</v>
      </c>
      <c r="E137" s="34" t="s">
        <v>177</v>
      </c>
    </row>
    <row r="138" spans="1:5" x14ac:dyDescent="0.25">
      <c r="A138" s="2" t="s">
        <v>293</v>
      </c>
      <c r="B138" s="8" t="s">
        <v>7</v>
      </c>
      <c r="C138" s="8" t="s">
        <v>7</v>
      </c>
      <c r="D138" s="8" t="s">
        <v>7</v>
      </c>
      <c r="E138" s="34" t="s">
        <v>177</v>
      </c>
    </row>
    <row r="139" spans="1:5" x14ac:dyDescent="0.25">
      <c r="A139" s="2" t="s">
        <v>290</v>
      </c>
      <c r="B139" s="4" t="s">
        <v>6</v>
      </c>
      <c r="C139" s="4" t="s">
        <v>6</v>
      </c>
      <c r="D139" s="4" t="s">
        <v>6</v>
      </c>
      <c r="E139" s="34" t="s">
        <v>177</v>
      </c>
    </row>
    <row r="140" spans="1:5" x14ac:dyDescent="0.25">
      <c r="A140" s="2" t="s">
        <v>286</v>
      </c>
      <c r="B140" s="4" t="s">
        <v>6</v>
      </c>
      <c r="C140" s="4" t="s">
        <v>6</v>
      </c>
      <c r="D140" s="4" t="s">
        <v>6</v>
      </c>
      <c r="E140" s="34" t="s">
        <v>177</v>
      </c>
    </row>
    <row r="141" spans="1:5" x14ac:dyDescent="0.25">
      <c r="A141" s="2" t="s">
        <v>285</v>
      </c>
      <c r="B141" s="4" t="s">
        <v>6</v>
      </c>
      <c r="C141" s="4" t="s">
        <v>6</v>
      </c>
      <c r="D141" s="4" t="s">
        <v>6</v>
      </c>
      <c r="E141" s="34" t="s">
        <v>177</v>
      </c>
    </row>
    <row r="142" spans="1:5" x14ac:dyDescent="0.25">
      <c r="A142" s="2" t="s">
        <v>284</v>
      </c>
      <c r="B142" s="4" t="s">
        <v>6</v>
      </c>
      <c r="C142" s="4" t="s">
        <v>6</v>
      </c>
      <c r="D142" s="4" t="s">
        <v>6</v>
      </c>
      <c r="E142" s="34" t="s">
        <v>177</v>
      </c>
    </row>
    <row r="143" spans="1:5" x14ac:dyDescent="0.25">
      <c r="A143" s="2" t="s">
        <v>283</v>
      </c>
      <c r="B143" s="4" t="s">
        <v>6</v>
      </c>
      <c r="C143" s="4" t="s">
        <v>6</v>
      </c>
      <c r="D143" s="4" t="s">
        <v>6</v>
      </c>
      <c r="E143" s="34" t="s">
        <v>177</v>
      </c>
    </row>
    <row r="144" spans="1:5" x14ac:dyDescent="0.25">
      <c r="A144" s="2" t="s">
        <v>282</v>
      </c>
      <c r="B144" s="4" t="s">
        <v>6</v>
      </c>
      <c r="C144" s="4" t="s">
        <v>6</v>
      </c>
      <c r="D144" s="4" t="s">
        <v>6</v>
      </c>
      <c r="E144" s="34" t="s">
        <v>177</v>
      </c>
    </row>
    <row r="145" spans="1:5" x14ac:dyDescent="0.25">
      <c r="A145" s="2" t="s">
        <v>281</v>
      </c>
      <c r="B145" s="4" t="s">
        <v>6</v>
      </c>
      <c r="C145" s="4" t="s">
        <v>6</v>
      </c>
      <c r="D145" s="4" t="s">
        <v>6</v>
      </c>
      <c r="E145" s="34" t="s">
        <v>177</v>
      </c>
    </row>
    <row r="146" spans="1:5" x14ac:dyDescent="0.25">
      <c r="A146" s="2" t="s">
        <v>310</v>
      </c>
      <c r="B146" s="4" t="s">
        <v>6</v>
      </c>
      <c r="C146" s="4" t="s">
        <v>6</v>
      </c>
      <c r="D146" s="4" t="s">
        <v>6</v>
      </c>
      <c r="E146" s="37" t="s">
        <v>177</v>
      </c>
    </row>
    <row r="147" spans="1:5" x14ac:dyDescent="0.25">
      <c r="A147" s="2" t="s">
        <v>242</v>
      </c>
      <c r="B147" s="4" t="s">
        <v>6</v>
      </c>
      <c r="C147" s="4" t="s">
        <v>6</v>
      </c>
      <c r="D147" s="4" t="s">
        <v>6</v>
      </c>
      <c r="E147" s="34" t="s">
        <v>177</v>
      </c>
    </row>
    <row r="148" spans="1:5" x14ac:dyDescent="0.25">
      <c r="A148" s="15" t="s">
        <v>241</v>
      </c>
      <c r="B148" s="21" t="s">
        <v>6</v>
      </c>
      <c r="C148" s="21" t="s">
        <v>6</v>
      </c>
      <c r="D148" s="21" t="s">
        <v>6</v>
      </c>
      <c r="E148" s="31" t="s">
        <v>177</v>
      </c>
    </row>
    <row r="149" spans="1:5" x14ac:dyDescent="0.25">
      <c r="A149" s="2" t="s">
        <v>6</v>
      </c>
      <c r="B149" s="10">
        <f>COUNTIF(B136:B148,"pass")</f>
        <v>12</v>
      </c>
      <c r="C149" s="10">
        <f>COUNTIF(C136:C148,"pass")</f>
        <v>12</v>
      </c>
      <c r="D149" s="10">
        <f>COUNTIF(D136:D148,"pass")</f>
        <v>12</v>
      </c>
      <c r="E149" s="10">
        <f>COUNTIF(E136:E148,"pass")</f>
        <v>0</v>
      </c>
    </row>
    <row r="150" spans="1:5" x14ac:dyDescent="0.25">
      <c r="A150" s="2" t="s">
        <v>143</v>
      </c>
      <c r="B150" s="5">
        <f>COUNTIF(B136:B148,"Ok")</f>
        <v>0</v>
      </c>
      <c r="C150" s="5">
        <f>COUNTIF(C136:C148,"Ok")</f>
        <v>0</v>
      </c>
      <c r="D150" s="5">
        <f>COUNTIF(D136:D148,"Ok")</f>
        <v>0</v>
      </c>
      <c r="E150" s="5">
        <f>COUNTIF(E136:E148,"Ok")</f>
        <v>0</v>
      </c>
    </row>
    <row r="151" spans="1:5" x14ac:dyDescent="0.25">
      <c r="A151" s="2" t="s">
        <v>140</v>
      </c>
      <c r="B151" s="11">
        <f>COUNTIF(B136:B148,"workaround")</f>
        <v>0</v>
      </c>
      <c r="C151" s="11">
        <f>COUNTIF(C136:C148,"workaround")</f>
        <v>0</v>
      </c>
      <c r="D151" s="11">
        <f>COUNTIF(D136:D148,"workaround")</f>
        <v>0</v>
      </c>
      <c r="E151" s="11">
        <f>COUNTIF(E136:E148,"workaround")</f>
        <v>0</v>
      </c>
    </row>
    <row r="152" spans="1:5" x14ac:dyDescent="0.25">
      <c r="A152" s="2" t="s">
        <v>7</v>
      </c>
      <c r="B152" s="12">
        <f>COUNTIF(B136:B148,"Fail")</f>
        <v>1</v>
      </c>
      <c r="C152" s="12">
        <f>COUNTIF(C136:C148,"Fail")</f>
        <v>1</v>
      </c>
      <c r="D152" s="12">
        <f>COUNTIF(D136:D148,"Fail")</f>
        <v>1</v>
      </c>
      <c r="E152" s="12">
        <f>COUNTIF(E136:E148,"Fail")</f>
        <v>0</v>
      </c>
    </row>
    <row r="153" spans="1:5" x14ac:dyDescent="0.25">
      <c r="A153" s="2" t="s">
        <v>145</v>
      </c>
      <c r="B153" s="2">
        <f>COUNT(B136:B148,"Untested")</f>
        <v>0</v>
      </c>
      <c r="C153" s="2">
        <f>COUNT(C136:C148,"Untested")</f>
        <v>0</v>
      </c>
      <c r="D153" s="2">
        <f>COUNT(D136:D148,"Untested")</f>
        <v>0</v>
      </c>
      <c r="E153" s="2">
        <f>COUNT(E136:E148,"Untested")</f>
        <v>0</v>
      </c>
    </row>
    <row r="154" spans="1:5" x14ac:dyDescent="0.25">
      <c r="A154" s="2" t="s">
        <v>139</v>
      </c>
      <c r="B154" s="2">
        <f>B149+B152+B151+B153+B150</f>
        <v>13</v>
      </c>
      <c r="C154" s="2">
        <f>C149+C152+C151+C153+C150</f>
        <v>13</v>
      </c>
      <c r="D154" s="2">
        <f>D149+D152+D151+D153+D150</f>
        <v>13</v>
      </c>
      <c r="E154" s="2">
        <f>E149+E152+E151+E153+E150</f>
        <v>0</v>
      </c>
    </row>
    <row r="155" spans="1:5" ht="15.75" thickBot="1" x14ac:dyDescent="0.3">
      <c r="A155" s="18" t="s">
        <v>8</v>
      </c>
      <c r="B155" s="6">
        <f>IF(B$154=0, 0, (B$149+B$150)/B$154)</f>
        <v>0.92307692307692313</v>
      </c>
      <c r="C155" s="6">
        <f>IF(C$154=0, 0, (C$149+C$150)/C$154)</f>
        <v>0.92307692307692313</v>
      </c>
      <c r="D155" s="6">
        <f>IF(D$154=0, 0, (D$149+D$150)/D$154)</f>
        <v>0.92307692307692313</v>
      </c>
      <c r="E155" s="6">
        <f>IF(E$154=0, 0, (E$149+E$150)/E$154)</f>
        <v>0</v>
      </c>
    </row>
    <row r="156" spans="1:5" ht="15.75" thickBot="1" x14ac:dyDescent="0.3">
      <c r="A156" s="13"/>
      <c r="B156" s="16"/>
      <c r="C156" s="13"/>
      <c r="D156" s="13"/>
      <c r="E156" s="13"/>
    </row>
    <row r="157" spans="1:5" x14ac:dyDescent="0.25">
      <c r="A157" s="15" t="s">
        <v>178</v>
      </c>
      <c r="B157" s="32" t="s">
        <v>5</v>
      </c>
      <c r="C157" s="33" t="s">
        <v>151</v>
      </c>
      <c r="D157" s="33" t="s">
        <v>190</v>
      </c>
      <c r="E157" s="3" t="s">
        <v>188</v>
      </c>
    </row>
    <row r="158" spans="1:5" x14ac:dyDescent="0.25">
      <c r="A158" s="2" t="s">
        <v>222</v>
      </c>
      <c r="B158" s="4" t="s">
        <v>6</v>
      </c>
      <c r="C158" s="8" t="s">
        <v>7</v>
      </c>
      <c r="D158" s="8" t="s">
        <v>7</v>
      </c>
      <c r="E158" s="4" t="s">
        <v>6</v>
      </c>
    </row>
    <row r="159" spans="1:5" x14ac:dyDescent="0.25">
      <c r="A159" s="2" t="s">
        <v>263</v>
      </c>
      <c r="B159" s="4" t="s">
        <v>6</v>
      </c>
      <c r="C159" s="4" t="s">
        <v>6</v>
      </c>
      <c r="D159" s="4" t="s">
        <v>6</v>
      </c>
      <c r="E159" s="8" t="s">
        <v>7</v>
      </c>
    </row>
    <row r="160" spans="1:5" x14ac:dyDescent="0.25">
      <c r="A160" s="2" t="s">
        <v>292</v>
      </c>
      <c r="B160" s="4" t="s">
        <v>6</v>
      </c>
      <c r="C160" s="4" t="s">
        <v>6</v>
      </c>
      <c r="D160" s="4" t="s">
        <v>6</v>
      </c>
      <c r="E160" s="38" t="s">
        <v>140</v>
      </c>
    </row>
    <row r="161" spans="1:5" x14ac:dyDescent="0.25">
      <c r="A161" s="2" t="s">
        <v>291</v>
      </c>
      <c r="B161" s="4" t="s">
        <v>6</v>
      </c>
      <c r="C161" s="4" t="s">
        <v>6</v>
      </c>
      <c r="D161" s="8" t="s">
        <v>7</v>
      </c>
      <c r="E161" s="8" t="s">
        <v>7</v>
      </c>
    </row>
    <row r="162" spans="1:5" x14ac:dyDescent="0.25">
      <c r="A162" s="23" t="s">
        <v>262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23" t="s">
        <v>261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" t="s">
        <v>289</v>
      </c>
      <c r="B164" s="4" t="s">
        <v>6</v>
      </c>
      <c r="C164" s="4" t="s">
        <v>6</v>
      </c>
      <c r="D164" s="4" t="s">
        <v>6</v>
      </c>
      <c r="E164" s="38" t="s">
        <v>140</v>
      </c>
    </row>
    <row r="165" spans="1:5" x14ac:dyDescent="0.25">
      <c r="A165" s="23" t="s">
        <v>210</v>
      </c>
      <c r="B165" s="4" t="s">
        <v>6</v>
      </c>
      <c r="C165" s="4" t="s">
        <v>6</v>
      </c>
      <c r="D165" s="4" t="s">
        <v>6</v>
      </c>
      <c r="E165" s="4" t="s">
        <v>6</v>
      </c>
    </row>
    <row r="166" spans="1:5" x14ac:dyDescent="0.25">
      <c r="A166" s="23" t="s">
        <v>227</v>
      </c>
      <c r="B166" s="4" t="s">
        <v>6</v>
      </c>
      <c r="C166" s="4" t="s">
        <v>6</v>
      </c>
      <c r="D166" s="4" t="s">
        <v>6</v>
      </c>
      <c r="E166" s="4" t="s">
        <v>6</v>
      </c>
    </row>
    <row r="167" spans="1:5" x14ac:dyDescent="0.25">
      <c r="A167" s="2" t="s">
        <v>268</v>
      </c>
      <c r="B167" s="4" t="s">
        <v>6</v>
      </c>
      <c r="C167" s="4" t="s">
        <v>6</v>
      </c>
      <c r="D167" s="4" t="s">
        <v>6</v>
      </c>
      <c r="E167" s="8" t="s">
        <v>7</v>
      </c>
    </row>
    <row r="168" spans="1:5" x14ac:dyDescent="0.25">
      <c r="A168" s="23" t="s">
        <v>260</v>
      </c>
      <c r="B168" s="4" t="s">
        <v>6</v>
      </c>
      <c r="C168" s="8" t="s">
        <v>7</v>
      </c>
      <c r="D168" s="4" t="s">
        <v>6</v>
      </c>
      <c r="E168" s="4" t="s">
        <v>6</v>
      </c>
    </row>
    <row r="169" spans="1:5" x14ac:dyDescent="0.25">
      <c r="A169" s="23" t="s">
        <v>259</v>
      </c>
      <c r="B169" s="4" t="s">
        <v>6</v>
      </c>
      <c r="C169" s="8" t="s">
        <v>7</v>
      </c>
      <c r="D169" s="4" t="s">
        <v>6</v>
      </c>
      <c r="E169" s="4" t="s">
        <v>6</v>
      </c>
    </row>
    <row r="170" spans="1:5" x14ac:dyDescent="0.25">
      <c r="A170" s="2" t="s">
        <v>269</v>
      </c>
      <c r="B170" s="4" t="s">
        <v>6</v>
      </c>
      <c r="C170" s="4" t="s">
        <v>6</v>
      </c>
      <c r="D170" s="4" t="s">
        <v>6</v>
      </c>
      <c r="E170" s="38" t="s">
        <v>140</v>
      </c>
    </row>
    <row r="171" spans="1:5" x14ac:dyDescent="0.25">
      <c r="A171" s="2" t="s">
        <v>288</v>
      </c>
      <c r="B171" s="4" t="s">
        <v>6</v>
      </c>
      <c r="C171" s="4" t="s">
        <v>6</v>
      </c>
      <c r="D171" s="4" t="s">
        <v>6</v>
      </c>
      <c r="E171" s="38" t="s">
        <v>140</v>
      </c>
    </row>
    <row r="172" spans="1:5" x14ac:dyDescent="0.25">
      <c r="A172" s="2" t="s">
        <v>270</v>
      </c>
      <c r="B172" s="4" t="s">
        <v>6</v>
      </c>
      <c r="C172" s="4" t="s">
        <v>6</v>
      </c>
      <c r="D172" s="4" t="s">
        <v>6</v>
      </c>
      <c r="E172" s="4" t="s">
        <v>6</v>
      </c>
    </row>
    <row r="173" spans="1:5" x14ac:dyDescent="0.25">
      <c r="A173" s="2" t="s">
        <v>287</v>
      </c>
      <c r="B173" s="8" t="s">
        <v>7</v>
      </c>
      <c r="C173" s="8" t="s">
        <v>7</v>
      </c>
      <c r="D173" s="4" t="s">
        <v>6</v>
      </c>
      <c r="E173" s="8" t="s">
        <v>7</v>
      </c>
    </row>
    <row r="174" spans="1:5" x14ac:dyDescent="0.25">
      <c r="A174" s="2" t="s">
        <v>267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271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3" t="s">
        <v>258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" t="s">
        <v>280</v>
      </c>
      <c r="B177" s="4" t="s">
        <v>6</v>
      </c>
      <c r="C177" s="4" t="s">
        <v>6</v>
      </c>
      <c r="D177" s="4" t="s">
        <v>6</v>
      </c>
      <c r="E177" s="8" t="s">
        <v>7</v>
      </c>
    </row>
    <row r="178" spans="1:5" x14ac:dyDescent="0.25">
      <c r="A178" s="23" t="s">
        <v>257</v>
      </c>
      <c r="B178" s="4" t="s">
        <v>6</v>
      </c>
      <c r="C178" s="4" t="s">
        <v>6</v>
      </c>
      <c r="D178" s="4" t="s">
        <v>6</v>
      </c>
      <c r="E178" s="8" t="s">
        <v>7</v>
      </c>
    </row>
    <row r="179" spans="1:5" x14ac:dyDescent="0.25">
      <c r="A179" s="2" t="s">
        <v>256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255</v>
      </c>
      <c r="B180" s="8" t="s">
        <v>7</v>
      </c>
      <c r="C180" s="4" t="s">
        <v>6</v>
      </c>
      <c r="D180" s="4" t="s">
        <v>6</v>
      </c>
      <c r="E180" s="8" t="s">
        <v>7</v>
      </c>
    </row>
    <row r="181" spans="1:5" x14ac:dyDescent="0.25">
      <c r="A181" s="2" t="s">
        <v>254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253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" t="s">
        <v>252</v>
      </c>
      <c r="B183" s="35" t="s">
        <v>144</v>
      </c>
      <c r="C183" s="4" t="s">
        <v>6</v>
      </c>
      <c r="D183" s="4" t="s">
        <v>6</v>
      </c>
      <c r="E183" s="4" t="s">
        <v>6</v>
      </c>
    </row>
    <row r="184" spans="1:5" x14ac:dyDescent="0.25">
      <c r="A184" s="23" t="s">
        <v>251</v>
      </c>
      <c r="B184" s="4" t="s">
        <v>6</v>
      </c>
      <c r="C184" s="4" t="s">
        <v>6</v>
      </c>
      <c r="D184" s="4" t="s">
        <v>6</v>
      </c>
      <c r="E184" s="4" t="s">
        <v>6</v>
      </c>
    </row>
    <row r="185" spans="1:5" x14ac:dyDescent="0.25">
      <c r="A185" s="2" t="s">
        <v>250</v>
      </c>
      <c r="B185" s="4" t="s">
        <v>6</v>
      </c>
      <c r="C185" s="8" t="s">
        <v>7</v>
      </c>
      <c r="D185" s="4" t="s">
        <v>6</v>
      </c>
      <c r="E185" s="4" t="s">
        <v>6</v>
      </c>
    </row>
    <row r="186" spans="1:5" x14ac:dyDescent="0.25">
      <c r="A186" s="2" t="s">
        <v>249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273</v>
      </c>
      <c r="B187" s="4" t="s">
        <v>6</v>
      </c>
      <c r="C187" s="4" t="s">
        <v>6</v>
      </c>
      <c r="D187" s="4" t="s">
        <v>6</v>
      </c>
      <c r="E187" s="38" t="s">
        <v>140</v>
      </c>
    </row>
    <row r="188" spans="1:5" x14ac:dyDescent="0.25">
      <c r="A188" s="2" t="s">
        <v>272</v>
      </c>
      <c r="B188" s="4" t="s">
        <v>6</v>
      </c>
      <c r="C188" s="4" t="s">
        <v>6</v>
      </c>
      <c r="D188" s="4" t="s">
        <v>6</v>
      </c>
      <c r="E188" s="38" t="s">
        <v>140</v>
      </c>
    </row>
    <row r="189" spans="1:5" x14ac:dyDescent="0.25">
      <c r="A189" s="23" t="s">
        <v>248</v>
      </c>
      <c r="B189" s="4" t="s">
        <v>6</v>
      </c>
      <c r="C189" s="4" t="s">
        <v>6</v>
      </c>
      <c r="D189" s="4" t="s">
        <v>6</v>
      </c>
      <c r="E189" s="8" t="s">
        <v>7</v>
      </c>
    </row>
    <row r="190" spans="1:5" x14ac:dyDescent="0.25">
      <c r="A190" s="2" t="s">
        <v>247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" t="s">
        <v>218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246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237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296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245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244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313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238</v>
      </c>
      <c r="B198" s="4" t="s">
        <v>6</v>
      </c>
      <c r="C198" s="4" t="s">
        <v>6</v>
      </c>
      <c r="D198" s="4" t="s">
        <v>6</v>
      </c>
      <c r="E198" s="4" t="s">
        <v>6</v>
      </c>
    </row>
    <row r="199" spans="1:5" x14ac:dyDescent="0.25">
      <c r="A199" s="2" t="s">
        <v>243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311</v>
      </c>
      <c r="B200" s="4" t="s">
        <v>6</v>
      </c>
      <c r="C200" s="4" t="s">
        <v>6</v>
      </c>
      <c r="D200" s="4" t="s">
        <v>6</v>
      </c>
      <c r="E200" s="38" t="s">
        <v>140</v>
      </c>
    </row>
    <row r="201" spans="1:5" x14ac:dyDescent="0.25">
      <c r="A201" s="15" t="s">
        <v>312</v>
      </c>
      <c r="B201" s="21" t="s">
        <v>6</v>
      </c>
      <c r="C201" s="21" t="s">
        <v>6</v>
      </c>
      <c r="D201" s="21" t="s">
        <v>6</v>
      </c>
      <c r="E201" s="21" t="s">
        <v>6</v>
      </c>
    </row>
    <row r="202" spans="1:5" x14ac:dyDescent="0.25">
      <c r="A202" s="2" t="s">
        <v>6</v>
      </c>
      <c r="B202" s="10">
        <f>COUNTIF(B$158:B$201,"pass")</f>
        <v>41</v>
      </c>
      <c r="C202" s="10">
        <f>COUNTIF(C$158:C$201,"pass")</f>
        <v>39</v>
      </c>
      <c r="D202" s="10">
        <f>COUNTIF(D$158:D$201,"pass")</f>
        <v>42</v>
      </c>
      <c r="E202" s="10">
        <f>COUNTIF(E$158:E$201,"pass")</f>
        <v>27</v>
      </c>
    </row>
    <row r="203" spans="1:5" x14ac:dyDescent="0.25">
      <c r="A203" s="2" t="s">
        <v>143</v>
      </c>
      <c r="B203" s="5">
        <f>COUNTIF(B$158:B$201,"Ok")</f>
        <v>1</v>
      </c>
      <c r="C203" s="5">
        <f>COUNTIF(C$158:C$201,"Ok")</f>
        <v>0</v>
      </c>
      <c r="D203" s="5">
        <f>COUNTIF(D$158:D$201,"Ok")</f>
        <v>0</v>
      </c>
      <c r="E203" s="5">
        <f>COUNTIF(E$158:E$201,"Ok")</f>
        <v>0</v>
      </c>
    </row>
    <row r="204" spans="1:5" x14ac:dyDescent="0.25">
      <c r="A204" s="2" t="s">
        <v>140</v>
      </c>
      <c r="B204" s="11">
        <f>COUNTIF(B$158:B$201,"workaround")</f>
        <v>0</v>
      </c>
      <c r="C204" s="11">
        <f>COUNTIF(C$158:C$201,"workaround")</f>
        <v>0</v>
      </c>
      <c r="D204" s="11">
        <f>COUNTIF(D$158:D$201,"workaround")</f>
        <v>0</v>
      </c>
      <c r="E204" s="11">
        <f>COUNTIF(E$158:E$201,"workaround")</f>
        <v>9</v>
      </c>
    </row>
    <row r="205" spans="1:5" x14ac:dyDescent="0.25">
      <c r="A205" s="2" t="s">
        <v>7</v>
      </c>
      <c r="B205" s="12">
        <f>COUNTIF(B158:B201,"Fail")</f>
        <v>2</v>
      </c>
      <c r="C205" s="12">
        <f>COUNTIF(C158:C201,"Fail")</f>
        <v>5</v>
      </c>
      <c r="D205" s="12">
        <f>COUNTIF(D158:D201,"Fail")</f>
        <v>2</v>
      </c>
      <c r="E205" s="12">
        <f>COUNTIF(E158:E201,"Fail")</f>
        <v>8</v>
      </c>
    </row>
    <row r="206" spans="1:5" x14ac:dyDescent="0.25">
      <c r="A206" s="2" t="s">
        <v>145</v>
      </c>
      <c r="B206" s="2">
        <f>COUNT(B$162:B$189,"Untested")</f>
        <v>0</v>
      </c>
      <c r="C206" s="2">
        <f>COUNT(C$162:C$189,"Untested")</f>
        <v>0</v>
      </c>
      <c r="D206" s="2">
        <f>COUNT(D$162:D$189,"Untested")</f>
        <v>0</v>
      </c>
      <c r="E206" s="2">
        <f>COUNT(E$162:E$189,"Untested")</f>
        <v>0</v>
      </c>
    </row>
    <row r="207" spans="1:5" x14ac:dyDescent="0.25">
      <c r="A207" s="2" t="s">
        <v>139</v>
      </c>
      <c r="B207" s="2">
        <f>B$202+B$205+B$204+B$206+B$203</f>
        <v>44</v>
      </c>
      <c r="C207" s="2">
        <f>C$202+C$205+C$204+C$206+C$203</f>
        <v>44</v>
      </c>
      <c r="D207" s="2">
        <f>D$202+D$205+D$204+D$206+D$203</f>
        <v>44</v>
      </c>
      <c r="E207" s="2">
        <f>E$202+E$205+E$204+E$206+E$203</f>
        <v>44</v>
      </c>
    </row>
    <row r="208" spans="1:5" ht="15.75" thickBot="1" x14ac:dyDescent="0.3">
      <c r="A208" s="18" t="s">
        <v>8</v>
      </c>
      <c r="B208" s="6">
        <f>IF(B$207=0, 0, (B$202+B$203)/B$207)</f>
        <v>0.95454545454545459</v>
      </c>
      <c r="C208" s="6">
        <f>IF(C$207=0, 0, (C$202+C$203)/C$207)</f>
        <v>0.88636363636363635</v>
      </c>
      <c r="D208" s="6">
        <f>IF(D$207=0, 0, (D$202+D$203)/D$207)</f>
        <v>0.95454545454545459</v>
      </c>
      <c r="E208" s="6">
        <f>IF(E$207=0, 0, (E$202+E$203)/E$207)</f>
        <v>0.61363636363636365</v>
      </c>
    </row>
    <row r="209" spans="1:5" x14ac:dyDescent="0.25">
      <c r="A209" s="15"/>
      <c r="B209" s="15"/>
      <c r="C209" s="15"/>
      <c r="D209" s="15"/>
      <c r="E209" s="15"/>
    </row>
    <row r="210" spans="1:5" x14ac:dyDescent="0.25">
      <c r="A210" s="19" t="s">
        <v>146</v>
      </c>
      <c r="B210" s="15"/>
      <c r="C210" s="15"/>
      <c r="D210" s="15"/>
      <c r="E210" s="15"/>
    </row>
    <row r="211" spans="1:5" x14ac:dyDescent="0.25">
      <c r="A211" s="2" t="s">
        <v>276</v>
      </c>
      <c r="B211" s="4" t="s">
        <v>6</v>
      </c>
      <c r="C211" s="4" t="s">
        <v>6</v>
      </c>
      <c r="D211" s="2"/>
      <c r="E211" s="2"/>
    </row>
    <row r="212" spans="1:5" x14ac:dyDescent="0.25">
      <c r="A212" s="23" t="s">
        <v>198</v>
      </c>
      <c r="B212" s="4" t="s">
        <v>6</v>
      </c>
      <c r="C212" s="2"/>
      <c r="D212" s="2"/>
      <c r="E212" s="2"/>
    </row>
    <row r="213" spans="1:5" x14ac:dyDescent="0.25">
      <c r="A213" s="2" t="s">
        <v>199</v>
      </c>
      <c r="B213" s="2"/>
      <c r="C213" s="4" t="s">
        <v>6</v>
      </c>
      <c r="D213" s="2"/>
      <c r="E213" s="2"/>
    </row>
    <row r="214" spans="1:5" x14ac:dyDescent="0.25">
      <c r="A214" s="2" t="s">
        <v>200</v>
      </c>
      <c r="B214" s="2"/>
      <c r="C214" s="4" t="s">
        <v>6</v>
      </c>
      <c r="D214" s="2"/>
      <c r="E214" s="2"/>
    </row>
    <row r="215" spans="1:5" x14ac:dyDescent="0.25">
      <c r="A215" s="2" t="s">
        <v>201</v>
      </c>
      <c r="B215" s="2"/>
      <c r="C215" s="4" t="s">
        <v>6</v>
      </c>
      <c r="D215" s="2"/>
      <c r="E215" s="2"/>
    </row>
    <row r="216" spans="1:5" x14ac:dyDescent="0.25">
      <c r="A216" s="2" t="s">
        <v>202</v>
      </c>
      <c r="B216" s="4" t="s">
        <v>6</v>
      </c>
      <c r="C216" s="2"/>
      <c r="D216" s="2"/>
      <c r="E216" s="2"/>
    </row>
    <row r="217" spans="1:5" x14ac:dyDescent="0.25">
      <c r="A217" s="2" t="s">
        <v>275</v>
      </c>
      <c r="B217" s="2"/>
      <c r="C217" s="4" t="s">
        <v>6</v>
      </c>
      <c r="D217" s="2"/>
      <c r="E217" s="2"/>
    </row>
    <row r="218" spans="1:5" x14ac:dyDescent="0.25">
      <c r="A218" s="2" t="s">
        <v>203</v>
      </c>
      <c r="B218" s="4" t="s">
        <v>6</v>
      </c>
      <c r="C218" s="4" t="s">
        <v>6</v>
      </c>
      <c r="D218" s="2"/>
      <c r="E218" s="2"/>
    </row>
    <row r="219" spans="1:5" x14ac:dyDescent="0.25">
      <c r="A219" s="2" t="s">
        <v>204</v>
      </c>
      <c r="B219" s="4" t="s">
        <v>6</v>
      </c>
      <c r="C219" s="2"/>
      <c r="D219" s="2"/>
      <c r="E219" s="2"/>
    </row>
    <row r="220" spans="1:5" x14ac:dyDescent="0.25">
      <c r="A220" s="2" t="s">
        <v>274</v>
      </c>
      <c r="B220" s="2"/>
      <c r="C220" s="4" t="s">
        <v>6</v>
      </c>
      <c r="D220" s="2"/>
      <c r="E220" s="2"/>
    </row>
    <row r="221" spans="1:5" x14ac:dyDescent="0.25">
      <c r="A221" s="2" t="s">
        <v>205</v>
      </c>
      <c r="B221" s="4" t="s">
        <v>6</v>
      </c>
      <c r="C221" s="2"/>
      <c r="D221" s="2"/>
      <c r="E221" s="2"/>
    </row>
    <row r="222" spans="1:5" x14ac:dyDescent="0.25">
      <c r="A222" s="2" t="s">
        <v>206</v>
      </c>
      <c r="B222" s="2"/>
      <c r="C222" s="4" t="s">
        <v>6</v>
      </c>
      <c r="D222" s="2"/>
      <c r="E222" s="2"/>
    </row>
    <row r="223" spans="1:5" x14ac:dyDescent="0.25">
      <c r="A223" s="15" t="s">
        <v>207</v>
      </c>
      <c r="B223" s="21" t="s">
        <v>6</v>
      </c>
      <c r="C223" s="15"/>
      <c r="D223" s="15"/>
      <c r="E223" s="15"/>
    </row>
    <row r="224" spans="1:5" x14ac:dyDescent="0.25">
      <c r="A224" s="2" t="s">
        <v>6</v>
      </c>
      <c r="B224" s="10">
        <f>COUNTIF(B211:B223,"pass")</f>
        <v>7</v>
      </c>
      <c r="C224" s="10">
        <f>COUNTIF(C211:C223,"pass")</f>
        <v>8</v>
      </c>
      <c r="D224" s="10">
        <f>COUNTIF(D211:D223,"pass")</f>
        <v>0</v>
      </c>
      <c r="E224" s="10">
        <f>COUNTIF(E211:E223,"pass")</f>
        <v>0</v>
      </c>
    </row>
    <row r="225" spans="1:5" x14ac:dyDescent="0.25">
      <c r="A225" s="2" t="s">
        <v>143</v>
      </c>
      <c r="B225" s="5">
        <f>COUNTIF(B211:B223,"Ok")</f>
        <v>0</v>
      </c>
      <c r="C225" s="5">
        <f>COUNTIF(C211:C223,"Ok")</f>
        <v>0</v>
      </c>
      <c r="D225" s="5">
        <f>COUNTIF(D211:D223,"Ok")</f>
        <v>0</v>
      </c>
      <c r="E225" s="5">
        <f>COUNTIF(E211:E223,"Ok")</f>
        <v>0</v>
      </c>
    </row>
    <row r="226" spans="1:5" x14ac:dyDescent="0.25">
      <c r="A226" s="2" t="s">
        <v>140</v>
      </c>
      <c r="B226" s="11">
        <f>COUNTIF(B211:B223,"workaround")</f>
        <v>0</v>
      </c>
      <c r="C226" s="11">
        <f>COUNTIF(C211:C223,"workaround")</f>
        <v>0</v>
      </c>
      <c r="D226" s="11">
        <f>COUNTIF(D211:D223,"workaround")</f>
        <v>0</v>
      </c>
      <c r="E226" s="11">
        <f>COUNTIF(E211:E223,"workaround")</f>
        <v>0</v>
      </c>
    </row>
    <row r="227" spans="1:5" x14ac:dyDescent="0.25">
      <c r="A227" s="2" t="s">
        <v>7</v>
      </c>
      <c r="B227" s="12">
        <f>COUNTIF(B211:B223,"Fail")</f>
        <v>0</v>
      </c>
      <c r="C227" s="12">
        <f>COUNTIF(C211:C223,"Fail")</f>
        <v>0</v>
      </c>
      <c r="D227" s="12">
        <f>COUNTIF(D211:D223,"Fail")</f>
        <v>0</v>
      </c>
      <c r="E227" s="12">
        <f>COUNTIF(E211:E223,"Fail")</f>
        <v>0</v>
      </c>
    </row>
    <row r="228" spans="1:5" x14ac:dyDescent="0.25">
      <c r="A228" s="2" t="s">
        <v>145</v>
      </c>
      <c r="B228" s="2">
        <f>COUNT(B211:B223,"Untested")</f>
        <v>0</v>
      </c>
      <c r="C228" s="2">
        <f>COUNT(C211:C223,"Untested")</f>
        <v>0</v>
      </c>
      <c r="D228" s="2">
        <f>COUNT(D211:D223,"Untested")</f>
        <v>0</v>
      </c>
      <c r="E228" s="2">
        <f>COUNT(E211:E223,"Untested")</f>
        <v>0</v>
      </c>
    </row>
    <row r="229" spans="1:5" x14ac:dyDescent="0.25">
      <c r="A229" s="2" t="s">
        <v>139</v>
      </c>
      <c r="B229" s="2">
        <f>B224+B227+B226+B228+B225</f>
        <v>7</v>
      </c>
      <c r="C229" s="2">
        <f>C224+C227+C226+C228+C225</f>
        <v>8</v>
      </c>
      <c r="D229" s="2">
        <f>D224+D227+D226+D228+D225</f>
        <v>0</v>
      </c>
      <c r="E229" s="2">
        <f>E224+E227+E226+E228+E225</f>
        <v>0</v>
      </c>
    </row>
    <row r="230" spans="1:5" ht="15.75" thickBot="1" x14ac:dyDescent="0.3">
      <c r="A230" s="18" t="s">
        <v>8</v>
      </c>
      <c r="B230" s="6">
        <f>IF(B$229=0, 0, (B$224+B$225)/B$229)</f>
        <v>1</v>
      </c>
      <c r="C230" s="6">
        <f>IF(C$229=0, 0, (C$224+C$225)/C$229)</f>
        <v>1</v>
      </c>
      <c r="D230" s="6">
        <f>IF(D$229=0, 0, (D$224+D$225)/D$229)</f>
        <v>0</v>
      </c>
      <c r="E230" s="6">
        <f>IF(E$229=0, 0, (E$224+E$225)/E$229)</f>
        <v>0</v>
      </c>
    </row>
    <row r="231" spans="1:5" ht="15.75" thickBot="1" x14ac:dyDescent="0.3">
      <c r="A231" s="13"/>
      <c r="B231" s="13"/>
      <c r="C231" s="13"/>
      <c r="D231" s="13"/>
      <c r="E231" s="13"/>
    </row>
    <row r="232" spans="1:5" x14ac:dyDescent="0.25">
      <c r="A232" s="15" t="s">
        <v>10</v>
      </c>
      <c r="B232" s="15"/>
      <c r="C232" s="15"/>
      <c r="D232" s="15"/>
      <c r="E232" s="15"/>
    </row>
    <row r="233" spans="1:5" x14ac:dyDescent="0.25">
      <c r="A233" s="28" t="s">
        <v>11</v>
      </c>
      <c r="B233" s="29" t="s">
        <v>6</v>
      </c>
      <c r="C233" s="28"/>
      <c r="D233" s="29" t="s">
        <v>6</v>
      </c>
      <c r="E233" s="29" t="s">
        <v>6</v>
      </c>
    </row>
    <row r="234" spans="1:5" x14ac:dyDescent="0.25">
      <c r="A234" s="2" t="s">
        <v>6</v>
      </c>
      <c r="B234" s="10">
        <f>COUNTIF(B233,"pass")</f>
        <v>1</v>
      </c>
      <c r="C234" s="10">
        <f>COUNTIF(C233,"pass")</f>
        <v>0</v>
      </c>
      <c r="D234" s="10">
        <f>COUNTIF(D233,"pass")</f>
        <v>1</v>
      </c>
      <c r="E234" s="10">
        <f>COUNTIF(E233,"pass")</f>
        <v>1</v>
      </c>
    </row>
    <row r="235" spans="1:5" x14ac:dyDescent="0.25">
      <c r="A235" s="2" t="s">
        <v>143</v>
      </c>
      <c r="B235" s="5">
        <f>COUNTIF(B233,"Ok")</f>
        <v>0</v>
      </c>
      <c r="C235" s="5">
        <f>COUNTIF(C233,"Ok")</f>
        <v>0</v>
      </c>
      <c r="D235" s="5">
        <f>COUNTIF(D233,"Ok")</f>
        <v>0</v>
      </c>
      <c r="E235" s="5">
        <f>COUNTIF(E233,"Ok")</f>
        <v>0</v>
      </c>
    </row>
    <row r="236" spans="1:5" x14ac:dyDescent="0.25">
      <c r="A236" s="2" t="s">
        <v>140</v>
      </c>
      <c r="B236" s="11">
        <f>COUNTIF(B233,"workaround")</f>
        <v>0</v>
      </c>
      <c r="C236" s="11">
        <f>COUNTIF(C233,"workaround")</f>
        <v>0</v>
      </c>
      <c r="D236" s="11">
        <f>COUNTIF(D233,"workaround")</f>
        <v>0</v>
      </c>
      <c r="E236" s="11">
        <f>COUNTIF(E233,"workaround")</f>
        <v>0</v>
      </c>
    </row>
    <row r="237" spans="1:5" x14ac:dyDescent="0.25">
      <c r="A237" s="2" t="s">
        <v>7</v>
      </c>
      <c r="B237" s="12">
        <f>COUNTIF(B233,"Fail")</f>
        <v>0</v>
      </c>
      <c r="C237" s="12">
        <f>COUNTIF(C233,"Fail")</f>
        <v>0</v>
      </c>
      <c r="D237" s="12">
        <f>COUNTIF(D233,"Fail")</f>
        <v>0</v>
      </c>
      <c r="E237" s="12">
        <f>COUNTIF(E233,"Fail")</f>
        <v>0</v>
      </c>
    </row>
    <row r="238" spans="1:5" x14ac:dyDescent="0.25">
      <c r="A238" s="2" t="s">
        <v>145</v>
      </c>
      <c r="B238" s="2">
        <f>COUNT(B233,"Untested")</f>
        <v>0</v>
      </c>
      <c r="C238" s="2">
        <f>COUNT(C233,"Untested")</f>
        <v>0</v>
      </c>
      <c r="D238" s="2">
        <f>COUNT(D233,"Untested")</f>
        <v>0</v>
      </c>
      <c r="E238" s="2">
        <f>COUNT(E233,"Untested")</f>
        <v>0</v>
      </c>
    </row>
    <row r="239" spans="1:5" x14ac:dyDescent="0.25">
      <c r="A239" s="2" t="s">
        <v>139</v>
      </c>
      <c r="B239" s="2">
        <f>B234+B237+B236+B238+B235</f>
        <v>1</v>
      </c>
      <c r="C239" s="2">
        <f>C234+C237+C236+C238+C235</f>
        <v>0</v>
      </c>
      <c r="D239" s="2">
        <f>D234+D237+D236+D238+D235</f>
        <v>1</v>
      </c>
      <c r="E239" s="2">
        <f>E234+E237+E236+E238+E235</f>
        <v>1</v>
      </c>
    </row>
    <row r="240" spans="1:5" s="2" customFormat="1" ht="15.75" thickBot="1" x14ac:dyDescent="0.3">
      <c r="A240" s="18" t="s">
        <v>8</v>
      </c>
      <c r="B240" s="6">
        <f>IF(B$239=0, 0, (B$234+B$235)/B$239)</f>
        <v>1</v>
      </c>
      <c r="C240" s="6">
        <f>IF(C$239=0, 0, (C$234+C$235)/C$239)</f>
        <v>0</v>
      </c>
      <c r="D240" s="6">
        <f>IF(D$239=0, 0, (D$234+D$235)/D$239)</f>
        <v>1</v>
      </c>
      <c r="E240" s="6">
        <f>IF(E$239=0, 0, (E$234+E$235)/E$239)</f>
        <v>1</v>
      </c>
    </row>
    <row r="241" spans="1:5" s="2" customFormat="1" x14ac:dyDescent="0.25">
      <c r="A241" s="1"/>
      <c r="B241" s="1"/>
      <c r="C241" s="1"/>
      <c r="D241" s="1"/>
      <c r="E241" s="1"/>
    </row>
    <row r="242" spans="1:5" s="2" customFormat="1" x14ac:dyDescent="0.25">
      <c r="B242" s="20"/>
      <c r="C242" s="20"/>
      <c r="D242" s="20"/>
      <c r="E242" s="20"/>
    </row>
    <row r="243" spans="1:5" x14ac:dyDescent="0.25">
      <c r="A243" s="2"/>
      <c r="B243" s="20"/>
      <c r="C243" s="20"/>
      <c r="D243" s="20"/>
      <c r="E243" s="20"/>
    </row>
    <row r="244" spans="1:5" x14ac:dyDescent="0.25">
      <c r="A244" s="2"/>
      <c r="B244" s="2"/>
      <c r="C244" s="2"/>
      <c r="D244" s="2"/>
      <c r="E244" s="2"/>
    </row>
  </sheetData>
  <mergeCells count="2">
    <mergeCell ref="A2:E2"/>
    <mergeCell ref="A1:E1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8"/>
  <sheetViews>
    <sheetView workbookViewId="0">
      <selection activeCell="I26" sqref="I26"/>
    </sheetView>
  </sheetViews>
  <sheetFormatPr defaultRowHeight="15" x14ac:dyDescent="0.25"/>
  <cols>
    <col min="1" max="1" width="36.42578125" style="1" bestFit="1" customWidth="1"/>
    <col min="2" max="3" width="13.5703125" style="1" bestFit="1" customWidth="1"/>
    <col min="4" max="4" width="12.85546875" style="1" bestFit="1" customWidth="1"/>
    <col min="5" max="5" width="14" style="1" bestFit="1" customWidth="1"/>
    <col min="6" max="6" width="12.7109375" style="1" bestFit="1" customWidth="1"/>
    <col min="7" max="7" width="17.5703125" style="1" bestFit="1" customWidth="1"/>
    <col min="8" max="16384" width="9.140625" style="1"/>
  </cols>
  <sheetData>
    <row r="1" spans="1:7" ht="20.25" x14ac:dyDescent="0.3">
      <c r="A1" s="55" t="s">
        <v>170</v>
      </c>
      <c r="B1" s="55"/>
      <c r="C1" s="55"/>
      <c r="D1" s="55"/>
      <c r="E1" s="55"/>
      <c r="F1" s="55"/>
      <c r="G1" s="55"/>
    </row>
    <row r="2" spans="1:7" x14ac:dyDescent="0.25">
      <c r="A2" s="56" t="s">
        <v>168</v>
      </c>
      <c r="B2" s="57"/>
      <c r="C2" s="57"/>
      <c r="D2" s="57"/>
      <c r="E2" s="57"/>
      <c r="F2" s="57"/>
      <c r="G2" s="57"/>
    </row>
    <row r="3" spans="1:7" ht="15.75" thickBot="1" x14ac:dyDescent="0.3">
      <c r="A3" s="14"/>
      <c r="B3" s="14"/>
      <c r="C3" s="14"/>
      <c r="D3" s="14"/>
      <c r="E3" s="14"/>
      <c r="F3" s="14"/>
      <c r="G3" s="14"/>
    </row>
    <row r="4" spans="1:7" x14ac:dyDescent="0.25">
      <c r="A4" s="3" t="s">
        <v>147</v>
      </c>
      <c r="B4" s="58" t="s">
        <v>5</v>
      </c>
      <c r="C4" s="58"/>
      <c r="D4" s="59" t="s">
        <v>151</v>
      </c>
      <c r="E4" s="59"/>
      <c r="F4" s="59" t="s">
        <v>150</v>
      </c>
      <c r="G4" s="59"/>
    </row>
    <row r="5" spans="1:7" x14ac:dyDescent="0.25">
      <c r="A5" s="2" t="s">
        <v>149</v>
      </c>
      <c r="B5" s="17">
        <v>41241</v>
      </c>
      <c r="C5" s="17">
        <v>40936</v>
      </c>
      <c r="D5" s="17">
        <v>41247</v>
      </c>
      <c r="E5" s="17">
        <v>41303</v>
      </c>
      <c r="F5" s="17">
        <v>41250</v>
      </c>
      <c r="G5" s="17">
        <v>41259</v>
      </c>
    </row>
    <row r="6" spans="1:7" x14ac:dyDescent="0.25">
      <c r="A6" s="2" t="s">
        <v>148</v>
      </c>
      <c r="B6" s="2" t="s">
        <v>141</v>
      </c>
      <c r="C6" s="2" t="s">
        <v>171</v>
      </c>
      <c r="D6" s="2" t="s">
        <v>152</v>
      </c>
      <c r="E6" s="2" t="s">
        <v>173</v>
      </c>
      <c r="F6" s="2" t="s">
        <v>154</v>
      </c>
      <c r="G6" s="23" t="s">
        <v>160</v>
      </c>
    </row>
    <row r="7" spans="1:7" ht="15.75" thickBot="1" x14ac:dyDescent="0.3">
      <c r="A7" s="26" t="s">
        <v>157</v>
      </c>
      <c r="B7" s="14" t="s">
        <v>159</v>
      </c>
      <c r="C7" s="14" t="s">
        <v>175</v>
      </c>
      <c r="D7" s="14" t="s">
        <v>159</v>
      </c>
      <c r="E7" s="14" t="s">
        <v>175</v>
      </c>
      <c r="F7" s="14" t="s">
        <v>159</v>
      </c>
      <c r="G7" s="14" t="s">
        <v>175</v>
      </c>
    </row>
    <row r="8" spans="1:7" ht="15.75" thickBot="1" x14ac:dyDescent="0.3">
      <c r="A8" s="26"/>
      <c r="B8" s="14"/>
      <c r="C8" s="14"/>
      <c r="D8" s="14"/>
      <c r="E8" s="14"/>
      <c r="F8" s="14"/>
      <c r="G8" s="14"/>
    </row>
    <row r="9" spans="1:7" x14ac:dyDescent="0.25">
      <c r="A9" s="27" t="s">
        <v>161</v>
      </c>
      <c r="B9" s="3" t="s">
        <v>162</v>
      </c>
      <c r="C9" s="3" t="s">
        <v>172</v>
      </c>
      <c r="D9" s="3" t="s">
        <v>165</v>
      </c>
      <c r="E9" s="3" t="s">
        <v>174</v>
      </c>
      <c r="F9" s="3" t="s">
        <v>166</v>
      </c>
      <c r="G9" s="3" t="s">
        <v>167</v>
      </c>
    </row>
    <row r="10" spans="1:7" x14ac:dyDescent="0.25">
      <c r="A10" s="2" t="s">
        <v>128</v>
      </c>
      <c r="B10" s="20">
        <f t="shared" ref="B10:G10" si="0">IF(B$58=0, 0,(B$53+B$54)/B$58)</f>
        <v>0.7857142857142857</v>
      </c>
      <c r="C10" s="20">
        <f t="shared" si="0"/>
        <v>0.9285714285714286</v>
      </c>
      <c r="D10" s="20">
        <f t="shared" si="0"/>
        <v>0</v>
      </c>
      <c r="E10" s="20">
        <f t="shared" si="0"/>
        <v>0.14285714285714285</v>
      </c>
      <c r="F10" s="20">
        <f t="shared" si="0"/>
        <v>0</v>
      </c>
      <c r="G10" s="20">
        <f t="shared" si="0"/>
        <v>0</v>
      </c>
    </row>
    <row r="11" spans="1:7" x14ac:dyDescent="0.25">
      <c r="A11" s="2" t="s">
        <v>102</v>
      </c>
      <c r="B11" s="20">
        <f t="shared" ref="B11:G11" si="1">IF(B$90=0,0,(B$85+B$86)/B$90)</f>
        <v>0.95652173913043481</v>
      </c>
      <c r="C11" s="20">
        <f t="shared" si="1"/>
        <v>0.95652173913043481</v>
      </c>
      <c r="D11" s="20">
        <f t="shared" si="1"/>
        <v>0.91304347826086951</v>
      </c>
      <c r="E11" s="20">
        <f t="shared" si="1"/>
        <v>0.91304347826086951</v>
      </c>
      <c r="F11" s="20">
        <f t="shared" si="1"/>
        <v>0</v>
      </c>
      <c r="G11" s="20">
        <f t="shared" si="1"/>
        <v>0</v>
      </c>
    </row>
    <row r="12" spans="1:7" x14ac:dyDescent="0.25">
      <c r="A12" s="2" t="s">
        <v>85</v>
      </c>
      <c r="B12" s="20">
        <f t="shared" ref="B12:G12" si="2">IF(B$107=0, 0, (B$102+B$103)/B$107)</f>
        <v>0.88888888888888884</v>
      </c>
      <c r="C12" s="20">
        <f t="shared" si="2"/>
        <v>0.88888888888888884</v>
      </c>
      <c r="D12" s="20">
        <f t="shared" si="2"/>
        <v>0.88888888888888884</v>
      </c>
      <c r="E12" s="20">
        <f t="shared" si="2"/>
        <v>0.88888888888888884</v>
      </c>
      <c r="F12" s="20">
        <f t="shared" si="2"/>
        <v>0</v>
      </c>
      <c r="G12" s="20">
        <f t="shared" si="2"/>
        <v>0</v>
      </c>
    </row>
    <row r="13" spans="1:7" x14ac:dyDescent="0.25">
      <c r="A13" s="2" t="s">
        <v>64</v>
      </c>
      <c r="B13" s="20">
        <f t="shared" ref="B13:G13" si="3">IF(B$135=0, 0, (B$130+B$131)/B$135)</f>
        <v>0.94736842105263153</v>
      </c>
      <c r="C13" s="20">
        <f t="shared" si="3"/>
        <v>0.94736842105263153</v>
      </c>
      <c r="D13" s="20">
        <f t="shared" si="3"/>
        <v>0.89473684210526316</v>
      </c>
      <c r="E13" s="20">
        <f t="shared" si="3"/>
        <v>0.89473684210526316</v>
      </c>
      <c r="F13" s="20">
        <f t="shared" si="3"/>
        <v>0.73684210526315785</v>
      </c>
      <c r="G13" s="20">
        <f t="shared" si="3"/>
        <v>0.94736842105263153</v>
      </c>
    </row>
    <row r="14" spans="1:7" x14ac:dyDescent="0.25">
      <c r="A14" s="2" t="s">
        <v>12</v>
      </c>
      <c r="B14" s="20">
        <f t="shared" ref="B14:G14" si="4">IF(B$194=0, 0, (B$189+B$190)/B$194)</f>
        <v>1</v>
      </c>
      <c r="C14" s="20">
        <f t="shared" si="4"/>
        <v>1</v>
      </c>
      <c r="D14" s="20">
        <f t="shared" si="4"/>
        <v>1</v>
      </c>
      <c r="E14" s="20">
        <f t="shared" si="4"/>
        <v>1</v>
      </c>
      <c r="F14" s="20">
        <f t="shared" si="4"/>
        <v>0.86</v>
      </c>
      <c r="G14" s="20">
        <f t="shared" si="4"/>
        <v>0.92</v>
      </c>
    </row>
    <row r="15" spans="1:7" ht="15.75" thickBot="1" x14ac:dyDescent="0.3">
      <c r="A15" s="14" t="s">
        <v>178</v>
      </c>
      <c r="B15" s="25">
        <f t="shared" ref="B15:G15" si="5">IF(B$211=0, 0, (B$206+B$207)/B$211)</f>
        <v>0</v>
      </c>
      <c r="C15" s="25">
        <f t="shared" si="5"/>
        <v>1</v>
      </c>
      <c r="D15" s="25">
        <f t="shared" si="5"/>
        <v>0</v>
      </c>
      <c r="E15" s="25">
        <f t="shared" si="5"/>
        <v>0.75</v>
      </c>
      <c r="F15" s="25">
        <f t="shared" si="5"/>
        <v>0</v>
      </c>
      <c r="G15" s="25">
        <f t="shared" si="5"/>
        <v>0.875</v>
      </c>
    </row>
    <row r="16" spans="1:7" x14ac:dyDescent="0.25">
      <c r="A16" s="2"/>
      <c r="B16" s="20"/>
      <c r="C16" s="20"/>
      <c r="D16" s="20"/>
      <c r="E16" s="20"/>
      <c r="F16" s="20"/>
      <c r="G16" s="20"/>
    </row>
    <row r="17" spans="1:7" x14ac:dyDescent="0.25">
      <c r="A17" s="2"/>
      <c r="B17" s="20"/>
      <c r="C17" s="20"/>
      <c r="D17" s="20"/>
      <c r="E17" s="20"/>
      <c r="F17" s="20"/>
      <c r="G17" s="20"/>
    </row>
    <row r="18" spans="1:7" x14ac:dyDescent="0.25">
      <c r="A18" s="2"/>
      <c r="B18" s="20"/>
      <c r="C18" s="20"/>
      <c r="D18" s="20"/>
      <c r="E18" s="20"/>
      <c r="F18" s="20"/>
      <c r="G18" s="20"/>
    </row>
    <row r="19" spans="1:7" x14ac:dyDescent="0.25">
      <c r="A19" s="2"/>
      <c r="B19" s="20"/>
      <c r="C19" s="20"/>
      <c r="D19" s="20"/>
      <c r="E19" s="20"/>
      <c r="F19" s="20"/>
      <c r="G19" s="20"/>
    </row>
    <row r="20" spans="1:7" x14ac:dyDescent="0.25">
      <c r="A20" s="2"/>
      <c r="B20" s="20"/>
      <c r="C20" s="20"/>
      <c r="D20" s="20"/>
      <c r="E20" s="20"/>
      <c r="F20" s="20"/>
      <c r="G20" s="20"/>
    </row>
    <row r="21" spans="1:7" x14ac:dyDescent="0.25">
      <c r="A21" s="2"/>
      <c r="B21" s="20"/>
      <c r="C21" s="20"/>
      <c r="D21" s="20"/>
      <c r="E21" s="20"/>
      <c r="F21" s="20"/>
      <c r="G21" s="20"/>
    </row>
    <row r="22" spans="1:7" x14ac:dyDescent="0.25">
      <c r="A22" s="2"/>
      <c r="B22" s="20"/>
      <c r="C22" s="20"/>
      <c r="D22" s="20"/>
      <c r="E22" s="20"/>
      <c r="F22" s="20"/>
      <c r="G22" s="20"/>
    </row>
    <row r="23" spans="1:7" x14ac:dyDescent="0.25">
      <c r="A23" s="2"/>
      <c r="B23" s="20"/>
      <c r="C23" s="20"/>
      <c r="D23" s="20"/>
      <c r="E23" s="20"/>
      <c r="F23" s="20"/>
      <c r="G23" s="20"/>
    </row>
    <row r="24" spans="1:7" x14ac:dyDescent="0.25">
      <c r="A24" s="2"/>
      <c r="B24" s="20"/>
      <c r="C24" s="20"/>
      <c r="D24" s="20"/>
      <c r="E24" s="20"/>
      <c r="F24" s="20"/>
      <c r="G24" s="20"/>
    </row>
    <row r="25" spans="1:7" x14ac:dyDescent="0.25">
      <c r="A25" s="2"/>
      <c r="B25" s="20"/>
      <c r="C25" s="20"/>
      <c r="D25" s="20"/>
      <c r="E25" s="20"/>
      <c r="F25" s="20"/>
      <c r="G25" s="20"/>
    </row>
    <row r="26" spans="1:7" x14ac:dyDescent="0.25">
      <c r="A26" s="2"/>
      <c r="B26" s="20"/>
      <c r="C26" s="20"/>
      <c r="D26" s="20"/>
      <c r="E26" s="20"/>
      <c r="F26" s="20"/>
      <c r="G26" s="20"/>
    </row>
    <row r="27" spans="1:7" x14ac:dyDescent="0.25">
      <c r="A27" s="2"/>
      <c r="B27" s="20"/>
      <c r="C27" s="20"/>
      <c r="D27" s="20"/>
      <c r="E27" s="20"/>
      <c r="F27" s="20"/>
      <c r="G27" s="20"/>
    </row>
    <row r="28" spans="1:7" x14ac:dyDescent="0.25">
      <c r="A28" s="2"/>
      <c r="B28" s="20"/>
      <c r="C28" s="20"/>
      <c r="D28" s="20"/>
      <c r="E28" s="20"/>
      <c r="F28" s="20"/>
      <c r="G28" s="20"/>
    </row>
    <row r="29" spans="1:7" x14ac:dyDescent="0.25">
      <c r="A29" s="2"/>
      <c r="B29" s="20"/>
      <c r="C29" s="20"/>
      <c r="D29" s="20"/>
      <c r="E29" s="20"/>
      <c r="F29" s="20"/>
      <c r="G29" s="20"/>
    </row>
    <row r="30" spans="1:7" x14ac:dyDescent="0.25">
      <c r="A30" s="2"/>
      <c r="B30" s="20"/>
      <c r="C30" s="20"/>
      <c r="D30" s="20"/>
      <c r="E30" s="20"/>
      <c r="F30" s="20"/>
      <c r="G30" s="20"/>
    </row>
    <row r="31" spans="1:7" x14ac:dyDescent="0.25">
      <c r="A31" s="2"/>
      <c r="B31" s="20"/>
      <c r="C31" s="20"/>
      <c r="D31" s="20"/>
      <c r="E31" s="20"/>
      <c r="F31" s="20"/>
      <c r="G31" s="20"/>
    </row>
    <row r="32" spans="1:7" x14ac:dyDescent="0.25">
      <c r="A32" s="2"/>
      <c r="B32" s="20"/>
      <c r="C32" s="20"/>
      <c r="D32" s="20"/>
      <c r="E32" s="20"/>
      <c r="F32" s="20"/>
      <c r="G32" s="20"/>
    </row>
    <row r="33" spans="1:7" x14ac:dyDescent="0.25">
      <c r="A33" s="2"/>
      <c r="B33" s="20"/>
      <c r="C33" s="20"/>
      <c r="D33" s="20"/>
      <c r="E33" s="20"/>
      <c r="F33" s="20"/>
      <c r="G33" s="20"/>
    </row>
    <row r="34" spans="1:7" x14ac:dyDescent="0.25">
      <c r="A34" s="2"/>
      <c r="B34" s="20"/>
      <c r="C34" s="20"/>
      <c r="D34" s="20"/>
      <c r="E34" s="20"/>
      <c r="F34" s="20"/>
      <c r="G34" s="20"/>
    </row>
    <row r="35" spans="1:7" x14ac:dyDescent="0.25">
      <c r="A35" s="2"/>
      <c r="B35" s="20"/>
      <c r="C35" s="20"/>
      <c r="D35" s="20"/>
      <c r="E35" s="20"/>
      <c r="F35" s="20"/>
      <c r="G35" s="20"/>
    </row>
    <row r="36" spans="1:7" x14ac:dyDescent="0.25">
      <c r="A36" s="2"/>
      <c r="B36" s="20"/>
      <c r="C36" s="20"/>
      <c r="D36" s="20"/>
      <c r="E36" s="20"/>
      <c r="F36" s="20"/>
      <c r="G36" s="20"/>
    </row>
    <row r="37" spans="1:7" ht="15.75" thickBot="1" x14ac:dyDescent="0.3">
      <c r="A37" s="2"/>
      <c r="B37" s="17"/>
      <c r="C37" s="17"/>
      <c r="D37" s="17"/>
      <c r="E37" s="17"/>
      <c r="F37" s="17"/>
    </row>
    <row r="38" spans="1:7" x14ac:dyDescent="0.25">
      <c r="A38" s="3" t="s">
        <v>128</v>
      </c>
      <c r="B38" s="3"/>
      <c r="C38" s="3"/>
      <c r="D38" s="3"/>
      <c r="E38" s="3"/>
      <c r="F38" s="3"/>
      <c r="G38" s="3"/>
    </row>
    <row r="39" spans="1:7" x14ac:dyDescent="0.25">
      <c r="A39" s="2" t="s">
        <v>129</v>
      </c>
      <c r="B39" s="4" t="s">
        <v>6</v>
      </c>
      <c r="C39" s="4" t="s">
        <v>6</v>
      </c>
      <c r="D39" s="30" t="s">
        <v>177</v>
      </c>
      <c r="E39" s="30" t="s">
        <v>177</v>
      </c>
      <c r="F39" s="30" t="s">
        <v>177</v>
      </c>
      <c r="G39" s="30" t="s">
        <v>177</v>
      </c>
    </row>
    <row r="40" spans="1:7" x14ac:dyDescent="0.25">
      <c r="A40" s="2" t="s">
        <v>130</v>
      </c>
      <c r="B40" s="7" t="s">
        <v>140</v>
      </c>
      <c r="C40" s="7" t="s">
        <v>140</v>
      </c>
      <c r="D40" s="30" t="s">
        <v>177</v>
      </c>
      <c r="E40" s="30" t="s">
        <v>177</v>
      </c>
      <c r="F40" s="30" t="s">
        <v>177</v>
      </c>
      <c r="G40" s="30" t="s">
        <v>177</v>
      </c>
    </row>
    <row r="41" spans="1:7" x14ac:dyDescent="0.25">
      <c r="A41" s="2" t="s">
        <v>132</v>
      </c>
      <c r="B41" s="4" t="s">
        <v>6</v>
      </c>
      <c r="C41" s="4" t="s">
        <v>6</v>
      </c>
      <c r="D41" s="30" t="s">
        <v>177</v>
      </c>
      <c r="E41" s="30" t="s">
        <v>177</v>
      </c>
      <c r="F41" s="30" t="s">
        <v>177</v>
      </c>
      <c r="G41" s="30" t="s">
        <v>177</v>
      </c>
    </row>
    <row r="42" spans="1:7" x14ac:dyDescent="0.25">
      <c r="A42" s="2" t="s">
        <v>133</v>
      </c>
      <c r="B42" s="4" t="s">
        <v>6</v>
      </c>
      <c r="C42" s="4" t="s">
        <v>6</v>
      </c>
      <c r="D42" s="30" t="s">
        <v>177</v>
      </c>
      <c r="E42" s="30" t="s">
        <v>177</v>
      </c>
      <c r="F42" s="30" t="s">
        <v>177</v>
      </c>
      <c r="G42" s="30" t="s">
        <v>177</v>
      </c>
    </row>
    <row r="43" spans="1:7" x14ac:dyDescent="0.25">
      <c r="A43" s="2" t="s">
        <v>134</v>
      </c>
      <c r="B43" s="7" t="s">
        <v>140</v>
      </c>
      <c r="C43" s="4" t="s">
        <v>6</v>
      </c>
      <c r="D43" s="30" t="s">
        <v>177</v>
      </c>
      <c r="E43" s="30" t="s">
        <v>177</v>
      </c>
      <c r="F43" s="30" t="s">
        <v>177</v>
      </c>
      <c r="G43" s="30" t="s">
        <v>177</v>
      </c>
    </row>
    <row r="44" spans="1:7" x14ac:dyDescent="0.25">
      <c r="A44" s="2" t="s">
        <v>135</v>
      </c>
      <c r="B44" s="8" t="s">
        <v>7</v>
      </c>
      <c r="C44" s="4" t="s">
        <v>6</v>
      </c>
      <c r="D44" s="30" t="s">
        <v>177</v>
      </c>
      <c r="E44" s="30" t="s">
        <v>177</v>
      </c>
      <c r="F44" s="30" t="s">
        <v>177</v>
      </c>
      <c r="G44" s="30" t="s">
        <v>177</v>
      </c>
    </row>
    <row r="45" spans="1:7" x14ac:dyDescent="0.25">
      <c r="A45" s="2" t="s">
        <v>136</v>
      </c>
      <c r="B45" s="4" t="s">
        <v>6</v>
      </c>
      <c r="C45" s="4" t="s">
        <v>6</v>
      </c>
      <c r="D45" s="30" t="s">
        <v>177</v>
      </c>
      <c r="E45" s="4" t="s">
        <v>6</v>
      </c>
      <c r="F45" s="30" t="s">
        <v>177</v>
      </c>
      <c r="G45" s="30" t="s">
        <v>177</v>
      </c>
    </row>
    <row r="46" spans="1:7" x14ac:dyDescent="0.25">
      <c r="A46" s="2" t="s">
        <v>137</v>
      </c>
      <c r="B46" s="4" t="s">
        <v>6</v>
      </c>
      <c r="C46" s="4" t="s">
        <v>6</v>
      </c>
      <c r="D46" s="30" t="s">
        <v>177</v>
      </c>
      <c r="E46" s="30" t="s">
        <v>177</v>
      </c>
      <c r="F46" s="30" t="s">
        <v>177</v>
      </c>
      <c r="G46" s="30" t="s">
        <v>177</v>
      </c>
    </row>
    <row r="47" spans="1:7" x14ac:dyDescent="0.25">
      <c r="A47" s="2" t="s">
        <v>138</v>
      </c>
      <c r="B47" s="4" t="s">
        <v>6</v>
      </c>
      <c r="C47" s="4" t="s">
        <v>6</v>
      </c>
      <c r="D47" s="30" t="s">
        <v>177</v>
      </c>
      <c r="E47" s="30" t="s">
        <v>177</v>
      </c>
      <c r="F47" s="30" t="s">
        <v>177</v>
      </c>
      <c r="G47" s="30" t="s">
        <v>177</v>
      </c>
    </row>
    <row r="48" spans="1:7" x14ac:dyDescent="0.25">
      <c r="A48" s="2" t="s">
        <v>9</v>
      </c>
      <c r="B48" s="4" t="s">
        <v>6</v>
      </c>
      <c r="C48" s="4" t="s">
        <v>6</v>
      </c>
      <c r="D48" s="30" t="s">
        <v>177</v>
      </c>
      <c r="E48" s="30" t="s">
        <v>177</v>
      </c>
      <c r="F48" s="30" t="s">
        <v>177</v>
      </c>
      <c r="G48" s="30" t="s">
        <v>177</v>
      </c>
    </row>
    <row r="49" spans="1:7" x14ac:dyDescent="0.25">
      <c r="A49" s="2" t="s">
        <v>176</v>
      </c>
      <c r="B49" s="4" t="s">
        <v>6</v>
      </c>
      <c r="C49" s="4" t="s">
        <v>6</v>
      </c>
      <c r="D49" s="30" t="s">
        <v>177</v>
      </c>
      <c r="E49" s="4" t="s">
        <v>6</v>
      </c>
      <c r="F49" s="30" t="s">
        <v>177</v>
      </c>
      <c r="G49" s="30" t="s">
        <v>177</v>
      </c>
    </row>
    <row r="50" spans="1:7" x14ac:dyDescent="0.25">
      <c r="A50" s="2" t="s">
        <v>3</v>
      </c>
      <c r="B50" s="4" t="s">
        <v>6</v>
      </c>
      <c r="C50" s="4" t="s">
        <v>6</v>
      </c>
      <c r="D50" s="30" t="s">
        <v>177</v>
      </c>
      <c r="E50" s="30" t="s">
        <v>177</v>
      </c>
      <c r="F50" s="30" t="s">
        <v>177</v>
      </c>
      <c r="G50" s="30" t="s">
        <v>177</v>
      </c>
    </row>
    <row r="51" spans="1:7" x14ac:dyDescent="0.25">
      <c r="A51" s="2" t="s">
        <v>1</v>
      </c>
      <c r="B51" s="4" t="s">
        <v>6</v>
      </c>
      <c r="C51" s="4" t="s">
        <v>6</v>
      </c>
      <c r="D51" s="30" t="s">
        <v>177</v>
      </c>
      <c r="E51" s="30" t="s">
        <v>177</v>
      </c>
      <c r="F51" s="30" t="s">
        <v>177</v>
      </c>
      <c r="G51" s="30" t="s">
        <v>177</v>
      </c>
    </row>
    <row r="52" spans="1:7" x14ac:dyDescent="0.25">
      <c r="A52" s="15" t="s">
        <v>0</v>
      </c>
      <c r="B52" s="21" t="s">
        <v>6</v>
      </c>
      <c r="C52" s="21" t="s">
        <v>6</v>
      </c>
      <c r="D52" s="31" t="s">
        <v>177</v>
      </c>
      <c r="E52" s="31" t="s">
        <v>177</v>
      </c>
      <c r="F52" s="31" t="s">
        <v>177</v>
      </c>
      <c r="G52" s="31" t="s">
        <v>177</v>
      </c>
    </row>
    <row r="53" spans="1:7" x14ac:dyDescent="0.25">
      <c r="A53" s="2" t="s">
        <v>6</v>
      </c>
      <c r="B53" s="10">
        <f t="shared" ref="B53:G53" si="6">COUNTIF(B39:B52,"pass")</f>
        <v>11</v>
      </c>
      <c r="C53" s="10">
        <f t="shared" si="6"/>
        <v>13</v>
      </c>
      <c r="D53" s="10">
        <f t="shared" si="6"/>
        <v>0</v>
      </c>
      <c r="E53" s="10">
        <f t="shared" si="6"/>
        <v>2</v>
      </c>
      <c r="F53" s="10">
        <f t="shared" si="6"/>
        <v>0</v>
      </c>
      <c r="G53" s="10">
        <f t="shared" si="6"/>
        <v>0</v>
      </c>
    </row>
    <row r="54" spans="1:7" x14ac:dyDescent="0.25">
      <c r="A54" s="2" t="s">
        <v>143</v>
      </c>
      <c r="B54" s="5">
        <f t="shared" ref="B54:G54" si="7">COUNTIF(B39:B52,"Ok")</f>
        <v>0</v>
      </c>
      <c r="C54" s="5">
        <f t="shared" si="7"/>
        <v>0</v>
      </c>
      <c r="D54" s="5">
        <f t="shared" si="7"/>
        <v>0</v>
      </c>
      <c r="E54" s="5">
        <f t="shared" si="7"/>
        <v>0</v>
      </c>
      <c r="F54" s="5">
        <f t="shared" si="7"/>
        <v>0</v>
      </c>
      <c r="G54" s="5">
        <f t="shared" si="7"/>
        <v>0</v>
      </c>
    </row>
    <row r="55" spans="1:7" x14ac:dyDescent="0.25">
      <c r="A55" s="2" t="s">
        <v>140</v>
      </c>
      <c r="B55" s="11">
        <f t="shared" ref="B55:G55" si="8">COUNTIF(B39:B52,"workaround")</f>
        <v>2</v>
      </c>
      <c r="C55" s="11">
        <f t="shared" si="8"/>
        <v>1</v>
      </c>
      <c r="D55" s="11">
        <f t="shared" si="8"/>
        <v>0</v>
      </c>
      <c r="E55" s="11">
        <f t="shared" si="8"/>
        <v>0</v>
      </c>
      <c r="F55" s="11">
        <f t="shared" si="8"/>
        <v>0</v>
      </c>
      <c r="G55" s="11">
        <f t="shared" si="8"/>
        <v>0</v>
      </c>
    </row>
    <row r="56" spans="1:7" x14ac:dyDescent="0.25">
      <c r="A56" s="2" t="s">
        <v>7</v>
      </c>
      <c r="B56" s="12">
        <f t="shared" ref="B56:G56" si="9">COUNTIF(B39:B52,"Fail")</f>
        <v>1</v>
      </c>
      <c r="C56" s="12">
        <f t="shared" si="9"/>
        <v>0</v>
      </c>
      <c r="D56" s="12">
        <f t="shared" si="9"/>
        <v>0</v>
      </c>
      <c r="E56" s="12">
        <f t="shared" si="9"/>
        <v>0</v>
      </c>
      <c r="F56" s="12">
        <f t="shared" si="9"/>
        <v>0</v>
      </c>
      <c r="G56" s="12">
        <f t="shared" si="9"/>
        <v>0</v>
      </c>
    </row>
    <row r="57" spans="1:7" x14ac:dyDescent="0.25">
      <c r="A57" s="2" t="s">
        <v>177</v>
      </c>
      <c r="B57" s="2">
        <f>COUNT(B39:B52,"Untested")</f>
        <v>0</v>
      </c>
      <c r="C57" s="2">
        <f>COUNT(C39:C52,"Untested")</f>
        <v>0</v>
      </c>
      <c r="D57" s="2">
        <f>COUNT(D39:D52,"Untested")</f>
        <v>0</v>
      </c>
      <c r="E57" s="2">
        <f>COUNTIF(E39:E52,"unsupported")</f>
        <v>12</v>
      </c>
      <c r="F57" s="2">
        <f>COUNT(F39:F52,"Untested")</f>
        <v>0</v>
      </c>
      <c r="G57" s="2">
        <f>COUNT(G39:G52,"Untested")</f>
        <v>0</v>
      </c>
    </row>
    <row r="58" spans="1:7" x14ac:dyDescent="0.25">
      <c r="A58" s="2" t="s">
        <v>139</v>
      </c>
      <c r="B58" s="2">
        <f t="shared" ref="B58:G58" si="10">B53+B56+B55+B57+B54</f>
        <v>14</v>
      </c>
      <c r="C58" s="2">
        <f t="shared" si="10"/>
        <v>14</v>
      </c>
      <c r="D58" s="2">
        <f t="shared" si="10"/>
        <v>0</v>
      </c>
      <c r="E58" s="2">
        <f t="shared" si="10"/>
        <v>14</v>
      </c>
      <c r="F58" s="2">
        <f t="shared" si="10"/>
        <v>0</v>
      </c>
      <c r="G58" s="2">
        <f t="shared" si="10"/>
        <v>0</v>
      </c>
    </row>
    <row r="59" spans="1:7" ht="15.75" thickBot="1" x14ac:dyDescent="0.3">
      <c r="A59" s="18" t="s">
        <v>8</v>
      </c>
      <c r="B59" s="6">
        <f t="shared" ref="B59:G59" si="11">IF(B$58=0, 0,(B$53+B$54)/B$58)</f>
        <v>0.7857142857142857</v>
      </c>
      <c r="C59" s="6">
        <f t="shared" si="11"/>
        <v>0.9285714285714286</v>
      </c>
      <c r="D59" s="6">
        <f t="shared" si="11"/>
        <v>0</v>
      </c>
      <c r="E59" s="6">
        <f t="shared" si="11"/>
        <v>0.14285714285714285</v>
      </c>
      <c r="F59" s="6">
        <f t="shared" si="11"/>
        <v>0</v>
      </c>
      <c r="G59" s="6">
        <f t="shared" si="11"/>
        <v>0</v>
      </c>
    </row>
    <row r="60" spans="1:7" ht="15.75" thickBot="1" x14ac:dyDescent="0.3">
      <c r="A60" s="2"/>
      <c r="B60" s="20"/>
      <c r="C60" s="20"/>
      <c r="D60" s="20"/>
      <c r="E60" s="20"/>
      <c r="F60" s="20"/>
      <c r="G60" s="20"/>
    </row>
    <row r="61" spans="1:7" x14ac:dyDescent="0.25">
      <c r="A61" s="3" t="s">
        <v>102</v>
      </c>
      <c r="B61" s="3"/>
      <c r="C61" s="3"/>
      <c r="D61" s="3"/>
      <c r="E61" s="3"/>
      <c r="F61" s="3"/>
      <c r="G61" s="3"/>
    </row>
    <row r="62" spans="1:7" x14ac:dyDescent="0.25">
      <c r="A62" s="2" t="s">
        <v>94</v>
      </c>
      <c r="B62" s="4" t="s">
        <v>6</v>
      </c>
      <c r="C62" s="4" t="s">
        <v>6</v>
      </c>
      <c r="D62" s="4" t="s">
        <v>6</v>
      </c>
      <c r="E62" s="4" t="s">
        <v>6</v>
      </c>
      <c r="F62" s="30" t="s">
        <v>177</v>
      </c>
      <c r="G62" s="30" t="s">
        <v>177</v>
      </c>
    </row>
    <row r="63" spans="1:7" x14ac:dyDescent="0.25">
      <c r="A63" s="2" t="s">
        <v>97</v>
      </c>
      <c r="B63" s="4" t="s">
        <v>6</v>
      </c>
      <c r="C63" s="4" t="s">
        <v>6</v>
      </c>
      <c r="D63" s="4" t="s">
        <v>6</v>
      </c>
      <c r="E63" s="4" t="s">
        <v>6</v>
      </c>
      <c r="F63" s="30" t="s">
        <v>177</v>
      </c>
      <c r="G63" s="30" t="s">
        <v>177</v>
      </c>
    </row>
    <row r="64" spans="1:7" x14ac:dyDescent="0.25">
      <c r="A64" s="2" t="s">
        <v>98</v>
      </c>
      <c r="B64" s="4" t="s">
        <v>6</v>
      </c>
      <c r="C64" s="4" t="s">
        <v>6</v>
      </c>
      <c r="D64" s="4" t="s">
        <v>6</v>
      </c>
      <c r="E64" s="4" t="s">
        <v>6</v>
      </c>
      <c r="F64" s="30" t="s">
        <v>177</v>
      </c>
      <c r="G64" s="30" t="s">
        <v>177</v>
      </c>
    </row>
    <row r="65" spans="1:7" x14ac:dyDescent="0.25">
      <c r="A65" s="2" t="s">
        <v>99</v>
      </c>
      <c r="B65" s="4" t="s">
        <v>6</v>
      </c>
      <c r="C65" s="4" t="s">
        <v>6</v>
      </c>
      <c r="D65" s="4" t="s">
        <v>6</v>
      </c>
      <c r="E65" s="4" t="s">
        <v>6</v>
      </c>
      <c r="F65" s="30" t="s">
        <v>177</v>
      </c>
      <c r="G65" s="30" t="s">
        <v>177</v>
      </c>
    </row>
    <row r="66" spans="1:7" x14ac:dyDescent="0.25">
      <c r="A66" s="2" t="s">
        <v>100</v>
      </c>
      <c r="B66" s="4" t="s">
        <v>6</v>
      </c>
      <c r="C66" s="4" t="s">
        <v>6</v>
      </c>
      <c r="D66" s="4" t="s">
        <v>6</v>
      </c>
      <c r="E66" s="4" t="s">
        <v>6</v>
      </c>
      <c r="F66" s="30" t="s">
        <v>177</v>
      </c>
      <c r="G66" s="30" t="s">
        <v>177</v>
      </c>
    </row>
    <row r="67" spans="1:7" x14ac:dyDescent="0.25">
      <c r="A67" s="2" t="s">
        <v>101</v>
      </c>
      <c r="B67" s="4" t="s">
        <v>6</v>
      </c>
      <c r="C67" s="4" t="s">
        <v>6</v>
      </c>
      <c r="D67" s="4" t="s">
        <v>6</v>
      </c>
      <c r="E67" s="4" t="s">
        <v>6</v>
      </c>
      <c r="F67" s="30" t="s">
        <v>177</v>
      </c>
      <c r="G67" s="30" t="s">
        <v>177</v>
      </c>
    </row>
    <row r="68" spans="1:7" x14ac:dyDescent="0.25">
      <c r="A68" s="2" t="s">
        <v>103</v>
      </c>
      <c r="B68" s="4" t="s">
        <v>6</v>
      </c>
      <c r="C68" s="4" t="s">
        <v>6</v>
      </c>
      <c r="D68" s="4" t="s">
        <v>6</v>
      </c>
      <c r="E68" s="4" t="s">
        <v>6</v>
      </c>
      <c r="F68" s="30" t="s">
        <v>177</v>
      </c>
      <c r="G68" s="30" t="s">
        <v>177</v>
      </c>
    </row>
    <row r="69" spans="1:7" x14ac:dyDescent="0.25">
      <c r="A69" s="2" t="s">
        <v>108</v>
      </c>
      <c r="B69" s="4" t="s">
        <v>6</v>
      </c>
      <c r="C69" s="4" t="s">
        <v>6</v>
      </c>
      <c r="D69" s="4" t="s">
        <v>6</v>
      </c>
      <c r="E69" s="4" t="s">
        <v>6</v>
      </c>
      <c r="F69" s="30" t="s">
        <v>177</v>
      </c>
      <c r="G69" s="30" t="s">
        <v>177</v>
      </c>
    </row>
    <row r="70" spans="1:7" x14ac:dyDescent="0.25">
      <c r="A70" s="2" t="s">
        <v>109</v>
      </c>
      <c r="B70" s="4" t="s">
        <v>6</v>
      </c>
      <c r="C70" s="4" t="s">
        <v>6</v>
      </c>
      <c r="D70" s="4" t="s">
        <v>6</v>
      </c>
      <c r="E70" s="4" t="s">
        <v>6</v>
      </c>
      <c r="F70" s="30" t="s">
        <v>177</v>
      </c>
      <c r="G70" s="30" t="s">
        <v>177</v>
      </c>
    </row>
    <row r="71" spans="1:7" x14ac:dyDescent="0.25">
      <c r="A71" s="2" t="s">
        <v>110</v>
      </c>
      <c r="B71" s="4" t="s">
        <v>6</v>
      </c>
      <c r="C71" s="4" t="s">
        <v>6</v>
      </c>
      <c r="D71" s="4" t="s">
        <v>6</v>
      </c>
      <c r="E71" s="4" t="s">
        <v>6</v>
      </c>
      <c r="F71" s="30" t="s">
        <v>177</v>
      </c>
      <c r="G71" s="30" t="s">
        <v>177</v>
      </c>
    </row>
    <row r="72" spans="1:7" x14ac:dyDescent="0.25">
      <c r="A72" s="2" t="s">
        <v>111</v>
      </c>
      <c r="B72" s="5" t="s">
        <v>144</v>
      </c>
      <c r="C72" s="5" t="s">
        <v>144</v>
      </c>
      <c r="D72" s="4" t="s">
        <v>6</v>
      </c>
      <c r="E72" s="4" t="s">
        <v>6</v>
      </c>
      <c r="F72" s="30" t="s">
        <v>177</v>
      </c>
      <c r="G72" s="30" t="s">
        <v>177</v>
      </c>
    </row>
    <row r="73" spans="1:7" x14ac:dyDescent="0.25">
      <c r="A73" s="2" t="s">
        <v>112</v>
      </c>
      <c r="B73" s="4" t="s">
        <v>6</v>
      </c>
      <c r="C73" s="4" t="s">
        <v>6</v>
      </c>
      <c r="D73" s="4" t="s">
        <v>6</v>
      </c>
      <c r="E73" s="4" t="s">
        <v>6</v>
      </c>
      <c r="F73" s="30" t="s">
        <v>177</v>
      </c>
      <c r="G73" s="30" t="s">
        <v>177</v>
      </c>
    </row>
    <row r="74" spans="1:7" x14ac:dyDescent="0.25">
      <c r="A74" s="2" t="s">
        <v>113</v>
      </c>
      <c r="B74" s="4" t="s">
        <v>6</v>
      </c>
      <c r="C74" s="4" t="s">
        <v>6</v>
      </c>
      <c r="D74" s="4" t="s">
        <v>6</v>
      </c>
      <c r="E74" s="4" t="s">
        <v>6</v>
      </c>
      <c r="F74" s="30" t="s">
        <v>177</v>
      </c>
      <c r="G74" s="30" t="s">
        <v>177</v>
      </c>
    </row>
    <row r="75" spans="1:7" x14ac:dyDescent="0.25">
      <c r="A75" s="2" t="s">
        <v>115</v>
      </c>
      <c r="B75" s="4" t="s">
        <v>6</v>
      </c>
      <c r="C75" s="4" t="s">
        <v>6</v>
      </c>
      <c r="D75" s="4" t="s">
        <v>6</v>
      </c>
      <c r="E75" s="4" t="s">
        <v>6</v>
      </c>
      <c r="F75" s="30" t="s">
        <v>177</v>
      </c>
      <c r="G75" s="30" t="s">
        <v>177</v>
      </c>
    </row>
    <row r="76" spans="1:7" x14ac:dyDescent="0.25">
      <c r="A76" s="2" t="s">
        <v>116</v>
      </c>
      <c r="B76" s="4" t="s">
        <v>6</v>
      </c>
      <c r="C76" s="4" t="s">
        <v>6</v>
      </c>
      <c r="D76" s="4" t="s">
        <v>6</v>
      </c>
      <c r="E76" s="4" t="s">
        <v>6</v>
      </c>
      <c r="F76" s="30" t="s">
        <v>177</v>
      </c>
      <c r="G76" s="30" t="s">
        <v>177</v>
      </c>
    </row>
    <row r="77" spans="1:7" x14ac:dyDescent="0.25">
      <c r="A77" s="2" t="s">
        <v>118</v>
      </c>
      <c r="B77" s="4" t="s">
        <v>6</v>
      </c>
      <c r="C77" s="4" t="s">
        <v>6</v>
      </c>
      <c r="D77" s="4" t="s">
        <v>6</v>
      </c>
      <c r="E77" s="4" t="s">
        <v>6</v>
      </c>
      <c r="F77" s="30" t="s">
        <v>177</v>
      </c>
      <c r="G77" s="30" t="s">
        <v>177</v>
      </c>
    </row>
    <row r="78" spans="1:7" x14ac:dyDescent="0.25">
      <c r="A78" s="2" t="s">
        <v>120</v>
      </c>
      <c r="B78" s="4" t="s">
        <v>6</v>
      </c>
      <c r="C78" s="4" t="s">
        <v>6</v>
      </c>
      <c r="D78" s="4" t="s">
        <v>6</v>
      </c>
      <c r="E78" s="4" t="s">
        <v>6</v>
      </c>
      <c r="F78" s="30" t="s">
        <v>177</v>
      </c>
      <c r="G78" s="30" t="s">
        <v>177</v>
      </c>
    </row>
    <row r="79" spans="1:7" x14ac:dyDescent="0.25">
      <c r="A79" s="2" t="s">
        <v>121</v>
      </c>
      <c r="B79" s="4" t="s">
        <v>6</v>
      </c>
      <c r="C79" s="4" t="s">
        <v>6</v>
      </c>
      <c r="D79" s="8" t="s">
        <v>7</v>
      </c>
      <c r="E79" s="8" t="s">
        <v>7</v>
      </c>
      <c r="F79" s="30" t="s">
        <v>177</v>
      </c>
      <c r="G79" s="30" t="s">
        <v>177</v>
      </c>
    </row>
    <row r="80" spans="1:7" x14ac:dyDescent="0.25">
      <c r="A80" s="2" t="s">
        <v>122</v>
      </c>
      <c r="B80" s="4" t="s">
        <v>6</v>
      </c>
      <c r="C80" s="4" t="s">
        <v>6</v>
      </c>
      <c r="D80" s="4" t="s">
        <v>6</v>
      </c>
      <c r="E80" s="4" t="s">
        <v>6</v>
      </c>
      <c r="F80" s="30" t="s">
        <v>177</v>
      </c>
      <c r="G80" s="30" t="s">
        <v>177</v>
      </c>
    </row>
    <row r="81" spans="1:7" x14ac:dyDescent="0.25">
      <c r="A81" s="2" t="s">
        <v>123</v>
      </c>
      <c r="B81" s="4" t="s">
        <v>6</v>
      </c>
      <c r="C81" s="4" t="s">
        <v>6</v>
      </c>
      <c r="D81" s="4" t="s">
        <v>6</v>
      </c>
      <c r="E81" s="4" t="s">
        <v>6</v>
      </c>
      <c r="F81" s="30" t="s">
        <v>177</v>
      </c>
      <c r="G81" s="30" t="s">
        <v>177</v>
      </c>
    </row>
    <row r="82" spans="1:7" x14ac:dyDescent="0.25">
      <c r="A82" s="2" t="s">
        <v>124</v>
      </c>
      <c r="B82" s="4" t="s">
        <v>6</v>
      </c>
      <c r="C82" s="4" t="s">
        <v>6</v>
      </c>
      <c r="D82" s="4" t="s">
        <v>6</v>
      </c>
      <c r="E82" s="4" t="s">
        <v>6</v>
      </c>
      <c r="F82" s="30" t="s">
        <v>177</v>
      </c>
      <c r="G82" s="30" t="s">
        <v>177</v>
      </c>
    </row>
    <row r="83" spans="1:7" x14ac:dyDescent="0.25">
      <c r="A83" s="2" t="s">
        <v>126</v>
      </c>
      <c r="B83" s="7" t="s">
        <v>140</v>
      </c>
      <c r="C83" s="7" t="s">
        <v>140</v>
      </c>
      <c r="D83" s="7" t="s">
        <v>140</v>
      </c>
      <c r="E83" s="7" t="s">
        <v>140</v>
      </c>
      <c r="F83" s="30" t="s">
        <v>177</v>
      </c>
      <c r="G83" s="30" t="s">
        <v>177</v>
      </c>
    </row>
    <row r="84" spans="1:7" x14ac:dyDescent="0.25">
      <c r="A84" s="15" t="s">
        <v>127</v>
      </c>
      <c r="B84" s="21" t="s">
        <v>6</v>
      </c>
      <c r="C84" s="21" t="s">
        <v>6</v>
      </c>
      <c r="D84" s="21" t="s">
        <v>6</v>
      </c>
      <c r="E84" s="21" t="s">
        <v>6</v>
      </c>
      <c r="F84" s="31" t="s">
        <v>177</v>
      </c>
      <c r="G84" s="31" t="s">
        <v>177</v>
      </c>
    </row>
    <row r="85" spans="1:7" x14ac:dyDescent="0.25">
      <c r="A85" s="2" t="s">
        <v>6</v>
      </c>
      <c r="B85" s="10">
        <f t="shared" ref="B85:G85" si="12">COUNTIF(B62:B84,"pass")</f>
        <v>21</v>
      </c>
      <c r="C85" s="10">
        <f t="shared" si="12"/>
        <v>21</v>
      </c>
      <c r="D85" s="10">
        <f t="shared" si="12"/>
        <v>21</v>
      </c>
      <c r="E85" s="10">
        <f t="shared" si="12"/>
        <v>21</v>
      </c>
      <c r="F85" s="10">
        <f t="shared" si="12"/>
        <v>0</v>
      </c>
      <c r="G85" s="10">
        <f t="shared" si="12"/>
        <v>0</v>
      </c>
    </row>
    <row r="86" spans="1:7" x14ac:dyDescent="0.25">
      <c r="A86" s="2" t="s">
        <v>143</v>
      </c>
      <c r="B86" s="5">
        <f t="shared" ref="B86:G86" si="13">COUNTIF(B62:B84,"Ok")</f>
        <v>1</v>
      </c>
      <c r="C86" s="5">
        <f t="shared" si="13"/>
        <v>1</v>
      </c>
      <c r="D86" s="5">
        <f t="shared" si="13"/>
        <v>0</v>
      </c>
      <c r="E86" s="5">
        <f t="shared" si="13"/>
        <v>0</v>
      </c>
      <c r="F86" s="5">
        <f t="shared" si="13"/>
        <v>0</v>
      </c>
      <c r="G86" s="5">
        <f t="shared" si="13"/>
        <v>0</v>
      </c>
    </row>
    <row r="87" spans="1:7" x14ac:dyDescent="0.25">
      <c r="A87" s="2" t="s">
        <v>140</v>
      </c>
      <c r="B87" s="11">
        <f t="shared" ref="B87:G87" si="14">COUNTIF(B62:B84,"workaround")</f>
        <v>1</v>
      </c>
      <c r="C87" s="11">
        <f t="shared" si="14"/>
        <v>1</v>
      </c>
      <c r="D87" s="11">
        <f t="shared" si="14"/>
        <v>1</v>
      </c>
      <c r="E87" s="11">
        <f t="shared" si="14"/>
        <v>1</v>
      </c>
      <c r="F87" s="11">
        <f t="shared" si="14"/>
        <v>0</v>
      </c>
      <c r="G87" s="11">
        <f t="shared" si="14"/>
        <v>0</v>
      </c>
    </row>
    <row r="88" spans="1:7" x14ac:dyDescent="0.25">
      <c r="A88" s="2" t="s">
        <v>7</v>
      </c>
      <c r="B88" s="12">
        <f t="shared" ref="B88:G88" si="15">COUNTIF(B62:B84,"Fail")</f>
        <v>0</v>
      </c>
      <c r="C88" s="12">
        <f t="shared" si="15"/>
        <v>0</v>
      </c>
      <c r="D88" s="12">
        <f t="shared" si="15"/>
        <v>1</v>
      </c>
      <c r="E88" s="12">
        <f t="shared" si="15"/>
        <v>1</v>
      </c>
      <c r="F88" s="12">
        <f t="shared" si="15"/>
        <v>0</v>
      </c>
      <c r="G88" s="12">
        <f t="shared" si="15"/>
        <v>0</v>
      </c>
    </row>
    <row r="89" spans="1:7" x14ac:dyDescent="0.25">
      <c r="A89" s="2" t="s">
        <v>145</v>
      </c>
      <c r="B89" s="2">
        <f t="shared" ref="B89:G89" si="16">COUNT(B62:B84,"Untested")</f>
        <v>0</v>
      </c>
      <c r="C89" s="2">
        <f t="shared" si="16"/>
        <v>0</v>
      </c>
      <c r="D89" s="2">
        <f t="shared" si="16"/>
        <v>0</v>
      </c>
      <c r="E89" s="2">
        <f t="shared" si="16"/>
        <v>0</v>
      </c>
      <c r="F89" s="2">
        <f t="shared" si="16"/>
        <v>0</v>
      </c>
      <c r="G89" s="2">
        <f t="shared" si="16"/>
        <v>0</v>
      </c>
    </row>
    <row r="90" spans="1:7" x14ac:dyDescent="0.25">
      <c r="A90" s="2" t="s">
        <v>139</v>
      </c>
      <c r="B90" s="2">
        <f t="shared" ref="B90:G90" si="17">B85+B88+B87+B89+B86</f>
        <v>23</v>
      </c>
      <c r="C90" s="2">
        <f t="shared" si="17"/>
        <v>23</v>
      </c>
      <c r="D90" s="2">
        <f t="shared" si="17"/>
        <v>23</v>
      </c>
      <c r="E90" s="2">
        <f t="shared" si="17"/>
        <v>23</v>
      </c>
      <c r="F90" s="2">
        <f t="shared" si="17"/>
        <v>0</v>
      </c>
      <c r="G90" s="2">
        <f t="shared" si="17"/>
        <v>0</v>
      </c>
    </row>
    <row r="91" spans="1:7" ht="15.75" thickBot="1" x14ac:dyDescent="0.3">
      <c r="A91" s="18" t="s">
        <v>8</v>
      </c>
      <c r="B91" s="6">
        <f t="shared" ref="B91:G91" si="18">IF(B$90=0,0,(B$85+B$86)/B$90)</f>
        <v>0.95652173913043481</v>
      </c>
      <c r="C91" s="6">
        <f t="shared" si="18"/>
        <v>0.95652173913043481</v>
      </c>
      <c r="D91" s="6">
        <f t="shared" si="18"/>
        <v>0.91304347826086951</v>
      </c>
      <c r="E91" s="6">
        <f t="shared" si="18"/>
        <v>0.91304347826086951</v>
      </c>
      <c r="F91" s="6">
        <f t="shared" si="18"/>
        <v>0</v>
      </c>
      <c r="G91" s="6">
        <f t="shared" si="18"/>
        <v>0</v>
      </c>
    </row>
    <row r="92" spans="1:7" ht="15.75" thickBot="1" x14ac:dyDescent="0.3">
      <c r="A92" s="2"/>
      <c r="B92" s="20"/>
      <c r="C92" s="20"/>
      <c r="D92" s="20"/>
      <c r="E92" s="20"/>
      <c r="F92" s="20"/>
      <c r="G92" s="20"/>
    </row>
    <row r="93" spans="1:7" x14ac:dyDescent="0.25">
      <c r="A93" s="3" t="s">
        <v>85</v>
      </c>
      <c r="B93" s="3"/>
      <c r="C93" s="3"/>
      <c r="D93" s="3"/>
      <c r="E93" s="3"/>
      <c r="F93" s="3"/>
      <c r="G93" s="3"/>
    </row>
    <row r="94" spans="1:7" x14ac:dyDescent="0.25">
      <c r="A94" s="2" t="s">
        <v>86</v>
      </c>
      <c r="B94" s="4" t="s">
        <v>6</v>
      </c>
      <c r="C94" s="4" t="s">
        <v>6</v>
      </c>
      <c r="D94" s="4" t="s">
        <v>6</v>
      </c>
      <c r="E94" s="4" t="s">
        <v>6</v>
      </c>
      <c r="F94" s="30" t="s">
        <v>177</v>
      </c>
      <c r="G94" s="30" t="s">
        <v>177</v>
      </c>
    </row>
    <row r="95" spans="1:7" x14ac:dyDescent="0.25">
      <c r="A95" s="2" t="s">
        <v>87</v>
      </c>
      <c r="B95" s="4" t="s">
        <v>6</v>
      </c>
      <c r="C95" s="4" t="s">
        <v>6</v>
      </c>
      <c r="D95" s="4" t="s">
        <v>6</v>
      </c>
      <c r="E95" s="4" t="s">
        <v>6</v>
      </c>
      <c r="F95" s="30" t="s">
        <v>177</v>
      </c>
      <c r="G95" s="30" t="s">
        <v>177</v>
      </c>
    </row>
    <row r="96" spans="1:7" x14ac:dyDescent="0.25">
      <c r="A96" s="2" t="s">
        <v>88</v>
      </c>
      <c r="B96" s="4" t="s">
        <v>6</v>
      </c>
      <c r="C96" s="4" t="s">
        <v>6</v>
      </c>
      <c r="D96" s="4" t="s">
        <v>6</v>
      </c>
      <c r="E96" s="4" t="s">
        <v>6</v>
      </c>
      <c r="F96" s="30" t="s">
        <v>177</v>
      </c>
      <c r="G96" s="30" t="s">
        <v>177</v>
      </c>
    </row>
    <row r="97" spans="1:7" x14ac:dyDescent="0.25">
      <c r="A97" s="2" t="s">
        <v>89</v>
      </c>
      <c r="B97" s="4" t="s">
        <v>6</v>
      </c>
      <c r="C97" s="4" t="s">
        <v>6</v>
      </c>
      <c r="D97" s="4" t="s">
        <v>6</v>
      </c>
      <c r="E97" s="4" t="s">
        <v>6</v>
      </c>
      <c r="F97" s="30" t="s">
        <v>177</v>
      </c>
      <c r="G97" s="30" t="s">
        <v>177</v>
      </c>
    </row>
    <row r="98" spans="1:7" x14ac:dyDescent="0.25">
      <c r="A98" s="2" t="s">
        <v>90</v>
      </c>
      <c r="B98" s="4" t="s">
        <v>6</v>
      </c>
      <c r="C98" s="4" t="s">
        <v>6</v>
      </c>
      <c r="D98" s="4" t="s">
        <v>6</v>
      </c>
      <c r="E98" s="4" t="s">
        <v>6</v>
      </c>
      <c r="F98" s="30" t="s">
        <v>177</v>
      </c>
      <c r="G98" s="30" t="s">
        <v>177</v>
      </c>
    </row>
    <row r="99" spans="1:7" x14ac:dyDescent="0.25">
      <c r="A99" s="2" t="s">
        <v>91</v>
      </c>
      <c r="B99" s="4" t="s">
        <v>6</v>
      </c>
      <c r="C99" s="4" t="s">
        <v>6</v>
      </c>
      <c r="D99" s="4" t="s">
        <v>6</v>
      </c>
      <c r="E99" s="4" t="s">
        <v>6</v>
      </c>
      <c r="F99" s="30" t="s">
        <v>177</v>
      </c>
      <c r="G99" s="30" t="s">
        <v>177</v>
      </c>
    </row>
    <row r="100" spans="1:7" x14ac:dyDescent="0.25">
      <c r="A100" s="2" t="s">
        <v>92</v>
      </c>
      <c r="B100" s="4" t="s">
        <v>6</v>
      </c>
      <c r="C100" s="4" t="s">
        <v>6</v>
      </c>
      <c r="D100" s="4" t="s">
        <v>6</v>
      </c>
      <c r="E100" s="4" t="s">
        <v>6</v>
      </c>
      <c r="F100" s="30" t="s">
        <v>177</v>
      </c>
      <c r="G100" s="30" t="s">
        <v>177</v>
      </c>
    </row>
    <row r="101" spans="1:7" x14ac:dyDescent="0.25">
      <c r="A101" s="15" t="s">
        <v>93</v>
      </c>
      <c r="B101" s="21" t="s">
        <v>6</v>
      </c>
      <c r="C101" s="21" t="s">
        <v>6</v>
      </c>
      <c r="D101" s="21" t="s">
        <v>6</v>
      </c>
      <c r="E101" s="21" t="s">
        <v>6</v>
      </c>
      <c r="F101" s="31" t="s">
        <v>177</v>
      </c>
      <c r="G101" s="31" t="s">
        <v>177</v>
      </c>
    </row>
    <row r="102" spans="1:7" x14ac:dyDescent="0.25">
      <c r="A102" s="2" t="s">
        <v>6</v>
      </c>
      <c r="B102" s="10">
        <f t="shared" ref="B102:G102" si="19">COUNTIF(B94:B101,"pass")</f>
        <v>8</v>
      </c>
      <c r="C102" s="10">
        <f t="shared" si="19"/>
        <v>8</v>
      </c>
      <c r="D102" s="10">
        <f t="shared" si="19"/>
        <v>8</v>
      </c>
      <c r="E102" s="10">
        <f t="shared" si="19"/>
        <v>8</v>
      </c>
      <c r="F102" s="10">
        <f t="shared" si="19"/>
        <v>0</v>
      </c>
      <c r="G102" s="10">
        <f t="shared" si="19"/>
        <v>0</v>
      </c>
    </row>
    <row r="103" spans="1:7" x14ac:dyDescent="0.25">
      <c r="A103" s="2" t="s">
        <v>143</v>
      </c>
      <c r="B103" s="5">
        <f t="shared" ref="B103:G103" si="20">COUNTIF(B94:B101,"Ok")</f>
        <v>0</v>
      </c>
      <c r="C103" s="5">
        <f t="shared" si="20"/>
        <v>0</v>
      </c>
      <c r="D103" s="5">
        <f t="shared" si="20"/>
        <v>0</v>
      </c>
      <c r="E103" s="5">
        <f t="shared" si="20"/>
        <v>0</v>
      </c>
      <c r="F103" s="5">
        <f t="shared" si="20"/>
        <v>0</v>
      </c>
      <c r="G103" s="5">
        <f t="shared" si="20"/>
        <v>0</v>
      </c>
    </row>
    <row r="104" spans="1:7" x14ac:dyDescent="0.25">
      <c r="A104" s="2" t="s">
        <v>140</v>
      </c>
      <c r="B104" s="11">
        <f t="shared" ref="B104:G104" si="21">COUNTIF(B125:B195,"workaround")</f>
        <v>1</v>
      </c>
      <c r="C104" s="11">
        <f t="shared" si="21"/>
        <v>1</v>
      </c>
      <c r="D104" s="11">
        <f t="shared" si="21"/>
        <v>1</v>
      </c>
      <c r="E104" s="11">
        <f t="shared" si="21"/>
        <v>1</v>
      </c>
      <c r="F104" s="11">
        <f t="shared" si="21"/>
        <v>1</v>
      </c>
      <c r="G104" s="11">
        <f t="shared" si="21"/>
        <v>1</v>
      </c>
    </row>
    <row r="105" spans="1:7" x14ac:dyDescent="0.25">
      <c r="A105" s="2" t="s">
        <v>7</v>
      </c>
      <c r="B105" s="12">
        <f t="shared" ref="B105:G105" si="22">COUNTIF(B94:B101,"Fail")</f>
        <v>0</v>
      </c>
      <c r="C105" s="12">
        <f t="shared" si="22"/>
        <v>0</v>
      </c>
      <c r="D105" s="12">
        <f t="shared" si="22"/>
        <v>0</v>
      </c>
      <c r="E105" s="12">
        <f t="shared" si="22"/>
        <v>0</v>
      </c>
      <c r="F105" s="12">
        <f t="shared" si="22"/>
        <v>0</v>
      </c>
      <c r="G105" s="12">
        <f t="shared" si="22"/>
        <v>0</v>
      </c>
    </row>
    <row r="106" spans="1:7" x14ac:dyDescent="0.25">
      <c r="A106" s="2" t="s">
        <v>145</v>
      </c>
      <c r="B106" s="2">
        <f t="shared" ref="B106:G106" si="23">COUNT(B94:B101,"Untested")</f>
        <v>0</v>
      </c>
      <c r="C106" s="2">
        <f t="shared" si="23"/>
        <v>0</v>
      </c>
      <c r="D106" s="2">
        <f t="shared" si="23"/>
        <v>0</v>
      </c>
      <c r="E106" s="2">
        <f t="shared" si="23"/>
        <v>0</v>
      </c>
      <c r="F106" s="2">
        <f t="shared" si="23"/>
        <v>0</v>
      </c>
      <c r="G106" s="2">
        <f t="shared" si="23"/>
        <v>0</v>
      </c>
    </row>
    <row r="107" spans="1:7" x14ac:dyDescent="0.25">
      <c r="A107" s="2" t="s">
        <v>139</v>
      </c>
      <c r="B107" s="2">
        <f t="shared" ref="B107:G107" si="24">B102+B105+B104+B106+B103</f>
        <v>9</v>
      </c>
      <c r="C107" s="2">
        <f t="shared" si="24"/>
        <v>9</v>
      </c>
      <c r="D107" s="2">
        <f t="shared" si="24"/>
        <v>9</v>
      </c>
      <c r="E107" s="2">
        <f t="shared" si="24"/>
        <v>9</v>
      </c>
      <c r="F107" s="2">
        <f t="shared" si="24"/>
        <v>1</v>
      </c>
      <c r="G107" s="2">
        <f t="shared" si="24"/>
        <v>1</v>
      </c>
    </row>
    <row r="108" spans="1:7" ht="15.75" thickBot="1" x14ac:dyDescent="0.3">
      <c r="A108" s="18" t="s">
        <v>8</v>
      </c>
      <c r="B108" s="6">
        <f t="shared" ref="B108:G108" si="25">IF(B$107=0, 0, (B$102+B$103)/B$107)</f>
        <v>0.88888888888888884</v>
      </c>
      <c r="C108" s="6">
        <f t="shared" si="25"/>
        <v>0.88888888888888884</v>
      </c>
      <c r="D108" s="6">
        <f t="shared" si="25"/>
        <v>0.88888888888888884</v>
      </c>
      <c r="E108" s="6">
        <f t="shared" si="25"/>
        <v>0.88888888888888884</v>
      </c>
      <c r="F108" s="6">
        <f t="shared" si="25"/>
        <v>0</v>
      </c>
      <c r="G108" s="6">
        <f t="shared" si="25"/>
        <v>0</v>
      </c>
    </row>
    <row r="109" spans="1:7" ht="15.75" thickBot="1" x14ac:dyDescent="0.3">
      <c r="A109" s="13"/>
      <c r="B109" s="16"/>
      <c r="C109" s="16"/>
      <c r="D109" s="16"/>
      <c r="E109" s="16"/>
      <c r="F109" s="16"/>
      <c r="G109" s="16"/>
    </row>
    <row r="110" spans="1:7" x14ac:dyDescent="0.25">
      <c r="A110" s="15" t="s">
        <v>64</v>
      </c>
      <c r="B110" s="15"/>
      <c r="C110" s="15"/>
      <c r="D110" s="15"/>
      <c r="E110" s="15"/>
      <c r="F110" s="15"/>
      <c r="G110" s="15"/>
    </row>
    <row r="111" spans="1:7" x14ac:dyDescent="0.25">
      <c r="A111" s="2" t="s">
        <v>65</v>
      </c>
      <c r="B111" s="4" t="s">
        <v>6</v>
      </c>
      <c r="C111" s="4" t="s">
        <v>6</v>
      </c>
      <c r="D111" s="4" t="s">
        <v>6</v>
      </c>
      <c r="E111" s="4" t="s">
        <v>6</v>
      </c>
      <c r="F111" s="4" t="s">
        <v>6</v>
      </c>
      <c r="G111" s="4" t="s">
        <v>6</v>
      </c>
    </row>
    <row r="112" spans="1:7" x14ac:dyDescent="0.25">
      <c r="A112" s="2" t="s">
        <v>67</v>
      </c>
      <c r="B112" s="4" t="s">
        <v>6</v>
      </c>
      <c r="C112" s="4" t="s">
        <v>6</v>
      </c>
      <c r="D112" s="4" t="s">
        <v>6</v>
      </c>
      <c r="E112" s="4" t="s">
        <v>6</v>
      </c>
      <c r="F112" s="8" t="s">
        <v>7</v>
      </c>
      <c r="G112" s="4" t="s">
        <v>6</v>
      </c>
    </row>
    <row r="113" spans="1:7" x14ac:dyDescent="0.25">
      <c r="A113" s="2" t="s">
        <v>68</v>
      </c>
      <c r="B113" s="4" t="s">
        <v>6</v>
      </c>
      <c r="C113" s="4" t="s">
        <v>6</v>
      </c>
      <c r="D113" s="4" t="s">
        <v>6</v>
      </c>
      <c r="E113" s="4" t="s">
        <v>6</v>
      </c>
      <c r="F113" s="8" t="s">
        <v>7</v>
      </c>
      <c r="G113" s="4" t="s">
        <v>6</v>
      </c>
    </row>
    <row r="114" spans="1:7" x14ac:dyDescent="0.25">
      <c r="A114" s="2" t="s">
        <v>69</v>
      </c>
      <c r="B114" s="4" t="s">
        <v>6</v>
      </c>
      <c r="C114" s="4" t="s">
        <v>6</v>
      </c>
      <c r="D114" s="4" t="s">
        <v>6</v>
      </c>
      <c r="E114" s="4" t="s">
        <v>6</v>
      </c>
      <c r="F114" s="4" t="s">
        <v>6</v>
      </c>
      <c r="G114" s="4" t="s">
        <v>6</v>
      </c>
    </row>
    <row r="115" spans="1:7" x14ac:dyDescent="0.25">
      <c r="A115" s="2" t="s">
        <v>70</v>
      </c>
      <c r="B115" s="4" t="s">
        <v>6</v>
      </c>
      <c r="C115" s="4" t="s">
        <v>6</v>
      </c>
      <c r="D115" s="4" t="s">
        <v>6</v>
      </c>
      <c r="E115" s="4" t="s">
        <v>6</v>
      </c>
      <c r="F115" s="8" t="s">
        <v>7</v>
      </c>
      <c r="G115" s="4" t="s">
        <v>6</v>
      </c>
    </row>
    <row r="116" spans="1:7" x14ac:dyDescent="0.25">
      <c r="A116" s="2" t="s">
        <v>71</v>
      </c>
      <c r="B116" s="4" t="s">
        <v>6</v>
      </c>
      <c r="C116" s="4" t="s">
        <v>6</v>
      </c>
      <c r="D116" s="4" t="s">
        <v>6</v>
      </c>
      <c r="E116" s="4" t="s">
        <v>6</v>
      </c>
      <c r="F116" s="8" t="s">
        <v>7</v>
      </c>
      <c r="G116" s="4" t="s">
        <v>6</v>
      </c>
    </row>
    <row r="117" spans="1:7" x14ac:dyDescent="0.25">
      <c r="A117" s="2" t="s">
        <v>72</v>
      </c>
      <c r="B117" s="4" t="s">
        <v>6</v>
      </c>
      <c r="C117" s="4" t="s">
        <v>6</v>
      </c>
      <c r="D117" s="4" t="s">
        <v>6</v>
      </c>
      <c r="E117" s="4" t="s">
        <v>6</v>
      </c>
      <c r="F117" s="4" t="s">
        <v>6</v>
      </c>
      <c r="G117" s="4" t="s">
        <v>6</v>
      </c>
    </row>
    <row r="118" spans="1:7" x14ac:dyDescent="0.25">
      <c r="A118" s="2" t="s">
        <v>73</v>
      </c>
      <c r="B118" s="4" t="s">
        <v>6</v>
      </c>
      <c r="C118" s="4" t="s">
        <v>6</v>
      </c>
      <c r="D118" s="4" t="s">
        <v>6</v>
      </c>
      <c r="E118" s="4" t="s">
        <v>6</v>
      </c>
      <c r="F118" s="8" t="s">
        <v>7</v>
      </c>
      <c r="G118" s="8" t="s">
        <v>7</v>
      </c>
    </row>
    <row r="119" spans="1:7" x14ac:dyDescent="0.25">
      <c r="A119" s="2" t="s">
        <v>74</v>
      </c>
      <c r="B119" s="4" t="s">
        <v>6</v>
      </c>
      <c r="C119" s="4" t="s">
        <v>6</v>
      </c>
      <c r="D119" s="4" t="s">
        <v>6</v>
      </c>
      <c r="E119" s="4" t="s">
        <v>6</v>
      </c>
      <c r="F119" s="4" t="s">
        <v>6</v>
      </c>
      <c r="G119" s="4" t="s">
        <v>6</v>
      </c>
    </row>
    <row r="120" spans="1:7" x14ac:dyDescent="0.25">
      <c r="A120" s="2" t="s">
        <v>75</v>
      </c>
      <c r="B120" s="4" t="s">
        <v>6</v>
      </c>
      <c r="C120" s="4" t="s">
        <v>6</v>
      </c>
      <c r="D120" s="4" t="s">
        <v>6</v>
      </c>
      <c r="E120" s="4" t="s">
        <v>6</v>
      </c>
      <c r="F120" s="4" t="s">
        <v>6</v>
      </c>
      <c r="G120" s="4" t="s">
        <v>6</v>
      </c>
    </row>
    <row r="121" spans="1:7" x14ac:dyDescent="0.25">
      <c r="A121" s="2" t="s">
        <v>76</v>
      </c>
      <c r="B121" s="4" t="s">
        <v>6</v>
      </c>
      <c r="C121" s="4" t="s">
        <v>6</v>
      </c>
      <c r="D121" s="8" t="s">
        <v>7</v>
      </c>
      <c r="E121" s="8" t="s">
        <v>7</v>
      </c>
      <c r="F121" s="4" t="s">
        <v>6</v>
      </c>
      <c r="G121" s="4" t="s">
        <v>6</v>
      </c>
    </row>
    <row r="122" spans="1:7" x14ac:dyDescent="0.25">
      <c r="A122" s="2" t="s">
        <v>77</v>
      </c>
      <c r="B122" s="4" t="s">
        <v>6</v>
      </c>
      <c r="C122" s="4" t="s">
        <v>6</v>
      </c>
      <c r="D122" s="4" t="s">
        <v>6</v>
      </c>
      <c r="E122" s="4" t="s">
        <v>6</v>
      </c>
      <c r="F122" s="4" t="s">
        <v>6</v>
      </c>
      <c r="G122" s="4" t="s">
        <v>6</v>
      </c>
    </row>
    <row r="123" spans="1:7" x14ac:dyDescent="0.25">
      <c r="A123" s="2" t="s">
        <v>78</v>
      </c>
      <c r="B123" s="4" t="s">
        <v>6</v>
      </c>
      <c r="C123" s="4" t="s">
        <v>6</v>
      </c>
      <c r="D123" s="4" t="s">
        <v>6</v>
      </c>
      <c r="E123" s="4" t="s">
        <v>6</v>
      </c>
      <c r="F123" s="4" t="s">
        <v>6</v>
      </c>
      <c r="G123" s="4" t="s">
        <v>6</v>
      </c>
    </row>
    <row r="124" spans="1:7" x14ac:dyDescent="0.25">
      <c r="A124" s="2" t="s">
        <v>79</v>
      </c>
      <c r="B124" s="4" t="s">
        <v>6</v>
      </c>
      <c r="C124" s="4" t="s">
        <v>6</v>
      </c>
      <c r="D124" s="4" t="s">
        <v>6</v>
      </c>
      <c r="E124" s="4" t="s">
        <v>6</v>
      </c>
      <c r="F124" s="4" t="s">
        <v>6</v>
      </c>
      <c r="G124" s="4" t="s">
        <v>6</v>
      </c>
    </row>
    <row r="125" spans="1:7" x14ac:dyDescent="0.25">
      <c r="A125" s="2" t="s">
        <v>80</v>
      </c>
      <c r="B125" s="4" t="s">
        <v>6</v>
      </c>
      <c r="C125" s="4" t="s">
        <v>6</v>
      </c>
      <c r="D125" s="4" t="s">
        <v>6</v>
      </c>
      <c r="E125" s="4" t="s">
        <v>6</v>
      </c>
      <c r="F125" s="4" t="s">
        <v>6</v>
      </c>
      <c r="G125" s="4" t="s">
        <v>6</v>
      </c>
    </row>
    <row r="126" spans="1:7" x14ac:dyDescent="0.25">
      <c r="A126" s="2" t="s">
        <v>81</v>
      </c>
      <c r="B126" s="4" t="s">
        <v>6</v>
      </c>
      <c r="C126" s="4" t="s">
        <v>6</v>
      </c>
      <c r="D126" s="4" t="s">
        <v>6</v>
      </c>
      <c r="E126" s="4" t="s">
        <v>6</v>
      </c>
      <c r="F126" s="4" t="s">
        <v>6</v>
      </c>
      <c r="G126" s="4" t="s">
        <v>6</v>
      </c>
    </row>
    <row r="127" spans="1:7" x14ac:dyDescent="0.25">
      <c r="A127" s="2" t="s">
        <v>82</v>
      </c>
      <c r="B127" s="4" t="s">
        <v>6</v>
      </c>
      <c r="C127" s="4" t="s">
        <v>6</v>
      </c>
      <c r="D127" s="4" t="s">
        <v>6</v>
      </c>
      <c r="E127" s="4" t="s">
        <v>6</v>
      </c>
      <c r="F127" s="4" t="s">
        <v>6</v>
      </c>
      <c r="G127" s="4" t="s">
        <v>6</v>
      </c>
    </row>
    <row r="128" spans="1:7" x14ac:dyDescent="0.25">
      <c r="A128" s="2" t="s">
        <v>83</v>
      </c>
      <c r="B128" s="4" t="s">
        <v>6</v>
      </c>
      <c r="C128" s="4" t="s">
        <v>6</v>
      </c>
      <c r="D128" s="4" t="s">
        <v>6</v>
      </c>
      <c r="E128" s="4" t="s">
        <v>6</v>
      </c>
      <c r="F128" s="4" t="s">
        <v>6</v>
      </c>
      <c r="G128" s="4" t="s">
        <v>6</v>
      </c>
    </row>
    <row r="129" spans="1:7" x14ac:dyDescent="0.25">
      <c r="A129" s="15" t="s">
        <v>84</v>
      </c>
      <c r="B129" s="22" t="s">
        <v>140</v>
      </c>
      <c r="C129" s="22" t="s">
        <v>140</v>
      </c>
      <c r="D129" s="22" t="s">
        <v>140</v>
      </c>
      <c r="E129" s="22" t="s">
        <v>140</v>
      </c>
      <c r="F129" s="21" t="s">
        <v>6</v>
      </c>
      <c r="G129" s="21" t="s">
        <v>6</v>
      </c>
    </row>
    <row r="130" spans="1:7" x14ac:dyDescent="0.25">
      <c r="A130" s="2" t="s">
        <v>6</v>
      </c>
      <c r="B130" s="10">
        <f t="shared" ref="B130:G130" si="26">COUNTIF(B111:B129,"pass")</f>
        <v>18</v>
      </c>
      <c r="C130" s="10">
        <f t="shared" si="26"/>
        <v>18</v>
      </c>
      <c r="D130" s="10">
        <f t="shared" si="26"/>
        <v>17</v>
      </c>
      <c r="E130" s="10">
        <f t="shared" si="26"/>
        <v>17</v>
      </c>
      <c r="F130" s="10">
        <f t="shared" si="26"/>
        <v>14</v>
      </c>
      <c r="G130" s="10">
        <f t="shared" si="26"/>
        <v>18</v>
      </c>
    </row>
    <row r="131" spans="1:7" x14ac:dyDescent="0.25">
      <c r="A131" s="2" t="s">
        <v>143</v>
      </c>
      <c r="B131" s="5">
        <f t="shared" ref="B131:G131" si="27">COUNTIF(B111:B129,"Ok")</f>
        <v>0</v>
      </c>
      <c r="C131" s="5">
        <f t="shared" si="27"/>
        <v>0</v>
      </c>
      <c r="D131" s="5">
        <f t="shared" si="27"/>
        <v>0</v>
      </c>
      <c r="E131" s="5">
        <f t="shared" si="27"/>
        <v>0</v>
      </c>
      <c r="F131" s="5">
        <f t="shared" si="27"/>
        <v>0</v>
      </c>
      <c r="G131" s="5">
        <f t="shared" si="27"/>
        <v>0</v>
      </c>
    </row>
    <row r="132" spans="1:7" x14ac:dyDescent="0.25">
      <c r="A132" s="2" t="s">
        <v>140</v>
      </c>
      <c r="B132" s="11">
        <f t="shared" ref="B132:G132" si="28">COUNTIF(B111:B129,"workaround")</f>
        <v>1</v>
      </c>
      <c r="C132" s="11">
        <f t="shared" si="28"/>
        <v>1</v>
      </c>
      <c r="D132" s="11">
        <f t="shared" si="28"/>
        <v>1</v>
      </c>
      <c r="E132" s="11">
        <f t="shared" si="28"/>
        <v>1</v>
      </c>
      <c r="F132" s="11">
        <f t="shared" si="28"/>
        <v>0</v>
      </c>
      <c r="G132" s="11">
        <f t="shared" si="28"/>
        <v>0</v>
      </c>
    </row>
    <row r="133" spans="1:7" x14ac:dyDescent="0.25">
      <c r="A133" s="2" t="s">
        <v>7</v>
      </c>
      <c r="B133" s="12">
        <f t="shared" ref="B133:G133" si="29">COUNTIF(B111:B129,"Fail")</f>
        <v>0</v>
      </c>
      <c r="C133" s="12">
        <f t="shared" si="29"/>
        <v>0</v>
      </c>
      <c r="D133" s="12">
        <f t="shared" si="29"/>
        <v>1</v>
      </c>
      <c r="E133" s="12">
        <f t="shared" si="29"/>
        <v>1</v>
      </c>
      <c r="F133" s="12">
        <f t="shared" si="29"/>
        <v>5</v>
      </c>
      <c r="G133" s="12">
        <f t="shared" si="29"/>
        <v>1</v>
      </c>
    </row>
    <row r="134" spans="1:7" x14ac:dyDescent="0.25">
      <c r="A134" s="2" t="s">
        <v>145</v>
      </c>
      <c r="B134" s="2">
        <f t="shared" ref="B134:G134" si="30">COUNT(B111:B129,"Untested")</f>
        <v>0</v>
      </c>
      <c r="C134" s="2">
        <f t="shared" si="30"/>
        <v>0</v>
      </c>
      <c r="D134" s="2">
        <f t="shared" si="30"/>
        <v>0</v>
      </c>
      <c r="E134" s="2">
        <f t="shared" si="30"/>
        <v>0</v>
      </c>
      <c r="F134" s="2">
        <f t="shared" si="30"/>
        <v>0</v>
      </c>
      <c r="G134" s="2">
        <f t="shared" si="30"/>
        <v>0</v>
      </c>
    </row>
    <row r="135" spans="1:7" x14ac:dyDescent="0.25">
      <c r="A135" s="2" t="s">
        <v>139</v>
      </c>
      <c r="B135" s="2">
        <f t="shared" ref="B135:G135" si="31">B130+B133+B132+B134+B131</f>
        <v>19</v>
      </c>
      <c r="C135" s="2">
        <f t="shared" si="31"/>
        <v>19</v>
      </c>
      <c r="D135" s="2">
        <f t="shared" si="31"/>
        <v>19</v>
      </c>
      <c r="E135" s="2">
        <f t="shared" si="31"/>
        <v>19</v>
      </c>
      <c r="F135" s="2">
        <f t="shared" si="31"/>
        <v>19</v>
      </c>
      <c r="G135" s="2">
        <f t="shared" si="31"/>
        <v>19</v>
      </c>
    </row>
    <row r="136" spans="1:7" ht="15.75" thickBot="1" x14ac:dyDescent="0.3">
      <c r="A136" s="18" t="s">
        <v>8</v>
      </c>
      <c r="B136" s="6">
        <f t="shared" ref="B136:G136" si="32">IF(B$135=0, 0, (B$130+B$131)/B$135)</f>
        <v>0.94736842105263153</v>
      </c>
      <c r="C136" s="6">
        <f t="shared" si="32"/>
        <v>0.94736842105263153</v>
      </c>
      <c r="D136" s="6">
        <f t="shared" si="32"/>
        <v>0.89473684210526316</v>
      </c>
      <c r="E136" s="6">
        <f t="shared" si="32"/>
        <v>0.89473684210526316</v>
      </c>
      <c r="F136" s="6">
        <f t="shared" si="32"/>
        <v>0.73684210526315785</v>
      </c>
      <c r="G136" s="6">
        <f t="shared" si="32"/>
        <v>0.94736842105263153</v>
      </c>
    </row>
    <row r="137" spans="1:7" ht="15.75" thickBot="1" x14ac:dyDescent="0.3">
      <c r="A137" s="14"/>
      <c r="B137" s="14"/>
      <c r="C137" s="14"/>
      <c r="D137" s="14"/>
      <c r="E137" s="14"/>
      <c r="F137" s="14"/>
      <c r="G137" s="14"/>
    </row>
    <row r="138" spans="1:7" x14ac:dyDescent="0.25">
      <c r="A138" s="15" t="s">
        <v>12</v>
      </c>
      <c r="B138" s="15"/>
      <c r="C138" s="15"/>
      <c r="D138" s="15"/>
      <c r="E138" s="15"/>
      <c r="F138" s="15"/>
      <c r="G138" s="15"/>
    </row>
    <row r="139" spans="1:7" x14ac:dyDescent="0.25">
      <c r="A139" s="2" t="s">
        <v>14</v>
      </c>
      <c r="B139" s="4" t="s">
        <v>6</v>
      </c>
      <c r="C139" s="4" t="s">
        <v>6</v>
      </c>
      <c r="D139" s="4" t="s">
        <v>6</v>
      </c>
      <c r="E139" s="4" t="s">
        <v>6</v>
      </c>
      <c r="F139" s="4" t="s">
        <v>6</v>
      </c>
      <c r="G139" s="4" t="s">
        <v>6</v>
      </c>
    </row>
    <row r="140" spans="1:7" x14ac:dyDescent="0.25">
      <c r="A140" s="2" t="s">
        <v>15</v>
      </c>
      <c r="B140" s="4" t="s">
        <v>6</v>
      </c>
      <c r="C140" s="4" t="s">
        <v>6</v>
      </c>
      <c r="D140" s="4" t="s">
        <v>6</v>
      </c>
      <c r="E140" s="4" t="s">
        <v>6</v>
      </c>
      <c r="F140" s="8" t="s">
        <v>7</v>
      </c>
      <c r="G140" s="8" t="s">
        <v>7</v>
      </c>
    </row>
    <row r="141" spans="1:7" x14ac:dyDescent="0.25">
      <c r="A141" s="2" t="s">
        <v>16</v>
      </c>
      <c r="B141" s="4" t="s">
        <v>6</v>
      </c>
      <c r="C141" s="4" t="s">
        <v>6</v>
      </c>
      <c r="D141" s="4" t="s">
        <v>6</v>
      </c>
      <c r="E141" s="4" t="s">
        <v>6</v>
      </c>
      <c r="F141" s="4" t="s">
        <v>6</v>
      </c>
      <c r="G141" s="4" t="s">
        <v>6</v>
      </c>
    </row>
    <row r="142" spans="1:7" x14ac:dyDescent="0.25">
      <c r="A142" s="2" t="s">
        <v>17</v>
      </c>
      <c r="B142" s="4" t="s">
        <v>6</v>
      </c>
      <c r="C142" s="4" t="s">
        <v>6</v>
      </c>
      <c r="D142" s="4" t="s">
        <v>6</v>
      </c>
      <c r="E142" s="4" t="s">
        <v>6</v>
      </c>
      <c r="F142" s="4" t="s">
        <v>6</v>
      </c>
      <c r="G142" s="4" t="s">
        <v>6</v>
      </c>
    </row>
    <row r="143" spans="1:7" x14ac:dyDescent="0.25">
      <c r="A143" s="2" t="s">
        <v>18</v>
      </c>
      <c r="B143" s="4" t="s">
        <v>6</v>
      </c>
      <c r="C143" s="4" t="s">
        <v>6</v>
      </c>
      <c r="D143" s="4" t="s">
        <v>6</v>
      </c>
      <c r="E143" s="4" t="s">
        <v>6</v>
      </c>
      <c r="F143" s="4" t="s">
        <v>6</v>
      </c>
      <c r="G143" s="4" t="s">
        <v>6</v>
      </c>
    </row>
    <row r="144" spans="1:7" x14ac:dyDescent="0.25">
      <c r="A144" s="2" t="s">
        <v>19</v>
      </c>
      <c r="B144" s="4" t="s">
        <v>6</v>
      </c>
      <c r="C144" s="4" t="s">
        <v>6</v>
      </c>
      <c r="D144" s="4" t="s">
        <v>6</v>
      </c>
      <c r="E144" s="4" t="s">
        <v>6</v>
      </c>
      <c r="F144" s="4" t="s">
        <v>6</v>
      </c>
      <c r="G144" s="4" t="s">
        <v>6</v>
      </c>
    </row>
    <row r="145" spans="1:7" x14ac:dyDescent="0.25">
      <c r="A145" s="2" t="s">
        <v>20</v>
      </c>
      <c r="B145" s="4" t="s">
        <v>6</v>
      </c>
      <c r="C145" s="4" t="s">
        <v>6</v>
      </c>
      <c r="D145" s="4" t="s">
        <v>6</v>
      </c>
      <c r="E145" s="4" t="s">
        <v>6</v>
      </c>
      <c r="F145" s="4" t="s">
        <v>6</v>
      </c>
      <c r="G145" s="4" t="s">
        <v>6</v>
      </c>
    </row>
    <row r="146" spans="1:7" x14ac:dyDescent="0.25">
      <c r="A146" s="2" t="s">
        <v>21</v>
      </c>
      <c r="B146" s="4" t="s">
        <v>6</v>
      </c>
      <c r="C146" s="4" t="s">
        <v>6</v>
      </c>
      <c r="D146" s="4" t="s">
        <v>6</v>
      </c>
      <c r="E146" s="4" t="s">
        <v>6</v>
      </c>
      <c r="F146" s="4" t="s">
        <v>6</v>
      </c>
      <c r="G146" s="4" t="s">
        <v>6</v>
      </c>
    </row>
    <row r="147" spans="1:7" x14ac:dyDescent="0.25">
      <c r="A147" s="2" t="s">
        <v>22</v>
      </c>
      <c r="B147" s="4" t="s">
        <v>6</v>
      </c>
      <c r="C147" s="4" t="s">
        <v>6</v>
      </c>
      <c r="D147" s="4" t="s">
        <v>6</v>
      </c>
      <c r="E147" s="4" t="s">
        <v>6</v>
      </c>
      <c r="F147" s="4" t="s">
        <v>6</v>
      </c>
      <c r="G147" s="4" t="s">
        <v>6</v>
      </c>
    </row>
    <row r="148" spans="1:7" x14ac:dyDescent="0.25">
      <c r="A148" s="2" t="s">
        <v>23</v>
      </c>
      <c r="B148" s="4" t="s">
        <v>6</v>
      </c>
      <c r="C148" s="4" t="s">
        <v>6</v>
      </c>
      <c r="D148" s="4" t="s">
        <v>6</v>
      </c>
      <c r="E148" s="4" t="s">
        <v>6</v>
      </c>
      <c r="F148" s="4" t="s">
        <v>6</v>
      </c>
      <c r="G148" s="4" t="s">
        <v>6</v>
      </c>
    </row>
    <row r="149" spans="1:7" x14ac:dyDescent="0.25">
      <c r="A149" s="2" t="s">
        <v>24</v>
      </c>
      <c r="B149" s="4" t="s">
        <v>6</v>
      </c>
      <c r="C149" s="4" t="s">
        <v>6</v>
      </c>
      <c r="D149" s="4" t="s">
        <v>6</v>
      </c>
      <c r="E149" s="4" t="s">
        <v>6</v>
      </c>
      <c r="F149" s="4" t="s">
        <v>6</v>
      </c>
      <c r="G149" s="4" t="s">
        <v>6</v>
      </c>
    </row>
    <row r="150" spans="1:7" x14ac:dyDescent="0.25">
      <c r="A150" s="2" t="s">
        <v>25</v>
      </c>
      <c r="B150" s="4" t="s">
        <v>6</v>
      </c>
      <c r="C150" s="4" t="s">
        <v>6</v>
      </c>
      <c r="D150" s="4" t="s">
        <v>6</v>
      </c>
      <c r="E150" s="4" t="s">
        <v>6</v>
      </c>
      <c r="F150" s="4" t="s">
        <v>6</v>
      </c>
      <c r="G150" s="4" t="s">
        <v>6</v>
      </c>
    </row>
    <row r="151" spans="1:7" x14ac:dyDescent="0.25">
      <c r="A151" s="2" t="s">
        <v>26</v>
      </c>
      <c r="B151" s="4" t="s">
        <v>6</v>
      </c>
      <c r="C151" s="4" t="s">
        <v>6</v>
      </c>
      <c r="D151" s="4" t="s">
        <v>6</v>
      </c>
      <c r="E151" s="4" t="s">
        <v>6</v>
      </c>
      <c r="F151" s="8" t="s">
        <v>7</v>
      </c>
      <c r="G151" s="4" t="s">
        <v>6</v>
      </c>
    </row>
    <row r="152" spans="1:7" x14ac:dyDescent="0.25">
      <c r="A152" s="2" t="s">
        <v>27</v>
      </c>
      <c r="B152" s="4" t="s">
        <v>6</v>
      </c>
      <c r="C152" s="4" t="s">
        <v>6</v>
      </c>
      <c r="D152" s="4" t="s">
        <v>6</v>
      </c>
      <c r="E152" s="4" t="s">
        <v>6</v>
      </c>
      <c r="F152" s="4" t="s">
        <v>6</v>
      </c>
      <c r="G152" s="4" t="s">
        <v>6</v>
      </c>
    </row>
    <row r="153" spans="1:7" x14ac:dyDescent="0.25">
      <c r="A153" s="2" t="s">
        <v>28</v>
      </c>
      <c r="B153" s="4" t="s">
        <v>6</v>
      </c>
      <c r="C153" s="4" t="s">
        <v>6</v>
      </c>
      <c r="D153" s="4" t="s">
        <v>6</v>
      </c>
      <c r="E153" s="4" t="s">
        <v>6</v>
      </c>
      <c r="F153" s="4" t="s">
        <v>6</v>
      </c>
      <c r="G153" s="4" t="s">
        <v>6</v>
      </c>
    </row>
    <row r="154" spans="1:7" x14ac:dyDescent="0.25">
      <c r="A154" s="2" t="s">
        <v>29</v>
      </c>
      <c r="B154" s="4" t="s">
        <v>6</v>
      </c>
      <c r="C154" s="4" t="s">
        <v>6</v>
      </c>
      <c r="D154" s="4" t="s">
        <v>6</v>
      </c>
      <c r="E154" s="4" t="s">
        <v>6</v>
      </c>
      <c r="F154" s="4" t="s">
        <v>6</v>
      </c>
      <c r="G154" s="4" t="s">
        <v>6</v>
      </c>
    </row>
    <row r="155" spans="1:7" x14ac:dyDescent="0.25">
      <c r="A155" s="2" t="s">
        <v>31</v>
      </c>
      <c r="B155" s="4" t="s">
        <v>6</v>
      </c>
      <c r="C155" s="4" t="s">
        <v>6</v>
      </c>
      <c r="D155" s="4" t="s">
        <v>6</v>
      </c>
      <c r="E155" s="4" t="s">
        <v>6</v>
      </c>
      <c r="F155" s="8" t="s">
        <v>7</v>
      </c>
      <c r="G155" s="4" t="s">
        <v>6</v>
      </c>
    </row>
    <row r="156" spans="1:7" x14ac:dyDescent="0.25">
      <c r="A156" s="2" t="s">
        <v>32</v>
      </c>
      <c r="B156" s="4" t="s">
        <v>6</v>
      </c>
      <c r="C156" s="4" t="s">
        <v>6</v>
      </c>
      <c r="D156" s="4" t="s">
        <v>6</v>
      </c>
      <c r="E156" s="4" t="s">
        <v>6</v>
      </c>
      <c r="F156" s="4" t="s">
        <v>6</v>
      </c>
      <c r="G156" s="4" t="s">
        <v>6</v>
      </c>
    </row>
    <row r="157" spans="1:7" x14ac:dyDescent="0.25">
      <c r="A157" s="2" t="s">
        <v>33</v>
      </c>
      <c r="B157" s="4" t="s">
        <v>6</v>
      </c>
      <c r="C157" s="4" t="s">
        <v>6</v>
      </c>
      <c r="D157" s="4" t="s">
        <v>6</v>
      </c>
      <c r="E157" s="4" t="s">
        <v>6</v>
      </c>
      <c r="F157" s="4" t="s">
        <v>6</v>
      </c>
      <c r="G157" s="4" t="s">
        <v>6</v>
      </c>
    </row>
    <row r="158" spans="1:7" x14ac:dyDescent="0.25">
      <c r="A158" s="2" t="s">
        <v>34</v>
      </c>
      <c r="B158" s="4" t="s">
        <v>6</v>
      </c>
      <c r="C158" s="4" t="s">
        <v>6</v>
      </c>
      <c r="D158" s="4" t="s">
        <v>6</v>
      </c>
      <c r="E158" s="4" t="s">
        <v>6</v>
      </c>
      <c r="F158" s="4" t="s">
        <v>6</v>
      </c>
      <c r="G158" s="4" t="s">
        <v>6</v>
      </c>
    </row>
    <row r="159" spans="1:7" x14ac:dyDescent="0.25">
      <c r="A159" s="2" t="s">
        <v>35</v>
      </c>
      <c r="B159" s="4" t="s">
        <v>6</v>
      </c>
      <c r="C159" s="4" t="s">
        <v>6</v>
      </c>
      <c r="D159" s="4" t="s">
        <v>6</v>
      </c>
      <c r="E159" s="4" t="s">
        <v>6</v>
      </c>
      <c r="F159" s="4" t="s">
        <v>6</v>
      </c>
      <c r="G159" s="4" t="s">
        <v>6</v>
      </c>
    </row>
    <row r="160" spans="1:7" x14ac:dyDescent="0.25">
      <c r="A160" s="2" t="s">
        <v>36</v>
      </c>
      <c r="B160" s="4" t="s">
        <v>6</v>
      </c>
      <c r="C160" s="4" t="s">
        <v>6</v>
      </c>
      <c r="D160" s="4" t="s">
        <v>6</v>
      </c>
      <c r="E160" s="4" t="s">
        <v>6</v>
      </c>
      <c r="F160" s="4" t="s">
        <v>6</v>
      </c>
      <c r="G160" s="4" t="s">
        <v>6</v>
      </c>
    </row>
    <row r="161" spans="1:7" x14ac:dyDescent="0.25">
      <c r="A161" s="2" t="s">
        <v>37</v>
      </c>
      <c r="B161" s="5" t="s">
        <v>144</v>
      </c>
      <c r="C161" s="5" t="s">
        <v>144</v>
      </c>
      <c r="D161" s="4" t="s">
        <v>6</v>
      </c>
      <c r="E161" s="4" t="s">
        <v>6</v>
      </c>
      <c r="F161" s="8" t="s">
        <v>7</v>
      </c>
      <c r="G161" s="4" t="s">
        <v>6</v>
      </c>
    </row>
    <row r="162" spans="1:7" x14ac:dyDescent="0.25">
      <c r="A162" s="2" t="s">
        <v>38</v>
      </c>
      <c r="B162" s="4" t="s">
        <v>6</v>
      </c>
      <c r="C162" s="4" t="s">
        <v>6</v>
      </c>
      <c r="D162" s="4" t="s">
        <v>6</v>
      </c>
      <c r="E162" s="4" t="s">
        <v>6</v>
      </c>
      <c r="F162" s="4" t="s">
        <v>6</v>
      </c>
      <c r="G162" s="4" t="s">
        <v>6</v>
      </c>
    </row>
    <row r="163" spans="1:7" x14ac:dyDescent="0.25">
      <c r="A163" s="2" t="s">
        <v>39</v>
      </c>
      <c r="B163" s="4" t="s">
        <v>6</v>
      </c>
      <c r="C163" s="4" t="s">
        <v>6</v>
      </c>
      <c r="D163" s="4" t="s">
        <v>6</v>
      </c>
      <c r="E163" s="4" t="s">
        <v>6</v>
      </c>
      <c r="F163" s="4" t="s">
        <v>6</v>
      </c>
      <c r="G163" s="4" t="s">
        <v>6</v>
      </c>
    </row>
    <row r="164" spans="1:7" x14ac:dyDescent="0.25">
      <c r="A164" s="2" t="s">
        <v>40</v>
      </c>
      <c r="B164" s="4" t="s">
        <v>6</v>
      </c>
      <c r="C164" s="4" t="s">
        <v>6</v>
      </c>
      <c r="D164" s="4" t="s">
        <v>6</v>
      </c>
      <c r="E164" s="4" t="s">
        <v>6</v>
      </c>
      <c r="F164" s="4" t="s">
        <v>6</v>
      </c>
      <c r="G164" s="4" t="s">
        <v>6</v>
      </c>
    </row>
    <row r="165" spans="1:7" x14ac:dyDescent="0.25">
      <c r="A165" s="2" t="s">
        <v>41</v>
      </c>
      <c r="B165" s="4" t="s">
        <v>6</v>
      </c>
      <c r="C165" s="4" t="s">
        <v>6</v>
      </c>
      <c r="D165" s="4" t="s">
        <v>6</v>
      </c>
      <c r="E165" s="4" t="s">
        <v>6</v>
      </c>
      <c r="F165" s="4" t="s">
        <v>6</v>
      </c>
      <c r="G165" s="4" t="s">
        <v>6</v>
      </c>
    </row>
    <row r="166" spans="1:7" x14ac:dyDescent="0.25">
      <c r="A166" s="2" t="s">
        <v>42</v>
      </c>
      <c r="B166" s="4" t="s">
        <v>6</v>
      </c>
      <c r="C166" s="4" t="s">
        <v>6</v>
      </c>
      <c r="D166" s="4" t="s">
        <v>6</v>
      </c>
      <c r="E166" s="4" t="s">
        <v>6</v>
      </c>
      <c r="F166" s="4" t="s">
        <v>6</v>
      </c>
      <c r="G166" s="4" t="s">
        <v>6</v>
      </c>
    </row>
    <row r="167" spans="1:7" x14ac:dyDescent="0.25">
      <c r="A167" s="2" t="s">
        <v>43</v>
      </c>
      <c r="B167" s="4" t="s">
        <v>6</v>
      </c>
      <c r="C167" s="4" t="s">
        <v>6</v>
      </c>
      <c r="D167" s="4" t="s">
        <v>6</v>
      </c>
      <c r="E167" s="4" t="s">
        <v>6</v>
      </c>
      <c r="F167" s="4" t="s">
        <v>6</v>
      </c>
      <c r="G167" s="4" t="s">
        <v>6</v>
      </c>
    </row>
    <row r="168" spans="1:7" x14ac:dyDescent="0.25">
      <c r="A168" s="2" t="s">
        <v>44</v>
      </c>
      <c r="B168" s="4" t="s">
        <v>6</v>
      </c>
      <c r="C168" s="4" t="s">
        <v>6</v>
      </c>
      <c r="D168" s="4" t="s">
        <v>6</v>
      </c>
      <c r="E168" s="4" t="s">
        <v>6</v>
      </c>
      <c r="F168" s="4" t="s">
        <v>6</v>
      </c>
      <c r="G168" s="4" t="s">
        <v>6</v>
      </c>
    </row>
    <row r="169" spans="1:7" x14ac:dyDescent="0.25">
      <c r="A169" s="2" t="s">
        <v>45</v>
      </c>
      <c r="B169" s="4" t="s">
        <v>6</v>
      </c>
      <c r="C169" s="4" t="s">
        <v>6</v>
      </c>
      <c r="D169" s="4" t="s">
        <v>6</v>
      </c>
      <c r="E169" s="4" t="s">
        <v>6</v>
      </c>
      <c r="F169" s="4" t="s">
        <v>6</v>
      </c>
      <c r="G169" s="4" t="s">
        <v>6</v>
      </c>
    </row>
    <row r="170" spans="1:7" x14ac:dyDescent="0.25">
      <c r="A170" s="2" t="s">
        <v>46</v>
      </c>
      <c r="B170" s="4" t="s">
        <v>6</v>
      </c>
      <c r="C170" s="4" t="s">
        <v>6</v>
      </c>
      <c r="D170" s="4" t="s">
        <v>6</v>
      </c>
      <c r="E170" s="4" t="s">
        <v>6</v>
      </c>
      <c r="F170" s="8" t="s">
        <v>7</v>
      </c>
      <c r="G170" s="8" t="s">
        <v>7</v>
      </c>
    </row>
    <row r="171" spans="1:7" x14ac:dyDescent="0.25">
      <c r="A171" s="2" t="s">
        <v>47</v>
      </c>
      <c r="B171" s="4" t="s">
        <v>6</v>
      </c>
      <c r="C171" s="4" t="s">
        <v>6</v>
      </c>
      <c r="D171" s="4" t="s">
        <v>6</v>
      </c>
      <c r="E171" s="4" t="s">
        <v>6</v>
      </c>
      <c r="F171" s="4" t="s">
        <v>6</v>
      </c>
      <c r="G171" s="4" t="s">
        <v>6</v>
      </c>
    </row>
    <row r="172" spans="1:7" x14ac:dyDescent="0.25">
      <c r="A172" s="2" t="s">
        <v>48</v>
      </c>
      <c r="B172" s="4" t="s">
        <v>6</v>
      </c>
      <c r="C172" s="4" t="s">
        <v>6</v>
      </c>
      <c r="D172" s="4" t="s">
        <v>6</v>
      </c>
      <c r="E172" s="4" t="s">
        <v>6</v>
      </c>
      <c r="F172" s="4" t="s">
        <v>6</v>
      </c>
      <c r="G172" s="4" t="s">
        <v>6</v>
      </c>
    </row>
    <row r="173" spans="1:7" x14ac:dyDescent="0.25">
      <c r="A173" s="2" t="s">
        <v>49</v>
      </c>
      <c r="B173" s="4" t="s">
        <v>6</v>
      </c>
      <c r="C173" s="4" t="s">
        <v>6</v>
      </c>
      <c r="D173" s="4" t="s">
        <v>6</v>
      </c>
      <c r="E173" s="4" t="s">
        <v>6</v>
      </c>
      <c r="F173" s="4" t="s">
        <v>6</v>
      </c>
      <c r="G173" s="4" t="s">
        <v>6</v>
      </c>
    </row>
    <row r="174" spans="1:7" x14ac:dyDescent="0.25">
      <c r="A174" s="2" t="s">
        <v>50</v>
      </c>
      <c r="B174" s="4" t="s">
        <v>6</v>
      </c>
      <c r="C174" s="4" t="s">
        <v>6</v>
      </c>
      <c r="D174" s="4" t="s">
        <v>6</v>
      </c>
      <c r="E174" s="4" t="s">
        <v>6</v>
      </c>
      <c r="F174" s="4" t="s">
        <v>6</v>
      </c>
      <c r="G174" s="4" t="s">
        <v>6</v>
      </c>
    </row>
    <row r="175" spans="1:7" x14ac:dyDescent="0.25">
      <c r="A175" s="2" t="s">
        <v>51</v>
      </c>
      <c r="B175" s="4" t="s">
        <v>6</v>
      </c>
      <c r="C175" s="4" t="s">
        <v>6</v>
      </c>
      <c r="D175" s="4" t="s">
        <v>6</v>
      </c>
      <c r="E175" s="4" t="s">
        <v>6</v>
      </c>
      <c r="F175" s="7" t="s">
        <v>140</v>
      </c>
      <c r="G175" s="7" t="s">
        <v>140</v>
      </c>
    </row>
    <row r="176" spans="1:7" x14ac:dyDescent="0.25">
      <c r="A176" s="2" t="s">
        <v>52</v>
      </c>
      <c r="B176" s="4" t="s">
        <v>6</v>
      </c>
      <c r="C176" s="4" t="s">
        <v>6</v>
      </c>
      <c r="D176" s="4" t="s">
        <v>6</v>
      </c>
      <c r="E176" s="4" t="s">
        <v>6</v>
      </c>
      <c r="F176" s="4" t="s">
        <v>6</v>
      </c>
      <c r="G176" s="4" t="s">
        <v>6</v>
      </c>
    </row>
    <row r="177" spans="1:7" x14ac:dyDescent="0.25">
      <c r="A177" s="2" t="s">
        <v>53</v>
      </c>
      <c r="B177" s="4" t="s">
        <v>6</v>
      </c>
      <c r="C177" s="4" t="s">
        <v>6</v>
      </c>
      <c r="D177" s="4" t="s">
        <v>6</v>
      </c>
      <c r="E177" s="4" t="s">
        <v>6</v>
      </c>
      <c r="F177" s="4" t="s">
        <v>6</v>
      </c>
      <c r="G177" s="4" t="s">
        <v>6</v>
      </c>
    </row>
    <row r="178" spans="1:7" x14ac:dyDescent="0.25">
      <c r="A178" s="2" t="s">
        <v>54</v>
      </c>
      <c r="B178" s="4" t="s">
        <v>6</v>
      </c>
      <c r="C178" s="4" t="s">
        <v>6</v>
      </c>
      <c r="D178" s="4" t="s">
        <v>6</v>
      </c>
      <c r="E178" s="4" t="s">
        <v>6</v>
      </c>
      <c r="F178" s="4" t="s">
        <v>6</v>
      </c>
      <c r="G178" s="4" t="s">
        <v>6</v>
      </c>
    </row>
    <row r="179" spans="1:7" x14ac:dyDescent="0.25">
      <c r="A179" s="2" t="s">
        <v>55</v>
      </c>
      <c r="B179" s="4" t="s">
        <v>6</v>
      </c>
      <c r="C179" s="4" t="s">
        <v>6</v>
      </c>
      <c r="D179" s="4" t="s">
        <v>6</v>
      </c>
      <c r="E179" s="4" t="s">
        <v>6</v>
      </c>
      <c r="F179" s="4" t="s">
        <v>6</v>
      </c>
      <c r="G179" s="4" t="s">
        <v>6</v>
      </c>
    </row>
    <row r="180" spans="1:7" x14ac:dyDescent="0.25">
      <c r="A180" s="2" t="s">
        <v>56</v>
      </c>
      <c r="B180" s="4" t="s">
        <v>6</v>
      </c>
      <c r="C180" s="4" t="s">
        <v>6</v>
      </c>
      <c r="D180" s="4" t="s">
        <v>6</v>
      </c>
      <c r="E180" s="4" t="s">
        <v>6</v>
      </c>
      <c r="F180" s="4" t="s">
        <v>6</v>
      </c>
      <c r="G180" s="4" t="s">
        <v>6</v>
      </c>
    </row>
    <row r="181" spans="1:7" x14ac:dyDescent="0.25">
      <c r="A181" s="2" t="s">
        <v>57</v>
      </c>
      <c r="B181" s="4" t="s">
        <v>6</v>
      </c>
      <c r="C181" s="4" t="s">
        <v>6</v>
      </c>
      <c r="D181" s="4" t="s">
        <v>6</v>
      </c>
      <c r="E181" s="4" t="s">
        <v>6</v>
      </c>
      <c r="F181" s="4" t="s">
        <v>6</v>
      </c>
      <c r="G181" s="4" t="s">
        <v>6</v>
      </c>
    </row>
    <row r="182" spans="1:7" x14ac:dyDescent="0.25">
      <c r="A182" s="2" t="s">
        <v>187</v>
      </c>
      <c r="B182" s="4" t="s">
        <v>6</v>
      </c>
      <c r="C182" s="4" t="s">
        <v>6</v>
      </c>
      <c r="D182" s="4" t="s">
        <v>6</v>
      </c>
      <c r="E182" s="4" t="s">
        <v>6</v>
      </c>
      <c r="F182" s="4" t="s">
        <v>6</v>
      </c>
      <c r="G182" s="4" t="s">
        <v>6</v>
      </c>
    </row>
    <row r="183" spans="1:7" x14ac:dyDescent="0.25">
      <c r="A183" s="2" t="s">
        <v>58</v>
      </c>
      <c r="B183" s="4" t="s">
        <v>6</v>
      </c>
      <c r="C183" s="4" t="s">
        <v>6</v>
      </c>
      <c r="D183" s="4" t="s">
        <v>6</v>
      </c>
      <c r="E183" s="4" t="s">
        <v>6</v>
      </c>
      <c r="F183" s="4" t="s">
        <v>6</v>
      </c>
      <c r="G183" s="4" t="s">
        <v>6</v>
      </c>
    </row>
    <row r="184" spans="1:7" x14ac:dyDescent="0.25">
      <c r="A184" s="2" t="s">
        <v>59</v>
      </c>
      <c r="B184" s="4" t="s">
        <v>6</v>
      </c>
      <c r="C184" s="4" t="s">
        <v>6</v>
      </c>
      <c r="D184" s="4" t="s">
        <v>6</v>
      </c>
      <c r="E184" s="4" t="s">
        <v>6</v>
      </c>
      <c r="F184" s="4" t="s">
        <v>6</v>
      </c>
      <c r="G184" s="4" t="s">
        <v>6</v>
      </c>
    </row>
    <row r="185" spans="1:7" x14ac:dyDescent="0.25">
      <c r="A185" s="2" t="s">
        <v>60</v>
      </c>
      <c r="B185" s="4" t="s">
        <v>6</v>
      </c>
      <c r="C185" s="4" t="s">
        <v>6</v>
      </c>
      <c r="D185" s="4" t="s">
        <v>6</v>
      </c>
      <c r="E185" s="4" t="s">
        <v>6</v>
      </c>
      <c r="F185" s="4" t="s">
        <v>6</v>
      </c>
      <c r="G185" s="4" t="s">
        <v>6</v>
      </c>
    </row>
    <row r="186" spans="1:7" x14ac:dyDescent="0.25">
      <c r="A186" s="2" t="s">
        <v>61</v>
      </c>
      <c r="B186" s="4" t="s">
        <v>6</v>
      </c>
      <c r="C186" s="4" t="s">
        <v>6</v>
      </c>
      <c r="D186" s="4" t="s">
        <v>6</v>
      </c>
      <c r="E186" s="4" t="s">
        <v>6</v>
      </c>
      <c r="F186" s="4" t="s">
        <v>6</v>
      </c>
      <c r="G186" s="4" t="s">
        <v>6</v>
      </c>
    </row>
    <row r="187" spans="1:7" x14ac:dyDescent="0.25">
      <c r="A187" s="2" t="s">
        <v>62</v>
      </c>
      <c r="B187" s="4" t="s">
        <v>6</v>
      </c>
      <c r="C187" s="4" t="s">
        <v>6</v>
      </c>
      <c r="D187" s="4" t="s">
        <v>6</v>
      </c>
      <c r="E187" s="4" t="s">
        <v>6</v>
      </c>
      <c r="F187" s="8" t="s">
        <v>7</v>
      </c>
      <c r="G187" s="8" t="s">
        <v>7</v>
      </c>
    </row>
    <row r="188" spans="1:7" x14ac:dyDescent="0.25">
      <c r="A188" s="15" t="s">
        <v>63</v>
      </c>
      <c r="B188" s="21" t="s">
        <v>6</v>
      </c>
      <c r="C188" s="21" t="s">
        <v>6</v>
      </c>
      <c r="D188" s="21" t="s">
        <v>6</v>
      </c>
      <c r="E188" s="21" t="s">
        <v>6</v>
      </c>
      <c r="F188" s="21" t="s">
        <v>6</v>
      </c>
      <c r="G188" s="21" t="s">
        <v>6</v>
      </c>
    </row>
    <row r="189" spans="1:7" x14ac:dyDescent="0.25">
      <c r="A189" s="2" t="s">
        <v>6</v>
      </c>
      <c r="B189" s="10">
        <f t="shared" ref="B189:G189" si="33">COUNTIF(B139:B188,"pass")</f>
        <v>49</v>
      </c>
      <c r="C189" s="10">
        <f t="shared" si="33"/>
        <v>49</v>
      </c>
      <c r="D189" s="10">
        <f t="shared" si="33"/>
        <v>50</v>
      </c>
      <c r="E189" s="10">
        <f t="shared" si="33"/>
        <v>50</v>
      </c>
      <c r="F189" s="10">
        <f t="shared" si="33"/>
        <v>43</v>
      </c>
      <c r="G189" s="10">
        <f t="shared" si="33"/>
        <v>46</v>
      </c>
    </row>
    <row r="190" spans="1:7" x14ac:dyDescent="0.25">
      <c r="A190" s="2" t="s">
        <v>143</v>
      </c>
      <c r="B190" s="5">
        <f t="shared" ref="B190:G190" si="34">COUNTIF(B139:B188,"Ok")</f>
        <v>1</v>
      </c>
      <c r="C190" s="5">
        <f t="shared" si="34"/>
        <v>1</v>
      </c>
      <c r="D190" s="5">
        <f t="shared" si="34"/>
        <v>0</v>
      </c>
      <c r="E190" s="5">
        <f t="shared" si="34"/>
        <v>0</v>
      </c>
      <c r="F190" s="5">
        <f t="shared" si="34"/>
        <v>0</v>
      </c>
      <c r="G190" s="5">
        <f t="shared" si="34"/>
        <v>0</v>
      </c>
    </row>
    <row r="191" spans="1:7" x14ac:dyDescent="0.25">
      <c r="A191" s="2" t="s">
        <v>140</v>
      </c>
      <c r="B191" s="11">
        <f t="shared" ref="B191:G191" si="35">COUNTIF(B139:B188,"workaround")</f>
        <v>0</v>
      </c>
      <c r="C191" s="11">
        <f t="shared" si="35"/>
        <v>0</v>
      </c>
      <c r="D191" s="11">
        <f t="shared" si="35"/>
        <v>0</v>
      </c>
      <c r="E191" s="11">
        <f t="shared" si="35"/>
        <v>0</v>
      </c>
      <c r="F191" s="11">
        <f t="shared" si="35"/>
        <v>1</v>
      </c>
      <c r="G191" s="11">
        <f t="shared" si="35"/>
        <v>1</v>
      </c>
    </row>
    <row r="192" spans="1:7" x14ac:dyDescent="0.25">
      <c r="A192" s="2" t="s">
        <v>7</v>
      </c>
      <c r="B192" s="12">
        <f t="shared" ref="B192:G192" si="36">COUNTIF(B139:B188,"Fail")</f>
        <v>0</v>
      </c>
      <c r="C192" s="12">
        <f t="shared" si="36"/>
        <v>0</v>
      </c>
      <c r="D192" s="12">
        <f t="shared" si="36"/>
        <v>0</v>
      </c>
      <c r="E192" s="12">
        <f t="shared" si="36"/>
        <v>0</v>
      </c>
      <c r="F192" s="12">
        <f t="shared" si="36"/>
        <v>6</v>
      </c>
      <c r="G192" s="12">
        <f t="shared" si="36"/>
        <v>3</v>
      </c>
    </row>
    <row r="193" spans="1:7" x14ac:dyDescent="0.25">
      <c r="A193" s="2" t="s">
        <v>145</v>
      </c>
      <c r="B193" s="2">
        <f t="shared" ref="B193:G193" si="37">COUNT(B139:B188,"Untested")</f>
        <v>0</v>
      </c>
      <c r="C193" s="2">
        <f t="shared" si="37"/>
        <v>0</v>
      </c>
      <c r="D193" s="2">
        <f t="shared" si="37"/>
        <v>0</v>
      </c>
      <c r="E193" s="2">
        <f t="shared" si="37"/>
        <v>0</v>
      </c>
      <c r="F193" s="2">
        <f t="shared" si="37"/>
        <v>0</v>
      </c>
      <c r="G193" s="2">
        <f t="shared" si="37"/>
        <v>0</v>
      </c>
    </row>
    <row r="194" spans="1:7" x14ac:dyDescent="0.25">
      <c r="A194" s="2" t="s">
        <v>139</v>
      </c>
      <c r="B194" s="2">
        <f t="shared" ref="B194:G194" si="38">B189+B192+B191+B193+B190</f>
        <v>50</v>
      </c>
      <c r="C194" s="2">
        <f t="shared" si="38"/>
        <v>50</v>
      </c>
      <c r="D194" s="2">
        <f t="shared" si="38"/>
        <v>50</v>
      </c>
      <c r="E194" s="2">
        <f t="shared" si="38"/>
        <v>50</v>
      </c>
      <c r="F194" s="2">
        <f t="shared" si="38"/>
        <v>50</v>
      </c>
      <c r="G194" s="2">
        <f t="shared" si="38"/>
        <v>50</v>
      </c>
    </row>
    <row r="195" spans="1:7" ht="15.75" thickBot="1" x14ac:dyDescent="0.3">
      <c r="A195" s="18" t="s">
        <v>8</v>
      </c>
      <c r="B195" s="6">
        <f t="shared" ref="B195:G195" si="39">IF(B$194=0, 0, (B$189+B$190)/B$194)</f>
        <v>1</v>
      </c>
      <c r="C195" s="6">
        <f t="shared" si="39"/>
        <v>1</v>
      </c>
      <c r="D195" s="6">
        <f t="shared" si="39"/>
        <v>1</v>
      </c>
      <c r="E195" s="6">
        <f t="shared" si="39"/>
        <v>1</v>
      </c>
      <c r="F195" s="6">
        <f t="shared" si="39"/>
        <v>0.86</v>
      </c>
      <c r="G195" s="6">
        <f t="shared" si="39"/>
        <v>0.92</v>
      </c>
    </row>
    <row r="196" spans="1:7" ht="15.75" thickBot="1" x14ac:dyDescent="0.3">
      <c r="A196" s="13"/>
      <c r="B196" s="16"/>
      <c r="C196" s="16"/>
      <c r="D196" s="13"/>
      <c r="E196" s="13"/>
      <c r="F196" s="13"/>
      <c r="G196" s="13"/>
    </row>
    <row r="197" spans="1:7" x14ac:dyDescent="0.25">
      <c r="A197" s="15" t="s">
        <v>178</v>
      </c>
      <c r="B197" s="15"/>
      <c r="C197" s="15"/>
      <c r="D197" s="15"/>
      <c r="E197" s="15"/>
      <c r="F197" s="15"/>
      <c r="G197" s="15"/>
    </row>
    <row r="198" spans="1:7" x14ac:dyDescent="0.25">
      <c r="A198" s="23" t="s">
        <v>179</v>
      </c>
      <c r="B198" s="2"/>
      <c r="C198" s="4" t="s">
        <v>6</v>
      </c>
      <c r="D198" s="2"/>
      <c r="E198" s="4" t="s">
        <v>6</v>
      </c>
      <c r="F198" s="2"/>
      <c r="G198" s="4" t="s">
        <v>6</v>
      </c>
    </row>
    <row r="199" spans="1:7" x14ac:dyDescent="0.25">
      <c r="A199" s="23" t="s">
        <v>180</v>
      </c>
      <c r="B199" s="2"/>
      <c r="C199" s="4" t="s">
        <v>6</v>
      </c>
      <c r="D199" s="2"/>
      <c r="E199" s="4" t="s">
        <v>6</v>
      </c>
      <c r="F199" s="2"/>
      <c r="G199" s="4" t="s">
        <v>6</v>
      </c>
    </row>
    <row r="200" spans="1:7" x14ac:dyDescent="0.25">
      <c r="A200" s="23" t="s">
        <v>181</v>
      </c>
      <c r="B200" s="2"/>
      <c r="C200" s="4" t="s">
        <v>6</v>
      </c>
      <c r="D200" s="2"/>
      <c r="E200" s="4" t="s">
        <v>6</v>
      </c>
      <c r="F200" s="2"/>
      <c r="G200" s="4" t="s">
        <v>6</v>
      </c>
    </row>
    <row r="201" spans="1:7" x14ac:dyDescent="0.25">
      <c r="A201" s="23" t="s">
        <v>182</v>
      </c>
      <c r="B201" s="2"/>
      <c r="C201" s="4" t="s">
        <v>6</v>
      </c>
      <c r="D201" s="2"/>
      <c r="E201" s="4" t="s">
        <v>6</v>
      </c>
      <c r="F201" s="2"/>
      <c r="G201" s="4" t="s">
        <v>6</v>
      </c>
    </row>
    <row r="202" spans="1:7" x14ac:dyDescent="0.25">
      <c r="A202" s="23" t="s">
        <v>183</v>
      </c>
      <c r="B202" s="2"/>
      <c r="C202" s="4" t="s">
        <v>6</v>
      </c>
      <c r="D202" s="2"/>
      <c r="E202" s="8" t="s">
        <v>7</v>
      </c>
      <c r="F202" s="2"/>
      <c r="G202" s="4" t="s">
        <v>6</v>
      </c>
    </row>
    <row r="203" spans="1:7" x14ac:dyDescent="0.25">
      <c r="A203" s="23" t="s">
        <v>184</v>
      </c>
      <c r="B203" s="2"/>
      <c r="C203" s="4" t="s">
        <v>6</v>
      </c>
      <c r="D203" s="2"/>
      <c r="E203" s="8" t="s">
        <v>7</v>
      </c>
      <c r="F203" s="2"/>
      <c r="G203" s="8" t="s">
        <v>7</v>
      </c>
    </row>
    <row r="204" spans="1:7" x14ac:dyDescent="0.25">
      <c r="A204" s="23" t="s">
        <v>185</v>
      </c>
      <c r="B204" s="2"/>
      <c r="C204" s="4" t="s">
        <v>6</v>
      </c>
      <c r="D204" s="2"/>
      <c r="E204" s="4" t="s">
        <v>6</v>
      </c>
      <c r="F204" s="2"/>
      <c r="G204" s="4" t="s">
        <v>6</v>
      </c>
    </row>
    <row r="205" spans="1:7" x14ac:dyDescent="0.25">
      <c r="A205" s="19" t="s">
        <v>186</v>
      </c>
      <c r="B205" s="15"/>
      <c r="C205" s="21" t="s">
        <v>6</v>
      </c>
      <c r="D205" s="15"/>
      <c r="E205" s="21" t="s">
        <v>6</v>
      </c>
      <c r="F205" s="15"/>
      <c r="G205" s="21" t="s">
        <v>6</v>
      </c>
    </row>
    <row r="206" spans="1:7" x14ac:dyDescent="0.25">
      <c r="A206" s="2" t="s">
        <v>6</v>
      </c>
      <c r="B206" s="10">
        <f t="shared" ref="B206:G206" si="40">COUNTIF(B$198:B$205,"pass")</f>
        <v>0</v>
      </c>
      <c r="C206" s="10">
        <f t="shared" si="40"/>
        <v>8</v>
      </c>
      <c r="D206" s="10">
        <f t="shared" si="40"/>
        <v>0</v>
      </c>
      <c r="E206" s="10">
        <f t="shared" si="40"/>
        <v>6</v>
      </c>
      <c r="F206" s="10">
        <f t="shared" si="40"/>
        <v>0</v>
      </c>
      <c r="G206" s="10">
        <f t="shared" si="40"/>
        <v>7</v>
      </c>
    </row>
    <row r="207" spans="1:7" x14ac:dyDescent="0.25">
      <c r="A207" s="2" t="s">
        <v>143</v>
      </c>
      <c r="B207" s="5">
        <f t="shared" ref="B207:G207" si="41">COUNTIF(B$198:B$205,"Ok")</f>
        <v>0</v>
      </c>
      <c r="C207" s="5">
        <f t="shared" si="41"/>
        <v>0</v>
      </c>
      <c r="D207" s="5">
        <f t="shared" si="41"/>
        <v>0</v>
      </c>
      <c r="E207" s="5">
        <f t="shared" si="41"/>
        <v>0</v>
      </c>
      <c r="F207" s="5">
        <f t="shared" si="41"/>
        <v>0</v>
      </c>
      <c r="G207" s="5">
        <f t="shared" si="41"/>
        <v>0</v>
      </c>
    </row>
    <row r="208" spans="1:7" x14ac:dyDescent="0.25">
      <c r="A208" s="2" t="s">
        <v>140</v>
      </c>
      <c r="B208" s="11">
        <f t="shared" ref="B208:G208" si="42">COUNTIF(B$198:B$205,"workaround")</f>
        <v>0</v>
      </c>
      <c r="C208" s="11">
        <f t="shared" si="42"/>
        <v>0</v>
      </c>
      <c r="D208" s="11">
        <f t="shared" si="42"/>
        <v>0</v>
      </c>
      <c r="E208" s="11">
        <f t="shared" si="42"/>
        <v>0</v>
      </c>
      <c r="F208" s="11">
        <f t="shared" si="42"/>
        <v>0</v>
      </c>
      <c r="G208" s="11">
        <f t="shared" si="42"/>
        <v>0</v>
      </c>
    </row>
    <row r="209" spans="1:7" x14ac:dyDescent="0.25">
      <c r="A209" s="2" t="s">
        <v>7</v>
      </c>
      <c r="B209" s="12">
        <f t="shared" ref="B209:G209" si="43">COUNTIF(B198:B205,"Fail")</f>
        <v>0</v>
      </c>
      <c r="C209" s="12">
        <f t="shared" si="43"/>
        <v>0</v>
      </c>
      <c r="D209" s="12">
        <f t="shared" si="43"/>
        <v>0</v>
      </c>
      <c r="E209" s="12">
        <f t="shared" si="43"/>
        <v>2</v>
      </c>
      <c r="F209" s="12">
        <f t="shared" si="43"/>
        <v>0</v>
      </c>
      <c r="G209" s="12">
        <f t="shared" si="43"/>
        <v>1</v>
      </c>
    </row>
    <row r="210" spans="1:7" x14ac:dyDescent="0.25">
      <c r="A210" s="2" t="s">
        <v>145</v>
      </c>
      <c r="B210" s="2">
        <f t="shared" ref="B210:G210" si="44">COUNT(B$198:B$205,"Untested")</f>
        <v>0</v>
      </c>
      <c r="C210" s="2">
        <f t="shared" si="44"/>
        <v>0</v>
      </c>
      <c r="D210" s="2">
        <f t="shared" si="44"/>
        <v>0</v>
      </c>
      <c r="E210" s="2">
        <f t="shared" si="44"/>
        <v>0</v>
      </c>
      <c r="F210" s="2">
        <f t="shared" si="44"/>
        <v>0</v>
      </c>
      <c r="G210" s="2">
        <f t="shared" si="44"/>
        <v>0</v>
      </c>
    </row>
    <row r="211" spans="1:7" x14ac:dyDescent="0.25">
      <c r="A211" s="2" t="s">
        <v>139</v>
      </c>
      <c r="B211" s="2">
        <f t="shared" ref="B211:G211" si="45">B$206+B$209+B$208+B$210+B$207</f>
        <v>0</v>
      </c>
      <c r="C211" s="2">
        <f t="shared" si="45"/>
        <v>8</v>
      </c>
      <c r="D211" s="2">
        <f t="shared" si="45"/>
        <v>0</v>
      </c>
      <c r="E211" s="2">
        <f t="shared" si="45"/>
        <v>8</v>
      </c>
      <c r="F211" s="2">
        <f t="shared" si="45"/>
        <v>0</v>
      </c>
      <c r="G211" s="2">
        <f t="shared" si="45"/>
        <v>8</v>
      </c>
    </row>
    <row r="212" spans="1:7" ht="15.75" thickBot="1" x14ac:dyDescent="0.3">
      <c r="A212" s="18" t="s">
        <v>8</v>
      </c>
      <c r="B212" s="6">
        <f t="shared" ref="B212:G212" si="46">IF(B$211=0, 0, (B$206+B$207)/B$211)</f>
        <v>0</v>
      </c>
      <c r="C212" s="6">
        <f t="shared" si="46"/>
        <v>1</v>
      </c>
      <c r="D212" s="6">
        <f t="shared" si="46"/>
        <v>0</v>
      </c>
      <c r="E212" s="6">
        <f t="shared" si="46"/>
        <v>0.75</v>
      </c>
      <c r="F212" s="6">
        <f t="shared" si="46"/>
        <v>0</v>
      </c>
      <c r="G212" s="6">
        <f t="shared" si="46"/>
        <v>0.875</v>
      </c>
    </row>
    <row r="213" spans="1:7" x14ac:dyDescent="0.25">
      <c r="A213" s="15"/>
      <c r="B213" s="15"/>
      <c r="C213" s="15"/>
      <c r="D213" s="15"/>
      <c r="E213" s="15"/>
      <c r="F213" s="15"/>
      <c r="G213" s="15"/>
    </row>
    <row r="214" spans="1:7" x14ac:dyDescent="0.25">
      <c r="A214" s="19" t="s">
        <v>146</v>
      </c>
      <c r="B214" s="15"/>
      <c r="C214" s="15"/>
      <c r="D214" s="15"/>
      <c r="E214" s="15"/>
      <c r="F214" s="15"/>
      <c r="G214" s="15"/>
    </row>
    <row r="215" spans="1:7" x14ac:dyDescent="0.25">
      <c r="A215" s="2" t="s">
        <v>30</v>
      </c>
      <c r="B215" s="4" t="s">
        <v>6</v>
      </c>
      <c r="C215" s="4" t="s">
        <v>6</v>
      </c>
      <c r="D215" s="4" t="s">
        <v>6</v>
      </c>
      <c r="E215" s="4" t="s">
        <v>6</v>
      </c>
      <c r="F215" s="2"/>
      <c r="G215" s="2"/>
    </row>
    <row r="216" spans="1:7" x14ac:dyDescent="0.25">
      <c r="A216" s="23" t="s">
        <v>156</v>
      </c>
      <c r="B216" s="4" t="s">
        <v>6</v>
      </c>
      <c r="C216" s="4" t="s">
        <v>6</v>
      </c>
      <c r="D216" s="2"/>
      <c r="E216" s="2"/>
      <c r="F216" s="2"/>
      <c r="G216" s="2"/>
    </row>
    <row r="217" spans="1:7" x14ac:dyDescent="0.25">
      <c r="A217" s="2" t="s">
        <v>95</v>
      </c>
      <c r="B217" s="2"/>
      <c r="C217" s="2"/>
      <c r="D217" s="4" t="s">
        <v>6</v>
      </c>
      <c r="E217" s="4" t="s">
        <v>6</v>
      </c>
      <c r="F217" s="2"/>
      <c r="G217" s="2"/>
    </row>
    <row r="218" spans="1:7" x14ac:dyDescent="0.25">
      <c r="A218" s="2" t="s">
        <v>96</v>
      </c>
      <c r="B218" s="2"/>
      <c r="C218" s="2"/>
      <c r="D218" s="4" t="s">
        <v>6</v>
      </c>
      <c r="E218" s="4" t="s">
        <v>6</v>
      </c>
      <c r="F218" s="2"/>
      <c r="G218" s="2"/>
    </row>
    <row r="219" spans="1:7" x14ac:dyDescent="0.25">
      <c r="A219" s="2" t="s">
        <v>104</v>
      </c>
      <c r="B219" s="2"/>
      <c r="C219" s="2"/>
      <c r="D219" s="4" t="s">
        <v>6</v>
      </c>
      <c r="E219" s="4" t="s">
        <v>6</v>
      </c>
      <c r="F219" s="2"/>
      <c r="G219" s="2"/>
    </row>
    <row r="220" spans="1:7" x14ac:dyDescent="0.25">
      <c r="A220" s="2" t="s">
        <v>105</v>
      </c>
      <c r="B220" s="4" t="s">
        <v>6</v>
      </c>
      <c r="C220" s="4" t="s">
        <v>6</v>
      </c>
      <c r="D220" s="2"/>
      <c r="E220" s="2"/>
      <c r="F220" s="2"/>
      <c r="G220" s="2"/>
    </row>
    <row r="221" spans="1:7" x14ac:dyDescent="0.25">
      <c r="A221" s="2" t="s">
        <v>106</v>
      </c>
      <c r="B221" s="2"/>
      <c r="C221" s="2"/>
      <c r="D221" s="4" t="s">
        <v>6</v>
      </c>
      <c r="E221" s="4" t="s">
        <v>6</v>
      </c>
      <c r="F221" s="2"/>
      <c r="G221" s="2"/>
    </row>
    <row r="222" spans="1:7" x14ac:dyDescent="0.25">
      <c r="A222" s="2" t="s">
        <v>107</v>
      </c>
      <c r="B222" s="4" t="s">
        <v>6</v>
      </c>
      <c r="C222" s="4" t="s">
        <v>6</v>
      </c>
      <c r="D222" s="4" t="s">
        <v>6</v>
      </c>
      <c r="E222" s="4" t="s">
        <v>6</v>
      </c>
      <c r="F222" s="2"/>
      <c r="G222" s="2"/>
    </row>
    <row r="223" spans="1:7" x14ac:dyDescent="0.25">
      <c r="A223" s="2" t="s">
        <v>114</v>
      </c>
      <c r="B223" s="4" t="s">
        <v>6</v>
      </c>
      <c r="C223" s="4" t="s">
        <v>6</v>
      </c>
      <c r="D223" s="2"/>
      <c r="E223" s="2"/>
      <c r="F223" s="2"/>
      <c r="G223" s="2"/>
    </row>
    <row r="224" spans="1:7" x14ac:dyDescent="0.25">
      <c r="A224" s="2" t="s">
        <v>117</v>
      </c>
      <c r="B224" s="2"/>
      <c r="C224" s="2"/>
      <c r="D224" s="4" t="s">
        <v>6</v>
      </c>
      <c r="E224" s="4" t="s">
        <v>6</v>
      </c>
      <c r="F224" s="2"/>
      <c r="G224" s="2"/>
    </row>
    <row r="225" spans="1:7" x14ac:dyDescent="0.25">
      <c r="A225" s="2" t="s">
        <v>119</v>
      </c>
      <c r="B225" s="4" t="s">
        <v>6</v>
      </c>
      <c r="C225" s="4" t="s">
        <v>6</v>
      </c>
      <c r="D225" s="2"/>
      <c r="E225" s="2"/>
      <c r="F225" s="2"/>
      <c r="G225" s="2"/>
    </row>
    <row r="226" spans="1:7" x14ac:dyDescent="0.25">
      <c r="A226" s="2" t="s">
        <v>125</v>
      </c>
      <c r="B226" s="2"/>
      <c r="C226" s="2"/>
      <c r="D226" s="4" t="s">
        <v>6</v>
      </c>
      <c r="E226" s="4" t="s">
        <v>6</v>
      </c>
      <c r="F226" s="2"/>
      <c r="G226" s="2"/>
    </row>
    <row r="227" spans="1:7" x14ac:dyDescent="0.25">
      <c r="A227" s="15" t="s">
        <v>131</v>
      </c>
      <c r="B227" s="21" t="s">
        <v>6</v>
      </c>
      <c r="C227" s="21" t="s">
        <v>6</v>
      </c>
      <c r="D227" s="15"/>
      <c r="E227" s="15"/>
      <c r="F227" s="15"/>
      <c r="G227" s="15"/>
    </row>
    <row r="228" spans="1:7" x14ac:dyDescent="0.25">
      <c r="A228" s="2" t="s">
        <v>6</v>
      </c>
      <c r="B228" s="10">
        <f t="shared" ref="B228:G228" si="47">COUNTIF(B215:B227,"pass")</f>
        <v>7</v>
      </c>
      <c r="C228" s="10">
        <f t="shared" si="47"/>
        <v>7</v>
      </c>
      <c r="D228" s="10">
        <f t="shared" si="47"/>
        <v>8</v>
      </c>
      <c r="E228" s="10">
        <f t="shared" si="47"/>
        <v>8</v>
      </c>
      <c r="F228" s="10">
        <f t="shared" si="47"/>
        <v>0</v>
      </c>
      <c r="G228" s="10">
        <f t="shared" si="47"/>
        <v>0</v>
      </c>
    </row>
    <row r="229" spans="1:7" x14ac:dyDescent="0.25">
      <c r="A229" s="2" t="s">
        <v>143</v>
      </c>
      <c r="B229" s="5">
        <f t="shared" ref="B229:G229" si="48">COUNTIF(B215:B227,"Ok")</f>
        <v>0</v>
      </c>
      <c r="C229" s="5">
        <f t="shared" si="48"/>
        <v>0</v>
      </c>
      <c r="D229" s="5">
        <f t="shared" si="48"/>
        <v>0</v>
      </c>
      <c r="E229" s="5">
        <f t="shared" si="48"/>
        <v>0</v>
      </c>
      <c r="F229" s="5">
        <f t="shared" si="48"/>
        <v>0</v>
      </c>
      <c r="G229" s="5">
        <f t="shared" si="48"/>
        <v>0</v>
      </c>
    </row>
    <row r="230" spans="1:7" x14ac:dyDescent="0.25">
      <c r="A230" s="2" t="s">
        <v>140</v>
      </c>
      <c r="B230" s="11">
        <f t="shared" ref="B230:G230" si="49">COUNTIF(B215:B227,"workaround")</f>
        <v>0</v>
      </c>
      <c r="C230" s="11">
        <f t="shared" si="49"/>
        <v>0</v>
      </c>
      <c r="D230" s="11">
        <f t="shared" si="49"/>
        <v>0</v>
      </c>
      <c r="E230" s="11">
        <f t="shared" si="49"/>
        <v>0</v>
      </c>
      <c r="F230" s="11">
        <f t="shared" si="49"/>
        <v>0</v>
      </c>
      <c r="G230" s="11">
        <f t="shared" si="49"/>
        <v>0</v>
      </c>
    </row>
    <row r="231" spans="1:7" x14ac:dyDescent="0.25">
      <c r="A231" s="2" t="s">
        <v>7</v>
      </c>
      <c r="B231" s="12">
        <f t="shared" ref="B231:G231" si="50">COUNTIF(B215:B227,"Fail")</f>
        <v>0</v>
      </c>
      <c r="C231" s="12">
        <f t="shared" si="50"/>
        <v>0</v>
      </c>
      <c r="D231" s="12">
        <f t="shared" si="50"/>
        <v>0</v>
      </c>
      <c r="E231" s="12">
        <f t="shared" si="50"/>
        <v>0</v>
      </c>
      <c r="F231" s="12">
        <f t="shared" si="50"/>
        <v>0</v>
      </c>
      <c r="G231" s="12">
        <f t="shared" si="50"/>
        <v>0</v>
      </c>
    </row>
    <row r="232" spans="1:7" x14ac:dyDescent="0.25">
      <c r="A232" s="2" t="s">
        <v>145</v>
      </c>
      <c r="B232" s="2">
        <f t="shared" ref="B232:G232" si="51">COUNT(B215:B227,"Untested")</f>
        <v>0</v>
      </c>
      <c r="C232" s="2">
        <f t="shared" si="51"/>
        <v>0</v>
      </c>
      <c r="D232" s="2">
        <f t="shared" si="51"/>
        <v>0</v>
      </c>
      <c r="E232" s="2">
        <f t="shared" si="51"/>
        <v>0</v>
      </c>
      <c r="F232" s="2">
        <f t="shared" si="51"/>
        <v>0</v>
      </c>
      <c r="G232" s="2">
        <f t="shared" si="51"/>
        <v>0</v>
      </c>
    </row>
    <row r="233" spans="1:7" x14ac:dyDescent="0.25">
      <c r="A233" s="2" t="s">
        <v>139</v>
      </c>
      <c r="B233" s="2">
        <f t="shared" ref="B233:G233" si="52">B228+B231+B230+B232+B229</f>
        <v>7</v>
      </c>
      <c r="C233" s="2">
        <f t="shared" si="52"/>
        <v>7</v>
      </c>
      <c r="D233" s="2">
        <f t="shared" si="52"/>
        <v>8</v>
      </c>
      <c r="E233" s="2">
        <f t="shared" si="52"/>
        <v>8</v>
      </c>
      <c r="F233" s="2">
        <f t="shared" si="52"/>
        <v>0</v>
      </c>
      <c r="G233" s="2">
        <f t="shared" si="52"/>
        <v>0</v>
      </c>
    </row>
    <row r="234" spans="1:7" ht="15.75" thickBot="1" x14ac:dyDescent="0.3">
      <c r="A234" s="18" t="s">
        <v>8</v>
      </c>
      <c r="B234" s="6">
        <f t="shared" ref="B234:G234" si="53">IF(B$233=0, 0, (B$228+B$229)/B$233)</f>
        <v>1</v>
      </c>
      <c r="C234" s="6">
        <f t="shared" si="53"/>
        <v>1</v>
      </c>
      <c r="D234" s="6">
        <f t="shared" si="53"/>
        <v>1</v>
      </c>
      <c r="E234" s="6">
        <f t="shared" si="53"/>
        <v>1</v>
      </c>
      <c r="F234" s="6">
        <f t="shared" si="53"/>
        <v>0</v>
      </c>
      <c r="G234" s="6">
        <f t="shared" si="53"/>
        <v>0</v>
      </c>
    </row>
    <row r="235" spans="1:7" ht="15.75" thickBot="1" x14ac:dyDescent="0.3">
      <c r="A235" s="13"/>
      <c r="B235" s="13"/>
      <c r="C235" s="13"/>
      <c r="D235" s="13"/>
      <c r="E235" s="13"/>
      <c r="F235" s="13"/>
      <c r="G235" s="13"/>
    </row>
    <row r="236" spans="1:7" x14ac:dyDescent="0.25">
      <c r="A236" s="15" t="s">
        <v>10</v>
      </c>
      <c r="B236" s="15"/>
      <c r="C236" s="15"/>
      <c r="D236" s="15"/>
      <c r="E236" s="15"/>
      <c r="F236" s="15"/>
      <c r="G236" s="15"/>
    </row>
    <row r="237" spans="1:7" x14ac:dyDescent="0.25">
      <c r="A237" s="28" t="s">
        <v>11</v>
      </c>
      <c r="B237" s="29" t="s">
        <v>6</v>
      </c>
      <c r="C237" s="29" t="s">
        <v>6</v>
      </c>
      <c r="D237" s="28"/>
      <c r="E237" s="28"/>
      <c r="F237" s="29" t="s">
        <v>6</v>
      </c>
      <c r="G237" s="29" t="s">
        <v>6</v>
      </c>
    </row>
    <row r="238" spans="1:7" x14ac:dyDescent="0.25">
      <c r="A238" s="2" t="s">
        <v>6</v>
      </c>
      <c r="B238" s="10">
        <f t="shared" ref="B238:G238" si="54">COUNTIF(B237,"pass")</f>
        <v>1</v>
      </c>
      <c r="C238" s="10">
        <f t="shared" si="54"/>
        <v>1</v>
      </c>
      <c r="D238" s="10">
        <f t="shared" si="54"/>
        <v>0</v>
      </c>
      <c r="E238" s="10">
        <f t="shared" si="54"/>
        <v>0</v>
      </c>
      <c r="F238" s="10">
        <f t="shared" si="54"/>
        <v>1</v>
      </c>
      <c r="G238" s="10">
        <f t="shared" si="54"/>
        <v>1</v>
      </c>
    </row>
    <row r="239" spans="1:7" x14ac:dyDescent="0.25">
      <c r="A239" s="2" t="s">
        <v>143</v>
      </c>
      <c r="B239" s="5">
        <f t="shared" ref="B239:G239" si="55">COUNTIF(B237,"Ok")</f>
        <v>0</v>
      </c>
      <c r="C239" s="5">
        <f t="shared" si="55"/>
        <v>0</v>
      </c>
      <c r="D239" s="5">
        <f t="shared" si="55"/>
        <v>0</v>
      </c>
      <c r="E239" s="5">
        <f t="shared" si="55"/>
        <v>0</v>
      </c>
      <c r="F239" s="5">
        <f t="shared" si="55"/>
        <v>0</v>
      </c>
      <c r="G239" s="5">
        <f t="shared" si="55"/>
        <v>0</v>
      </c>
    </row>
    <row r="240" spans="1:7" x14ac:dyDescent="0.25">
      <c r="A240" s="2" t="s">
        <v>140</v>
      </c>
      <c r="B240" s="11">
        <f t="shared" ref="B240:G240" si="56">COUNTIF(B237,"workaround")</f>
        <v>0</v>
      </c>
      <c r="C240" s="11">
        <f t="shared" si="56"/>
        <v>0</v>
      </c>
      <c r="D240" s="11">
        <f t="shared" si="56"/>
        <v>0</v>
      </c>
      <c r="E240" s="11">
        <f t="shared" si="56"/>
        <v>0</v>
      </c>
      <c r="F240" s="11">
        <f t="shared" si="56"/>
        <v>0</v>
      </c>
      <c r="G240" s="11">
        <f t="shared" si="56"/>
        <v>0</v>
      </c>
    </row>
    <row r="241" spans="1:7" x14ac:dyDescent="0.25">
      <c r="A241" s="2" t="s">
        <v>7</v>
      </c>
      <c r="B241" s="12">
        <f t="shared" ref="B241:G241" si="57">COUNTIF(B237,"Fail")</f>
        <v>0</v>
      </c>
      <c r="C241" s="12">
        <f t="shared" si="57"/>
        <v>0</v>
      </c>
      <c r="D241" s="12">
        <f t="shared" si="57"/>
        <v>0</v>
      </c>
      <c r="E241" s="12">
        <f t="shared" si="57"/>
        <v>0</v>
      </c>
      <c r="F241" s="12">
        <f t="shared" si="57"/>
        <v>0</v>
      </c>
      <c r="G241" s="12">
        <f t="shared" si="57"/>
        <v>0</v>
      </c>
    </row>
    <row r="242" spans="1:7" x14ac:dyDescent="0.25">
      <c r="A242" s="2" t="s">
        <v>145</v>
      </c>
      <c r="B242" s="2">
        <f t="shared" ref="B242:G242" si="58">COUNT(B237,"Untested")</f>
        <v>0</v>
      </c>
      <c r="C242" s="2">
        <f t="shared" si="58"/>
        <v>0</v>
      </c>
      <c r="D242" s="2">
        <f t="shared" si="58"/>
        <v>0</v>
      </c>
      <c r="E242" s="2">
        <f t="shared" si="58"/>
        <v>0</v>
      </c>
      <c r="F242" s="2">
        <f t="shared" si="58"/>
        <v>0</v>
      </c>
      <c r="G242" s="2">
        <f t="shared" si="58"/>
        <v>0</v>
      </c>
    </row>
    <row r="243" spans="1:7" x14ac:dyDescent="0.25">
      <c r="A243" s="2" t="s">
        <v>139</v>
      </c>
      <c r="B243" s="2">
        <f t="shared" ref="B243:G243" si="59">B238+B241+B240+B242+B239</f>
        <v>1</v>
      </c>
      <c r="C243" s="2">
        <f t="shared" si="59"/>
        <v>1</v>
      </c>
      <c r="D243" s="2">
        <f t="shared" si="59"/>
        <v>0</v>
      </c>
      <c r="E243" s="2">
        <f t="shared" si="59"/>
        <v>0</v>
      </c>
      <c r="F243" s="2">
        <f t="shared" si="59"/>
        <v>1</v>
      </c>
      <c r="G243" s="2">
        <f t="shared" si="59"/>
        <v>1</v>
      </c>
    </row>
    <row r="244" spans="1:7" s="2" customFormat="1" ht="15.75" thickBot="1" x14ac:dyDescent="0.3">
      <c r="A244" s="18" t="s">
        <v>8</v>
      </c>
      <c r="B244" s="6">
        <f t="shared" ref="B244:G244" si="60">IF(B$243=0, 0, (B$238+B$239)/B$243)</f>
        <v>1</v>
      </c>
      <c r="C244" s="6">
        <f t="shared" si="60"/>
        <v>1</v>
      </c>
      <c r="D244" s="6">
        <f t="shared" si="60"/>
        <v>0</v>
      </c>
      <c r="E244" s="6">
        <f t="shared" si="60"/>
        <v>0</v>
      </c>
      <c r="F244" s="6">
        <f t="shared" si="60"/>
        <v>1</v>
      </c>
      <c r="G244" s="6">
        <f t="shared" si="60"/>
        <v>1</v>
      </c>
    </row>
    <row r="245" spans="1:7" s="2" customFormat="1" x14ac:dyDescent="0.25">
      <c r="A245" s="1"/>
      <c r="B245" s="1"/>
      <c r="C245" s="1"/>
      <c r="D245" s="1"/>
      <c r="E245" s="1"/>
      <c r="F245" s="1"/>
      <c r="G245" s="1"/>
    </row>
    <row r="246" spans="1:7" s="2" customFormat="1" x14ac:dyDescent="0.25">
      <c r="B246" s="20"/>
      <c r="C246" s="20"/>
      <c r="D246" s="20"/>
      <c r="E246" s="20"/>
      <c r="F246" s="20"/>
      <c r="G246" s="20"/>
    </row>
    <row r="247" spans="1:7" x14ac:dyDescent="0.25">
      <c r="A247" s="2"/>
      <c r="B247" s="20"/>
      <c r="C247" s="20"/>
      <c r="D247" s="20"/>
      <c r="E247" s="20"/>
      <c r="F247" s="20"/>
      <c r="G247" s="20"/>
    </row>
    <row r="248" spans="1:7" x14ac:dyDescent="0.25">
      <c r="A248" s="2"/>
      <c r="B248" s="2"/>
      <c r="C248" s="2"/>
      <c r="D248" s="2"/>
      <c r="E248" s="2"/>
      <c r="F248" s="2"/>
      <c r="G248" s="2"/>
    </row>
  </sheetData>
  <mergeCells count="5">
    <mergeCell ref="A1:G1"/>
    <mergeCell ref="A2:G2"/>
    <mergeCell ref="B4:C4"/>
    <mergeCell ref="D4:E4"/>
    <mergeCell ref="F4:G4"/>
  </mergeCells>
  <hyperlinks>
    <hyperlink ref="A2" r:id="rId1" display="http://www.g-truc.net"/>
  </hyperlinks>
  <pageMargins left="0.25" right="0.25" top="0.75" bottom="0.75" header="0.3" footer="0.3"/>
  <pageSetup paperSize="9" orientation="landscape" r:id="rId2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31"/>
  <sheetViews>
    <sheetView topLeftCell="A94" workbookViewId="0">
      <selection activeCell="G42" sqref="G42"/>
    </sheetView>
  </sheetViews>
  <sheetFormatPr defaultRowHeight="15" x14ac:dyDescent="0.25"/>
  <cols>
    <col min="1" max="1" width="36.42578125" style="1" bestFit="1" customWidth="1"/>
    <col min="2" max="3" width="13.5703125" style="1" bestFit="1" customWidth="1"/>
    <col min="4" max="4" width="12.85546875" style="1" bestFit="1" customWidth="1"/>
    <col min="5" max="5" width="14" style="1" bestFit="1" customWidth="1"/>
    <col min="6" max="6" width="12.7109375" style="1" bestFit="1" customWidth="1"/>
    <col min="7" max="7" width="17.5703125" style="1" bestFit="1" customWidth="1"/>
    <col min="8" max="16384" width="9.140625" style="1"/>
  </cols>
  <sheetData>
    <row r="1" spans="1:7" ht="20.25" x14ac:dyDescent="0.3">
      <c r="A1" s="55" t="s">
        <v>169</v>
      </c>
      <c r="B1" s="55"/>
      <c r="C1" s="55"/>
      <c r="D1" s="55"/>
      <c r="E1" s="55"/>
      <c r="F1" s="55"/>
      <c r="G1" s="55"/>
    </row>
    <row r="2" spans="1:7" x14ac:dyDescent="0.25">
      <c r="A2" s="56" t="s">
        <v>168</v>
      </c>
      <c r="B2" s="57"/>
      <c r="C2" s="57"/>
      <c r="D2" s="57"/>
      <c r="E2" s="57"/>
      <c r="F2" s="57"/>
      <c r="G2" s="57"/>
    </row>
    <row r="3" spans="1:7" ht="15.75" thickBot="1" x14ac:dyDescent="0.3">
      <c r="A3" s="14"/>
      <c r="B3" s="14"/>
      <c r="C3" s="14"/>
      <c r="D3" s="14"/>
      <c r="E3" s="14"/>
      <c r="F3" s="14"/>
      <c r="G3" s="14"/>
    </row>
    <row r="4" spans="1:7" x14ac:dyDescent="0.25">
      <c r="A4" s="3" t="s">
        <v>147</v>
      </c>
      <c r="B4" s="58" t="s">
        <v>5</v>
      </c>
      <c r="C4" s="58"/>
      <c r="D4" s="59" t="s">
        <v>151</v>
      </c>
      <c r="E4" s="59"/>
      <c r="F4" s="59" t="s">
        <v>150</v>
      </c>
      <c r="G4" s="59"/>
    </row>
    <row r="5" spans="1:7" x14ac:dyDescent="0.25">
      <c r="A5" s="2" t="s">
        <v>149</v>
      </c>
      <c r="B5" s="17">
        <v>41206</v>
      </c>
      <c r="C5" s="17">
        <v>41241</v>
      </c>
      <c r="D5" s="17">
        <v>41205</v>
      </c>
      <c r="E5" s="17">
        <v>41247</v>
      </c>
      <c r="F5" s="17">
        <v>41250</v>
      </c>
      <c r="G5" s="17">
        <v>41259</v>
      </c>
    </row>
    <row r="6" spans="1:7" x14ac:dyDescent="0.25">
      <c r="A6" s="2" t="s">
        <v>148</v>
      </c>
      <c r="B6" s="2" t="s">
        <v>142</v>
      </c>
      <c r="C6" s="2" t="s">
        <v>141</v>
      </c>
      <c r="D6" s="2" t="s">
        <v>153</v>
      </c>
      <c r="E6" s="2" t="s">
        <v>152</v>
      </c>
      <c r="F6" s="2" t="s">
        <v>154</v>
      </c>
      <c r="G6" s="23" t="s">
        <v>160</v>
      </c>
    </row>
    <row r="7" spans="1:7" ht="15.75" thickBot="1" x14ac:dyDescent="0.3">
      <c r="A7" s="26" t="s">
        <v>157</v>
      </c>
      <c r="B7" s="14" t="s">
        <v>158</v>
      </c>
      <c r="C7" s="14" t="s">
        <v>159</v>
      </c>
      <c r="D7" s="14" t="s">
        <v>158</v>
      </c>
      <c r="E7" s="14" t="s">
        <v>159</v>
      </c>
      <c r="F7" s="14" t="s">
        <v>159</v>
      </c>
      <c r="G7" s="14" t="s">
        <v>159</v>
      </c>
    </row>
    <row r="8" spans="1:7" ht="15.75" thickBot="1" x14ac:dyDescent="0.3">
      <c r="A8" s="26"/>
      <c r="B8" s="14"/>
      <c r="C8" s="14"/>
      <c r="D8" s="14"/>
      <c r="E8" s="14"/>
      <c r="F8" s="14"/>
      <c r="G8" s="14"/>
    </row>
    <row r="9" spans="1:7" x14ac:dyDescent="0.25">
      <c r="A9" s="27" t="s">
        <v>161</v>
      </c>
      <c r="B9" s="3" t="s">
        <v>162</v>
      </c>
      <c r="C9" s="3" t="s">
        <v>163</v>
      </c>
      <c r="D9" s="3" t="s">
        <v>164</v>
      </c>
      <c r="E9" s="3" t="s">
        <v>165</v>
      </c>
      <c r="F9" s="3" t="s">
        <v>166</v>
      </c>
      <c r="G9" s="3" t="s">
        <v>167</v>
      </c>
    </row>
    <row r="10" spans="1:7" x14ac:dyDescent="0.25">
      <c r="A10" s="2" t="s">
        <v>128</v>
      </c>
      <c r="B10" s="20">
        <f t="shared" ref="B10:G10" si="0">IF(B$59=0, 0,(B$54+B$55)/B$59)</f>
        <v>0.73333333333333328</v>
      </c>
      <c r="C10" s="20">
        <f t="shared" si="0"/>
        <v>0.8</v>
      </c>
      <c r="D10" s="20">
        <f t="shared" si="0"/>
        <v>0</v>
      </c>
      <c r="E10" s="20">
        <f t="shared" si="0"/>
        <v>0</v>
      </c>
      <c r="F10" s="20">
        <f t="shared" si="0"/>
        <v>0</v>
      </c>
      <c r="G10" s="20">
        <f t="shared" si="0"/>
        <v>0</v>
      </c>
    </row>
    <row r="11" spans="1:7" x14ac:dyDescent="0.25">
      <c r="A11" s="2" t="s">
        <v>102</v>
      </c>
      <c r="B11" s="20">
        <f t="shared" ref="B11:G11" si="1">IF(B$91=0,0,(B$86+B$87)/B$91)</f>
        <v>0.95454545454545459</v>
      </c>
      <c r="C11" s="20">
        <f t="shared" si="1"/>
        <v>0.95652173913043481</v>
      </c>
      <c r="D11" s="20">
        <f t="shared" si="1"/>
        <v>0.90909090909090906</v>
      </c>
      <c r="E11" s="20">
        <f t="shared" si="1"/>
        <v>0.91304347826086951</v>
      </c>
      <c r="F11" s="20">
        <f t="shared" si="1"/>
        <v>0</v>
      </c>
      <c r="G11" s="20">
        <f t="shared" si="1"/>
        <v>0</v>
      </c>
    </row>
    <row r="12" spans="1:7" x14ac:dyDescent="0.25">
      <c r="A12" s="2" t="s">
        <v>85</v>
      </c>
      <c r="B12" s="20">
        <f t="shared" ref="B12:G12" si="2">IF(B$108=0, 0, (B$103+B$104)/B$108)</f>
        <v>0.88888888888888884</v>
      </c>
      <c r="C12" s="20">
        <f t="shared" si="2"/>
        <v>0.88888888888888884</v>
      </c>
      <c r="D12" s="20">
        <f t="shared" si="2"/>
        <v>0.88888888888888884</v>
      </c>
      <c r="E12" s="20">
        <f t="shared" si="2"/>
        <v>0.88888888888888884</v>
      </c>
      <c r="F12" s="20">
        <f t="shared" si="2"/>
        <v>0</v>
      </c>
      <c r="G12" s="20">
        <f t="shared" si="2"/>
        <v>0</v>
      </c>
    </row>
    <row r="13" spans="1:7" x14ac:dyDescent="0.25">
      <c r="A13" s="2" t="s">
        <v>64</v>
      </c>
      <c r="B13" s="20">
        <f t="shared" ref="B13:G13" si="3">IF(B$136=0, 0, (B$131+B$132)/B$136)</f>
        <v>0.94736842105263153</v>
      </c>
      <c r="C13" s="20">
        <f t="shared" si="3"/>
        <v>0.94736842105263153</v>
      </c>
      <c r="D13" s="20">
        <f t="shared" si="3"/>
        <v>0.89473684210526316</v>
      </c>
      <c r="E13" s="20">
        <f t="shared" si="3"/>
        <v>0.89473684210526316</v>
      </c>
      <c r="F13" s="20">
        <f t="shared" si="3"/>
        <v>0.73684210526315785</v>
      </c>
      <c r="G13" s="20">
        <f t="shared" si="3"/>
        <v>0.94736842105263153</v>
      </c>
    </row>
    <row r="14" spans="1:7" ht="15.75" thickBot="1" x14ac:dyDescent="0.3">
      <c r="A14" s="14" t="s">
        <v>12</v>
      </c>
      <c r="B14" s="25">
        <f t="shared" ref="B14:G14" si="4">IF(B$194=0, 0, (B$189+B$190)/B$194)</f>
        <v>1</v>
      </c>
      <c r="C14" s="25">
        <f t="shared" si="4"/>
        <v>1</v>
      </c>
      <c r="D14" s="25">
        <f t="shared" si="4"/>
        <v>1</v>
      </c>
      <c r="E14" s="25">
        <f t="shared" si="4"/>
        <v>1</v>
      </c>
      <c r="F14" s="25">
        <f t="shared" si="4"/>
        <v>0.8571428571428571</v>
      </c>
      <c r="G14" s="25">
        <f t="shared" si="4"/>
        <v>0.91836734693877553</v>
      </c>
    </row>
    <row r="15" spans="1:7" x14ac:dyDescent="0.25">
      <c r="A15" s="2"/>
      <c r="B15" s="20"/>
      <c r="C15" s="20"/>
      <c r="D15" s="20"/>
      <c r="E15" s="20"/>
      <c r="F15" s="20"/>
      <c r="G15" s="20"/>
    </row>
    <row r="16" spans="1:7" x14ac:dyDescent="0.25">
      <c r="A16" s="2"/>
      <c r="B16" s="20"/>
      <c r="C16" s="20"/>
      <c r="D16" s="20"/>
      <c r="E16" s="20"/>
      <c r="F16" s="20"/>
      <c r="G16" s="20"/>
    </row>
    <row r="17" spans="1:7" x14ac:dyDescent="0.25">
      <c r="A17" s="2"/>
      <c r="B17" s="20"/>
      <c r="C17" s="20"/>
      <c r="D17" s="20"/>
      <c r="E17" s="20"/>
      <c r="F17" s="20"/>
      <c r="G17" s="20"/>
    </row>
    <row r="18" spans="1:7" x14ac:dyDescent="0.25">
      <c r="A18" s="2"/>
      <c r="B18" s="20"/>
      <c r="C18" s="20"/>
      <c r="D18" s="20"/>
      <c r="E18" s="20"/>
      <c r="F18" s="20"/>
      <c r="G18" s="20"/>
    </row>
    <row r="19" spans="1:7" x14ac:dyDescent="0.25">
      <c r="A19" s="2"/>
      <c r="B19" s="20"/>
      <c r="C19" s="20"/>
      <c r="D19" s="20"/>
      <c r="E19" s="20"/>
      <c r="F19" s="20"/>
      <c r="G19" s="20"/>
    </row>
    <row r="20" spans="1:7" x14ac:dyDescent="0.25">
      <c r="A20" s="2"/>
      <c r="B20" s="20"/>
      <c r="C20" s="20"/>
      <c r="D20" s="20"/>
      <c r="E20" s="20"/>
      <c r="F20" s="20"/>
      <c r="G20" s="20"/>
    </row>
    <row r="21" spans="1:7" x14ac:dyDescent="0.25">
      <c r="A21" s="2"/>
      <c r="B21" s="20"/>
      <c r="C21" s="20"/>
      <c r="D21" s="20"/>
      <c r="E21" s="20"/>
      <c r="F21" s="20"/>
      <c r="G21" s="20"/>
    </row>
    <row r="22" spans="1:7" x14ac:dyDescent="0.25">
      <c r="A22" s="2"/>
      <c r="B22" s="20"/>
      <c r="C22" s="20"/>
      <c r="D22" s="20"/>
      <c r="E22" s="20"/>
      <c r="F22" s="20"/>
      <c r="G22" s="20"/>
    </row>
    <row r="23" spans="1:7" x14ac:dyDescent="0.25">
      <c r="A23" s="2"/>
      <c r="B23" s="20"/>
      <c r="C23" s="20"/>
      <c r="D23" s="20"/>
      <c r="E23" s="20"/>
      <c r="F23" s="20"/>
      <c r="G23" s="20"/>
    </row>
    <row r="24" spans="1:7" x14ac:dyDescent="0.25">
      <c r="A24" s="2"/>
      <c r="B24" s="20"/>
      <c r="C24" s="20"/>
      <c r="D24" s="20"/>
      <c r="E24" s="20"/>
      <c r="F24" s="20"/>
      <c r="G24" s="20"/>
    </row>
    <row r="25" spans="1:7" x14ac:dyDescent="0.25">
      <c r="A25" s="2"/>
      <c r="B25" s="20"/>
      <c r="C25" s="20"/>
      <c r="D25" s="20"/>
      <c r="E25" s="20"/>
      <c r="F25" s="20"/>
      <c r="G25" s="20"/>
    </row>
    <row r="26" spans="1:7" x14ac:dyDescent="0.25">
      <c r="A26" s="2"/>
      <c r="B26" s="20"/>
      <c r="C26" s="20"/>
      <c r="D26" s="20"/>
      <c r="E26" s="20"/>
      <c r="F26" s="20"/>
      <c r="G26" s="20"/>
    </row>
    <row r="27" spans="1:7" x14ac:dyDescent="0.25">
      <c r="A27" s="2"/>
      <c r="B27" s="20"/>
      <c r="C27" s="20"/>
      <c r="D27" s="20"/>
      <c r="E27" s="20"/>
      <c r="F27" s="20"/>
      <c r="G27" s="20"/>
    </row>
    <row r="28" spans="1:7" x14ac:dyDescent="0.25">
      <c r="A28" s="2"/>
      <c r="B28" s="20"/>
      <c r="C28" s="20"/>
      <c r="D28" s="20"/>
      <c r="E28" s="20"/>
      <c r="F28" s="20"/>
      <c r="G28" s="20"/>
    </row>
    <row r="29" spans="1:7" x14ac:dyDescent="0.25">
      <c r="A29" s="2"/>
      <c r="B29" s="20"/>
      <c r="C29" s="20"/>
      <c r="D29" s="20"/>
      <c r="E29" s="20"/>
      <c r="F29" s="20"/>
      <c r="G29" s="20"/>
    </row>
    <row r="30" spans="1:7" x14ac:dyDescent="0.25">
      <c r="A30" s="2"/>
      <c r="B30" s="20"/>
      <c r="C30" s="20"/>
      <c r="D30" s="20"/>
      <c r="E30" s="20"/>
      <c r="F30" s="20"/>
      <c r="G30" s="20"/>
    </row>
    <row r="31" spans="1:7" x14ac:dyDescent="0.25">
      <c r="A31" s="2"/>
      <c r="B31" s="20"/>
      <c r="C31" s="20"/>
      <c r="D31" s="20"/>
      <c r="E31" s="20"/>
      <c r="F31" s="20"/>
      <c r="G31" s="20"/>
    </row>
    <row r="32" spans="1:7" x14ac:dyDescent="0.25">
      <c r="A32" s="2"/>
      <c r="B32" s="20"/>
      <c r="C32" s="20"/>
      <c r="D32" s="20"/>
      <c r="E32" s="20"/>
      <c r="F32" s="20"/>
      <c r="G32" s="20"/>
    </row>
    <row r="33" spans="1:7" x14ac:dyDescent="0.25">
      <c r="A33" s="2"/>
      <c r="B33" s="20"/>
      <c r="C33" s="20"/>
      <c r="D33" s="20"/>
      <c r="E33" s="20"/>
      <c r="F33" s="20"/>
      <c r="G33" s="20"/>
    </row>
    <row r="34" spans="1:7" x14ac:dyDescent="0.25">
      <c r="A34" s="2"/>
      <c r="B34" s="20"/>
      <c r="C34" s="20"/>
      <c r="D34" s="20"/>
      <c r="E34" s="20"/>
      <c r="F34" s="20"/>
      <c r="G34" s="20"/>
    </row>
    <row r="35" spans="1:7" x14ac:dyDescent="0.25">
      <c r="A35" s="2"/>
      <c r="B35" s="20"/>
      <c r="C35" s="20"/>
      <c r="D35" s="20"/>
      <c r="E35" s="20"/>
      <c r="F35" s="20"/>
      <c r="G35" s="20"/>
    </row>
    <row r="36" spans="1:7" x14ac:dyDescent="0.25">
      <c r="A36" s="2"/>
      <c r="B36" s="20"/>
      <c r="C36" s="20"/>
      <c r="D36" s="20"/>
      <c r="E36" s="20"/>
      <c r="F36" s="20"/>
      <c r="G36" s="20"/>
    </row>
    <row r="37" spans="1:7" ht="15.75" thickBot="1" x14ac:dyDescent="0.3">
      <c r="A37" s="2"/>
      <c r="B37" s="17"/>
      <c r="C37" s="17"/>
      <c r="D37" s="17"/>
      <c r="E37" s="17"/>
      <c r="F37" s="17"/>
    </row>
    <row r="38" spans="1:7" x14ac:dyDescent="0.25">
      <c r="A38" s="3" t="s">
        <v>128</v>
      </c>
      <c r="B38" s="3"/>
      <c r="C38" s="3"/>
      <c r="D38" s="3"/>
      <c r="E38" s="3"/>
      <c r="F38" s="3"/>
      <c r="G38" s="3"/>
    </row>
    <row r="39" spans="1:7" x14ac:dyDescent="0.25">
      <c r="A39" s="2" t="s">
        <v>129</v>
      </c>
      <c r="B39" s="4" t="s">
        <v>6</v>
      </c>
      <c r="C39" s="4" t="s">
        <v>6</v>
      </c>
      <c r="D39" s="2"/>
      <c r="E39" s="2"/>
      <c r="F39" s="2"/>
    </row>
    <row r="40" spans="1:7" x14ac:dyDescent="0.25">
      <c r="A40" s="2" t="s">
        <v>130</v>
      </c>
      <c r="B40" s="7" t="s">
        <v>140</v>
      </c>
      <c r="C40" s="7" t="s">
        <v>140</v>
      </c>
      <c r="D40" s="2"/>
      <c r="E40" s="2"/>
      <c r="F40" s="2"/>
    </row>
    <row r="41" spans="1:7" x14ac:dyDescent="0.25">
      <c r="A41" s="2" t="s">
        <v>132</v>
      </c>
      <c r="B41" s="4" t="s">
        <v>6</v>
      </c>
      <c r="C41" s="4" t="s">
        <v>6</v>
      </c>
      <c r="D41" s="2"/>
      <c r="E41" s="2"/>
      <c r="F41" s="2"/>
    </row>
    <row r="42" spans="1:7" x14ac:dyDescent="0.25">
      <c r="A42" s="2" t="s">
        <v>133</v>
      </c>
      <c r="B42" s="4" t="s">
        <v>6</v>
      </c>
      <c r="C42" s="4" t="s">
        <v>6</v>
      </c>
      <c r="D42" s="2"/>
      <c r="E42" s="2"/>
      <c r="F42" s="2"/>
    </row>
    <row r="43" spans="1:7" x14ac:dyDescent="0.25">
      <c r="A43" s="2" t="s">
        <v>134</v>
      </c>
      <c r="B43" s="7" t="s">
        <v>140</v>
      </c>
      <c r="C43" s="7" t="s">
        <v>140</v>
      </c>
      <c r="D43" s="2"/>
      <c r="E43" s="2"/>
      <c r="F43" s="2"/>
    </row>
    <row r="44" spans="1:7" x14ac:dyDescent="0.25">
      <c r="A44" s="2" t="s">
        <v>135</v>
      </c>
      <c r="B44" s="8" t="s">
        <v>7</v>
      </c>
      <c r="C44" s="9" t="s">
        <v>7</v>
      </c>
      <c r="D44" s="2"/>
      <c r="E44" s="2"/>
      <c r="F44" s="2"/>
    </row>
    <row r="45" spans="1:7" x14ac:dyDescent="0.25">
      <c r="A45" s="2" t="s">
        <v>136</v>
      </c>
      <c r="B45" s="4" t="s">
        <v>6</v>
      </c>
      <c r="C45" s="4" t="s">
        <v>6</v>
      </c>
      <c r="D45" s="2"/>
      <c r="E45" s="2"/>
      <c r="F45" s="2"/>
    </row>
    <row r="46" spans="1:7" x14ac:dyDescent="0.25">
      <c r="A46" s="2" t="s">
        <v>137</v>
      </c>
      <c r="B46" s="7" t="s">
        <v>140</v>
      </c>
      <c r="C46" s="4" t="s">
        <v>6</v>
      </c>
      <c r="D46" s="2"/>
      <c r="E46" s="2"/>
      <c r="F46" s="2"/>
    </row>
    <row r="47" spans="1:7" x14ac:dyDescent="0.25">
      <c r="A47" s="2" t="s">
        <v>138</v>
      </c>
      <c r="B47" s="4" t="s">
        <v>6</v>
      </c>
      <c r="C47" s="4" t="s">
        <v>6</v>
      </c>
      <c r="D47" s="2"/>
      <c r="E47" s="2"/>
      <c r="F47" s="2"/>
    </row>
    <row r="48" spans="1:7" x14ac:dyDescent="0.25">
      <c r="A48" s="2" t="s">
        <v>9</v>
      </c>
      <c r="B48" s="4" t="s">
        <v>6</v>
      </c>
      <c r="C48" s="4" t="s">
        <v>6</v>
      </c>
      <c r="D48" s="2"/>
      <c r="E48" s="2"/>
      <c r="F48" s="2"/>
    </row>
    <row r="49" spans="1:7" x14ac:dyDescent="0.25">
      <c r="A49" s="2" t="s">
        <v>0</v>
      </c>
      <c r="B49" s="4" t="s">
        <v>6</v>
      </c>
      <c r="C49" s="4" t="s">
        <v>6</v>
      </c>
      <c r="D49" s="2"/>
      <c r="E49" s="2"/>
      <c r="F49" s="2"/>
    </row>
    <row r="50" spans="1:7" x14ac:dyDescent="0.25">
      <c r="A50" s="2" t="s">
        <v>1</v>
      </c>
      <c r="B50" s="4" t="s">
        <v>6</v>
      </c>
      <c r="C50" s="4" t="s">
        <v>6</v>
      </c>
      <c r="D50" s="2"/>
      <c r="E50" s="2"/>
      <c r="F50" s="2"/>
    </row>
    <row r="51" spans="1:7" x14ac:dyDescent="0.25">
      <c r="A51" s="2" t="s">
        <v>2</v>
      </c>
      <c r="B51" s="4" t="s">
        <v>6</v>
      </c>
      <c r="C51" s="4" t="s">
        <v>6</v>
      </c>
      <c r="D51" s="2"/>
      <c r="E51" s="2"/>
      <c r="F51" s="2"/>
    </row>
    <row r="52" spans="1:7" x14ac:dyDescent="0.25">
      <c r="A52" s="2" t="s">
        <v>3</v>
      </c>
      <c r="B52" s="4" t="s">
        <v>6</v>
      </c>
      <c r="C52" s="4" t="s">
        <v>6</v>
      </c>
      <c r="D52" s="2"/>
      <c r="E52" s="2"/>
      <c r="F52" s="2"/>
    </row>
    <row r="53" spans="1:7" x14ac:dyDescent="0.25">
      <c r="A53" s="15" t="s">
        <v>4</v>
      </c>
      <c r="B53" s="21" t="s">
        <v>6</v>
      </c>
      <c r="C53" s="21" t="s">
        <v>6</v>
      </c>
      <c r="D53" s="15"/>
      <c r="E53" s="15"/>
      <c r="F53" s="15"/>
      <c r="G53" s="15"/>
    </row>
    <row r="54" spans="1:7" x14ac:dyDescent="0.25">
      <c r="A54" s="2" t="s">
        <v>6</v>
      </c>
      <c r="B54" s="10">
        <f t="shared" ref="B54:G54" si="5">COUNTIF(B39:B53,"pass")</f>
        <v>11</v>
      </c>
      <c r="C54" s="10">
        <f t="shared" si="5"/>
        <v>12</v>
      </c>
      <c r="D54" s="10">
        <f t="shared" si="5"/>
        <v>0</v>
      </c>
      <c r="E54" s="10">
        <f t="shared" si="5"/>
        <v>0</v>
      </c>
      <c r="F54" s="10">
        <f t="shared" si="5"/>
        <v>0</v>
      </c>
      <c r="G54" s="10">
        <f t="shared" si="5"/>
        <v>0</v>
      </c>
    </row>
    <row r="55" spans="1:7" x14ac:dyDescent="0.25">
      <c r="A55" s="2" t="s">
        <v>143</v>
      </c>
      <c r="B55" s="5">
        <f t="shared" ref="B55:G55" si="6">COUNTIF(B39:B53,"Ok")</f>
        <v>0</v>
      </c>
      <c r="C55" s="5">
        <f t="shared" si="6"/>
        <v>0</v>
      </c>
      <c r="D55" s="5">
        <f t="shared" si="6"/>
        <v>0</v>
      </c>
      <c r="E55" s="5">
        <f t="shared" si="6"/>
        <v>0</v>
      </c>
      <c r="F55" s="5">
        <f t="shared" si="6"/>
        <v>0</v>
      </c>
      <c r="G55" s="5">
        <f t="shared" si="6"/>
        <v>0</v>
      </c>
    </row>
    <row r="56" spans="1:7" x14ac:dyDescent="0.25">
      <c r="A56" s="2" t="s">
        <v>140</v>
      </c>
      <c r="B56" s="11">
        <f t="shared" ref="B56:G56" si="7">COUNTIF(B39:B53,"workaround")</f>
        <v>3</v>
      </c>
      <c r="C56" s="11">
        <f t="shared" si="7"/>
        <v>2</v>
      </c>
      <c r="D56" s="11">
        <f t="shared" si="7"/>
        <v>0</v>
      </c>
      <c r="E56" s="11">
        <f t="shared" si="7"/>
        <v>0</v>
      </c>
      <c r="F56" s="11">
        <f t="shared" si="7"/>
        <v>0</v>
      </c>
      <c r="G56" s="11">
        <f t="shared" si="7"/>
        <v>0</v>
      </c>
    </row>
    <row r="57" spans="1:7" x14ac:dyDescent="0.25">
      <c r="A57" s="2" t="s">
        <v>7</v>
      </c>
      <c r="B57" s="12">
        <f t="shared" ref="B57:G57" si="8">COUNTIF(B39:B53,"Fail")</f>
        <v>1</v>
      </c>
      <c r="C57" s="12">
        <f t="shared" si="8"/>
        <v>1</v>
      </c>
      <c r="D57" s="12">
        <f t="shared" si="8"/>
        <v>0</v>
      </c>
      <c r="E57" s="12">
        <f t="shared" si="8"/>
        <v>0</v>
      </c>
      <c r="F57" s="12">
        <f t="shared" si="8"/>
        <v>0</v>
      </c>
      <c r="G57" s="12">
        <f t="shared" si="8"/>
        <v>0</v>
      </c>
    </row>
    <row r="58" spans="1:7" x14ac:dyDescent="0.25">
      <c r="A58" s="2" t="s">
        <v>145</v>
      </c>
      <c r="B58" s="2">
        <f t="shared" ref="B58:G58" si="9">COUNT(B39:B53,"Untested")</f>
        <v>0</v>
      </c>
      <c r="C58" s="2">
        <f t="shared" si="9"/>
        <v>0</v>
      </c>
      <c r="D58" s="2">
        <f t="shared" si="9"/>
        <v>0</v>
      </c>
      <c r="E58" s="2">
        <f t="shared" si="9"/>
        <v>0</v>
      </c>
      <c r="F58" s="2">
        <f t="shared" si="9"/>
        <v>0</v>
      </c>
      <c r="G58" s="2">
        <f t="shared" si="9"/>
        <v>0</v>
      </c>
    </row>
    <row r="59" spans="1:7" x14ac:dyDescent="0.25">
      <c r="A59" s="2" t="s">
        <v>139</v>
      </c>
      <c r="B59" s="2">
        <f t="shared" ref="B59:G59" si="10">B54+B57+B56+B58+B55</f>
        <v>15</v>
      </c>
      <c r="C59" s="2">
        <f t="shared" si="10"/>
        <v>15</v>
      </c>
      <c r="D59" s="2">
        <f t="shared" si="10"/>
        <v>0</v>
      </c>
      <c r="E59" s="2">
        <f t="shared" si="10"/>
        <v>0</v>
      </c>
      <c r="F59" s="2">
        <f t="shared" si="10"/>
        <v>0</v>
      </c>
      <c r="G59" s="2">
        <f t="shared" si="10"/>
        <v>0</v>
      </c>
    </row>
    <row r="60" spans="1:7" ht="15.75" thickBot="1" x14ac:dyDescent="0.3">
      <c r="A60" s="18" t="s">
        <v>8</v>
      </c>
      <c r="B60" s="6">
        <f t="shared" ref="B60:G60" si="11">IF(B$59=0, 0,(B$54+B$55)/B$59)</f>
        <v>0.73333333333333328</v>
      </c>
      <c r="C60" s="6">
        <f t="shared" si="11"/>
        <v>0.8</v>
      </c>
      <c r="D60" s="6">
        <f t="shared" si="11"/>
        <v>0</v>
      </c>
      <c r="E60" s="6">
        <f t="shared" si="11"/>
        <v>0</v>
      </c>
      <c r="F60" s="6">
        <f t="shared" si="11"/>
        <v>0</v>
      </c>
      <c r="G60" s="6">
        <f t="shared" si="11"/>
        <v>0</v>
      </c>
    </row>
    <row r="61" spans="1:7" ht="15.75" thickBot="1" x14ac:dyDescent="0.3">
      <c r="A61" s="2"/>
      <c r="B61" s="20"/>
      <c r="C61" s="20"/>
      <c r="D61" s="20"/>
      <c r="E61" s="20"/>
      <c r="F61" s="20"/>
      <c r="G61" s="20"/>
    </row>
    <row r="62" spans="1:7" x14ac:dyDescent="0.25">
      <c r="A62" s="3" t="s">
        <v>102</v>
      </c>
      <c r="B62" s="3"/>
      <c r="C62" s="3"/>
      <c r="D62" s="3"/>
      <c r="E62" s="3"/>
      <c r="F62" s="3"/>
      <c r="G62" s="3"/>
    </row>
    <row r="63" spans="1:7" x14ac:dyDescent="0.25">
      <c r="A63" s="2" t="s">
        <v>94</v>
      </c>
      <c r="B63" s="4" t="s">
        <v>6</v>
      </c>
      <c r="C63" s="4" t="s">
        <v>6</v>
      </c>
      <c r="D63" s="4" t="s">
        <v>6</v>
      </c>
      <c r="E63" s="4" t="s">
        <v>6</v>
      </c>
      <c r="F63" s="2"/>
      <c r="G63" s="2"/>
    </row>
    <row r="64" spans="1:7" x14ac:dyDescent="0.25">
      <c r="A64" s="2" t="s">
        <v>97</v>
      </c>
      <c r="B64" s="4" t="s">
        <v>6</v>
      </c>
      <c r="C64" s="4" t="s">
        <v>6</v>
      </c>
      <c r="D64" s="4" t="s">
        <v>6</v>
      </c>
      <c r="E64" s="4" t="s">
        <v>6</v>
      </c>
      <c r="F64" s="2"/>
      <c r="G64" s="2"/>
    </row>
    <row r="65" spans="1:7" x14ac:dyDescent="0.25">
      <c r="A65" s="2" t="s">
        <v>98</v>
      </c>
      <c r="B65" s="4" t="s">
        <v>6</v>
      </c>
      <c r="C65" s="4" t="s">
        <v>6</v>
      </c>
      <c r="D65" s="4" t="s">
        <v>6</v>
      </c>
      <c r="E65" s="4" t="s">
        <v>6</v>
      </c>
      <c r="F65" s="2"/>
      <c r="G65" s="2"/>
    </row>
    <row r="66" spans="1:7" x14ac:dyDescent="0.25">
      <c r="A66" s="2" t="s">
        <v>99</v>
      </c>
      <c r="B66" s="4" t="s">
        <v>6</v>
      </c>
      <c r="C66" s="4" t="s">
        <v>6</v>
      </c>
      <c r="D66" s="4" t="s">
        <v>6</v>
      </c>
      <c r="E66" s="4" t="s">
        <v>6</v>
      </c>
      <c r="F66" s="2"/>
      <c r="G66" s="2"/>
    </row>
    <row r="67" spans="1:7" x14ac:dyDescent="0.25">
      <c r="A67" s="2" t="s">
        <v>100</v>
      </c>
      <c r="B67" s="4" t="s">
        <v>6</v>
      </c>
      <c r="C67" s="4" t="s">
        <v>6</v>
      </c>
      <c r="D67" s="4" t="s">
        <v>6</v>
      </c>
      <c r="E67" s="4" t="s">
        <v>6</v>
      </c>
      <c r="F67" s="2"/>
      <c r="G67" s="2"/>
    </row>
    <row r="68" spans="1:7" x14ac:dyDescent="0.25">
      <c r="A68" s="2" t="s">
        <v>101</v>
      </c>
      <c r="B68" s="24"/>
      <c r="C68" s="4" t="s">
        <v>6</v>
      </c>
      <c r="D68" s="24"/>
      <c r="E68" s="4" t="s">
        <v>6</v>
      </c>
      <c r="F68" s="2"/>
      <c r="G68" s="2"/>
    </row>
    <row r="69" spans="1:7" x14ac:dyDescent="0.25">
      <c r="A69" s="2" t="s">
        <v>103</v>
      </c>
      <c r="B69" s="4" t="s">
        <v>6</v>
      </c>
      <c r="C69" s="4" t="s">
        <v>6</v>
      </c>
      <c r="D69" s="4" t="s">
        <v>6</v>
      </c>
      <c r="E69" s="4" t="s">
        <v>6</v>
      </c>
      <c r="F69" s="2"/>
      <c r="G69" s="2"/>
    </row>
    <row r="70" spans="1:7" x14ac:dyDescent="0.25">
      <c r="A70" s="2" t="s">
        <v>108</v>
      </c>
      <c r="B70" s="4" t="s">
        <v>6</v>
      </c>
      <c r="C70" s="4" t="s">
        <v>6</v>
      </c>
      <c r="D70" s="4" t="s">
        <v>6</v>
      </c>
      <c r="E70" s="4" t="s">
        <v>6</v>
      </c>
      <c r="F70" s="2"/>
      <c r="G70" s="2"/>
    </row>
    <row r="71" spans="1:7" x14ac:dyDescent="0.25">
      <c r="A71" s="2" t="s">
        <v>109</v>
      </c>
      <c r="B71" s="4" t="s">
        <v>6</v>
      </c>
      <c r="C71" s="4" t="s">
        <v>6</v>
      </c>
      <c r="D71" s="4" t="s">
        <v>6</v>
      </c>
      <c r="E71" s="4" t="s">
        <v>6</v>
      </c>
      <c r="F71" s="2"/>
      <c r="G71" s="2"/>
    </row>
    <row r="72" spans="1:7" x14ac:dyDescent="0.25">
      <c r="A72" s="2" t="s">
        <v>110</v>
      </c>
      <c r="B72" s="4" t="s">
        <v>6</v>
      </c>
      <c r="C72" s="4" t="s">
        <v>6</v>
      </c>
      <c r="D72" s="4" t="s">
        <v>6</v>
      </c>
      <c r="E72" s="4" t="s">
        <v>6</v>
      </c>
      <c r="F72" s="2"/>
      <c r="G72" s="2"/>
    </row>
    <row r="73" spans="1:7" x14ac:dyDescent="0.25">
      <c r="A73" s="2" t="s">
        <v>111</v>
      </c>
      <c r="B73" s="5" t="s">
        <v>144</v>
      </c>
      <c r="C73" s="5" t="s">
        <v>144</v>
      </c>
      <c r="D73" s="4" t="s">
        <v>6</v>
      </c>
      <c r="E73" s="4" t="s">
        <v>6</v>
      </c>
      <c r="F73" s="2"/>
      <c r="G73" s="2"/>
    </row>
    <row r="74" spans="1:7" x14ac:dyDescent="0.25">
      <c r="A74" s="2" t="s">
        <v>112</v>
      </c>
      <c r="B74" s="4" t="s">
        <v>6</v>
      </c>
      <c r="C74" s="4" t="s">
        <v>6</v>
      </c>
      <c r="D74" s="4" t="s">
        <v>6</v>
      </c>
      <c r="E74" s="4" t="s">
        <v>6</v>
      </c>
      <c r="F74" s="2"/>
      <c r="G74" s="2"/>
    </row>
    <row r="75" spans="1:7" x14ac:dyDescent="0.25">
      <c r="A75" s="2" t="s">
        <v>113</v>
      </c>
      <c r="B75" s="4" t="s">
        <v>6</v>
      </c>
      <c r="C75" s="4" t="s">
        <v>6</v>
      </c>
      <c r="D75" s="4" t="s">
        <v>6</v>
      </c>
      <c r="E75" s="4" t="s">
        <v>6</v>
      </c>
      <c r="F75" s="2"/>
      <c r="G75" s="2"/>
    </row>
    <row r="76" spans="1:7" x14ac:dyDescent="0.25">
      <c r="A76" s="2" t="s">
        <v>115</v>
      </c>
      <c r="B76" s="4" t="s">
        <v>6</v>
      </c>
      <c r="C76" s="4" t="s">
        <v>6</v>
      </c>
      <c r="D76" s="4" t="s">
        <v>6</v>
      </c>
      <c r="E76" s="4" t="s">
        <v>6</v>
      </c>
      <c r="F76" s="2"/>
      <c r="G76" s="2"/>
    </row>
    <row r="77" spans="1:7" x14ac:dyDescent="0.25">
      <c r="A77" s="2" t="s">
        <v>116</v>
      </c>
      <c r="B77" s="4" t="s">
        <v>6</v>
      </c>
      <c r="C77" s="4" t="s">
        <v>6</v>
      </c>
      <c r="D77" s="4" t="s">
        <v>6</v>
      </c>
      <c r="E77" s="4" t="s">
        <v>6</v>
      </c>
      <c r="F77" s="2"/>
      <c r="G77" s="2"/>
    </row>
    <row r="78" spans="1:7" x14ac:dyDescent="0.25">
      <c r="A78" s="2" t="s">
        <v>118</v>
      </c>
      <c r="B78" s="4" t="s">
        <v>6</v>
      </c>
      <c r="C78" s="4" t="s">
        <v>6</v>
      </c>
      <c r="D78" s="4" t="s">
        <v>6</v>
      </c>
      <c r="E78" s="4" t="s">
        <v>6</v>
      </c>
      <c r="F78" s="2"/>
      <c r="G78" s="2"/>
    </row>
    <row r="79" spans="1:7" x14ac:dyDescent="0.25">
      <c r="A79" s="2" t="s">
        <v>120</v>
      </c>
      <c r="B79" s="4" t="s">
        <v>6</v>
      </c>
      <c r="C79" s="4" t="s">
        <v>6</v>
      </c>
      <c r="D79" s="4" t="s">
        <v>6</v>
      </c>
      <c r="E79" s="4" t="s">
        <v>6</v>
      </c>
      <c r="F79" s="2"/>
      <c r="G79" s="2"/>
    </row>
    <row r="80" spans="1:7" x14ac:dyDescent="0.25">
      <c r="A80" s="2" t="s">
        <v>121</v>
      </c>
      <c r="B80" s="4" t="s">
        <v>6</v>
      </c>
      <c r="C80" s="4" t="s">
        <v>6</v>
      </c>
      <c r="D80" s="8" t="s">
        <v>7</v>
      </c>
      <c r="E80" s="8" t="s">
        <v>7</v>
      </c>
      <c r="F80" s="2"/>
      <c r="G80" s="2"/>
    </row>
    <row r="81" spans="1:7" x14ac:dyDescent="0.25">
      <c r="A81" s="2" t="s">
        <v>122</v>
      </c>
      <c r="B81" s="4" t="s">
        <v>6</v>
      </c>
      <c r="C81" s="4" t="s">
        <v>6</v>
      </c>
      <c r="D81" s="4" t="s">
        <v>6</v>
      </c>
      <c r="E81" s="4" t="s">
        <v>6</v>
      </c>
      <c r="F81" s="2"/>
      <c r="G81" s="2"/>
    </row>
    <row r="82" spans="1:7" x14ac:dyDescent="0.25">
      <c r="A82" s="2" t="s">
        <v>123</v>
      </c>
      <c r="B82" s="4" t="s">
        <v>6</v>
      </c>
      <c r="C82" s="4" t="s">
        <v>6</v>
      </c>
      <c r="D82" s="4" t="s">
        <v>6</v>
      </c>
      <c r="E82" s="4" t="s">
        <v>6</v>
      </c>
      <c r="F82" s="2"/>
      <c r="G82" s="2"/>
    </row>
    <row r="83" spans="1:7" x14ac:dyDescent="0.25">
      <c r="A83" s="2" t="s">
        <v>124</v>
      </c>
      <c r="B83" s="4" t="s">
        <v>6</v>
      </c>
      <c r="C83" s="4" t="s">
        <v>6</v>
      </c>
      <c r="D83" s="4" t="s">
        <v>6</v>
      </c>
      <c r="E83" s="4" t="s">
        <v>6</v>
      </c>
      <c r="F83" s="2"/>
      <c r="G83" s="2"/>
    </row>
    <row r="84" spans="1:7" x14ac:dyDescent="0.25">
      <c r="A84" s="2" t="s">
        <v>126</v>
      </c>
      <c r="B84" s="7" t="s">
        <v>140</v>
      </c>
      <c r="C84" s="7" t="s">
        <v>140</v>
      </c>
      <c r="D84" s="7" t="s">
        <v>140</v>
      </c>
      <c r="E84" s="7" t="s">
        <v>140</v>
      </c>
      <c r="F84" s="2"/>
      <c r="G84" s="2"/>
    </row>
    <row r="85" spans="1:7" x14ac:dyDescent="0.25">
      <c r="A85" s="15" t="s">
        <v>127</v>
      </c>
      <c r="B85" s="21" t="s">
        <v>6</v>
      </c>
      <c r="C85" s="21" t="s">
        <v>6</v>
      </c>
      <c r="D85" s="21" t="s">
        <v>6</v>
      </c>
      <c r="E85" s="21" t="s">
        <v>6</v>
      </c>
      <c r="F85" s="15"/>
      <c r="G85" s="15"/>
    </row>
    <row r="86" spans="1:7" x14ac:dyDescent="0.25">
      <c r="A86" s="2" t="s">
        <v>6</v>
      </c>
      <c r="B86" s="10">
        <f t="shared" ref="B86:G86" si="12">COUNTIF(B63:B85,"pass")</f>
        <v>20</v>
      </c>
      <c r="C86" s="10">
        <f t="shared" si="12"/>
        <v>21</v>
      </c>
      <c r="D86" s="10">
        <f t="shared" si="12"/>
        <v>20</v>
      </c>
      <c r="E86" s="10">
        <f t="shared" si="12"/>
        <v>21</v>
      </c>
      <c r="F86" s="10">
        <f t="shared" si="12"/>
        <v>0</v>
      </c>
      <c r="G86" s="10">
        <f t="shared" si="12"/>
        <v>0</v>
      </c>
    </row>
    <row r="87" spans="1:7" x14ac:dyDescent="0.25">
      <c r="A87" s="2" t="s">
        <v>143</v>
      </c>
      <c r="B87" s="5">
        <f t="shared" ref="B87:G87" si="13">COUNTIF(B63:B85,"Ok")</f>
        <v>1</v>
      </c>
      <c r="C87" s="5">
        <f t="shared" si="13"/>
        <v>1</v>
      </c>
      <c r="D87" s="5">
        <f t="shared" si="13"/>
        <v>0</v>
      </c>
      <c r="E87" s="5">
        <f t="shared" si="13"/>
        <v>0</v>
      </c>
      <c r="F87" s="5">
        <f t="shared" si="13"/>
        <v>0</v>
      </c>
      <c r="G87" s="5">
        <f t="shared" si="13"/>
        <v>0</v>
      </c>
    </row>
    <row r="88" spans="1:7" x14ac:dyDescent="0.25">
      <c r="A88" s="2" t="s">
        <v>140</v>
      </c>
      <c r="B88" s="11">
        <f t="shared" ref="B88:G88" si="14">COUNTIF(B63:B85,"workaround")</f>
        <v>1</v>
      </c>
      <c r="C88" s="11">
        <f t="shared" si="14"/>
        <v>1</v>
      </c>
      <c r="D88" s="11">
        <f t="shared" si="14"/>
        <v>1</v>
      </c>
      <c r="E88" s="11">
        <f t="shared" si="14"/>
        <v>1</v>
      </c>
      <c r="F88" s="11">
        <f t="shared" si="14"/>
        <v>0</v>
      </c>
      <c r="G88" s="11">
        <f t="shared" si="14"/>
        <v>0</v>
      </c>
    </row>
    <row r="89" spans="1:7" x14ac:dyDescent="0.25">
      <c r="A89" s="2" t="s">
        <v>7</v>
      </c>
      <c r="B89" s="12">
        <f t="shared" ref="B89:G89" si="15">COUNTIF(B63:B85,"Fail")</f>
        <v>0</v>
      </c>
      <c r="C89" s="12">
        <f t="shared" si="15"/>
        <v>0</v>
      </c>
      <c r="D89" s="12">
        <f t="shared" si="15"/>
        <v>1</v>
      </c>
      <c r="E89" s="12">
        <f t="shared" si="15"/>
        <v>1</v>
      </c>
      <c r="F89" s="12">
        <f t="shared" si="15"/>
        <v>0</v>
      </c>
      <c r="G89" s="12">
        <f t="shared" si="15"/>
        <v>0</v>
      </c>
    </row>
    <row r="90" spans="1:7" x14ac:dyDescent="0.25">
      <c r="A90" s="2" t="s">
        <v>145</v>
      </c>
      <c r="B90" s="2">
        <f t="shared" ref="B90:G90" si="16">COUNT(B63:B85,"Untested")</f>
        <v>0</v>
      </c>
      <c r="C90" s="2">
        <f t="shared" si="16"/>
        <v>0</v>
      </c>
      <c r="D90" s="2">
        <f t="shared" si="16"/>
        <v>0</v>
      </c>
      <c r="E90" s="2">
        <f t="shared" si="16"/>
        <v>0</v>
      </c>
      <c r="F90" s="2">
        <f t="shared" si="16"/>
        <v>0</v>
      </c>
      <c r="G90" s="2">
        <f t="shared" si="16"/>
        <v>0</v>
      </c>
    </row>
    <row r="91" spans="1:7" x14ac:dyDescent="0.25">
      <c r="A91" s="2" t="s">
        <v>139</v>
      </c>
      <c r="B91" s="2">
        <f t="shared" ref="B91:G91" si="17">B86+B89+B88+B90+B87</f>
        <v>22</v>
      </c>
      <c r="C91" s="2">
        <f t="shared" si="17"/>
        <v>23</v>
      </c>
      <c r="D91" s="2">
        <f t="shared" si="17"/>
        <v>22</v>
      </c>
      <c r="E91" s="2">
        <f t="shared" si="17"/>
        <v>23</v>
      </c>
      <c r="F91" s="2">
        <f t="shared" si="17"/>
        <v>0</v>
      </c>
      <c r="G91" s="2">
        <f t="shared" si="17"/>
        <v>0</v>
      </c>
    </row>
    <row r="92" spans="1:7" ht="15.75" thickBot="1" x14ac:dyDescent="0.3">
      <c r="A92" s="18" t="s">
        <v>8</v>
      </c>
      <c r="B92" s="6">
        <f t="shared" ref="B92:G92" si="18">IF(B$91=0,0,(B$86+B$87)/B$91)</f>
        <v>0.95454545454545459</v>
      </c>
      <c r="C92" s="6">
        <f t="shared" si="18"/>
        <v>0.95652173913043481</v>
      </c>
      <c r="D92" s="6">
        <f t="shared" si="18"/>
        <v>0.90909090909090906</v>
      </c>
      <c r="E92" s="6">
        <f t="shared" si="18"/>
        <v>0.91304347826086951</v>
      </c>
      <c r="F92" s="6">
        <f t="shared" si="18"/>
        <v>0</v>
      </c>
      <c r="G92" s="6">
        <f t="shared" si="18"/>
        <v>0</v>
      </c>
    </row>
    <row r="93" spans="1:7" ht="15.75" thickBot="1" x14ac:dyDescent="0.3">
      <c r="A93" s="2"/>
      <c r="B93" s="20"/>
      <c r="C93" s="20"/>
      <c r="D93" s="20"/>
      <c r="E93" s="20"/>
      <c r="F93" s="20"/>
      <c r="G93" s="20"/>
    </row>
    <row r="94" spans="1:7" x14ac:dyDescent="0.25">
      <c r="A94" s="3" t="s">
        <v>85</v>
      </c>
      <c r="B94" s="3"/>
      <c r="C94" s="3"/>
      <c r="D94" s="3"/>
      <c r="E94" s="3"/>
      <c r="F94" s="3"/>
      <c r="G94" s="3"/>
    </row>
    <row r="95" spans="1:7" x14ac:dyDescent="0.25">
      <c r="A95" s="2" t="s">
        <v>86</v>
      </c>
      <c r="B95" s="4" t="s">
        <v>6</v>
      </c>
      <c r="C95" s="4" t="s">
        <v>6</v>
      </c>
      <c r="D95" s="4" t="s">
        <v>6</v>
      </c>
      <c r="E95" s="4" t="s">
        <v>6</v>
      </c>
      <c r="F95" s="2"/>
      <c r="G95" s="2"/>
    </row>
    <row r="96" spans="1:7" x14ac:dyDescent="0.25">
      <c r="A96" s="2" t="s">
        <v>87</v>
      </c>
      <c r="B96" s="4" t="s">
        <v>6</v>
      </c>
      <c r="C96" s="4" t="s">
        <v>6</v>
      </c>
      <c r="D96" s="4" t="s">
        <v>6</v>
      </c>
      <c r="E96" s="4" t="s">
        <v>6</v>
      </c>
      <c r="F96" s="2"/>
      <c r="G96" s="2"/>
    </row>
    <row r="97" spans="1:7" x14ac:dyDescent="0.25">
      <c r="A97" s="2" t="s">
        <v>88</v>
      </c>
      <c r="B97" s="4" t="s">
        <v>6</v>
      </c>
      <c r="C97" s="4" t="s">
        <v>6</v>
      </c>
      <c r="D97" s="4" t="s">
        <v>6</v>
      </c>
      <c r="E97" s="4" t="s">
        <v>6</v>
      </c>
      <c r="F97" s="2"/>
      <c r="G97" s="2"/>
    </row>
    <row r="98" spans="1:7" x14ac:dyDescent="0.25">
      <c r="A98" s="2" t="s">
        <v>89</v>
      </c>
      <c r="B98" s="4" t="s">
        <v>6</v>
      </c>
      <c r="C98" s="4" t="s">
        <v>6</v>
      </c>
      <c r="D98" s="4" t="s">
        <v>6</v>
      </c>
      <c r="E98" s="4" t="s">
        <v>6</v>
      </c>
      <c r="F98" s="2"/>
      <c r="G98" s="2"/>
    </row>
    <row r="99" spans="1:7" x14ac:dyDescent="0.25">
      <c r="A99" s="2" t="s">
        <v>90</v>
      </c>
      <c r="B99" s="4" t="s">
        <v>6</v>
      </c>
      <c r="C99" s="4" t="s">
        <v>6</v>
      </c>
      <c r="D99" s="4" t="s">
        <v>6</v>
      </c>
      <c r="E99" s="4" t="s">
        <v>6</v>
      </c>
      <c r="F99" s="2"/>
      <c r="G99" s="2"/>
    </row>
    <row r="100" spans="1:7" x14ac:dyDescent="0.25">
      <c r="A100" s="2" t="s">
        <v>91</v>
      </c>
      <c r="B100" s="4" t="s">
        <v>6</v>
      </c>
      <c r="C100" s="4" t="s">
        <v>6</v>
      </c>
      <c r="D100" s="4" t="s">
        <v>6</v>
      </c>
      <c r="E100" s="4" t="s">
        <v>6</v>
      </c>
      <c r="F100" s="2"/>
      <c r="G100" s="2"/>
    </row>
    <row r="101" spans="1:7" x14ac:dyDescent="0.25">
      <c r="A101" s="2" t="s">
        <v>92</v>
      </c>
      <c r="B101" s="4" t="s">
        <v>6</v>
      </c>
      <c r="C101" s="4" t="s">
        <v>6</v>
      </c>
      <c r="D101" s="4" t="s">
        <v>6</v>
      </c>
      <c r="E101" s="4" t="s">
        <v>6</v>
      </c>
      <c r="F101" s="2"/>
      <c r="G101" s="2"/>
    </row>
    <row r="102" spans="1:7" x14ac:dyDescent="0.25">
      <c r="A102" s="15" t="s">
        <v>93</v>
      </c>
      <c r="B102" s="21" t="s">
        <v>6</v>
      </c>
      <c r="C102" s="21" t="s">
        <v>6</v>
      </c>
      <c r="D102" s="21" t="s">
        <v>6</v>
      </c>
      <c r="E102" s="21" t="s">
        <v>6</v>
      </c>
      <c r="F102" s="15"/>
      <c r="G102" s="15"/>
    </row>
    <row r="103" spans="1:7" x14ac:dyDescent="0.25">
      <c r="A103" s="2" t="s">
        <v>6</v>
      </c>
      <c r="B103" s="10">
        <f t="shared" ref="B103:G103" si="19">COUNTIF(B95:B102,"pass")</f>
        <v>8</v>
      </c>
      <c r="C103" s="10">
        <f t="shared" si="19"/>
        <v>8</v>
      </c>
      <c r="D103" s="10">
        <f t="shared" si="19"/>
        <v>8</v>
      </c>
      <c r="E103" s="10">
        <f t="shared" si="19"/>
        <v>8</v>
      </c>
      <c r="F103" s="10">
        <f t="shared" si="19"/>
        <v>0</v>
      </c>
      <c r="G103" s="10">
        <f t="shared" si="19"/>
        <v>0</v>
      </c>
    </row>
    <row r="104" spans="1:7" x14ac:dyDescent="0.25">
      <c r="A104" s="2" t="s">
        <v>143</v>
      </c>
      <c r="B104" s="5">
        <f t="shared" ref="B104:G104" si="20">COUNTIF(B95:B102,"Ok")</f>
        <v>0</v>
      </c>
      <c r="C104" s="5">
        <f t="shared" si="20"/>
        <v>0</v>
      </c>
      <c r="D104" s="5">
        <f t="shared" si="20"/>
        <v>0</v>
      </c>
      <c r="E104" s="5">
        <f t="shared" si="20"/>
        <v>0</v>
      </c>
      <c r="F104" s="5">
        <f t="shared" si="20"/>
        <v>0</v>
      </c>
      <c r="G104" s="5">
        <f t="shared" si="20"/>
        <v>0</v>
      </c>
    </row>
    <row r="105" spans="1:7" x14ac:dyDescent="0.25">
      <c r="A105" s="2" t="s">
        <v>140</v>
      </c>
      <c r="B105" s="11">
        <f t="shared" ref="B105:G105" si="21">COUNTIF(B126:B195,"workaround")</f>
        <v>1</v>
      </c>
      <c r="C105" s="11">
        <f t="shared" si="21"/>
        <v>1</v>
      </c>
      <c r="D105" s="11">
        <f t="shared" si="21"/>
        <v>1</v>
      </c>
      <c r="E105" s="11">
        <f t="shared" si="21"/>
        <v>1</v>
      </c>
      <c r="F105" s="11">
        <f t="shared" si="21"/>
        <v>1</v>
      </c>
      <c r="G105" s="11">
        <f t="shared" si="21"/>
        <v>1</v>
      </c>
    </row>
    <row r="106" spans="1:7" x14ac:dyDescent="0.25">
      <c r="A106" s="2" t="s">
        <v>7</v>
      </c>
      <c r="B106" s="12">
        <f t="shared" ref="B106:G106" si="22">COUNTIF(B95:B102,"Fail")</f>
        <v>0</v>
      </c>
      <c r="C106" s="12">
        <f t="shared" si="22"/>
        <v>0</v>
      </c>
      <c r="D106" s="12">
        <f t="shared" si="22"/>
        <v>0</v>
      </c>
      <c r="E106" s="12">
        <f t="shared" si="22"/>
        <v>0</v>
      </c>
      <c r="F106" s="12">
        <f t="shared" si="22"/>
        <v>0</v>
      </c>
      <c r="G106" s="12">
        <f t="shared" si="22"/>
        <v>0</v>
      </c>
    </row>
    <row r="107" spans="1:7" x14ac:dyDescent="0.25">
      <c r="A107" s="2" t="s">
        <v>145</v>
      </c>
      <c r="B107" s="2">
        <f t="shared" ref="B107:G107" si="23">COUNT(B95:B102,"Untested")</f>
        <v>0</v>
      </c>
      <c r="C107" s="2">
        <f t="shared" si="23"/>
        <v>0</v>
      </c>
      <c r="D107" s="2">
        <f t="shared" si="23"/>
        <v>0</v>
      </c>
      <c r="E107" s="2">
        <f t="shared" si="23"/>
        <v>0</v>
      </c>
      <c r="F107" s="2">
        <f t="shared" si="23"/>
        <v>0</v>
      </c>
      <c r="G107" s="2">
        <f t="shared" si="23"/>
        <v>0</v>
      </c>
    </row>
    <row r="108" spans="1:7" x14ac:dyDescent="0.25">
      <c r="A108" s="2" t="s">
        <v>139</v>
      </c>
      <c r="B108" s="2">
        <f t="shared" ref="B108:G108" si="24">B103+B106+B105+B107+B104</f>
        <v>9</v>
      </c>
      <c r="C108" s="2">
        <f t="shared" si="24"/>
        <v>9</v>
      </c>
      <c r="D108" s="2">
        <f t="shared" si="24"/>
        <v>9</v>
      </c>
      <c r="E108" s="2">
        <f t="shared" si="24"/>
        <v>9</v>
      </c>
      <c r="F108" s="2">
        <f t="shared" si="24"/>
        <v>1</v>
      </c>
      <c r="G108" s="2">
        <f t="shared" si="24"/>
        <v>1</v>
      </c>
    </row>
    <row r="109" spans="1:7" ht="15.75" thickBot="1" x14ac:dyDescent="0.3">
      <c r="A109" s="18" t="s">
        <v>8</v>
      </c>
      <c r="B109" s="6">
        <f t="shared" ref="B109:G109" si="25">IF(B$108=0, 0, (B$103+B$104)/B$108)</f>
        <v>0.88888888888888884</v>
      </c>
      <c r="C109" s="6">
        <f t="shared" si="25"/>
        <v>0.88888888888888884</v>
      </c>
      <c r="D109" s="6">
        <f t="shared" si="25"/>
        <v>0.88888888888888884</v>
      </c>
      <c r="E109" s="6">
        <f t="shared" si="25"/>
        <v>0.88888888888888884</v>
      </c>
      <c r="F109" s="6">
        <f t="shared" si="25"/>
        <v>0</v>
      </c>
      <c r="G109" s="6">
        <f t="shared" si="25"/>
        <v>0</v>
      </c>
    </row>
    <row r="110" spans="1:7" ht="15.75" thickBot="1" x14ac:dyDescent="0.3">
      <c r="A110" s="13"/>
      <c r="B110" s="16"/>
      <c r="C110" s="16"/>
      <c r="D110" s="16"/>
      <c r="E110" s="16"/>
      <c r="F110" s="16"/>
      <c r="G110" s="16"/>
    </row>
    <row r="111" spans="1:7" x14ac:dyDescent="0.25">
      <c r="A111" s="15" t="s">
        <v>64</v>
      </c>
      <c r="B111" s="15"/>
      <c r="C111" s="15"/>
      <c r="D111" s="15"/>
      <c r="E111" s="15"/>
      <c r="F111" s="15"/>
      <c r="G111" s="15"/>
    </row>
    <row r="112" spans="1:7" x14ac:dyDescent="0.25">
      <c r="A112" s="2" t="s">
        <v>65</v>
      </c>
      <c r="B112" s="4" t="s">
        <v>6</v>
      </c>
      <c r="C112" s="4" t="s">
        <v>6</v>
      </c>
      <c r="D112" s="4" t="s">
        <v>6</v>
      </c>
      <c r="E112" s="4" t="s">
        <v>6</v>
      </c>
      <c r="F112" s="4" t="s">
        <v>6</v>
      </c>
      <c r="G112" s="4" t="s">
        <v>6</v>
      </c>
    </row>
    <row r="113" spans="1:7" x14ac:dyDescent="0.25">
      <c r="A113" s="2" t="s">
        <v>67</v>
      </c>
      <c r="B113" s="4" t="s">
        <v>6</v>
      </c>
      <c r="C113" s="4" t="s">
        <v>6</v>
      </c>
      <c r="D113" s="4" t="s">
        <v>6</v>
      </c>
      <c r="E113" s="4" t="s">
        <v>6</v>
      </c>
      <c r="F113" s="8" t="s">
        <v>7</v>
      </c>
      <c r="G113" s="4" t="s">
        <v>6</v>
      </c>
    </row>
    <row r="114" spans="1:7" x14ac:dyDescent="0.25">
      <c r="A114" s="2" t="s">
        <v>68</v>
      </c>
      <c r="B114" s="4" t="s">
        <v>6</v>
      </c>
      <c r="C114" s="4" t="s">
        <v>6</v>
      </c>
      <c r="D114" s="4" t="s">
        <v>6</v>
      </c>
      <c r="E114" s="4" t="s">
        <v>6</v>
      </c>
      <c r="F114" s="8" t="s">
        <v>7</v>
      </c>
      <c r="G114" s="4" t="s">
        <v>6</v>
      </c>
    </row>
    <row r="115" spans="1:7" x14ac:dyDescent="0.25">
      <c r="A115" s="2" t="s">
        <v>69</v>
      </c>
      <c r="B115" s="4" t="s">
        <v>6</v>
      </c>
      <c r="C115" s="4" t="s">
        <v>6</v>
      </c>
      <c r="D115" s="4" t="s">
        <v>6</v>
      </c>
      <c r="E115" s="4" t="s">
        <v>6</v>
      </c>
      <c r="F115" s="4" t="s">
        <v>6</v>
      </c>
      <c r="G115" s="4" t="s">
        <v>6</v>
      </c>
    </row>
    <row r="116" spans="1:7" x14ac:dyDescent="0.25">
      <c r="A116" s="2" t="s">
        <v>70</v>
      </c>
      <c r="B116" s="4" t="s">
        <v>6</v>
      </c>
      <c r="C116" s="4" t="s">
        <v>6</v>
      </c>
      <c r="D116" s="4" t="s">
        <v>6</v>
      </c>
      <c r="E116" s="4" t="s">
        <v>6</v>
      </c>
      <c r="F116" s="8" t="s">
        <v>7</v>
      </c>
      <c r="G116" s="4" t="s">
        <v>6</v>
      </c>
    </row>
    <row r="117" spans="1:7" x14ac:dyDescent="0.25">
      <c r="A117" s="2" t="s">
        <v>71</v>
      </c>
      <c r="B117" s="4" t="s">
        <v>6</v>
      </c>
      <c r="C117" s="4" t="s">
        <v>6</v>
      </c>
      <c r="D117" s="4" t="s">
        <v>6</v>
      </c>
      <c r="E117" s="4" t="s">
        <v>6</v>
      </c>
      <c r="F117" s="8" t="s">
        <v>7</v>
      </c>
      <c r="G117" s="4" t="s">
        <v>6</v>
      </c>
    </row>
    <row r="118" spans="1:7" x14ac:dyDescent="0.25">
      <c r="A118" s="2" t="s">
        <v>72</v>
      </c>
      <c r="B118" s="4" t="s">
        <v>6</v>
      </c>
      <c r="C118" s="4" t="s">
        <v>6</v>
      </c>
      <c r="D118" s="4" t="s">
        <v>6</v>
      </c>
      <c r="E118" s="4" t="s">
        <v>6</v>
      </c>
      <c r="F118" s="4" t="s">
        <v>6</v>
      </c>
      <c r="G118" s="4" t="s">
        <v>6</v>
      </c>
    </row>
    <row r="119" spans="1:7" x14ac:dyDescent="0.25">
      <c r="A119" s="2" t="s">
        <v>73</v>
      </c>
      <c r="B119" s="4" t="s">
        <v>6</v>
      </c>
      <c r="C119" s="4" t="s">
        <v>6</v>
      </c>
      <c r="D119" s="4" t="s">
        <v>6</v>
      </c>
      <c r="E119" s="4" t="s">
        <v>6</v>
      </c>
      <c r="F119" s="8" t="s">
        <v>7</v>
      </c>
      <c r="G119" s="8" t="s">
        <v>7</v>
      </c>
    </row>
    <row r="120" spans="1:7" x14ac:dyDescent="0.25">
      <c r="A120" s="2" t="s">
        <v>74</v>
      </c>
      <c r="B120" s="4" t="s">
        <v>6</v>
      </c>
      <c r="C120" s="4" t="s">
        <v>6</v>
      </c>
      <c r="D120" s="4" t="s">
        <v>6</v>
      </c>
      <c r="E120" s="4" t="s">
        <v>6</v>
      </c>
      <c r="F120" s="4" t="s">
        <v>6</v>
      </c>
      <c r="G120" s="4" t="s">
        <v>6</v>
      </c>
    </row>
    <row r="121" spans="1:7" x14ac:dyDescent="0.25">
      <c r="A121" s="2" t="s">
        <v>75</v>
      </c>
      <c r="B121" s="4" t="s">
        <v>6</v>
      </c>
      <c r="C121" s="4" t="s">
        <v>6</v>
      </c>
      <c r="D121" s="4" t="s">
        <v>6</v>
      </c>
      <c r="E121" s="4" t="s">
        <v>6</v>
      </c>
      <c r="F121" s="4" t="s">
        <v>6</v>
      </c>
      <c r="G121" s="4" t="s">
        <v>6</v>
      </c>
    </row>
    <row r="122" spans="1:7" x14ac:dyDescent="0.25">
      <c r="A122" s="2" t="s">
        <v>76</v>
      </c>
      <c r="B122" s="4" t="s">
        <v>6</v>
      </c>
      <c r="C122" s="4" t="s">
        <v>6</v>
      </c>
      <c r="D122" s="8" t="s">
        <v>7</v>
      </c>
      <c r="E122" s="8" t="s">
        <v>7</v>
      </c>
      <c r="F122" s="4" t="s">
        <v>6</v>
      </c>
      <c r="G122" s="4" t="s">
        <v>6</v>
      </c>
    </row>
    <row r="123" spans="1:7" x14ac:dyDescent="0.25">
      <c r="A123" s="2" t="s">
        <v>77</v>
      </c>
      <c r="B123" s="4" t="s">
        <v>6</v>
      </c>
      <c r="C123" s="4" t="s">
        <v>6</v>
      </c>
      <c r="D123" s="4" t="s">
        <v>6</v>
      </c>
      <c r="E123" s="4" t="s">
        <v>6</v>
      </c>
      <c r="F123" s="4" t="s">
        <v>6</v>
      </c>
      <c r="G123" s="4" t="s">
        <v>6</v>
      </c>
    </row>
    <row r="124" spans="1:7" x14ac:dyDescent="0.25">
      <c r="A124" s="2" t="s">
        <v>78</v>
      </c>
      <c r="B124" s="4" t="s">
        <v>6</v>
      </c>
      <c r="C124" s="4" t="s">
        <v>6</v>
      </c>
      <c r="D124" s="4" t="s">
        <v>6</v>
      </c>
      <c r="E124" s="4" t="s">
        <v>6</v>
      </c>
      <c r="F124" s="4" t="s">
        <v>6</v>
      </c>
      <c r="G124" s="4" t="s">
        <v>6</v>
      </c>
    </row>
    <row r="125" spans="1:7" x14ac:dyDescent="0.25">
      <c r="A125" s="2" t="s">
        <v>79</v>
      </c>
      <c r="B125" s="4" t="s">
        <v>6</v>
      </c>
      <c r="C125" s="4" t="s">
        <v>6</v>
      </c>
      <c r="D125" s="4" t="s">
        <v>6</v>
      </c>
      <c r="E125" s="4" t="s">
        <v>6</v>
      </c>
      <c r="F125" s="4" t="s">
        <v>6</v>
      </c>
      <c r="G125" s="4" t="s">
        <v>6</v>
      </c>
    </row>
    <row r="126" spans="1:7" x14ac:dyDescent="0.25">
      <c r="A126" s="2" t="s">
        <v>80</v>
      </c>
      <c r="B126" s="4" t="s">
        <v>6</v>
      </c>
      <c r="C126" s="4" t="s">
        <v>6</v>
      </c>
      <c r="D126" s="4" t="s">
        <v>6</v>
      </c>
      <c r="E126" s="4" t="s">
        <v>6</v>
      </c>
      <c r="F126" s="4" t="s">
        <v>6</v>
      </c>
      <c r="G126" s="4" t="s">
        <v>6</v>
      </c>
    </row>
    <row r="127" spans="1:7" x14ac:dyDescent="0.25">
      <c r="A127" s="2" t="s">
        <v>81</v>
      </c>
      <c r="B127" s="4" t="s">
        <v>6</v>
      </c>
      <c r="C127" s="4" t="s">
        <v>6</v>
      </c>
      <c r="D127" s="4" t="s">
        <v>6</v>
      </c>
      <c r="E127" s="4" t="s">
        <v>6</v>
      </c>
      <c r="F127" s="4" t="s">
        <v>6</v>
      </c>
      <c r="G127" s="4" t="s">
        <v>6</v>
      </c>
    </row>
    <row r="128" spans="1:7" x14ac:dyDescent="0.25">
      <c r="A128" s="2" t="s">
        <v>82</v>
      </c>
      <c r="B128" s="4" t="s">
        <v>6</v>
      </c>
      <c r="C128" s="4" t="s">
        <v>6</v>
      </c>
      <c r="D128" s="4" t="s">
        <v>6</v>
      </c>
      <c r="E128" s="4" t="s">
        <v>6</v>
      </c>
      <c r="F128" s="4" t="s">
        <v>6</v>
      </c>
      <c r="G128" s="4" t="s">
        <v>6</v>
      </c>
    </row>
    <row r="129" spans="1:7" x14ac:dyDescent="0.25">
      <c r="A129" s="2" t="s">
        <v>83</v>
      </c>
      <c r="B129" s="4" t="s">
        <v>6</v>
      </c>
      <c r="C129" s="4" t="s">
        <v>6</v>
      </c>
      <c r="D129" s="4" t="s">
        <v>6</v>
      </c>
      <c r="E129" s="4" t="s">
        <v>6</v>
      </c>
      <c r="F129" s="4" t="s">
        <v>6</v>
      </c>
      <c r="G129" s="4" t="s">
        <v>6</v>
      </c>
    </row>
    <row r="130" spans="1:7" x14ac:dyDescent="0.25">
      <c r="A130" s="15" t="s">
        <v>84</v>
      </c>
      <c r="B130" s="22" t="s">
        <v>140</v>
      </c>
      <c r="C130" s="22" t="s">
        <v>140</v>
      </c>
      <c r="D130" s="22" t="s">
        <v>140</v>
      </c>
      <c r="E130" s="22" t="s">
        <v>140</v>
      </c>
      <c r="F130" s="21" t="s">
        <v>6</v>
      </c>
      <c r="G130" s="21" t="s">
        <v>6</v>
      </c>
    </row>
    <row r="131" spans="1:7" x14ac:dyDescent="0.25">
      <c r="A131" s="2" t="s">
        <v>6</v>
      </c>
      <c r="B131" s="10">
        <f t="shared" ref="B131:G131" si="26">COUNTIF(B112:B130,"pass")</f>
        <v>18</v>
      </c>
      <c r="C131" s="10">
        <f t="shared" si="26"/>
        <v>18</v>
      </c>
      <c r="D131" s="10">
        <f t="shared" si="26"/>
        <v>17</v>
      </c>
      <c r="E131" s="10">
        <f t="shared" si="26"/>
        <v>17</v>
      </c>
      <c r="F131" s="10">
        <f t="shared" si="26"/>
        <v>14</v>
      </c>
      <c r="G131" s="10">
        <f t="shared" si="26"/>
        <v>18</v>
      </c>
    </row>
    <row r="132" spans="1:7" x14ac:dyDescent="0.25">
      <c r="A132" s="2" t="s">
        <v>143</v>
      </c>
      <c r="B132" s="5">
        <f t="shared" ref="B132:G132" si="27">COUNTIF(B112:B130,"Ok")</f>
        <v>0</v>
      </c>
      <c r="C132" s="5">
        <f t="shared" si="27"/>
        <v>0</v>
      </c>
      <c r="D132" s="5">
        <f t="shared" si="27"/>
        <v>0</v>
      </c>
      <c r="E132" s="5">
        <f t="shared" si="27"/>
        <v>0</v>
      </c>
      <c r="F132" s="5">
        <f t="shared" si="27"/>
        <v>0</v>
      </c>
      <c r="G132" s="5">
        <f t="shared" si="27"/>
        <v>0</v>
      </c>
    </row>
    <row r="133" spans="1:7" x14ac:dyDescent="0.25">
      <c r="A133" s="2" t="s">
        <v>140</v>
      </c>
      <c r="B133" s="11">
        <f t="shared" ref="B133:G133" si="28">COUNTIF(B112:B130,"workaround")</f>
        <v>1</v>
      </c>
      <c r="C133" s="11">
        <f t="shared" si="28"/>
        <v>1</v>
      </c>
      <c r="D133" s="11">
        <f t="shared" si="28"/>
        <v>1</v>
      </c>
      <c r="E133" s="11">
        <f t="shared" si="28"/>
        <v>1</v>
      </c>
      <c r="F133" s="11">
        <f t="shared" si="28"/>
        <v>0</v>
      </c>
      <c r="G133" s="11">
        <f t="shared" si="28"/>
        <v>0</v>
      </c>
    </row>
    <row r="134" spans="1:7" x14ac:dyDescent="0.25">
      <c r="A134" s="2" t="s">
        <v>7</v>
      </c>
      <c r="B134" s="12">
        <f t="shared" ref="B134:G134" si="29">COUNTIF(B112:B130,"Fail")</f>
        <v>0</v>
      </c>
      <c r="C134" s="12">
        <f t="shared" si="29"/>
        <v>0</v>
      </c>
      <c r="D134" s="12">
        <f t="shared" si="29"/>
        <v>1</v>
      </c>
      <c r="E134" s="12">
        <f t="shared" si="29"/>
        <v>1</v>
      </c>
      <c r="F134" s="12">
        <f t="shared" si="29"/>
        <v>5</v>
      </c>
      <c r="G134" s="12">
        <f t="shared" si="29"/>
        <v>1</v>
      </c>
    </row>
    <row r="135" spans="1:7" x14ac:dyDescent="0.25">
      <c r="A135" s="2" t="s">
        <v>145</v>
      </c>
      <c r="B135" s="2">
        <f t="shared" ref="B135:G135" si="30">COUNT(B112:B130,"Untested")</f>
        <v>0</v>
      </c>
      <c r="C135" s="2">
        <f t="shared" si="30"/>
        <v>0</v>
      </c>
      <c r="D135" s="2">
        <f t="shared" si="30"/>
        <v>0</v>
      </c>
      <c r="E135" s="2">
        <f t="shared" si="30"/>
        <v>0</v>
      </c>
      <c r="F135" s="2">
        <f t="shared" si="30"/>
        <v>0</v>
      </c>
      <c r="G135" s="2">
        <f t="shared" si="30"/>
        <v>0</v>
      </c>
    </row>
    <row r="136" spans="1:7" x14ac:dyDescent="0.25">
      <c r="A136" s="2" t="s">
        <v>139</v>
      </c>
      <c r="B136" s="2">
        <f t="shared" ref="B136:G136" si="31">B131+B134+B133+B135+B132</f>
        <v>19</v>
      </c>
      <c r="C136" s="2">
        <f t="shared" si="31"/>
        <v>19</v>
      </c>
      <c r="D136" s="2">
        <f t="shared" si="31"/>
        <v>19</v>
      </c>
      <c r="E136" s="2">
        <f t="shared" si="31"/>
        <v>19</v>
      </c>
      <c r="F136" s="2">
        <f t="shared" si="31"/>
        <v>19</v>
      </c>
      <c r="G136" s="2">
        <f t="shared" si="31"/>
        <v>19</v>
      </c>
    </row>
    <row r="137" spans="1:7" ht="15.75" thickBot="1" x14ac:dyDescent="0.3">
      <c r="A137" s="18" t="s">
        <v>8</v>
      </c>
      <c r="B137" s="6">
        <f t="shared" ref="B137:G137" si="32">IF(B$136=0, 0, (B$131+B$132)/B$136)</f>
        <v>0.94736842105263153</v>
      </c>
      <c r="C137" s="6">
        <f t="shared" si="32"/>
        <v>0.94736842105263153</v>
      </c>
      <c r="D137" s="6">
        <f t="shared" si="32"/>
        <v>0.89473684210526316</v>
      </c>
      <c r="E137" s="6">
        <f t="shared" si="32"/>
        <v>0.89473684210526316</v>
      </c>
      <c r="F137" s="6">
        <f t="shared" si="32"/>
        <v>0.73684210526315785</v>
      </c>
      <c r="G137" s="6">
        <f t="shared" si="32"/>
        <v>0.94736842105263153</v>
      </c>
    </row>
    <row r="138" spans="1:7" ht="15.75" thickBot="1" x14ac:dyDescent="0.3">
      <c r="A138" s="14"/>
      <c r="B138" s="14"/>
      <c r="C138" s="14"/>
      <c r="D138" s="14"/>
      <c r="E138" s="14"/>
      <c r="F138" s="14"/>
      <c r="G138" s="14"/>
    </row>
    <row r="139" spans="1:7" x14ac:dyDescent="0.25">
      <c r="A139" s="15" t="s">
        <v>12</v>
      </c>
      <c r="B139" s="15"/>
      <c r="C139" s="15"/>
      <c r="D139" s="15"/>
      <c r="E139" s="15"/>
      <c r="F139" s="15"/>
      <c r="G139" s="15"/>
    </row>
    <row r="140" spans="1:7" x14ac:dyDescent="0.25">
      <c r="A140" s="2" t="s">
        <v>14</v>
      </c>
      <c r="B140" s="4" t="s">
        <v>6</v>
      </c>
      <c r="C140" s="4" t="s">
        <v>6</v>
      </c>
      <c r="D140" s="4" t="s">
        <v>6</v>
      </c>
      <c r="E140" s="4" t="s">
        <v>6</v>
      </c>
      <c r="F140" s="4" t="s">
        <v>6</v>
      </c>
      <c r="G140" s="4" t="s">
        <v>6</v>
      </c>
    </row>
    <row r="141" spans="1:7" x14ac:dyDescent="0.25">
      <c r="A141" s="2" t="s">
        <v>15</v>
      </c>
      <c r="B141" s="4" t="s">
        <v>6</v>
      </c>
      <c r="C141" s="4" t="s">
        <v>6</v>
      </c>
      <c r="D141" s="4" t="s">
        <v>6</v>
      </c>
      <c r="E141" s="4" t="s">
        <v>6</v>
      </c>
      <c r="F141" s="8" t="s">
        <v>7</v>
      </c>
      <c r="G141" s="8" t="s">
        <v>7</v>
      </c>
    </row>
    <row r="142" spans="1:7" x14ac:dyDescent="0.25">
      <c r="A142" s="2" t="s">
        <v>16</v>
      </c>
      <c r="B142" s="4" t="s">
        <v>6</v>
      </c>
      <c r="C142" s="4" t="s">
        <v>6</v>
      </c>
      <c r="D142" s="4" t="s">
        <v>6</v>
      </c>
      <c r="E142" s="4" t="s">
        <v>6</v>
      </c>
      <c r="F142" s="4" t="s">
        <v>6</v>
      </c>
      <c r="G142" s="4" t="s">
        <v>6</v>
      </c>
    </row>
    <row r="143" spans="1:7" x14ac:dyDescent="0.25">
      <c r="A143" s="2" t="s">
        <v>17</v>
      </c>
      <c r="B143" s="4" t="s">
        <v>6</v>
      </c>
      <c r="C143" s="4" t="s">
        <v>6</v>
      </c>
      <c r="D143" s="4" t="s">
        <v>6</v>
      </c>
      <c r="E143" s="4" t="s">
        <v>6</v>
      </c>
      <c r="F143" s="4" t="s">
        <v>6</v>
      </c>
      <c r="G143" s="4" t="s">
        <v>6</v>
      </c>
    </row>
    <row r="144" spans="1:7" x14ac:dyDescent="0.25">
      <c r="A144" s="2" t="s">
        <v>18</v>
      </c>
      <c r="B144" s="4" t="s">
        <v>6</v>
      </c>
      <c r="C144" s="4" t="s">
        <v>6</v>
      </c>
      <c r="D144" s="4" t="s">
        <v>6</v>
      </c>
      <c r="E144" s="4" t="s">
        <v>6</v>
      </c>
      <c r="F144" s="4" t="s">
        <v>6</v>
      </c>
      <c r="G144" s="4" t="s">
        <v>6</v>
      </c>
    </row>
    <row r="145" spans="1:7" x14ac:dyDescent="0.25">
      <c r="A145" s="2" t="s">
        <v>19</v>
      </c>
      <c r="B145" s="4" t="s">
        <v>6</v>
      </c>
      <c r="C145" s="4" t="s">
        <v>6</v>
      </c>
      <c r="D145" s="4" t="s">
        <v>6</v>
      </c>
      <c r="E145" s="4" t="s">
        <v>6</v>
      </c>
      <c r="F145" s="4" t="s">
        <v>6</v>
      </c>
      <c r="G145" s="4" t="s">
        <v>6</v>
      </c>
    </row>
    <row r="146" spans="1:7" x14ac:dyDescent="0.25">
      <c r="A146" s="2" t="s">
        <v>20</v>
      </c>
      <c r="B146" s="4" t="s">
        <v>6</v>
      </c>
      <c r="C146" s="4" t="s">
        <v>6</v>
      </c>
      <c r="D146" s="4" t="s">
        <v>6</v>
      </c>
      <c r="E146" s="4" t="s">
        <v>6</v>
      </c>
      <c r="F146" s="4" t="s">
        <v>6</v>
      </c>
      <c r="G146" s="4" t="s">
        <v>6</v>
      </c>
    </row>
    <row r="147" spans="1:7" x14ac:dyDescent="0.25">
      <c r="A147" s="2" t="s">
        <v>21</v>
      </c>
      <c r="B147" s="4" t="s">
        <v>6</v>
      </c>
      <c r="C147" s="4" t="s">
        <v>6</v>
      </c>
      <c r="D147" s="4" t="s">
        <v>6</v>
      </c>
      <c r="E147" s="4" t="s">
        <v>6</v>
      </c>
      <c r="F147" s="4" t="s">
        <v>6</v>
      </c>
      <c r="G147" s="4" t="s">
        <v>6</v>
      </c>
    </row>
    <row r="148" spans="1:7" x14ac:dyDescent="0.25">
      <c r="A148" s="2" t="s">
        <v>22</v>
      </c>
      <c r="B148" s="4" t="s">
        <v>6</v>
      </c>
      <c r="C148" s="4" t="s">
        <v>6</v>
      </c>
      <c r="D148" s="4" t="s">
        <v>6</v>
      </c>
      <c r="E148" s="4" t="s">
        <v>6</v>
      </c>
      <c r="F148" s="4" t="s">
        <v>6</v>
      </c>
      <c r="G148" s="4" t="s">
        <v>6</v>
      </c>
    </row>
    <row r="149" spans="1:7" x14ac:dyDescent="0.25">
      <c r="A149" s="2" t="s">
        <v>23</v>
      </c>
      <c r="B149" s="4" t="s">
        <v>6</v>
      </c>
      <c r="C149" s="4" t="s">
        <v>6</v>
      </c>
      <c r="D149" s="4" t="s">
        <v>6</v>
      </c>
      <c r="E149" s="4" t="s">
        <v>6</v>
      </c>
      <c r="F149" s="4" t="s">
        <v>6</v>
      </c>
      <c r="G149" s="4" t="s">
        <v>6</v>
      </c>
    </row>
    <row r="150" spans="1:7" x14ac:dyDescent="0.25">
      <c r="A150" s="2" t="s">
        <v>24</v>
      </c>
      <c r="B150" s="4" t="s">
        <v>6</v>
      </c>
      <c r="C150" s="4" t="s">
        <v>6</v>
      </c>
      <c r="D150" s="4" t="s">
        <v>6</v>
      </c>
      <c r="E150" s="4" t="s">
        <v>6</v>
      </c>
      <c r="F150" s="4" t="s">
        <v>6</v>
      </c>
      <c r="G150" s="4" t="s">
        <v>6</v>
      </c>
    </row>
    <row r="151" spans="1:7" x14ac:dyDescent="0.25">
      <c r="A151" s="2" t="s">
        <v>25</v>
      </c>
      <c r="B151" s="4" t="s">
        <v>6</v>
      </c>
      <c r="C151" s="4" t="s">
        <v>6</v>
      </c>
      <c r="D151" s="4" t="s">
        <v>6</v>
      </c>
      <c r="E151" s="4" t="s">
        <v>6</v>
      </c>
      <c r="F151" s="4" t="s">
        <v>6</v>
      </c>
      <c r="G151" s="4" t="s">
        <v>6</v>
      </c>
    </row>
    <row r="152" spans="1:7" x14ac:dyDescent="0.25">
      <c r="A152" s="2" t="s">
        <v>26</v>
      </c>
      <c r="B152" s="4" t="s">
        <v>6</v>
      </c>
      <c r="C152" s="4" t="s">
        <v>6</v>
      </c>
      <c r="D152" s="4" t="s">
        <v>6</v>
      </c>
      <c r="E152" s="4" t="s">
        <v>6</v>
      </c>
      <c r="F152" s="8" t="s">
        <v>7</v>
      </c>
      <c r="G152" s="4" t="s">
        <v>6</v>
      </c>
    </row>
    <row r="153" spans="1:7" x14ac:dyDescent="0.25">
      <c r="A153" s="2" t="s">
        <v>27</v>
      </c>
      <c r="B153" s="4" t="s">
        <v>6</v>
      </c>
      <c r="C153" s="4" t="s">
        <v>6</v>
      </c>
      <c r="D153" s="4" t="s">
        <v>6</v>
      </c>
      <c r="E153" s="4" t="s">
        <v>6</v>
      </c>
      <c r="F153" s="4" t="s">
        <v>6</v>
      </c>
      <c r="G153" s="4" t="s">
        <v>6</v>
      </c>
    </row>
    <row r="154" spans="1:7" x14ac:dyDescent="0.25">
      <c r="A154" s="2" t="s">
        <v>28</v>
      </c>
      <c r="B154" s="4" t="s">
        <v>6</v>
      </c>
      <c r="C154" s="4" t="s">
        <v>6</v>
      </c>
      <c r="D154" s="4" t="s">
        <v>6</v>
      </c>
      <c r="E154" s="4" t="s">
        <v>6</v>
      </c>
      <c r="F154" s="4" t="s">
        <v>6</v>
      </c>
      <c r="G154" s="4" t="s">
        <v>6</v>
      </c>
    </row>
    <row r="155" spans="1:7" x14ac:dyDescent="0.25">
      <c r="A155" s="2" t="s">
        <v>29</v>
      </c>
      <c r="B155" s="4" t="s">
        <v>6</v>
      </c>
      <c r="C155" s="4" t="s">
        <v>6</v>
      </c>
      <c r="D155" s="4" t="s">
        <v>6</v>
      </c>
      <c r="E155" s="4" t="s">
        <v>6</v>
      </c>
      <c r="F155" s="4" t="s">
        <v>6</v>
      </c>
      <c r="G155" s="4" t="s">
        <v>6</v>
      </c>
    </row>
    <row r="156" spans="1:7" x14ac:dyDescent="0.25">
      <c r="A156" s="2" t="s">
        <v>31</v>
      </c>
      <c r="B156" s="4" t="s">
        <v>6</v>
      </c>
      <c r="C156" s="4" t="s">
        <v>6</v>
      </c>
      <c r="D156" s="4" t="s">
        <v>6</v>
      </c>
      <c r="E156" s="4" t="s">
        <v>6</v>
      </c>
      <c r="F156" s="8" t="s">
        <v>7</v>
      </c>
      <c r="G156" s="4" t="s">
        <v>6</v>
      </c>
    </row>
    <row r="157" spans="1:7" x14ac:dyDescent="0.25">
      <c r="A157" s="2" t="s">
        <v>32</v>
      </c>
      <c r="B157" s="4" t="s">
        <v>6</v>
      </c>
      <c r="C157" s="4" t="s">
        <v>6</v>
      </c>
      <c r="D157" s="4" t="s">
        <v>6</v>
      </c>
      <c r="E157" s="4" t="s">
        <v>6</v>
      </c>
      <c r="F157" s="4" t="s">
        <v>6</v>
      </c>
      <c r="G157" s="4" t="s">
        <v>6</v>
      </c>
    </row>
    <row r="158" spans="1:7" x14ac:dyDescent="0.25">
      <c r="A158" s="2" t="s">
        <v>33</v>
      </c>
      <c r="B158" s="4" t="s">
        <v>6</v>
      </c>
      <c r="C158" s="4" t="s">
        <v>6</v>
      </c>
      <c r="D158" s="4" t="s">
        <v>6</v>
      </c>
      <c r="E158" s="4" t="s">
        <v>6</v>
      </c>
      <c r="F158" s="4" t="s">
        <v>6</v>
      </c>
      <c r="G158" s="4" t="s">
        <v>6</v>
      </c>
    </row>
    <row r="159" spans="1:7" x14ac:dyDescent="0.25">
      <c r="A159" s="2" t="s">
        <v>34</v>
      </c>
      <c r="B159" s="4" t="s">
        <v>6</v>
      </c>
      <c r="C159" s="4" t="s">
        <v>6</v>
      </c>
      <c r="D159" s="4" t="s">
        <v>6</v>
      </c>
      <c r="E159" s="4" t="s">
        <v>6</v>
      </c>
      <c r="F159" s="4" t="s">
        <v>6</v>
      </c>
      <c r="G159" s="4" t="s">
        <v>6</v>
      </c>
    </row>
    <row r="160" spans="1:7" x14ac:dyDescent="0.25">
      <c r="A160" s="2" t="s">
        <v>35</v>
      </c>
      <c r="B160" s="4" t="s">
        <v>6</v>
      </c>
      <c r="C160" s="4" t="s">
        <v>6</v>
      </c>
      <c r="D160" s="4" t="s">
        <v>6</v>
      </c>
      <c r="E160" s="4" t="s">
        <v>6</v>
      </c>
      <c r="F160" s="4" t="s">
        <v>6</v>
      </c>
      <c r="G160" s="4" t="s">
        <v>6</v>
      </c>
    </row>
    <row r="161" spans="1:7" x14ac:dyDescent="0.25">
      <c r="A161" s="2" t="s">
        <v>36</v>
      </c>
      <c r="B161" s="4" t="s">
        <v>6</v>
      </c>
      <c r="C161" s="4" t="s">
        <v>6</v>
      </c>
      <c r="D161" s="4" t="s">
        <v>6</v>
      </c>
      <c r="E161" s="4" t="s">
        <v>6</v>
      </c>
      <c r="F161" s="4" t="s">
        <v>6</v>
      </c>
      <c r="G161" s="4" t="s">
        <v>6</v>
      </c>
    </row>
    <row r="162" spans="1:7" x14ac:dyDescent="0.25">
      <c r="A162" s="2" t="s">
        <v>37</v>
      </c>
      <c r="B162" s="5" t="s">
        <v>144</v>
      </c>
      <c r="C162" s="5" t="s">
        <v>144</v>
      </c>
      <c r="D162" s="4" t="s">
        <v>6</v>
      </c>
      <c r="E162" s="4" t="s">
        <v>6</v>
      </c>
      <c r="F162" s="8" t="s">
        <v>7</v>
      </c>
      <c r="G162" s="4" t="s">
        <v>6</v>
      </c>
    </row>
    <row r="163" spans="1:7" x14ac:dyDescent="0.25">
      <c r="A163" s="2" t="s">
        <v>38</v>
      </c>
      <c r="B163" s="4" t="s">
        <v>6</v>
      </c>
      <c r="C163" s="4" t="s">
        <v>6</v>
      </c>
      <c r="D163" s="4" t="s">
        <v>6</v>
      </c>
      <c r="E163" s="4" t="s">
        <v>6</v>
      </c>
      <c r="F163" s="4" t="s">
        <v>6</v>
      </c>
      <c r="G163" s="4" t="s">
        <v>6</v>
      </c>
    </row>
    <row r="164" spans="1:7" x14ac:dyDescent="0.25">
      <c r="A164" s="2" t="s">
        <v>39</v>
      </c>
      <c r="B164" s="4" t="s">
        <v>6</v>
      </c>
      <c r="C164" s="4" t="s">
        <v>6</v>
      </c>
      <c r="D164" s="4" t="s">
        <v>6</v>
      </c>
      <c r="E164" s="4" t="s">
        <v>6</v>
      </c>
      <c r="F164" s="4" t="s">
        <v>6</v>
      </c>
      <c r="G164" s="4" t="s">
        <v>6</v>
      </c>
    </row>
    <row r="165" spans="1:7" x14ac:dyDescent="0.25">
      <c r="A165" s="2" t="s">
        <v>40</v>
      </c>
      <c r="B165" s="4" t="s">
        <v>6</v>
      </c>
      <c r="C165" s="4" t="s">
        <v>6</v>
      </c>
      <c r="D165" s="4" t="s">
        <v>6</v>
      </c>
      <c r="E165" s="4" t="s">
        <v>6</v>
      </c>
      <c r="F165" s="4" t="s">
        <v>6</v>
      </c>
      <c r="G165" s="4" t="s">
        <v>6</v>
      </c>
    </row>
    <row r="166" spans="1:7" x14ac:dyDescent="0.25">
      <c r="A166" s="2" t="s">
        <v>41</v>
      </c>
      <c r="B166" s="4" t="s">
        <v>6</v>
      </c>
      <c r="C166" s="4" t="s">
        <v>6</v>
      </c>
      <c r="D166" s="4" t="s">
        <v>6</v>
      </c>
      <c r="E166" s="4" t="s">
        <v>6</v>
      </c>
      <c r="F166" s="4" t="s">
        <v>6</v>
      </c>
      <c r="G166" s="4" t="s">
        <v>6</v>
      </c>
    </row>
    <row r="167" spans="1:7" x14ac:dyDescent="0.25">
      <c r="A167" s="2" t="s">
        <v>42</v>
      </c>
      <c r="B167" s="4" t="s">
        <v>6</v>
      </c>
      <c r="C167" s="4" t="s">
        <v>6</v>
      </c>
      <c r="D167" s="4" t="s">
        <v>6</v>
      </c>
      <c r="E167" s="4" t="s">
        <v>6</v>
      </c>
      <c r="F167" s="4" t="s">
        <v>6</v>
      </c>
      <c r="G167" s="4" t="s">
        <v>6</v>
      </c>
    </row>
    <row r="168" spans="1:7" x14ac:dyDescent="0.25">
      <c r="A168" s="2" t="s">
        <v>43</v>
      </c>
      <c r="B168" s="4" t="s">
        <v>6</v>
      </c>
      <c r="C168" s="4" t="s">
        <v>6</v>
      </c>
      <c r="D168" s="4" t="s">
        <v>6</v>
      </c>
      <c r="E168" s="4" t="s">
        <v>6</v>
      </c>
      <c r="F168" s="4" t="s">
        <v>6</v>
      </c>
      <c r="G168" s="4" t="s">
        <v>6</v>
      </c>
    </row>
    <row r="169" spans="1:7" x14ac:dyDescent="0.25">
      <c r="A169" s="2" t="s">
        <v>44</v>
      </c>
      <c r="B169" s="4" t="s">
        <v>6</v>
      </c>
      <c r="C169" s="4" t="s">
        <v>6</v>
      </c>
      <c r="D169" s="4" t="s">
        <v>6</v>
      </c>
      <c r="E169" s="4" t="s">
        <v>6</v>
      </c>
      <c r="F169" s="4" t="s">
        <v>6</v>
      </c>
      <c r="G169" s="4" t="s">
        <v>6</v>
      </c>
    </row>
    <row r="170" spans="1:7" x14ac:dyDescent="0.25">
      <c r="A170" s="2" t="s">
        <v>45</v>
      </c>
      <c r="B170" s="4" t="s">
        <v>6</v>
      </c>
      <c r="C170" s="4" t="s">
        <v>6</v>
      </c>
      <c r="D170" s="4" t="s">
        <v>6</v>
      </c>
      <c r="E170" s="4" t="s">
        <v>6</v>
      </c>
      <c r="F170" s="4" t="s">
        <v>6</v>
      </c>
      <c r="G170" s="4" t="s">
        <v>6</v>
      </c>
    </row>
    <row r="171" spans="1:7" x14ac:dyDescent="0.25">
      <c r="A171" s="2" t="s">
        <v>46</v>
      </c>
      <c r="B171" s="4" t="s">
        <v>6</v>
      </c>
      <c r="C171" s="4" t="s">
        <v>6</v>
      </c>
      <c r="D171" s="4" t="s">
        <v>6</v>
      </c>
      <c r="E171" s="4" t="s">
        <v>6</v>
      </c>
      <c r="F171" s="8" t="s">
        <v>7</v>
      </c>
      <c r="G171" s="8" t="s">
        <v>7</v>
      </c>
    </row>
    <row r="172" spans="1:7" x14ac:dyDescent="0.25">
      <c r="A172" s="2" t="s">
        <v>47</v>
      </c>
      <c r="B172" s="4" t="s">
        <v>6</v>
      </c>
      <c r="C172" s="4" t="s">
        <v>6</v>
      </c>
      <c r="D172" s="4" t="s">
        <v>6</v>
      </c>
      <c r="E172" s="4" t="s">
        <v>6</v>
      </c>
      <c r="F172" s="4" t="s">
        <v>6</v>
      </c>
      <c r="G172" s="4" t="s">
        <v>6</v>
      </c>
    </row>
    <row r="173" spans="1:7" x14ac:dyDescent="0.25">
      <c r="A173" s="2" t="s">
        <v>48</v>
      </c>
      <c r="B173" s="4" t="s">
        <v>6</v>
      </c>
      <c r="C173" s="4" t="s">
        <v>6</v>
      </c>
      <c r="D173" s="4" t="s">
        <v>6</v>
      </c>
      <c r="E173" s="4" t="s">
        <v>6</v>
      </c>
      <c r="F173" s="4" t="s">
        <v>6</v>
      </c>
      <c r="G173" s="4" t="s">
        <v>6</v>
      </c>
    </row>
    <row r="174" spans="1:7" x14ac:dyDescent="0.25">
      <c r="A174" s="2" t="s">
        <v>49</v>
      </c>
      <c r="B174" s="4" t="s">
        <v>6</v>
      </c>
      <c r="C174" s="4" t="s">
        <v>6</v>
      </c>
      <c r="D174" s="4" t="s">
        <v>6</v>
      </c>
      <c r="E174" s="4" t="s">
        <v>6</v>
      </c>
      <c r="F174" s="4" t="s">
        <v>6</v>
      </c>
      <c r="G174" s="4" t="s">
        <v>6</v>
      </c>
    </row>
    <row r="175" spans="1:7" x14ac:dyDescent="0.25">
      <c r="A175" s="2" t="s">
        <v>50</v>
      </c>
      <c r="B175" s="4" t="s">
        <v>6</v>
      </c>
      <c r="C175" s="4" t="s">
        <v>6</v>
      </c>
      <c r="D175" s="4" t="s">
        <v>6</v>
      </c>
      <c r="E175" s="4" t="s">
        <v>6</v>
      </c>
      <c r="F175" s="4" t="s">
        <v>6</v>
      </c>
      <c r="G175" s="4" t="s">
        <v>6</v>
      </c>
    </row>
    <row r="176" spans="1:7" x14ac:dyDescent="0.25">
      <c r="A176" s="2" t="s">
        <v>51</v>
      </c>
      <c r="B176" s="4" t="s">
        <v>6</v>
      </c>
      <c r="C176" s="4" t="s">
        <v>6</v>
      </c>
      <c r="D176" s="4" t="s">
        <v>6</v>
      </c>
      <c r="E176" s="4" t="s">
        <v>6</v>
      </c>
      <c r="F176" s="7" t="s">
        <v>140</v>
      </c>
      <c r="G176" s="7" t="s">
        <v>140</v>
      </c>
    </row>
    <row r="177" spans="1:7" x14ac:dyDescent="0.25">
      <c r="A177" s="2" t="s">
        <v>52</v>
      </c>
      <c r="B177" s="4" t="s">
        <v>6</v>
      </c>
      <c r="C177" s="4" t="s">
        <v>6</v>
      </c>
      <c r="D177" s="4" t="s">
        <v>6</v>
      </c>
      <c r="E177" s="4" t="s">
        <v>6</v>
      </c>
      <c r="F177" s="4" t="s">
        <v>6</v>
      </c>
      <c r="G177" s="4" t="s">
        <v>6</v>
      </c>
    </row>
    <row r="178" spans="1:7" x14ac:dyDescent="0.25">
      <c r="A178" s="2" t="s">
        <v>53</v>
      </c>
      <c r="B178" s="4" t="s">
        <v>6</v>
      </c>
      <c r="C178" s="4" t="s">
        <v>6</v>
      </c>
      <c r="D178" s="4" t="s">
        <v>6</v>
      </c>
      <c r="E178" s="4" t="s">
        <v>6</v>
      </c>
      <c r="F178" s="4" t="s">
        <v>6</v>
      </c>
      <c r="G178" s="4" t="s">
        <v>6</v>
      </c>
    </row>
    <row r="179" spans="1:7" x14ac:dyDescent="0.25">
      <c r="A179" s="2" t="s">
        <v>54</v>
      </c>
      <c r="B179" s="4" t="s">
        <v>6</v>
      </c>
      <c r="C179" s="4" t="s">
        <v>6</v>
      </c>
      <c r="D179" s="4" t="s">
        <v>6</v>
      </c>
      <c r="E179" s="4" t="s">
        <v>6</v>
      </c>
      <c r="F179" s="4" t="s">
        <v>6</v>
      </c>
      <c r="G179" s="4" t="s">
        <v>6</v>
      </c>
    </row>
    <row r="180" spans="1:7" x14ac:dyDescent="0.25">
      <c r="A180" s="2" t="s">
        <v>55</v>
      </c>
      <c r="B180" s="4" t="s">
        <v>6</v>
      </c>
      <c r="C180" s="4" t="s">
        <v>6</v>
      </c>
      <c r="D180" s="4" t="s">
        <v>6</v>
      </c>
      <c r="E180" s="4" t="s">
        <v>6</v>
      </c>
      <c r="F180" s="4" t="s">
        <v>6</v>
      </c>
      <c r="G180" s="4" t="s">
        <v>6</v>
      </c>
    </row>
    <row r="181" spans="1:7" x14ac:dyDescent="0.25">
      <c r="A181" s="2" t="s">
        <v>56</v>
      </c>
      <c r="B181" s="4" t="s">
        <v>6</v>
      </c>
      <c r="C181" s="4" t="s">
        <v>6</v>
      </c>
      <c r="D181" s="4" t="s">
        <v>6</v>
      </c>
      <c r="E181" s="4" t="s">
        <v>6</v>
      </c>
      <c r="F181" s="4" t="s">
        <v>6</v>
      </c>
      <c r="G181" s="4" t="s">
        <v>6</v>
      </c>
    </row>
    <row r="182" spans="1:7" x14ac:dyDescent="0.25">
      <c r="A182" s="2" t="s">
        <v>57</v>
      </c>
      <c r="B182" s="4" t="s">
        <v>6</v>
      </c>
      <c r="C182" s="4" t="s">
        <v>6</v>
      </c>
      <c r="D182" s="4" t="s">
        <v>6</v>
      </c>
      <c r="E182" s="4" t="s">
        <v>6</v>
      </c>
      <c r="F182" s="4" t="s">
        <v>6</v>
      </c>
      <c r="G182" s="4" t="s">
        <v>6</v>
      </c>
    </row>
    <row r="183" spans="1:7" x14ac:dyDescent="0.25">
      <c r="A183" s="2" t="s">
        <v>58</v>
      </c>
      <c r="B183" s="4" t="s">
        <v>6</v>
      </c>
      <c r="C183" s="4" t="s">
        <v>6</v>
      </c>
      <c r="D183" s="4" t="s">
        <v>6</v>
      </c>
      <c r="E183" s="4" t="s">
        <v>6</v>
      </c>
      <c r="F183" s="4" t="s">
        <v>6</v>
      </c>
      <c r="G183" s="4" t="s">
        <v>6</v>
      </c>
    </row>
    <row r="184" spans="1:7" x14ac:dyDescent="0.25">
      <c r="A184" s="2" t="s">
        <v>59</v>
      </c>
      <c r="B184" s="4" t="s">
        <v>6</v>
      </c>
      <c r="C184" s="4" t="s">
        <v>6</v>
      </c>
      <c r="D184" s="4" t="s">
        <v>6</v>
      </c>
      <c r="E184" s="4" t="s">
        <v>6</v>
      </c>
      <c r="F184" s="4" t="s">
        <v>6</v>
      </c>
      <c r="G184" s="4" t="s">
        <v>6</v>
      </c>
    </row>
    <row r="185" spans="1:7" x14ac:dyDescent="0.25">
      <c r="A185" s="2" t="s">
        <v>60</v>
      </c>
      <c r="B185" s="4" t="s">
        <v>6</v>
      </c>
      <c r="C185" s="4" t="s">
        <v>6</v>
      </c>
      <c r="D185" s="4" t="s">
        <v>6</v>
      </c>
      <c r="E185" s="4" t="s">
        <v>6</v>
      </c>
      <c r="F185" s="4" t="s">
        <v>6</v>
      </c>
      <c r="G185" s="4" t="s">
        <v>6</v>
      </c>
    </row>
    <row r="186" spans="1:7" x14ac:dyDescent="0.25">
      <c r="A186" s="2" t="s">
        <v>61</v>
      </c>
      <c r="B186" s="4" t="s">
        <v>6</v>
      </c>
      <c r="C186" s="4" t="s">
        <v>6</v>
      </c>
      <c r="D186" s="4" t="s">
        <v>6</v>
      </c>
      <c r="E186" s="4" t="s">
        <v>6</v>
      </c>
      <c r="F186" s="4" t="s">
        <v>6</v>
      </c>
      <c r="G186" s="4" t="s">
        <v>6</v>
      </c>
    </row>
    <row r="187" spans="1:7" x14ac:dyDescent="0.25">
      <c r="A187" s="2" t="s">
        <v>62</v>
      </c>
      <c r="B187" s="4" t="s">
        <v>6</v>
      </c>
      <c r="C187" s="4" t="s">
        <v>6</v>
      </c>
      <c r="D187" s="4" t="s">
        <v>6</v>
      </c>
      <c r="E187" s="4" t="s">
        <v>6</v>
      </c>
      <c r="F187" s="8" t="s">
        <v>7</v>
      </c>
      <c r="G187" s="8" t="s">
        <v>7</v>
      </c>
    </row>
    <row r="188" spans="1:7" x14ac:dyDescent="0.25">
      <c r="A188" s="15" t="s">
        <v>63</v>
      </c>
      <c r="B188" s="21" t="s">
        <v>6</v>
      </c>
      <c r="C188" s="21" t="s">
        <v>6</v>
      </c>
      <c r="D188" s="21" t="s">
        <v>6</v>
      </c>
      <c r="E188" s="21" t="s">
        <v>6</v>
      </c>
      <c r="F188" s="21" t="s">
        <v>6</v>
      </c>
      <c r="G188" s="21" t="s">
        <v>6</v>
      </c>
    </row>
    <row r="189" spans="1:7" x14ac:dyDescent="0.25">
      <c r="A189" s="2" t="s">
        <v>6</v>
      </c>
      <c r="B189" s="10">
        <f t="shared" ref="B189:G189" si="33">COUNTIF(B140:B188,"pass")</f>
        <v>48</v>
      </c>
      <c r="C189" s="10">
        <f t="shared" si="33"/>
        <v>48</v>
      </c>
      <c r="D189" s="10">
        <f t="shared" si="33"/>
        <v>49</v>
      </c>
      <c r="E189" s="10">
        <f t="shared" si="33"/>
        <v>49</v>
      </c>
      <c r="F189" s="10">
        <f t="shared" si="33"/>
        <v>42</v>
      </c>
      <c r="G189" s="10">
        <f t="shared" si="33"/>
        <v>45</v>
      </c>
    </row>
    <row r="190" spans="1:7" x14ac:dyDescent="0.25">
      <c r="A190" s="2" t="s">
        <v>143</v>
      </c>
      <c r="B190" s="5">
        <f t="shared" ref="B190:G190" si="34">COUNTIF(B140:B188,"Ok")</f>
        <v>1</v>
      </c>
      <c r="C190" s="5">
        <f t="shared" si="34"/>
        <v>1</v>
      </c>
      <c r="D190" s="5">
        <f t="shared" si="34"/>
        <v>0</v>
      </c>
      <c r="E190" s="5">
        <f t="shared" si="34"/>
        <v>0</v>
      </c>
      <c r="F190" s="5">
        <f t="shared" si="34"/>
        <v>0</v>
      </c>
      <c r="G190" s="5">
        <f t="shared" si="34"/>
        <v>0</v>
      </c>
    </row>
    <row r="191" spans="1:7" x14ac:dyDescent="0.25">
      <c r="A191" s="2" t="s">
        <v>140</v>
      </c>
      <c r="B191" s="11">
        <f t="shared" ref="B191:G191" si="35">COUNTIF(B140:B188,"workaround")</f>
        <v>0</v>
      </c>
      <c r="C191" s="11">
        <f t="shared" si="35"/>
        <v>0</v>
      </c>
      <c r="D191" s="11">
        <f t="shared" si="35"/>
        <v>0</v>
      </c>
      <c r="E191" s="11">
        <f t="shared" si="35"/>
        <v>0</v>
      </c>
      <c r="F191" s="11">
        <f t="shared" si="35"/>
        <v>1</v>
      </c>
      <c r="G191" s="11">
        <f t="shared" si="35"/>
        <v>1</v>
      </c>
    </row>
    <row r="192" spans="1:7" x14ac:dyDescent="0.25">
      <c r="A192" s="2" t="s">
        <v>7</v>
      </c>
      <c r="B192" s="12">
        <f t="shared" ref="B192:G192" si="36">COUNTIF(B140:B188,"Fail")</f>
        <v>0</v>
      </c>
      <c r="C192" s="12">
        <f t="shared" si="36"/>
        <v>0</v>
      </c>
      <c r="D192" s="12">
        <f t="shared" si="36"/>
        <v>0</v>
      </c>
      <c r="E192" s="12">
        <f t="shared" si="36"/>
        <v>0</v>
      </c>
      <c r="F192" s="12">
        <f t="shared" si="36"/>
        <v>6</v>
      </c>
      <c r="G192" s="12">
        <f t="shared" si="36"/>
        <v>3</v>
      </c>
    </row>
    <row r="193" spans="1:7" x14ac:dyDescent="0.25">
      <c r="A193" s="2" t="s">
        <v>145</v>
      </c>
      <c r="B193" s="2">
        <f t="shared" ref="B193:G193" si="37">COUNT(B140:B188,"Untested")</f>
        <v>0</v>
      </c>
      <c r="C193" s="2">
        <f t="shared" si="37"/>
        <v>0</v>
      </c>
      <c r="D193" s="2">
        <f t="shared" si="37"/>
        <v>0</v>
      </c>
      <c r="E193" s="2">
        <f t="shared" si="37"/>
        <v>0</v>
      </c>
      <c r="F193" s="2">
        <f t="shared" si="37"/>
        <v>0</v>
      </c>
      <c r="G193" s="2">
        <f t="shared" si="37"/>
        <v>0</v>
      </c>
    </row>
    <row r="194" spans="1:7" x14ac:dyDescent="0.25">
      <c r="A194" s="2" t="s">
        <v>139</v>
      </c>
      <c r="B194" s="2">
        <f t="shared" ref="B194:G194" si="38">B189+B192+B191+B193+B190</f>
        <v>49</v>
      </c>
      <c r="C194" s="2">
        <f t="shared" si="38"/>
        <v>49</v>
      </c>
      <c r="D194" s="2">
        <f t="shared" si="38"/>
        <v>49</v>
      </c>
      <c r="E194" s="2">
        <f t="shared" si="38"/>
        <v>49</v>
      </c>
      <c r="F194" s="2">
        <f t="shared" si="38"/>
        <v>49</v>
      </c>
      <c r="G194" s="2">
        <f t="shared" si="38"/>
        <v>49</v>
      </c>
    </row>
    <row r="195" spans="1:7" ht="15.75" thickBot="1" x14ac:dyDescent="0.3">
      <c r="A195" s="18" t="s">
        <v>8</v>
      </c>
      <c r="B195" s="6">
        <f t="shared" ref="B195:G195" si="39">IF(B$194=0, 0, (B$189+B$190)/B$194)</f>
        <v>1</v>
      </c>
      <c r="C195" s="6">
        <f t="shared" si="39"/>
        <v>1</v>
      </c>
      <c r="D195" s="6">
        <f t="shared" si="39"/>
        <v>1</v>
      </c>
      <c r="E195" s="6">
        <f t="shared" si="39"/>
        <v>1</v>
      </c>
      <c r="F195" s="6">
        <f t="shared" si="39"/>
        <v>0.8571428571428571</v>
      </c>
      <c r="G195" s="6">
        <f t="shared" si="39"/>
        <v>0.91836734693877553</v>
      </c>
    </row>
    <row r="196" spans="1:7" ht="15.75" thickBot="1" x14ac:dyDescent="0.3">
      <c r="A196" s="13"/>
      <c r="B196" s="16"/>
      <c r="C196" s="16"/>
      <c r="D196" s="13"/>
      <c r="E196" s="13"/>
      <c r="F196" s="13"/>
      <c r="G196" s="13"/>
    </row>
    <row r="197" spans="1:7" x14ac:dyDescent="0.25">
      <c r="A197" s="19" t="s">
        <v>146</v>
      </c>
      <c r="B197" s="15"/>
      <c r="C197" s="15"/>
      <c r="D197" s="15"/>
      <c r="E197" s="15"/>
      <c r="F197" s="15"/>
      <c r="G197" s="15"/>
    </row>
    <row r="198" spans="1:7" x14ac:dyDescent="0.25">
      <c r="A198" s="2" t="s">
        <v>30</v>
      </c>
      <c r="B198" s="8" t="s">
        <v>7</v>
      </c>
      <c r="C198" s="4" t="s">
        <v>6</v>
      </c>
      <c r="D198" s="4" t="s">
        <v>6</v>
      </c>
      <c r="E198" s="4" t="s">
        <v>6</v>
      </c>
      <c r="F198" s="2"/>
      <c r="G198" s="2"/>
    </row>
    <row r="199" spans="1:7" x14ac:dyDescent="0.25">
      <c r="A199" s="23" t="s">
        <v>156</v>
      </c>
      <c r="B199" s="4" t="s">
        <v>6</v>
      </c>
      <c r="C199" s="4" t="s">
        <v>6</v>
      </c>
      <c r="D199" s="2"/>
      <c r="E199" s="2"/>
      <c r="F199" s="2"/>
      <c r="G199" s="2"/>
    </row>
    <row r="200" spans="1:7" x14ac:dyDescent="0.25">
      <c r="A200" s="2" t="s">
        <v>95</v>
      </c>
      <c r="B200" s="2"/>
      <c r="C200" s="2"/>
      <c r="D200" s="4" t="s">
        <v>6</v>
      </c>
      <c r="E200" s="4" t="s">
        <v>6</v>
      </c>
      <c r="F200" s="2"/>
      <c r="G200" s="2"/>
    </row>
    <row r="201" spans="1:7" x14ac:dyDescent="0.25">
      <c r="A201" s="2" t="s">
        <v>96</v>
      </c>
      <c r="B201" s="2"/>
      <c r="C201" s="2"/>
      <c r="D201" s="4" t="s">
        <v>6</v>
      </c>
      <c r="E201" s="4" t="s">
        <v>6</v>
      </c>
      <c r="F201" s="2"/>
      <c r="G201" s="2"/>
    </row>
    <row r="202" spans="1:7" x14ac:dyDescent="0.25">
      <c r="A202" s="2" t="s">
        <v>104</v>
      </c>
      <c r="B202" s="2"/>
      <c r="C202" s="2"/>
      <c r="D202" s="4" t="s">
        <v>6</v>
      </c>
      <c r="E202" s="4" t="s">
        <v>6</v>
      </c>
      <c r="F202" s="2"/>
      <c r="G202" s="2"/>
    </row>
    <row r="203" spans="1:7" x14ac:dyDescent="0.25">
      <c r="A203" s="2" t="s">
        <v>105</v>
      </c>
      <c r="B203" s="8" t="s">
        <v>7</v>
      </c>
      <c r="C203" s="4" t="s">
        <v>6</v>
      </c>
      <c r="D203" s="2"/>
      <c r="E203" s="2"/>
      <c r="F203" s="2"/>
      <c r="G203" s="2"/>
    </row>
    <row r="204" spans="1:7" x14ac:dyDescent="0.25">
      <c r="A204" s="2" t="s">
        <v>106</v>
      </c>
      <c r="B204" s="2"/>
      <c r="C204" s="2"/>
      <c r="D204" s="4" t="s">
        <v>6</v>
      </c>
      <c r="E204" s="4" t="s">
        <v>6</v>
      </c>
      <c r="F204" s="2"/>
      <c r="G204" s="2"/>
    </row>
    <row r="205" spans="1:7" x14ac:dyDescent="0.25">
      <c r="A205" s="2" t="s">
        <v>107</v>
      </c>
      <c r="B205" s="8" t="s">
        <v>7</v>
      </c>
      <c r="C205" s="4" t="s">
        <v>6</v>
      </c>
      <c r="D205" s="4" t="s">
        <v>6</v>
      </c>
      <c r="E205" s="4" t="s">
        <v>6</v>
      </c>
      <c r="F205" s="2"/>
      <c r="G205" s="2"/>
    </row>
    <row r="206" spans="1:7" x14ac:dyDescent="0.25">
      <c r="A206" s="2" t="s">
        <v>114</v>
      </c>
      <c r="B206" s="4" t="s">
        <v>6</v>
      </c>
      <c r="C206" s="4" t="s">
        <v>6</v>
      </c>
      <c r="D206" s="2"/>
      <c r="E206" s="2"/>
      <c r="F206" s="2"/>
      <c r="G206" s="2"/>
    </row>
    <row r="207" spans="1:7" x14ac:dyDescent="0.25">
      <c r="A207" s="2" t="s">
        <v>117</v>
      </c>
      <c r="B207" s="2"/>
      <c r="C207" s="2"/>
      <c r="D207" s="4" t="s">
        <v>6</v>
      </c>
      <c r="E207" s="4" t="s">
        <v>6</v>
      </c>
      <c r="F207" s="2"/>
      <c r="G207" s="2"/>
    </row>
    <row r="208" spans="1:7" x14ac:dyDescent="0.25">
      <c r="A208" s="2" t="s">
        <v>119</v>
      </c>
      <c r="B208" s="4" t="s">
        <v>6</v>
      </c>
      <c r="C208" s="4" t="s">
        <v>6</v>
      </c>
      <c r="D208" s="2"/>
      <c r="E208" s="2"/>
      <c r="F208" s="2"/>
      <c r="G208" s="2"/>
    </row>
    <row r="209" spans="1:7" x14ac:dyDescent="0.25">
      <c r="A209" s="2" t="s">
        <v>125</v>
      </c>
      <c r="B209" s="2"/>
      <c r="C209" s="2"/>
      <c r="D209" s="4" t="s">
        <v>6</v>
      </c>
      <c r="E209" s="4" t="s">
        <v>6</v>
      </c>
      <c r="F209" s="2"/>
      <c r="G209" s="2"/>
    </row>
    <row r="210" spans="1:7" x14ac:dyDescent="0.25">
      <c r="A210" s="15" t="s">
        <v>131</v>
      </c>
      <c r="B210" s="21" t="s">
        <v>6</v>
      </c>
      <c r="C210" s="21" t="s">
        <v>6</v>
      </c>
      <c r="D210" s="15"/>
      <c r="E210" s="15"/>
      <c r="F210" s="15"/>
      <c r="G210" s="15"/>
    </row>
    <row r="211" spans="1:7" x14ac:dyDescent="0.25">
      <c r="A211" s="2" t="s">
        <v>6</v>
      </c>
      <c r="B211" s="10">
        <f t="shared" ref="B211:G211" si="40">COUNTIF(B198:B210,"pass")</f>
        <v>4</v>
      </c>
      <c r="C211" s="10">
        <f t="shared" si="40"/>
        <v>7</v>
      </c>
      <c r="D211" s="10">
        <f t="shared" si="40"/>
        <v>8</v>
      </c>
      <c r="E211" s="10">
        <f t="shared" si="40"/>
        <v>8</v>
      </c>
      <c r="F211" s="10">
        <f t="shared" si="40"/>
        <v>0</v>
      </c>
      <c r="G211" s="10">
        <f t="shared" si="40"/>
        <v>0</v>
      </c>
    </row>
    <row r="212" spans="1:7" x14ac:dyDescent="0.25">
      <c r="A212" s="2" t="s">
        <v>143</v>
      </c>
      <c r="B212" s="5">
        <f t="shared" ref="B212:G212" si="41">COUNTIF(B198:B210,"Ok")</f>
        <v>0</v>
      </c>
      <c r="C212" s="5">
        <f t="shared" si="41"/>
        <v>0</v>
      </c>
      <c r="D212" s="5">
        <f t="shared" si="41"/>
        <v>0</v>
      </c>
      <c r="E212" s="5">
        <f t="shared" si="41"/>
        <v>0</v>
      </c>
      <c r="F212" s="5">
        <f t="shared" si="41"/>
        <v>0</v>
      </c>
      <c r="G212" s="5">
        <f t="shared" si="41"/>
        <v>0</v>
      </c>
    </row>
    <row r="213" spans="1:7" x14ac:dyDescent="0.25">
      <c r="A213" s="2" t="s">
        <v>140</v>
      </c>
      <c r="B213" s="11">
        <f t="shared" ref="B213:G213" si="42">COUNTIF(B198:B210,"workaround")</f>
        <v>0</v>
      </c>
      <c r="C213" s="11">
        <f t="shared" si="42"/>
        <v>0</v>
      </c>
      <c r="D213" s="11">
        <f t="shared" si="42"/>
        <v>0</v>
      </c>
      <c r="E213" s="11">
        <f t="shared" si="42"/>
        <v>0</v>
      </c>
      <c r="F213" s="11">
        <f t="shared" si="42"/>
        <v>0</v>
      </c>
      <c r="G213" s="11">
        <f t="shared" si="42"/>
        <v>0</v>
      </c>
    </row>
    <row r="214" spans="1:7" x14ac:dyDescent="0.25">
      <c r="A214" s="2" t="s">
        <v>7</v>
      </c>
      <c r="B214" s="12">
        <f t="shared" ref="B214:G214" si="43">COUNTIF(B198:B210,"Fail")</f>
        <v>3</v>
      </c>
      <c r="C214" s="12">
        <f t="shared" si="43"/>
        <v>0</v>
      </c>
      <c r="D214" s="12">
        <f t="shared" si="43"/>
        <v>0</v>
      </c>
      <c r="E214" s="12">
        <f t="shared" si="43"/>
        <v>0</v>
      </c>
      <c r="F214" s="12">
        <f t="shared" si="43"/>
        <v>0</v>
      </c>
      <c r="G214" s="12">
        <f t="shared" si="43"/>
        <v>0</v>
      </c>
    </row>
    <row r="215" spans="1:7" x14ac:dyDescent="0.25">
      <c r="A215" s="2" t="s">
        <v>145</v>
      </c>
      <c r="B215" s="2">
        <f t="shared" ref="B215:G215" si="44">COUNT(B198:B210,"Untested")</f>
        <v>0</v>
      </c>
      <c r="C215" s="2">
        <f t="shared" si="44"/>
        <v>0</v>
      </c>
      <c r="D215" s="2">
        <f t="shared" si="44"/>
        <v>0</v>
      </c>
      <c r="E215" s="2">
        <f t="shared" si="44"/>
        <v>0</v>
      </c>
      <c r="F215" s="2">
        <f t="shared" si="44"/>
        <v>0</v>
      </c>
      <c r="G215" s="2">
        <f t="shared" si="44"/>
        <v>0</v>
      </c>
    </row>
    <row r="216" spans="1:7" x14ac:dyDescent="0.25">
      <c r="A216" s="2" t="s">
        <v>139</v>
      </c>
      <c r="B216" s="2">
        <f t="shared" ref="B216:G216" si="45">B211+B214+B213+B215+B212</f>
        <v>7</v>
      </c>
      <c r="C216" s="2">
        <f t="shared" si="45"/>
        <v>7</v>
      </c>
      <c r="D216" s="2">
        <f t="shared" si="45"/>
        <v>8</v>
      </c>
      <c r="E216" s="2">
        <f t="shared" si="45"/>
        <v>8</v>
      </c>
      <c r="F216" s="2">
        <f t="shared" si="45"/>
        <v>0</v>
      </c>
      <c r="G216" s="2">
        <f t="shared" si="45"/>
        <v>0</v>
      </c>
    </row>
    <row r="217" spans="1:7" ht="15.75" thickBot="1" x14ac:dyDescent="0.3">
      <c r="A217" s="18" t="s">
        <v>8</v>
      </c>
      <c r="B217" s="6">
        <f t="shared" ref="B217:G217" si="46">IF(B$216=0, 0, (B$211+B$212)/B$216)</f>
        <v>0.5714285714285714</v>
      </c>
      <c r="C217" s="6">
        <f t="shared" si="46"/>
        <v>1</v>
      </c>
      <c r="D217" s="6">
        <f t="shared" si="46"/>
        <v>1</v>
      </c>
      <c r="E217" s="6">
        <f t="shared" si="46"/>
        <v>1</v>
      </c>
      <c r="F217" s="6">
        <f t="shared" si="46"/>
        <v>0</v>
      </c>
      <c r="G217" s="6">
        <f t="shared" si="46"/>
        <v>0</v>
      </c>
    </row>
    <row r="218" spans="1:7" ht="15.75" thickBot="1" x14ac:dyDescent="0.3">
      <c r="A218" s="13"/>
      <c r="B218" s="13"/>
      <c r="C218" s="13"/>
      <c r="D218" s="13"/>
      <c r="E218" s="13"/>
      <c r="F218" s="13"/>
      <c r="G218" s="13"/>
    </row>
    <row r="219" spans="1:7" x14ac:dyDescent="0.25">
      <c r="A219" s="15" t="s">
        <v>10</v>
      </c>
      <c r="B219" s="15"/>
      <c r="C219" s="15"/>
      <c r="D219" s="15"/>
      <c r="E219" s="15"/>
      <c r="F219" s="15"/>
      <c r="G219" s="15"/>
    </row>
    <row r="220" spans="1:7" x14ac:dyDescent="0.25">
      <c r="A220" s="28" t="s">
        <v>11</v>
      </c>
      <c r="B220" s="29" t="s">
        <v>6</v>
      </c>
      <c r="C220" s="29" t="s">
        <v>6</v>
      </c>
      <c r="D220" s="28"/>
      <c r="E220" s="28"/>
      <c r="F220" s="29" t="s">
        <v>6</v>
      </c>
      <c r="G220" s="29" t="s">
        <v>6</v>
      </c>
    </row>
    <row r="221" spans="1:7" x14ac:dyDescent="0.25">
      <c r="A221" s="2" t="s">
        <v>6</v>
      </c>
      <c r="B221" s="10">
        <f t="shared" ref="B221:G221" si="47">COUNTIF(B220,"pass")</f>
        <v>1</v>
      </c>
      <c r="C221" s="10">
        <f t="shared" si="47"/>
        <v>1</v>
      </c>
      <c r="D221" s="10">
        <f t="shared" si="47"/>
        <v>0</v>
      </c>
      <c r="E221" s="10">
        <f t="shared" si="47"/>
        <v>0</v>
      </c>
      <c r="F221" s="10">
        <f t="shared" si="47"/>
        <v>1</v>
      </c>
      <c r="G221" s="10">
        <f t="shared" si="47"/>
        <v>1</v>
      </c>
    </row>
    <row r="222" spans="1:7" x14ac:dyDescent="0.25">
      <c r="A222" s="2" t="s">
        <v>143</v>
      </c>
      <c r="B222" s="5">
        <f t="shared" ref="B222:G222" si="48">COUNTIF(B220,"Ok")</f>
        <v>0</v>
      </c>
      <c r="C222" s="5">
        <f t="shared" si="48"/>
        <v>0</v>
      </c>
      <c r="D222" s="5">
        <f t="shared" si="48"/>
        <v>0</v>
      </c>
      <c r="E222" s="5">
        <f t="shared" si="48"/>
        <v>0</v>
      </c>
      <c r="F222" s="5">
        <f t="shared" si="48"/>
        <v>0</v>
      </c>
      <c r="G222" s="5">
        <f t="shared" si="48"/>
        <v>0</v>
      </c>
    </row>
    <row r="223" spans="1:7" x14ac:dyDescent="0.25">
      <c r="A223" s="2" t="s">
        <v>140</v>
      </c>
      <c r="B223" s="11">
        <f t="shared" ref="B223:G223" si="49">COUNTIF(B220,"workaround")</f>
        <v>0</v>
      </c>
      <c r="C223" s="11">
        <f t="shared" si="49"/>
        <v>0</v>
      </c>
      <c r="D223" s="11">
        <f t="shared" si="49"/>
        <v>0</v>
      </c>
      <c r="E223" s="11">
        <f t="shared" si="49"/>
        <v>0</v>
      </c>
      <c r="F223" s="11">
        <f t="shared" si="49"/>
        <v>0</v>
      </c>
      <c r="G223" s="11">
        <f t="shared" si="49"/>
        <v>0</v>
      </c>
    </row>
    <row r="224" spans="1:7" x14ac:dyDescent="0.25">
      <c r="A224" s="2" t="s">
        <v>7</v>
      </c>
      <c r="B224" s="12">
        <f t="shared" ref="B224:G224" si="50">COUNTIF(B220,"Fail")</f>
        <v>0</v>
      </c>
      <c r="C224" s="12">
        <f t="shared" si="50"/>
        <v>0</v>
      </c>
      <c r="D224" s="12">
        <f t="shared" si="50"/>
        <v>0</v>
      </c>
      <c r="E224" s="12">
        <f t="shared" si="50"/>
        <v>0</v>
      </c>
      <c r="F224" s="12">
        <f t="shared" si="50"/>
        <v>0</v>
      </c>
      <c r="G224" s="12">
        <f t="shared" si="50"/>
        <v>0</v>
      </c>
    </row>
    <row r="225" spans="1:7" x14ac:dyDescent="0.25">
      <c r="A225" s="2" t="s">
        <v>145</v>
      </c>
      <c r="B225" s="2">
        <f t="shared" ref="B225:G225" si="51">COUNT(B220,"Untested")</f>
        <v>0</v>
      </c>
      <c r="C225" s="2">
        <f t="shared" si="51"/>
        <v>0</v>
      </c>
      <c r="D225" s="2">
        <f t="shared" si="51"/>
        <v>0</v>
      </c>
      <c r="E225" s="2">
        <f t="shared" si="51"/>
        <v>0</v>
      </c>
      <c r="F225" s="2">
        <f t="shared" si="51"/>
        <v>0</v>
      </c>
      <c r="G225" s="2">
        <f t="shared" si="51"/>
        <v>0</v>
      </c>
    </row>
    <row r="226" spans="1:7" x14ac:dyDescent="0.25">
      <c r="A226" s="2" t="s">
        <v>139</v>
      </c>
      <c r="B226" s="2">
        <f t="shared" ref="B226:G226" si="52">B221+B224+B223+B225+B222</f>
        <v>1</v>
      </c>
      <c r="C226" s="2">
        <f t="shared" si="52"/>
        <v>1</v>
      </c>
      <c r="D226" s="2">
        <f t="shared" si="52"/>
        <v>0</v>
      </c>
      <c r="E226" s="2">
        <f t="shared" si="52"/>
        <v>0</v>
      </c>
      <c r="F226" s="2">
        <f t="shared" si="52"/>
        <v>1</v>
      </c>
      <c r="G226" s="2">
        <f t="shared" si="52"/>
        <v>1</v>
      </c>
    </row>
    <row r="227" spans="1:7" ht="15.75" thickBot="1" x14ac:dyDescent="0.3">
      <c r="A227" s="18" t="s">
        <v>8</v>
      </c>
      <c r="B227" s="6">
        <f t="shared" ref="B227:G227" si="53">IF(B$226=0, 0, (B$221+B$222)/B$226)</f>
        <v>1</v>
      </c>
      <c r="C227" s="6">
        <f t="shared" si="53"/>
        <v>1</v>
      </c>
      <c r="D227" s="6">
        <f t="shared" si="53"/>
        <v>0</v>
      </c>
      <c r="E227" s="6">
        <f t="shared" si="53"/>
        <v>0</v>
      </c>
      <c r="F227" s="6">
        <f t="shared" si="53"/>
        <v>1</v>
      </c>
      <c r="G227" s="6">
        <f t="shared" si="53"/>
        <v>1</v>
      </c>
    </row>
    <row r="228" spans="1:7" s="2" customFormat="1" x14ac:dyDescent="0.25">
      <c r="A228" s="1"/>
      <c r="B228" s="1"/>
      <c r="C228" s="1"/>
      <c r="D228" s="1"/>
      <c r="E228" s="1"/>
      <c r="F228" s="1"/>
      <c r="G228" s="1"/>
    </row>
    <row r="229" spans="1:7" s="2" customFormat="1" x14ac:dyDescent="0.25">
      <c r="B229" s="20"/>
      <c r="C229" s="20"/>
      <c r="D229" s="20"/>
      <c r="E229" s="20"/>
      <c r="F229" s="20"/>
      <c r="G229" s="20"/>
    </row>
    <row r="230" spans="1:7" s="2" customFormat="1" x14ac:dyDescent="0.25">
      <c r="B230" s="20"/>
      <c r="C230" s="20"/>
      <c r="D230" s="20"/>
      <c r="E230" s="20"/>
      <c r="F230" s="20"/>
      <c r="G230" s="20"/>
    </row>
    <row r="231" spans="1:7" x14ac:dyDescent="0.25">
      <c r="A231" s="2"/>
      <c r="B231" s="2"/>
      <c r="C231" s="2"/>
      <c r="D231" s="2"/>
      <c r="E231" s="2"/>
      <c r="F231" s="2"/>
      <c r="G231" s="2"/>
    </row>
  </sheetData>
  <mergeCells count="5">
    <mergeCell ref="B4:C4"/>
    <mergeCell ref="D4:E4"/>
    <mergeCell ref="F4:G4"/>
    <mergeCell ref="A1:G1"/>
    <mergeCell ref="A2:G2"/>
  </mergeCells>
  <hyperlinks>
    <hyperlink ref="A2" r:id="rId1" display="http://www.g-truc.net"/>
  </hyperlinks>
  <printOptions horizontalCentered="1"/>
  <pageMargins left="0.23622047244094491" right="0.23622047244094491" top="0.74803149606299213" bottom="0.74803149606299213" header="0.31496062992125984" footer="0.31496062992125984"/>
  <pageSetup orientation="landscape" r:id="rId2"/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97"/>
  <sheetViews>
    <sheetView workbookViewId="0">
      <selection activeCell="H33" sqref="H33"/>
    </sheetView>
  </sheetViews>
  <sheetFormatPr defaultRowHeight="15" x14ac:dyDescent="0.25"/>
  <cols>
    <col min="1" max="1" width="36.42578125" bestFit="1" customWidth="1"/>
    <col min="2" max="3" width="12.140625" bestFit="1" customWidth="1"/>
    <col min="4" max="4" width="12.42578125" bestFit="1" customWidth="1"/>
    <col min="5" max="5" width="12.140625" bestFit="1" customWidth="1"/>
  </cols>
  <sheetData>
    <row r="1" spans="1:5" x14ac:dyDescent="0.25">
      <c r="A1" s="2" t="s">
        <v>147</v>
      </c>
      <c r="B1" s="60" t="s">
        <v>5</v>
      </c>
      <c r="C1" s="60"/>
      <c r="D1" s="61" t="s">
        <v>151</v>
      </c>
      <c r="E1" s="61"/>
    </row>
    <row r="2" spans="1:5" s="1" customFormat="1" x14ac:dyDescent="0.25">
      <c r="A2" s="2" t="s">
        <v>148</v>
      </c>
      <c r="B2" s="2" t="s">
        <v>142</v>
      </c>
      <c r="C2" s="2" t="s">
        <v>141</v>
      </c>
      <c r="D2" s="2" t="s">
        <v>152</v>
      </c>
      <c r="E2" s="2" t="s">
        <v>153</v>
      </c>
    </row>
    <row r="3" spans="1:5" s="1" customFormat="1" x14ac:dyDescent="0.25">
      <c r="A3" s="2" t="s">
        <v>149</v>
      </c>
      <c r="B3" s="17">
        <v>41206</v>
      </c>
      <c r="C3" s="17">
        <v>41241</v>
      </c>
      <c r="D3" s="17">
        <v>41205</v>
      </c>
      <c r="E3" s="17">
        <v>41247</v>
      </c>
    </row>
    <row r="4" spans="1:5" s="1" customFormat="1" ht="15.75" thickBot="1" x14ac:dyDescent="0.3">
      <c r="A4" s="2"/>
      <c r="B4" s="17"/>
      <c r="C4" s="17"/>
      <c r="D4" s="17"/>
      <c r="E4" s="17"/>
    </row>
    <row r="5" spans="1:5" x14ac:dyDescent="0.25">
      <c r="A5" s="3" t="s">
        <v>128</v>
      </c>
      <c r="B5" s="3"/>
      <c r="C5" s="3"/>
      <c r="D5" s="3"/>
      <c r="E5" s="3"/>
    </row>
    <row r="6" spans="1:5" x14ac:dyDescent="0.25">
      <c r="A6" s="2" t="s">
        <v>129</v>
      </c>
      <c r="B6" s="4" t="s">
        <v>6</v>
      </c>
      <c r="C6" s="4" t="s">
        <v>6</v>
      </c>
      <c r="D6" s="2"/>
      <c r="E6" s="2"/>
    </row>
    <row r="7" spans="1:5" x14ac:dyDescent="0.25">
      <c r="A7" s="2" t="s">
        <v>130</v>
      </c>
      <c r="B7" s="7" t="s">
        <v>140</v>
      </c>
      <c r="C7" s="7" t="s">
        <v>140</v>
      </c>
      <c r="D7" s="2"/>
      <c r="E7" s="2"/>
    </row>
    <row r="8" spans="1:5" x14ac:dyDescent="0.25">
      <c r="A8" s="2" t="s">
        <v>132</v>
      </c>
      <c r="B8" s="4" t="s">
        <v>6</v>
      </c>
      <c r="C8" s="4" t="s">
        <v>6</v>
      </c>
      <c r="D8" s="2"/>
      <c r="E8" s="2"/>
    </row>
    <row r="9" spans="1:5" x14ac:dyDescent="0.25">
      <c r="A9" s="2" t="s">
        <v>133</v>
      </c>
      <c r="B9" s="4" t="s">
        <v>6</v>
      </c>
      <c r="C9" s="4" t="s">
        <v>6</v>
      </c>
      <c r="D9" s="2"/>
      <c r="E9" s="2"/>
    </row>
    <row r="10" spans="1:5" x14ac:dyDescent="0.25">
      <c r="A10" s="2" t="s">
        <v>134</v>
      </c>
      <c r="B10" s="7" t="s">
        <v>140</v>
      </c>
      <c r="C10" s="7" t="s">
        <v>140</v>
      </c>
      <c r="D10" s="2"/>
      <c r="E10" s="2"/>
    </row>
    <row r="11" spans="1:5" x14ac:dyDescent="0.25">
      <c r="A11" s="2" t="s">
        <v>135</v>
      </c>
      <c r="B11" s="8" t="s">
        <v>7</v>
      </c>
      <c r="C11" s="9" t="s">
        <v>7</v>
      </c>
      <c r="D11" s="2"/>
      <c r="E11" s="2"/>
    </row>
    <row r="12" spans="1:5" x14ac:dyDescent="0.25">
      <c r="A12" s="2" t="s">
        <v>136</v>
      </c>
      <c r="B12" s="4" t="s">
        <v>6</v>
      </c>
      <c r="C12" s="4" t="s">
        <v>6</v>
      </c>
      <c r="D12" s="2"/>
      <c r="E12" s="2"/>
    </row>
    <row r="13" spans="1:5" x14ac:dyDescent="0.25">
      <c r="A13" s="2" t="s">
        <v>137</v>
      </c>
      <c r="B13" s="7" t="s">
        <v>140</v>
      </c>
      <c r="C13" s="4" t="s">
        <v>6</v>
      </c>
      <c r="D13" s="2"/>
      <c r="E13" s="2"/>
    </row>
    <row r="14" spans="1:5" x14ac:dyDescent="0.25">
      <c r="A14" s="2" t="s">
        <v>138</v>
      </c>
      <c r="B14" s="4" t="s">
        <v>6</v>
      </c>
      <c r="C14" s="4" t="s">
        <v>6</v>
      </c>
      <c r="D14" s="2"/>
      <c r="E14" s="2"/>
    </row>
    <row r="15" spans="1:5" x14ac:dyDescent="0.25">
      <c r="A15" s="2" t="s">
        <v>9</v>
      </c>
      <c r="B15" s="4" t="s">
        <v>6</v>
      </c>
      <c r="C15" s="4" t="s">
        <v>6</v>
      </c>
      <c r="D15" s="2"/>
      <c r="E15" s="2"/>
    </row>
    <row r="16" spans="1:5" x14ac:dyDescent="0.25">
      <c r="A16" s="2" t="s">
        <v>0</v>
      </c>
      <c r="B16" s="4" t="s">
        <v>6</v>
      </c>
      <c r="C16" s="4" t="s">
        <v>6</v>
      </c>
      <c r="D16" s="2"/>
      <c r="E16" s="2"/>
    </row>
    <row r="17" spans="1:5" x14ac:dyDescent="0.25">
      <c r="A17" s="2" t="s">
        <v>1</v>
      </c>
      <c r="B17" s="4" t="s">
        <v>6</v>
      </c>
      <c r="C17" s="4" t="s">
        <v>6</v>
      </c>
      <c r="D17" s="2"/>
      <c r="E17" s="2"/>
    </row>
    <row r="18" spans="1:5" x14ac:dyDescent="0.25">
      <c r="A18" s="2" t="s">
        <v>2</v>
      </c>
      <c r="B18" s="4" t="s">
        <v>6</v>
      </c>
      <c r="C18" s="4" t="s">
        <v>6</v>
      </c>
      <c r="D18" s="2"/>
      <c r="E18" s="2"/>
    </row>
    <row r="19" spans="1:5" x14ac:dyDescent="0.25">
      <c r="A19" s="2" t="s">
        <v>3</v>
      </c>
      <c r="B19" s="4" t="s">
        <v>6</v>
      </c>
      <c r="C19" s="4" t="s">
        <v>6</v>
      </c>
      <c r="D19" s="2"/>
      <c r="E19" s="2"/>
    </row>
    <row r="20" spans="1:5" x14ac:dyDescent="0.25">
      <c r="A20" s="15" t="s">
        <v>4</v>
      </c>
      <c r="B20" s="21" t="s">
        <v>6</v>
      </c>
      <c r="C20" s="21" t="s">
        <v>6</v>
      </c>
      <c r="D20" s="15"/>
      <c r="E20" s="15"/>
    </row>
    <row r="21" spans="1:5" x14ac:dyDescent="0.25">
      <c r="A21" s="2" t="s">
        <v>6</v>
      </c>
      <c r="B21" s="10">
        <f>COUNTIF(B6:B20,"pass")</f>
        <v>11</v>
      </c>
      <c r="C21" s="10">
        <f>COUNTIF(C6:C20,"pass")</f>
        <v>12</v>
      </c>
      <c r="D21" s="10">
        <f>COUNTIF(D6:D20,"pass")</f>
        <v>0</v>
      </c>
      <c r="E21" s="10">
        <f>COUNTIF(E6:E20,"pass")</f>
        <v>0</v>
      </c>
    </row>
    <row r="22" spans="1:5" s="1" customFormat="1" x14ac:dyDescent="0.25">
      <c r="A22" s="2" t="s">
        <v>143</v>
      </c>
      <c r="B22" s="5">
        <f>COUNTIF(B6:B20,"Ok")</f>
        <v>0</v>
      </c>
      <c r="C22" s="5">
        <f>COUNTIF(C6:C20,"Ok")</f>
        <v>0</v>
      </c>
      <c r="D22" s="5">
        <f>COUNTIF(D6:D20,"Ok")</f>
        <v>0</v>
      </c>
      <c r="E22" s="5">
        <f>COUNTIF(E6:E20,"Ok")</f>
        <v>0</v>
      </c>
    </row>
    <row r="23" spans="1:5" x14ac:dyDescent="0.25">
      <c r="A23" s="2" t="s">
        <v>140</v>
      </c>
      <c r="B23" s="11">
        <f>COUNTIF(B6:B20,"workaround")</f>
        <v>3</v>
      </c>
      <c r="C23" s="11">
        <f>COUNTIF(C6:C20,"workaround")</f>
        <v>2</v>
      </c>
      <c r="D23" s="11">
        <f>COUNTIF(D6:D20,"workaround")</f>
        <v>0</v>
      </c>
      <c r="E23" s="11">
        <f>COUNTIF(E6:E20,"workaround")</f>
        <v>0</v>
      </c>
    </row>
    <row r="24" spans="1:5" x14ac:dyDescent="0.25">
      <c r="A24" s="2" t="s">
        <v>7</v>
      </c>
      <c r="B24" s="12">
        <f>COUNTIF(B6:B20,"Fail")</f>
        <v>1</v>
      </c>
      <c r="C24" s="12">
        <f>COUNTIF(C6:C20,"Fail")</f>
        <v>1</v>
      </c>
      <c r="D24" s="12">
        <f>COUNTIF(D6:D20,"Fail")</f>
        <v>0</v>
      </c>
      <c r="E24" s="12">
        <f>COUNTIF(E6:E20,"Fail")</f>
        <v>0</v>
      </c>
    </row>
    <row r="25" spans="1:5" x14ac:dyDescent="0.25">
      <c r="A25" s="2" t="s">
        <v>145</v>
      </c>
      <c r="B25" s="2">
        <f>COUNT(B6:B20,"Untested")</f>
        <v>0</v>
      </c>
      <c r="C25" s="2">
        <f>COUNT(C6:C20,"Untested")</f>
        <v>0</v>
      </c>
      <c r="D25" s="2">
        <f>COUNT(D6:D20,"Untested")</f>
        <v>0</v>
      </c>
      <c r="E25" s="2">
        <f>COUNT(E6:E20,"Untested")</f>
        <v>0</v>
      </c>
    </row>
    <row r="26" spans="1:5" x14ac:dyDescent="0.25">
      <c r="A26" s="2" t="s">
        <v>139</v>
      </c>
      <c r="B26" s="2">
        <f>B21+B24+B23+B25+B22</f>
        <v>15</v>
      </c>
      <c r="C26" s="2">
        <f>C21+C24+C23+C25+C22</f>
        <v>15</v>
      </c>
      <c r="D26" s="2">
        <f>D21+D24+D23+D25+D22</f>
        <v>0</v>
      </c>
      <c r="E26" s="2">
        <f>E21+E24+E23+E25+E22</f>
        <v>0</v>
      </c>
    </row>
    <row r="27" spans="1:5" ht="15.75" thickBot="1" x14ac:dyDescent="0.3">
      <c r="A27" s="18" t="s">
        <v>8</v>
      </c>
      <c r="B27" s="6">
        <f>(B21+B22)/B26</f>
        <v>0.73333333333333328</v>
      </c>
      <c r="C27" s="6">
        <f>(C21+C22)/C26</f>
        <v>0.8</v>
      </c>
      <c r="D27" s="6" t="e">
        <f>(D21+D22)/D26</f>
        <v>#DIV/0!</v>
      </c>
      <c r="E27" s="6" t="e">
        <f>(E21+E22)/E26</f>
        <v>#DIV/0!</v>
      </c>
    </row>
    <row r="28" spans="1:5" s="1" customFormat="1" ht="15.75" thickBot="1" x14ac:dyDescent="0.3">
      <c r="A28" s="2"/>
      <c r="B28" s="20"/>
      <c r="C28" s="20"/>
      <c r="D28" s="20"/>
      <c r="E28" s="20"/>
    </row>
    <row r="29" spans="1:5" x14ac:dyDescent="0.25">
      <c r="A29" s="3" t="s">
        <v>102</v>
      </c>
      <c r="B29" s="3"/>
      <c r="C29" s="3"/>
      <c r="D29" s="3"/>
      <c r="E29" s="3"/>
    </row>
    <row r="30" spans="1:5" x14ac:dyDescent="0.25">
      <c r="A30" s="2" t="s">
        <v>94</v>
      </c>
      <c r="B30" s="4" t="s">
        <v>6</v>
      </c>
      <c r="C30" s="4" t="s">
        <v>6</v>
      </c>
      <c r="D30" s="4" t="s">
        <v>6</v>
      </c>
      <c r="E30" s="4" t="s">
        <v>6</v>
      </c>
    </row>
    <row r="31" spans="1:5" x14ac:dyDescent="0.25">
      <c r="A31" s="2" t="s">
        <v>97</v>
      </c>
      <c r="B31" s="4" t="s">
        <v>6</v>
      </c>
      <c r="C31" s="4" t="s">
        <v>6</v>
      </c>
      <c r="D31" s="4" t="s">
        <v>6</v>
      </c>
      <c r="E31" s="4" t="s">
        <v>6</v>
      </c>
    </row>
    <row r="32" spans="1:5" x14ac:dyDescent="0.25">
      <c r="A32" s="2" t="s">
        <v>98</v>
      </c>
      <c r="B32" s="4" t="s">
        <v>6</v>
      </c>
      <c r="C32" s="4" t="s">
        <v>6</v>
      </c>
      <c r="D32" s="4" t="s">
        <v>6</v>
      </c>
      <c r="E32" s="4" t="s">
        <v>6</v>
      </c>
    </row>
    <row r="33" spans="1:5" x14ac:dyDescent="0.25">
      <c r="A33" s="2" t="s">
        <v>99</v>
      </c>
      <c r="B33" s="4" t="s">
        <v>6</v>
      </c>
      <c r="C33" s="4" t="s">
        <v>6</v>
      </c>
      <c r="D33" s="4" t="s">
        <v>6</v>
      </c>
      <c r="E33" s="4" t="s">
        <v>6</v>
      </c>
    </row>
    <row r="34" spans="1:5" x14ac:dyDescent="0.25">
      <c r="A34" s="2" t="s">
        <v>100</v>
      </c>
      <c r="B34" s="4" t="s">
        <v>6</v>
      </c>
      <c r="C34" s="4" t="s">
        <v>6</v>
      </c>
      <c r="D34" s="4" t="s">
        <v>6</v>
      </c>
      <c r="E34" s="4" t="s">
        <v>6</v>
      </c>
    </row>
    <row r="35" spans="1:5" x14ac:dyDescent="0.25">
      <c r="A35" s="2" t="s">
        <v>101</v>
      </c>
      <c r="B35" s="4" t="s">
        <v>6</v>
      </c>
      <c r="C35" s="4" t="s">
        <v>6</v>
      </c>
      <c r="D35" s="4" t="s">
        <v>6</v>
      </c>
      <c r="E35" s="4" t="s">
        <v>6</v>
      </c>
    </row>
    <row r="36" spans="1:5" x14ac:dyDescent="0.25">
      <c r="A36" s="2" t="s">
        <v>103</v>
      </c>
      <c r="B36" s="4" t="s">
        <v>6</v>
      </c>
      <c r="C36" s="4" t="s">
        <v>6</v>
      </c>
      <c r="D36" s="4" t="s">
        <v>6</v>
      </c>
      <c r="E36" s="4" t="s">
        <v>6</v>
      </c>
    </row>
    <row r="37" spans="1:5" x14ac:dyDescent="0.25">
      <c r="A37" s="2" t="s">
        <v>108</v>
      </c>
      <c r="B37" s="4" t="s">
        <v>6</v>
      </c>
      <c r="C37" s="4" t="s">
        <v>6</v>
      </c>
      <c r="D37" s="4" t="s">
        <v>6</v>
      </c>
      <c r="E37" s="4" t="s">
        <v>6</v>
      </c>
    </row>
    <row r="38" spans="1:5" x14ac:dyDescent="0.25">
      <c r="A38" s="2" t="s">
        <v>109</v>
      </c>
      <c r="B38" s="4" t="s">
        <v>6</v>
      </c>
      <c r="C38" s="4" t="s">
        <v>6</v>
      </c>
      <c r="D38" s="4" t="s">
        <v>6</v>
      </c>
      <c r="E38" s="4" t="s">
        <v>6</v>
      </c>
    </row>
    <row r="39" spans="1:5" x14ac:dyDescent="0.25">
      <c r="A39" s="2" t="s">
        <v>110</v>
      </c>
      <c r="B39" s="4" t="s">
        <v>6</v>
      </c>
      <c r="C39" s="4" t="s">
        <v>6</v>
      </c>
      <c r="D39" s="4" t="s">
        <v>6</v>
      </c>
      <c r="E39" s="4" t="s">
        <v>6</v>
      </c>
    </row>
    <row r="40" spans="1:5" x14ac:dyDescent="0.25">
      <c r="A40" s="2" t="s">
        <v>111</v>
      </c>
      <c r="B40" s="5" t="s">
        <v>144</v>
      </c>
      <c r="C40" s="5" t="s">
        <v>144</v>
      </c>
      <c r="D40" s="4" t="s">
        <v>6</v>
      </c>
      <c r="E40" s="4" t="s">
        <v>6</v>
      </c>
    </row>
    <row r="41" spans="1:5" x14ac:dyDescent="0.25">
      <c r="A41" s="2" t="s">
        <v>112</v>
      </c>
      <c r="B41" s="4" t="s">
        <v>6</v>
      </c>
      <c r="C41" s="4" t="s">
        <v>6</v>
      </c>
      <c r="D41" s="4" t="s">
        <v>6</v>
      </c>
      <c r="E41" s="4" t="s">
        <v>6</v>
      </c>
    </row>
    <row r="42" spans="1:5" x14ac:dyDescent="0.25">
      <c r="A42" s="2" t="s">
        <v>113</v>
      </c>
      <c r="B42" s="4" t="s">
        <v>6</v>
      </c>
      <c r="C42" s="4" t="s">
        <v>6</v>
      </c>
      <c r="D42" s="4" t="s">
        <v>6</v>
      </c>
      <c r="E42" s="4" t="s">
        <v>6</v>
      </c>
    </row>
    <row r="43" spans="1:5" x14ac:dyDescent="0.25">
      <c r="A43" s="2" t="s">
        <v>115</v>
      </c>
      <c r="B43" s="4" t="s">
        <v>6</v>
      </c>
      <c r="C43" s="4" t="s">
        <v>6</v>
      </c>
      <c r="D43" s="4" t="s">
        <v>6</v>
      </c>
      <c r="E43" s="4" t="s">
        <v>6</v>
      </c>
    </row>
    <row r="44" spans="1:5" x14ac:dyDescent="0.25">
      <c r="A44" s="2" t="s">
        <v>116</v>
      </c>
      <c r="B44" s="4" t="s">
        <v>6</v>
      </c>
      <c r="C44" s="4" t="s">
        <v>6</v>
      </c>
      <c r="D44" s="4" t="s">
        <v>6</v>
      </c>
      <c r="E44" s="4" t="s">
        <v>6</v>
      </c>
    </row>
    <row r="45" spans="1:5" x14ac:dyDescent="0.25">
      <c r="A45" s="2" t="s">
        <v>118</v>
      </c>
      <c r="B45" s="4" t="s">
        <v>6</v>
      </c>
      <c r="C45" s="4" t="s">
        <v>6</v>
      </c>
      <c r="D45" s="4" t="s">
        <v>6</v>
      </c>
      <c r="E45" s="4" t="s">
        <v>6</v>
      </c>
    </row>
    <row r="46" spans="1:5" x14ac:dyDescent="0.25">
      <c r="A46" s="2" t="s">
        <v>120</v>
      </c>
      <c r="B46" s="4" t="s">
        <v>6</v>
      </c>
      <c r="C46" s="4" t="s">
        <v>6</v>
      </c>
      <c r="D46" s="4" t="s">
        <v>6</v>
      </c>
      <c r="E46" s="4" t="s">
        <v>6</v>
      </c>
    </row>
    <row r="47" spans="1:5" x14ac:dyDescent="0.25">
      <c r="A47" s="2" t="s">
        <v>121</v>
      </c>
      <c r="B47" s="4" t="s">
        <v>6</v>
      </c>
      <c r="C47" s="4" t="s">
        <v>6</v>
      </c>
      <c r="D47" s="8" t="s">
        <v>7</v>
      </c>
      <c r="E47" s="8" t="s">
        <v>7</v>
      </c>
    </row>
    <row r="48" spans="1:5" x14ac:dyDescent="0.25">
      <c r="A48" s="2" t="s">
        <v>122</v>
      </c>
      <c r="B48" s="4" t="s">
        <v>6</v>
      </c>
      <c r="C48" s="4" t="s">
        <v>6</v>
      </c>
      <c r="D48" s="4" t="s">
        <v>6</v>
      </c>
      <c r="E48" s="4" t="s">
        <v>6</v>
      </c>
    </row>
    <row r="49" spans="1:5" x14ac:dyDescent="0.25">
      <c r="A49" s="2" t="s">
        <v>123</v>
      </c>
      <c r="B49" s="4" t="s">
        <v>6</v>
      </c>
      <c r="C49" s="4" t="s">
        <v>6</v>
      </c>
      <c r="D49" s="4" t="s">
        <v>6</v>
      </c>
      <c r="E49" s="4" t="s">
        <v>6</v>
      </c>
    </row>
    <row r="50" spans="1:5" x14ac:dyDescent="0.25">
      <c r="A50" s="2" t="s">
        <v>124</v>
      </c>
      <c r="B50" s="4" t="s">
        <v>6</v>
      </c>
      <c r="C50" s="4" t="s">
        <v>6</v>
      </c>
      <c r="D50" s="4" t="s">
        <v>6</v>
      </c>
      <c r="E50" s="4" t="s">
        <v>6</v>
      </c>
    </row>
    <row r="51" spans="1:5" x14ac:dyDescent="0.25">
      <c r="A51" s="2" t="s">
        <v>126</v>
      </c>
      <c r="B51" s="7" t="s">
        <v>140</v>
      </c>
      <c r="C51" s="7" t="s">
        <v>140</v>
      </c>
      <c r="D51" s="7" t="s">
        <v>140</v>
      </c>
      <c r="E51" s="7" t="s">
        <v>140</v>
      </c>
    </row>
    <row r="52" spans="1:5" x14ac:dyDescent="0.25">
      <c r="A52" s="15" t="s">
        <v>127</v>
      </c>
      <c r="B52" s="21" t="s">
        <v>6</v>
      </c>
      <c r="C52" s="21" t="s">
        <v>6</v>
      </c>
      <c r="D52" s="21" t="s">
        <v>6</v>
      </c>
      <c r="E52" s="21" t="s">
        <v>6</v>
      </c>
    </row>
    <row r="53" spans="1:5" s="1" customFormat="1" x14ac:dyDescent="0.25">
      <c r="A53" s="2" t="s">
        <v>6</v>
      </c>
      <c r="B53" s="10">
        <f>COUNTIF(B30:B52,"pass")</f>
        <v>21</v>
      </c>
      <c r="C53" s="10">
        <f>COUNTIF(C30:C52,"pass")</f>
        <v>21</v>
      </c>
      <c r="D53" s="10">
        <f>COUNTIF(D30:D52,"pass")</f>
        <v>21</v>
      </c>
      <c r="E53" s="10">
        <f>COUNTIF(E30:E52,"pass")</f>
        <v>21</v>
      </c>
    </row>
    <row r="54" spans="1:5" s="1" customFormat="1" x14ac:dyDescent="0.25">
      <c r="A54" s="2" t="s">
        <v>143</v>
      </c>
      <c r="B54" s="5">
        <f>COUNTIF(B30:B52,"Ok")</f>
        <v>1</v>
      </c>
      <c r="C54" s="5">
        <f>COUNTIF(C30:C52,"Ok")</f>
        <v>1</v>
      </c>
      <c r="D54" s="5">
        <f>COUNTIF(D30:D52,"Ok")</f>
        <v>0</v>
      </c>
      <c r="E54" s="5">
        <f>COUNTIF(E30:E52,"Ok")</f>
        <v>0</v>
      </c>
    </row>
    <row r="55" spans="1:5" s="1" customFormat="1" x14ac:dyDescent="0.25">
      <c r="A55" s="2" t="s">
        <v>140</v>
      </c>
      <c r="B55" s="11">
        <f>COUNTIF(B30:B52,"workaround")</f>
        <v>1</v>
      </c>
      <c r="C55" s="11">
        <f>COUNTIF(C30:C52,"workaround")</f>
        <v>1</v>
      </c>
      <c r="D55" s="11">
        <f>COUNTIF(D30:D52,"workaround")</f>
        <v>1</v>
      </c>
      <c r="E55" s="11">
        <f>COUNTIF(E30:E52,"workaround")</f>
        <v>1</v>
      </c>
    </row>
    <row r="56" spans="1:5" s="1" customFormat="1" x14ac:dyDescent="0.25">
      <c r="A56" s="2" t="s">
        <v>7</v>
      </c>
      <c r="B56" s="12">
        <f>COUNTIF(B30:B52,"Fail")</f>
        <v>0</v>
      </c>
      <c r="C56" s="12">
        <f>COUNTIF(C30:C52,"Fail")</f>
        <v>0</v>
      </c>
      <c r="D56" s="12">
        <f>COUNTIF(D30:D52,"Fail")</f>
        <v>1</v>
      </c>
      <c r="E56" s="12">
        <f>COUNTIF(E30:E52,"Fail")</f>
        <v>1</v>
      </c>
    </row>
    <row r="57" spans="1:5" s="1" customFormat="1" x14ac:dyDescent="0.25">
      <c r="A57" s="2" t="s">
        <v>145</v>
      </c>
      <c r="B57" s="2">
        <f>COUNT(B30:B52,"Untested")</f>
        <v>0</v>
      </c>
      <c r="C57" s="2">
        <f>COUNT(C30:C52,"Untested")</f>
        <v>0</v>
      </c>
      <c r="D57" s="2">
        <f>COUNT(D30:D52,"Untested")</f>
        <v>0</v>
      </c>
      <c r="E57" s="2">
        <f>COUNT(E30:E52,"Untested")</f>
        <v>0</v>
      </c>
    </row>
    <row r="58" spans="1:5" s="1" customFormat="1" x14ac:dyDescent="0.25">
      <c r="A58" s="2" t="s">
        <v>139</v>
      </c>
      <c r="B58" s="2">
        <f>B53+B56+B55+B57+B54</f>
        <v>23</v>
      </c>
      <c r="C58" s="2">
        <f>C53+C56+C55+C57+C54</f>
        <v>23</v>
      </c>
      <c r="D58" s="2">
        <f>D53+D56+D55+D57+D54</f>
        <v>23</v>
      </c>
      <c r="E58" s="2">
        <f>E53+E56+E55+E57+E54</f>
        <v>23</v>
      </c>
    </row>
    <row r="59" spans="1:5" s="1" customFormat="1" ht="15.75" thickBot="1" x14ac:dyDescent="0.3">
      <c r="A59" s="18" t="s">
        <v>8</v>
      </c>
      <c r="B59" s="6">
        <f>(B53+B54)/B58</f>
        <v>0.95652173913043481</v>
      </c>
      <c r="C59" s="6">
        <f>(C53+C54)/C58</f>
        <v>0.95652173913043481</v>
      </c>
      <c r="D59" s="6">
        <f>(D53+D54)/D58</f>
        <v>0.91304347826086951</v>
      </c>
      <c r="E59" s="6">
        <f>(E53+E54)/E58</f>
        <v>0.91304347826086951</v>
      </c>
    </row>
    <row r="60" spans="1:5" s="1" customFormat="1" ht="15.75" thickBot="1" x14ac:dyDescent="0.3">
      <c r="A60" s="2"/>
      <c r="B60" s="20"/>
      <c r="C60" s="20"/>
      <c r="D60" s="20"/>
      <c r="E60" s="20"/>
    </row>
    <row r="61" spans="1:5" x14ac:dyDescent="0.25">
      <c r="A61" s="3" t="s">
        <v>85</v>
      </c>
      <c r="B61" s="3"/>
      <c r="C61" s="3"/>
      <c r="D61" s="3"/>
      <c r="E61" s="3"/>
    </row>
    <row r="62" spans="1:5" x14ac:dyDescent="0.25">
      <c r="A62" s="2" t="s">
        <v>86</v>
      </c>
      <c r="B62" s="4" t="s">
        <v>6</v>
      </c>
      <c r="C62" s="4" t="s">
        <v>6</v>
      </c>
      <c r="D62" s="4" t="s">
        <v>6</v>
      </c>
      <c r="E62" s="4" t="s">
        <v>6</v>
      </c>
    </row>
    <row r="63" spans="1:5" x14ac:dyDescent="0.25">
      <c r="A63" s="2" t="s">
        <v>87</v>
      </c>
      <c r="B63" s="4" t="s">
        <v>6</v>
      </c>
      <c r="C63" s="4" t="s">
        <v>6</v>
      </c>
      <c r="D63" s="4" t="s">
        <v>6</v>
      </c>
      <c r="E63" s="4" t="s">
        <v>6</v>
      </c>
    </row>
    <row r="64" spans="1:5" x14ac:dyDescent="0.25">
      <c r="A64" s="2" t="s">
        <v>88</v>
      </c>
      <c r="B64" s="4" t="s">
        <v>6</v>
      </c>
      <c r="C64" s="4" t="s">
        <v>6</v>
      </c>
      <c r="D64" s="4" t="s">
        <v>6</v>
      </c>
      <c r="E64" s="4" t="s">
        <v>6</v>
      </c>
    </row>
    <row r="65" spans="1:5" x14ac:dyDescent="0.25">
      <c r="A65" s="2" t="s">
        <v>89</v>
      </c>
      <c r="B65" s="4" t="s">
        <v>6</v>
      </c>
      <c r="C65" s="4" t="s">
        <v>6</v>
      </c>
      <c r="D65" s="4" t="s">
        <v>6</v>
      </c>
      <c r="E65" s="4" t="s">
        <v>6</v>
      </c>
    </row>
    <row r="66" spans="1:5" x14ac:dyDescent="0.25">
      <c r="A66" s="2" t="s">
        <v>90</v>
      </c>
      <c r="B66" s="4" t="s">
        <v>6</v>
      </c>
      <c r="C66" s="4" t="s">
        <v>6</v>
      </c>
      <c r="D66" s="4" t="s">
        <v>6</v>
      </c>
      <c r="E66" s="4" t="s">
        <v>6</v>
      </c>
    </row>
    <row r="67" spans="1:5" x14ac:dyDescent="0.25">
      <c r="A67" s="2" t="s">
        <v>91</v>
      </c>
      <c r="B67" s="4" t="s">
        <v>6</v>
      </c>
      <c r="C67" s="4" t="s">
        <v>6</v>
      </c>
      <c r="D67" s="4" t="s">
        <v>6</v>
      </c>
      <c r="E67" s="4" t="s">
        <v>6</v>
      </c>
    </row>
    <row r="68" spans="1:5" x14ac:dyDescent="0.25">
      <c r="A68" s="2" t="s">
        <v>92</v>
      </c>
      <c r="B68" s="4" t="s">
        <v>6</v>
      </c>
      <c r="C68" s="4" t="s">
        <v>6</v>
      </c>
      <c r="D68" s="4" t="s">
        <v>6</v>
      </c>
      <c r="E68" s="4" t="s">
        <v>6</v>
      </c>
    </row>
    <row r="69" spans="1:5" x14ac:dyDescent="0.25">
      <c r="A69" s="15" t="s">
        <v>93</v>
      </c>
      <c r="B69" s="21" t="s">
        <v>6</v>
      </c>
      <c r="C69" s="21" t="s">
        <v>6</v>
      </c>
      <c r="D69" s="21" t="s">
        <v>6</v>
      </c>
      <c r="E69" s="21" t="s">
        <v>6</v>
      </c>
    </row>
    <row r="70" spans="1:5" s="1" customFormat="1" x14ac:dyDescent="0.25">
      <c r="A70" s="2" t="s">
        <v>6</v>
      </c>
      <c r="B70" s="10">
        <f>COUNTIF(B62:B69,"pass")</f>
        <v>8</v>
      </c>
      <c r="C70" s="10">
        <f>COUNTIF(C62:C69,"pass")</f>
        <v>8</v>
      </c>
      <c r="D70" s="10">
        <f>COUNTIF(D62:D69,"pass")</f>
        <v>8</v>
      </c>
      <c r="E70" s="10">
        <f>COUNTIF(E62:E69,"pass")</f>
        <v>8</v>
      </c>
    </row>
    <row r="71" spans="1:5" s="1" customFormat="1" x14ac:dyDescent="0.25">
      <c r="A71" s="2" t="s">
        <v>143</v>
      </c>
      <c r="B71" s="5">
        <f>COUNTIF(B62:B69,"Ok")</f>
        <v>0</v>
      </c>
      <c r="C71" s="5">
        <f>COUNTIF(C62:C69,"Ok")</f>
        <v>0</v>
      </c>
      <c r="D71" s="5">
        <f>COUNTIF(D62:D69,"Ok")</f>
        <v>0</v>
      </c>
      <c r="E71" s="5">
        <f>COUNTIF(E62:E69,"Ok")</f>
        <v>0</v>
      </c>
    </row>
    <row r="72" spans="1:5" s="1" customFormat="1" x14ac:dyDescent="0.25">
      <c r="A72" s="2" t="s">
        <v>140</v>
      </c>
      <c r="B72" s="11">
        <f>COUNTIF(B94:B165,"workaround")</f>
        <v>1</v>
      </c>
      <c r="C72" s="11">
        <f>COUNTIF(C94:C165,"workaround")</f>
        <v>1</v>
      </c>
      <c r="D72" s="11">
        <f>COUNTIF(D94:D165,"workaround")</f>
        <v>1</v>
      </c>
      <c r="E72" s="11">
        <f>COUNTIF(E94:E165,"workaround")</f>
        <v>1</v>
      </c>
    </row>
    <row r="73" spans="1:5" s="1" customFormat="1" x14ac:dyDescent="0.25">
      <c r="A73" s="2" t="s">
        <v>7</v>
      </c>
      <c r="B73" s="12">
        <f>COUNTIF(B62:B69,"Fail")</f>
        <v>0</v>
      </c>
      <c r="C73" s="12">
        <f>COUNTIF(C62:C69,"Fail")</f>
        <v>0</v>
      </c>
      <c r="D73" s="12">
        <f>COUNTIF(D62:D69,"Fail")</f>
        <v>0</v>
      </c>
      <c r="E73" s="12">
        <f>COUNTIF(E62:E69,"Fail")</f>
        <v>0</v>
      </c>
    </row>
    <row r="74" spans="1:5" s="1" customFormat="1" x14ac:dyDescent="0.25">
      <c r="A74" s="2" t="s">
        <v>145</v>
      </c>
      <c r="B74" s="2">
        <f>COUNT(B62:B69,"Untested")</f>
        <v>0</v>
      </c>
      <c r="C74" s="2">
        <f>COUNT(C62:C69,"Untested")</f>
        <v>0</v>
      </c>
      <c r="D74" s="2">
        <f>COUNT(D62:D69,"Untested")</f>
        <v>0</v>
      </c>
      <c r="E74" s="2">
        <f>COUNT(E62:E69,"Untested")</f>
        <v>0</v>
      </c>
    </row>
    <row r="75" spans="1:5" s="1" customFormat="1" x14ac:dyDescent="0.25">
      <c r="A75" s="2" t="s">
        <v>139</v>
      </c>
      <c r="B75" s="2">
        <f>B70+B73+B72+B74+B71</f>
        <v>9</v>
      </c>
      <c r="C75" s="2">
        <f>C70+C73+C72+C74+C71</f>
        <v>9</v>
      </c>
      <c r="D75" s="2">
        <f>D70+D73+D72+D74+D71</f>
        <v>9</v>
      </c>
      <c r="E75" s="2">
        <f>E70+E73+E72+E74+E71</f>
        <v>9</v>
      </c>
    </row>
    <row r="76" spans="1:5" s="1" customFormat="1" ht="15.75" thickBot="1" x14ac:dyDescent="0.3">
      <c r="A76" s="18" t="s">
        <v>8</v>
      </c>
      <c r="B76" s="6">
        <f>(B70+B71)/B75</f>
        <v>0.88888888888888884</v>
      </c>
      <c r="C76" s="6">
        <f>(C70+C71)/C75</f>
        <v>0.88888888888888884</v>
      </c>
      <c r="D76" s="6">
        <f>(D70+D71)/D75</f>
        <v>0.88888888888888884</v>
      </c>
      <c r="E76" s="6">
        <f>(E70+E71)/E75</f>
        <v>0.88888888888888884</v>
      </c>
    </row>
    <row r="77" spans="1:5" s="1" customFormat="1" ht="15.75" thickBot="1" x14ac:dyDescent="0.3">
      <c r="A77" s="13"/>
      <c r="B77" s="16"/>
      <c r="C77" s="16"/>
      <c r="D77" s="16"/>
      <c r="E77" s="16"/>
    </row>
    <row r="78" spans="1:5" x14ac:dyDescent="0.25">
      <c r="A78" s="15" t="s">
        <v>64</v>
      </c>
      <c r="B78" s="15"/>
      <c r="C78" s="15"/>
      <c r="D78" s="15"/>
      <c r="E78" s="15"/>
    </row>
    <row r="79" spans="1:5" x14ac:dyDescent="0.25">
      <c r="A79" s="2" t="s">
        <v>65</v>
      </c>
      <c r="B79" s="4" t="s">
        <v>6</v>
      </c>
      <c r="C79" s="4" t="s">
        <v>6</v>
      </c>
      <c r="D79" s="4" t="s">
        <v>6</v>
      </c>
      <c r="E79" s="4" t="s">
        <v>6</v>
      </c>
    </row>
    <row r="80" spans="1:5" x14ac:dyDescent="0.25">
      <c r="A80" s="2" t="s">
        <v>66</v>
      </c>
      <c r="B80" s="4" t="s">
        <v>6</v>
      </c>
      <c r="C80" s="4" t="s">
        <v>6</v>
      </c>
      <c r="D80" s="4" t="s">
        <v>6</v>
      </c>
      <c r="E80" s="4" t="s">
        <v>6</v>
      </c>
    </row>
    <row r="81" spans="1:5" x14ac:dyDescent="0.25">
      <c r="A81" s="2" t="s">
        <v>67</v>
      </c>
      <c r="B81" s="4" t="s">
        <v>6</v>
      </c>
      <c r="C81" s="4" t="s">
        <v>6</v>
      </c>
      <c r="D81" s="4" t="s">
        <v>6</v>
      </c>
      <c r="E81" s="4" t="s">
        <v>6</v>
      </c>
    </row>
    <row r="82" spans="1:5" x14ac:dyDescent="0.25">
      <c r="A82" s="2" t="s">
        <v>68</v>
      </c>
      <c r="B82" s="4" t="s">
        <v>6</v>
      </c>
      <c r="C82" s="4" t="s">
        <v>6</v>
      </c>
      <c r="D82" s="4" t="s">
        <v>6</v>
      </c>
      <c r="E82" s="4" t="s">
        <v>6</v>
      </c>
    </row>
    <row r="83" spans="1:5" x14ac:dyDescent="0.25">
      <c r="A83" s="2" t="s">
        <v>69</v>
      </c>
      <c r="B83" s="4" t="s">
        <v>6</v>
      </c>
      <c r="C83" s="4" t="s">
        <v>6</v>
      </c>
      <c r="D83" s="4" t="s">
        <v>6</v>
      </c>
      <c r="E83" s="4" t="s">
        <v>6</v>
      </c>
    </row>
    <row r="84" spans="1:5" x14ac:dyDescent="0.25">
      <c r="A84" s="2" t="s">
        <v>70</v>
      </c>
      <c r="B84" s="4" t="s">
        <v>6</v>
      </c>
      <c r="C84" s="4" t="s">
        <v>6</v>
      </c>
      <c r="D84" s="4" t="s">
        <v>6</v>
      </c>
      <c r="E84" s="4" t="s">
        <v>6</v>
      </c>
    </row>
    <row r="85" spans="1:5" x14ac:dyDescent="0.25">
      <c r="A85" s="2" t="s">
        <v>71</v>
      </c>
      <c r="B85" s="4" t="s">
        <v>6</v>
      </c>
      <c r="C85" s="4" t="s">
        <v>6</v>
      </c>
      <c r="D85" s="4" t="s">
        <v>6</v>
      </c>
      <c r="E85" s="4" t="s">
        <v>6</v>
      </c>
    </row>
    <row r="86" spans="1:5" x14ac:dyDescent="0.25">
      <c r="A86" s="2" t="s">
        <v>72</v>
      </c>
      <c r="B86" s="4" t="s">
        <v>6</v>
      </c>
      <c r="C86" s="4" t="s">
        <v>6</v>
      </c>
      <c r="D86" s="4" t="s">
        <v>6</v>
      </c>
      <c r="E86" s="4" t="s">
        <v>6</v>
      </c>
    </row>
    <row r="87" spans="1:5" x14ac:dyDescent="0.25">
      <c r="A87" s="2" t="s">
        <v>73</v>
      </c>
      <c r="B87" s="4" t="s">
        <v>6</v>
      </c>
      <c r="C87" s="4" t="s">
        <v>6</v>
      </c>
      <c r="D87" s="4" t="s">
        <v>6</v>
      </c>
      <c r="E87" s="4" t="s">
        <v>6</v>
      </c>
    </row>
    <row r="88" spans="1:5" x14ac:dyDescent="0.25">
      <c r="A88" s="2" t="s">
        <v>74</v>
      </c>
      <c r="B88" s="4" t="s">
        <v>6</v>
      </c>
      <c r="C88" s="4" t="s">
        <v>6</v>
      </c>
      <c r="D88" s="4" t="s">
        <v>6</v>
      </c>
      <c r="E88" s="4" t="s">
        <v>6</v>
      </c>
    </row>
    <row r="89" spans="1:5" x14ac:dyDescent="0.25">
      <c r="A89" s="2" t="s">
        <v>75</v>
      </c>
      <c r="B89" s="4" t="s">
        <v>6</v>
      </c>
      <c r="C89" s="4" t="s">
        <v>6</v>
      </c>
      <c r="D89" s="4" t="s">
        <v>6</v>
      </c>
      <c r="E89" s="4" t="s">
        <v>6</v>
      </c>
    </row>
    <row r="90" spans="1:5" x14ac:dyDescent="0.25">
      <c r="A90" s="2" t="s">
        <v>76</v>
      </c>
      <c r="B90" s="4" t="s">
        <v>6</v>
      </c>
      <c r="C90" s="4" t="s">
        <v>6</v>
      </c>
      <c r="D90" s="4" t="s">
        <v>6</v>
      </c>
      <c r="E90" s="4" t="s">
        <v>6</v>
      </c>
    </row>
    <row r="91" spans="1:5" x14ac:dyDescent="0.25">
      <c r="A91" s="2" t="s">
        <v>77</v>
      </c>
      <c r="B91" s="4" t="s">
        <v>6</v>
      </c>
      <c r="C91" s="4" t="s">
        <v>6</v>
      </c>
      <c r="D91" s="4" t="s">
        <v>6</v>
      </c>
      <c r="E91" s="4" t="s">
        <v>6</v>
      </c>
    </row>
    <row r="92" spans="1:5" x14ac:dyDescent="0.25">
      <c r="A92" s="2" t="s">
        <v>78</v>
      </c>
      <c r="B92" s="4" t="s">
        <v>6</v>
      </c>
      <c r="C92" s="4" t="s">
        <v>6</v>
      </c>
      <c r="D92" s="4" t="s">
        <v>6</v>
      </c>
      <c r="E92" s="4" t="s">
        <v>6</v>
      </c>
    </row>
    <row r="93" spans="1:5" x14ac:dyDescent="0.25">
      <c r="A93" s="2" t="s">
        <v>79</v>
      </c>
      <c r="B93" s="4" t="s">
        <v>6</v>
      </c>
      <c r="C93" s="4" t="s">
        <v>6</v>
      </c>
      <c r="D93" s="4" t="s">
        <v>6</v>
      </c>
      <c r="E93" s="4" t="s">
        <v>6</v>
      </c>
    </row>
    <row r="94" spans="1:5" x14ac:dyDescent="0.25">
      <c r="A94" s="2" t="s">
        <v>80</v>
      </c>
      <c r="B94" s="4" t="s">
        <v>6</v>
      </c>
      <c r="C94" s="4" t="s">
        <v>6</v>
      </c>
      <c r="D94" s="4" t="s">
        <v>6</v>
      </c>
      <c r="E94" s="4" t="s">
        <v>6</v>
      </c>
    </row>
    <row r="95" spans="1:5" s="1" customFormat="1" x14ac:dyDescent="0.25">
      <c r="A95" s="2" t="s">
        <v>81</v>
      </c>
      <c r="B95" s="4" t="s">
        <v>6</v>
      </c>
      <c r="C95" s="4" t="s">
        <v>6</v>
      </c>
      <c r="D95" s="4" t="s">
        <v>6</v>
      </c>
      <c r="E95" s="4" t="s">
        <v>6</v>
      </c>
    </row>
    <row r="96" spans="1:5" x14ac:dyDescent="0.25">
      <c r="A96" s="2" t="s">
        <v>155</v>
      </c>
      <c r="B96" s="4" t="s">
        <v>6</v>
      </c>
      <c r="C96" s="4" t="s">
        <v>6</v>
      </c>
      <c r="D96" s="8" t="s">
        <v>7</v>
      </c>
      <c r="E96" s="8" t="s">
        <v>7</v>
      </c>
    </row>
    <row r="97" spans="1:5" x14ac:dyDescent="0.25">
      <c r="A97" s="2" t="s">
        <v>82</v>
      </c>
      <c r="B97" s="4" t="s">
        <v>6</v>
      </c>
      <c r="C97" s="4" t="s">
        <v>6</v>
      </c>
      <c r="D97" s="4" t="s">
        <v>6</v>
      </c>
      <c r="E97" s="4" t="s">
        <v>6</v>
      </c>
    </row>
    <row r="98" spans="1:5" x14ac:dyDescent="0.25">
      <c r="A98" s="2" t="s">
        <v>83</v>
      </c>
      <c r="B98" s="4" t="s">
        <v>6</v>
      </c>
      <c r="C98" s="4" t="s">
        <v>6</v>
      </c>
      <c r="D98" s="4" t="s">
        <v>6</v>
      </c>
      <c r="E98" s="4" t="s">
        <v>6</v>
      </c>
    </row>
    <row r="99" spans="1:5" x14ac:dyDescent="0.25">
      <c r="A99" s="15" t="s">
        <v>84</v>
      </c>
      <c r="B99" s="22" t="s">
        <v>140</v>
      </c>
      <c r="C99" s="22" t="s">
        <v>140</v>
      </c>
      <c r="D99" s="22" t="s">
        <v>140</v>
      </c>
      <c r="E99" s="22" t="s">
        <v>140</v>
      </c>
    </row>
    <row r="100" spans="1:5" s="1" customFormat="1" x14ac:dyDescent="0.25">
      <c r="A100" s="2" t="s">
        <v>6</v>
      </c>
      <c r="B100" s="10">
        <f>COUNTIF(B79:B99,"pass")</f>
        <v>20</v>
      </c>
      <c r="C100" s="10">
        <f>COUNTIF(C79:C99,"pass")</f>
        <v>20</v>
      </c>
      <c r="D100" s="10">
        <f>COUNTIF(D79:D99,"pass")</f>
        <v>19</v>
      </c>
      <c r="E100" s="10">
        <f>COUNTIF(E79:E99,"pass")</f>
        <v>19</v>
      </c>
    </row>
    <row r="101" spans="1:5" s="1" customFormat="1" x14ac:dyDescent="0.25">
      <c r="A101" s="2" t="s">
        <v>143</v>
      </c>
      <c r="B101" s="5">
        <f>COUNTIF(B79:B99,"Ok")</f>
        <v>0</v>
      </c>
      <c r="C101" s="5">
        <f>COUNTIF(C79:C99,"Ok")</f>
        <v>0</v>
      </c>
      <c r="D101" s="5">
        <f>COUNTIF(D79:D99,"Ok")</f>
        <v>0</v>
      </c>
      <c r="E101" s="5">
        <f>COUNTIF(E79:E99,"Ok")</f>
        <v>0</v>
      </c>
    </row>
    <row r="102" spans="1:5" s="1" customFormat="1" x14ac:dyDescent="0.25">
      <c r="A102" s="2" t="s">
        <v>140</v>
      </c>
      <c r="B102" s="11">
        <f>COUNTIF(B79:B99,"workaround")</f>
        <v>1</v>
      </c>
      <c r="C102" s="11">
        <f>COUNTIF(C79:C99,"workaround")</f>
        <v>1</v>
      </c>
      <c r="D102" s="11">
        <f>COUNTIF(D79:D99,"workaround")</f>
        <v>1</v>
      </c>
      <c r="E102" s="11">
        <f>COUNTIF(E79:E99,"workaround")</f>
        <v>1</v>
      </c>
    </row>
    <row r="103" spans="1:5" s="1" customFormat="1" x14ac:dyDescent="0.25">
      <c r="A103" s="2" t="s">
        <v>7</v>
      </c>
      <c r="B103" s="12">
        <f>COUNTIF(B79:B99,"Fail")</f>
        <v>0</v>
      </c>
      <c r="C103" s="12">
        <f>COUNTIF(C79:C99,"Fail")</f>
        <v>0</v>
      </c>
      <c r="D103" s="12">
        <f>COUNTIF(D79:D99,"Fail")</f>
        <v>1</v>
      </c>
      <c r="E103" s="12">
        <f>COUNTIF(E79:E99,"Fail")</f>
        <v>1</v>
      </c>
    </row>
    <row r="104" spans="1:5" s="1" customFormat="1" x14ac:dyDescent="0.25">
      <c r="A104" s="2" t="s">
        <v>145</v>
      </c>
      <c r="B104" s="2">
        <f>COUNT(B79:B99,"Untested")</f>
        <v>0</v>
      </c>
      <c r="C104" s="2">
        <f>COUNT(C79:C99,"Untested")</f>
        <v>0</v>
      </c>
      <c r="D104" s="2">
        <f>COUNT(D79:D99,"Untested")</f>
        <v>0</v>
      </c>
      <c r="E104" s="2">
        <f>COUNT(E79:E99,"Untested")</f>
        <v>0</v>
      </c>
    </row>
    <row r="105" spans="1:5" s="1" customFormat="1" x14ac:dyDescent="0.25">
      <c r="A105" s="2" t="s">
        <v>139</v>
      </c>
      <c r="B105" s="2">
        <f>B100+B103+B102+B104+B101</f>
        <v>21</v>
      </c>
      <c r="C105" s="2">
        <f>C100+C103+C102+C104+C101</f>
        <v>21</v>
      </c>
      <c r="D105" s="2">
        <f>D100+D103+D102+D104+D101</f>
        <v>21</v>
      </c>
      <c r="E105" s="2">
        <f>E100+E103+E102+E104+E101</f>
        <v>21</v>
      </c>
    </row>
    <row r="106" spans="1:5" s="1" customFormat="1" ht="15.75" thickBot="1" x14ac:dyDescent="0.3">
      <c r="A106" s="18" t="s">
        <v>8</v>
      </c>
      <c r="B106" s="6">
        <f>(B100+B101)/B105</f>
        <v>0.95238095238095233</v>
      </c>
      <c r="C106" s="6">
        <f>(C100+C101)/C105</f>
        <v>0.95238095238095233</v>
      </c>
      <c r="D106" s="6">
        <f>(D100+D101)/D105</f>
        <v>0.90476190476190477</v>
      </c>
      <c r="E106" s="6">
        <f>(E100+E101)/E105</f>
        <v>0.90476190476190477</v>
      </c>
    </row>
    <row r="107" spans="1:5" ht="15.75" thickBot="1" x14ac:dyDescent="0.3">
      <c r="A107" s="14"/>
      <c r="B107" s="14"/>
      <c r="C107" s="14"/>
      <c r="D107" s="14"/>
      <c r="E107" s="14"/>
    </row>
    <row r="108" spans="1:5" x14ac:dyDescent="0.25">
      <c r="A108" s="15" t="s">
        <v>12</v>
      </c>
      <c r="B108" s="15"/>
      <c r="C108" s="15"/>
      <c r="D108" s="15"/>
      <c r="E108" s="15"/>
    </row>
    <row r="109" spans="1:5" x14ac:dyDescent="0.25">
      <c r="A109" s="2" t="s">
        <v>13</v>
      </c>
      <c r="B109" s="4" t="s">
        <v>6</v>
      </c>
      <c r="C109" s="4" t="s">
        <v>6</v>
      </c>
      <c r="D109" s="4" t="s">
        <v>6</v>
      </c>
      <c r="E109" s="4" t="s">
        <v>6</v>
      </c>
    </row>
    <row r="110" spans="1:5" x14ac:dyDescent="0.25">
      <c r="A110" s="2" t="s">
        <v>14</v>
      </c>
      <c r="B110" s="4" t="s">
        <v>6</v>
      </c>
      <c r="C110" s="4" t="s">
        <v>6</v>
      </c>
      <c r="D110" s="4" t="s">
        <v>6</v>
      </c>
      <c r="E110" s="4" t="s">
        <v>6</v>
      </c>
    </row>
    <row r="111" spans="1:5" x14ac:dyDescent="0.25">
      <c r="A111" s="2" t="s">
        <v>15</v>
      </c>
      <c r="B111" s="4" t="s">
        <v>6</v>
      </c>
      <c r="C111" s="4" t="s">
        <v>6</v>
      </c>
      <c r="D111" s="4" t="s">
        <v>6</v>
      </c>
      <c r="E111" s="4" t="s">
        <v>6</v>
      </c>
    </row>
    <row r="112" spans="1:5" x14ac:dyDescent="0.25">
      <c r="A112" s="2" t="s">
        <v>16</v>
      </c>
      <c r="B112" s="4" t="s">
        <v>6</v>
      </c>
      <c r="C112" s="4" t="s">
        <v>6</v>
      </c>
      <c r="D112" s="4" t="s">
        <v>6</v>
      </c>
      <c r="E112" s="4" t="s">
        <v>6</v>
      </c>
    </row>
    <row r="113" spans="1:5" x14ac:dyDescent="0.25">
      <c r="A113" s="2" t="s">
        <v>17</v>
      </c>
      <c r="B113" s="4" t="s">
        <v>6</v>
      </c>
      <c r="C113" s="4" t="s">
        <v>6</v>
      </c>
      <c r="D113" s="4" t="s">
        <v>6</v>
      </c>
      <c r="E113" s="4" t="s">
        <v>6</v>
      </c>
    </row>
    <row r="114" spans="1:5" x14ac:dyDescent="0.25">
      <c r="A114" s="2" t="s">
        <v>18</v>
      </c>
      <c r="B114" s="4" t="s">
        <v>6</v>
      </c>
      <c r="C114" s="4" t="s">
        <v>6</v>
      </c>
      <c r="D114" s="4" t="s">
        <v>6</v>
      </c>
      <c r="E114" s="4" t="s">
        <v>6</v>
      </c>
    </row>
    <row r="115" spans="1:5" x14ac:dyDescent="0.25">
      <c r="A115" s="2" t="s">
        <v>19</v>
      </c>
      <c r="B115" s="4" t="s">
        <v>6</v>
      </c>
      <c r="C115" s="4" t="s">
        <v>6</v>
      </c>
      <c r="D115" s="4" t="s">
        <v>6</v>
      </c>
      <c r="E115" s="4" t="s">
        <v>6</v>
      </c>
    </row>
    <row r="116" spans="1:5" x14ac:dyDescent="0.25">
      <c r="A116" s="2" t="s">
        <v>20</v>
      </c>
      <c r="B116" s="4" t="s">
        <v>6</v>
      </c>
      <c r="C116" s="4" t="s">
        <v>6</v>
      </c>
      <c r="D116" s="4" t="s">
        <v>6</v>
      </c>
      <c r="E116" s="4" t="s">
        <v>6</v>
      </c>
    </row>
    <row r="117" spans="1:5" x14ac:dyDescent="0.25">
      <c r="A117" s="2" t="s">
        <v>21</v>
      </c>
      <c r="B117" s="4" t="s">
        <v>6</v>
      </c>
      <c r="C117" s="4" t="s">
        <v>6</v>
      </c>
      <c r="D117" s="4" t="s">
        <v>6</v>
      </c>
      <c r="E117" s="4" t="s">
        <v>6</v>
      </c>
    </row>
    <row r="118" spans="1:5" x14ac:dyDescent="0.25">
      <c r="A118" s="2" t="s">
        <v>22</v>
      </c>
      <c r="B118" s="4" t="s">
        <v>6</v>
      </c>
      <c r="C118" s="4" t="s">
        <v>6</v>
      </c>
      <c r="D118" s="4" t="s">
        <v>6</v>
      </c>
      <c r="E118" s="4" t="s">
        <v>6</v>
      </c>
    </row>
    <row r="119" spans="1:5" x14ac:dyDescent="0.25">
      <c r="A119" s="2" t="s">
        <v>23</v>
      </c>
      <c r="B119" s="4" t="s">
        <v>6</v>
      </c>
      <c r="C119" s="4" t="s">
        <v>6</v>
      </c>
      <c r="D119" s="4" t="s">
        <v>6</v>
      </c>
      <c r="E119" s="4" t="s">
        <v>6</v>
      </c>
    </row>
    <row r="120" spans="1:5" x14ac:dyDescent="0.25">
      <c r="A120" s="2" t="s">
        <v>24</v>
      </c>
      <c r="B120" s="4" t="s">
        <v>6</v>
      </c>
      <c r="C120" s="4" t="s">
        <v>6</v>
      </c>
      <c r="D120" s="4" t="s">
        <v>6</v>
      </c>
      <c r="E120" s="4" t="s">
        <v>6</v>
      </c>
    </row>
    <row r="121" spans="1:5" x14ac:dyDescent="0.25">
      <c r="A121" s="2" t="s">
        <v>25</v>
      </c>
      <c r="B121" s="4" t="s">
        <v>6</v>
      </c>
      <c r="C121" s="4" t="s">
        <v>6</v>
      </c>
      <c r="D121" s="4" t="s">
        <v>6</v>
      </c>
      <c r="E121" s="4" t="s">
        <v>6</v>
      </c>
    </row>
    <row r="122" spans="1:5" x14ac:dyDescent="0.25">
      <c r="A122" s="2" t="s">
        <v>26</v>
      </c>
      <c r="B122" s="4" t="s">
        <v>6</v>
      </c>
      <c r="C122" s="4" t="s">
        <v>6</v>
      </c>
      <c r="D122" s="4" t="s">
        <v>6</v>
      </c>
      <c r="E122" s="4" t="s">
        <v>6</v>
      </c>
    </row>
    <row r="123" spans="1:5" x14ac:dyDescent="0.25">
      <c r="A123" s="2" t="s">
        <v>27</v>
      </c>
      <c r="B123" s="4" t="s">
        <v>6</v>
      </c>
      <c r="C123" s="4" t="s">
        <v>6</v>
      </c>
      <c r="D123" s="4" t="s">
        <v>6</v>
      </c>
      <c r="E123" s="4" t="s">
        <v>6</v>
      </c>
    </row>
    <row r="124" spans="1:5" x14ac:dyDescent="0.25">
      <c r="A124" s="2" t="s">
        <v>28</v>
      </c>
      <c r="B124" s="4" t="s">
        <v>6</v>
      </c>
      <c r="C124" s="4" t="s">
        <v>6</v>
      </c>
      <c r="D124" s="4" t="s">
        <v>6</v>
      </c>
      <c r="E124" s="4" t="s">
        <v>6</v>
      </c>
    </row>
    <row r="125" spans="1:5" x14ac:dyDescent="0.25">
      <c r="A125" s="2" t="s">
        <v>29</v>
      </c>
      <c r="B125" s="4" t="s">
        <v>6</v>
      </c>
      <c r="C125" s="4" t="s">
        <v>6</v>
      </c>
      <c r="D125" s="4" t="s">
        <v>6</v>
      </c>
      <c r="E125" s="4" t="s">
        <v>6</v>
      </c>
    </row>
    <row r="126" spans="1:5" x14ac:dyDescent="0.25">
      <c r="A126" s="2" t="s">
        <v>31</v>
      </c>
      <c r="B126" s="4" t="s">
        <v>6</v>
      </c>
      <c r="C126" s="4" t="s">
        <v>6</v>
      </c>
      <c r="D126" s="4" t="s">
        <v>6</v>
      </c>
      <c r="E126" s="4" t="s">
        <v>6</v>
      </c>
    </row>
    <row r="127" spans="1:5" x14ac:dyDescent="0.25">
      <c r="A127" s="2" t="s">
        <v>32</v>
      </c>
      <c r="B127" s="4" t="s">
        <v>6</v>
      </c>
      <c r="C127" s="4" t="s">
        <v>6</v>
      </c>
      <c r="D127" s="4" t="s">
        <v>6</v>
      </c>
      <c r="E127" s="4" t="s">
        <v>6</v>
      </c>
    </row>
    <row r="128" spans="1:5" x14ac:dyDescent="0.25">
      <c r="A128" s="2" t="s">
        <v>33</v>
      </c>
      <c r="B128" s="4" t="s">
        <v>6</v>
      </c>
      <c r="C128" s="4" t="s">
        <v>6</v>
      </c>
      <c r="D128" s="4" t="s">
        <v>6</v>
      </c>
      <c r="E128" s="4" t="s">
        <v>6</v>
      </c>
    </row>
    <row r="129" spans="1:5" x14ac:dyDescent="0.25">
      <c r="A129" s="2" t="s">
        <v>34</v>
      </c>
      <c r="B129" s="4" t="s">
        <v>6</v>
      </c>
      <c r="C129" s="4" t="s">
        <v>6</v>
      </c>
      <c r="D129" s="4" t="s">
        <v>6</v>
      </c>
      <c r="E129" s="4" t="s">
        <v>6</v>
      </c>
    </row>
    <row r="130" spans="1:5" x14ac:dyDescent="0.25">
      <c r="A130" s="2" t="s">
        <v>35</v>
      </c>
      <c r="B130" s="4" t="s">
        <v>6</v>
      </c>
      <c r="C130" s="4" t="s">
        <v>6</v>
      </c>
      <c r="D130" s="4" t="s">
        <v>6</v>
      </c>
      <c r="E130" s="4" t="s">
        <v>6</v>
      </c>
    </row>
    <row r="131" spans="1:5" x14ac:dyDescent="0.25">
      <c r="A131" s="2" t="s">
        <v>36</v>
      </c>
      <c r="B131" s="4" t="s">
        <v>6</v>
      </c>
      <c r="C131" s="4" t="s">
        <v>6</v>
      </c>
      <c r="D131" s="4" t="s">
        <v>6</v>
      </c>
      <c r="E131" s="4" t="s">
        <v>6</v>
      </c>
    </row>
    <row r="132" spans="1:5" x14ac:dyDescent="0.25">
      <c r="A132" s="2" t="s">
        <v>37</v>
      </c>
      <c r="B132" s="5" t="s">
        <v>144</v>
      </c>
      <c r="C132" s="5" t="s">
        <v>144</v>
      </c>
      <c r="D132" s="4" t="s">
        <v>6</v>
      </c>
      <c r="E132" s="4" t="s">
        <v>6</v>
      </c>
    </row>
    <row r="133" spans="1:5" x14ac:dyDescent="0.25">
      <c r="A133" s="2" t="s">
        <v>38</v>
      </c>
      <c r="B133" s="4" t="s">
        <v>6</v>
      </c>
      <c r="C133" s="4" t="s">
        <v>6</v>
      </c>
      <c r="D133" s="4" t="s">
        <v>6</v>
      </c>
      <c r="E133" s="4" t="s">
        <v>6</v>
      </c>
    </row>
    <row r="134" spans="1:5" x14ac:dyDescent="0.25">
      <c r="A134" s="2" t="s">
        <v>39</v>
      </c>
      <c r="B134" s="4" t="s">
        <v>6</v>
      </c>
      <c r="C134" s="4" t="s">
        <v>6</v>
      </c>
      <c r="D134" s="4" t="s">
        <v>6</v>
      </c>
      <c r="E134" s="4" t="s">
        <v>6</v>
      </c>
    </row>
    <row r="135" spans="1:5" x14ac:dyDescent="0.25">
      <c r="A135" s="2" t="s">
        <v>40</v>
      </c>
      <c r="B135" s="4" t="s">
        <v>6</v>
      </c>
      <c r="C135" s="4" t="s">
        <v>6</v>
      </c>
      <c r="D135" s="4" t="s">
        <v>6</v>
      </c>
      <c r="E135" s="4" t="s">
        <v>6</v>
      </c>
    </row>
    <row r="136" spans="1:5" x14ac:dyDescent="0.25">
      <c r="A136" s="2" t="s">
        <v>41</v>
      </c>
      <c r="B136" s="4" t="s">
        <v>6</v>
      </c>
      <c r="C136" s="4" t="s">
        <v>6</v>
      </c>
      <c r="D136" s="4" t="s">
        <v>6</v>
      </c>
      <c r="E136" s="4" t="s">
        <v>6</v>
      </c>
    </row>
    <row r="137" spans="1:5" x14ac:dyDescent="0.25">
      <c r="A137" s="2" t="s">
        <v>42</v>
      </c>
      <c r="B137" s="4" t="s">
        <v>6</v>
      </c>
      <c r="C137" s="4" t="s">
        <v>6</v>
      </c>
      <c r="D137" s="4" t="s">
        <v>6</v>
      </c>
      <c r="E137" s="4" t="s">
        <v>6</v>
      </c>
    </row>
    <row r="138" spans="1:5" x14ac:dyDescent="0.25">
      <c r="A138" s="2" t="s">
        <v>43</v>
      </c>
      <c r="B138" s="4" t="s">
        <v>6</v>
      </c>
      <c r="C138" s="4" t="s">
        <v>6</v>
      </c>
      <c r="D138" s="4" t="s">
        <v>6</v>
      </c>
      <c r="E138" s="4" t="s">
        <v>6</v>
      </c>
    </row>
    <row r="139" spans="1:5" x14ac:dyDescent="0.25">
      <c r="A139" s="2" t="s">
        <v>44</v>
      </c>
      <c r="B139" s="4" t="s">
        <v>6</v>
      </c>
      <c r="C139" s="4" t="s">
        <v>6</v>
      </c>
      <c r="D139" s="4" t="s">
        <v>6</v>
      </c>
      <c r="E139" s="4" t="s">
        <v>6</v>
      </c>
    </row>
    <row r="140" spans="1:5" x14ac:dyDescent="0.25">
      <c r="A140" s="2" t="s">
        <v>45</v>
      </c>
      <c r="B140" s="4" t="s">
        <v>6</v>
      </c>
      <c r="C140" s="4" t="s">
        <v>6</v>
      </c>
      <c r="D140" s="4" t="s">
        <v>6</v>
      </c>
      <c r="E140" s="4" t="s">
        <v>6</v>
      </c>
    </row>
    <row r="141" spans="1:5" x14ac:dyDescent="0.25">
      <c r="A141" s="2" t="s">
        <v>46</v>
      </c>
      <c r="B141" s="4" t="s">
        <v>6</v>
      </c>
      <c r="C141" s="4" t="s">
        <v>6</v>
      </c>
      <c r="D141" s="4" t="s">
        <v>6</v>
      </c>
      <c r="E141" s="4" t="s">
        <v>6</v>
      </c>
    </row>
    <row r="142" spans="1:5" x14ac:dyDescent="0.25">
      <c r="A142" s="2" t="s">
        <v>47</v>
      </c>
      <c r="B142" s="4" t="s">
        <v>6</v>
      </c>
      <c r="C142" s="4" t="s">
        <v>6</v>
      </c>
      <c r="D142" s="4" t="s">
        <v>6</v>
      </c>
      <c r="E142" s="4" t="s">
        <v>6</v>
      </c>
    </row>
    <row r="143" spans="1:5" x14ac:dyDescent="0.25">
      <c r="A143" s="2" t="s">
        <v>48</v>
      </c>
      <c r="B143" s="4" t="s">
        <v>6</v>
      </c>
      <c r="C143" s="4" t="s">
        <v>6</v>
      </c>
      <c r="D143" s="4" t="s">
        <v>6</v>
      </c>
      <c r="E143" s="4" t="s">
        <v>6</v>
      </c>
    </row>
    <row r="144" spans="1:5" x14ac:dyDescent="0.25">
      <c r="A144" s="2" t="s">
        <v>49</v>
      </c>
      <c r="B144" s="4" t="s">
        <v>6</v>
      </c>
      <c r="C144" s="4" t="s">
        <v>6</v>
      </c>
      <c r="D144" s="4" t="s">
        <v>6</v>
      </c>
      <c r="E144" s="4" t="s">
        <v>6</v>
      </c>
    </row>
    <row r="145" spans="1:5" x14ac:dyDescent="0.25">
      <c r="A145" s="2" t="s">
        <v>50</v>
      </c>
      <c r="B145" s="4" t="s">
        <v>6</v>
      </c>
      <c r="C145" s="4" t="s">
        <v>6</v>
      </c>
      <c r="D145" s="4" t="s">
        <v>6</v>
      </c>
      <c r="E145" s="4" t="s">
        <v>6</v>
      </c>
    </row>
    <row r="146" spans="1:5" x14ac:dyDescent="0.25">
      <c r="A146" s="2" t="s">
        <v>51</v>
      </c>
      <c r="B146" s="4" t="s">
        <v>6</v>
      </c>
      <c r="C146" s="4" t="s">
        <v>6</v>
      </c>
      <c r="D146" s="4" t="s">
        <v>6</v>
      </c>
      <c r="E146" s="4" t="s">
        <v>6</v>
      </c>
    </row>
    <row r="147" spans="1:5" x14ac:dyDescent="0.25">
      <c r="A147" s="2" t="s">
        <v>52</v>
      </c>
      <c r="B147" s="4" t="s">
        <v>6</v>
      </c>
      <c r="C147" s="4" t="s">
        <v>6</v>
      </c>
      <c r="D147" s="4" t="s">
        <v>6</v>
      </c>
      <c r="E147" s="4" t="s">
        <v>6</v>
      </c>
    </row>
    <row r="148" spans="1:5" x14ac:dyDescent="0.25">
      <c r="A148" s="2" t="s">
        <v>53</v>
      </c>
      <c r="B148" s="4" t="s">
        <v>6</v>
      </c>
      <c r="C148" s="4" t="s">
        <v>6</v>
      </c>
      <c r="D148" s="4" t="s">
        <v>6</v>
      </c>
      <c r="E148" s="4" t="s">
        <v>6</v>
      </c>
    </row>
    <row r="149" spans="1:5" x14ac:dyDescent="0.25">
      <c r="A149" s="2" t="s">
        <v>54</v>
      </c>
      <c r="B149" s="4" t="s">
        <v>6</v>
      </c>
      <c r="C149" s="4" t="s">
        <v>6</v>
      </c>
      <c r="D149" s="4" t="s">
        <v>6</v>
      </c>
      <c r="E149" s="4" t="s">
        <v>6</v>
      </c>
    </row>
    <row r="150" spans="1:5" x14ac:dyDescent="0.25">
      <c r="A150" s="2" t="s">
        <v>55</v>
      </c>
      <c r="B150" s="4" t="s">
        <v>6</v>
      </c>
      <c r="C150" s="4" t="s">
        <v>6</v>
      </c>
      <c r="D150" s="4" t="s">
        <v>6</v>
      </c>
      <c r="E150" s="4" t="s">
        <v>6</v>
      </c>
    </row>
    <row r="151" spans="1:5" x14ac:dyDescent="0.25">
      <c r="A151" s="2" t="s">
        <v>56</v>
      </c>
      <c r="B151" s="4" t="s">
        <v>6</v>
      </c>
      <c r="C151" s="4" t="s">
        <v>6</v>
      </c>
      <c r="D151" s="4" t="s">
        <v>6</v>
      </c>
      <c r="E151" s="4" t="s">
        <v>6</v>
      </c>
    </row>
    <row r="152" spans="1:5" x14ac:dyDescent="0.25">
      <c r="A152" s="2" t="s">
        <v>57</v>
      </c>
      <c r="B152" s="4" t="s">
        <v>6</v>
      </c>
      <c r="C152" s="4" t="s">
        <v>6</v>
      </c>
      <c r="D152" s="4" t="s">
        <v>6</v>
      </c>
      <c r="E152" s="4" t="s">
        <v>6</v>
      </c>
    </row>
    <row r="153" spans="1:5" x14ac:dyDescent="0.25">
      <c r="A153" s="2" t="s">
        <v>58</v>
      </c>
      <c r="B153" s="4" t="s">
        <v>6</v>
      </c>
      <c r="C153" s="4" t="s">
        <v>6</v>
      </c>
      <c r="D153" s="4" t="s">
        <v>6</v>
      </c>
      <c r="E153" s="4" t="s">
        <v>6</v>
      </c>
    </row>
    <row r="154" spans="1:5" x14ac:dyDescent="0.25">
      <c r="A154" s="2" t="s">
        <v>59</v>
      </c>
      <c r="B154" s="4" t="s">
        <v>6</v>
      </c>
      <c r="C154" s="4" t="s">
        <v>6</v>
      </c>
      <c r="D154" s="4" t="s">
        <v>6</v>
      </c>
      <c r="E154" s="4" t="s">
        <v>6</v>
      </c>
    </row>
    <row r="155" spans="1:5" x14ac:dyDescent="0.25">
      <c r="A155" s="2" t="s">
        <v>60</v>
      </c>
      <c r="B155" s="4" t="s">
        <v>6</v>
      </c>
      <c r="C155" s="4" t="s">
        <v>6</v>
      </c>
      <c r="D155" s="4" t="s">
        <v>6</v>
      </c>
      <c r="E155" s="4" t="s">
        <v>6</v>
      </c>
    </row>
    <row r="156" spans="1:5" x14ac:dyDescent="0.25">
      <c r="A156" s="2" t="s">
        <v>61</v>
      </c>
      <c r="B156" s="4" t="s">
        <v>6</v>
      </c>
      <c r="C156" s="4" t="s">
        <v>6</v>
      </c>
      <c r="D156" s="4" t="s">
        <v>6</v>
      </c>
      <c r="E156" s="4" t="s">
        <v>6</v>
      </c>
    </row>
    <row r="157" spans="1:5" x14ac:dyDescent="0.25">
      <c r="A157" s="2" t="s">
        <v>62</v>
      </c>
      <c r="B157" s="4" t="s">
        <v>6</v>
      </c>
      <c r="C157" s="4" t="s">
        <v>6</v>
      </c>
      <c r="D157" s="4" t="s">
        <v>6</v>
      </c>
      <c r="E157" s="4" t="s">
        <v>6</v>
      </c>
    </row>
    <row r="158" spans="1:5" x14ac:dyDescent="0.25">
      <c r="A158" s="15" t="s">
        <v>63</v>
      </c>
      <c r="B158" s="21" t="s">
        <v>6</v>
      </c>
      <c r="C158" s="21" t="s">
        <v>6</v>
      </c>
      <c r="D158" s="21" t="s">
        <v>6</v>
      </c>
      <c r="E158" s="21" t="s">
        <v>6</v>
      </c>
    </row>
    <row r="159" spans="1:5" s="1" customFormat="1" x14ac:dyDescent="0.25">
      <c r="A159" s="2" t="s">
        <v>6</v>
      </c>
      <c r="B159" s="10">
        <f>COUNTIF(B109:B158,"pass")</f>
        <v>49</v>
      </c>
      <c r="C159" s="10">
        <f>COUNTIF(C109:C158,"pass")</f>
        <v>49</v>
      </c>
      <c r="D159" s="10">
        <f>COUNTIF(D109:D158,"pass")</f>
        <v>50</v>
      </c>
      <c r="E159" s="10">
        <f>COUNTIF(E109:E158,"pass")</f>
        <v>50</v>
      </c>
    </row>
    <row r="160" spans="1:5" s="1" customFormat="1" x14ac:dyDescent="0.25">
      <c r="A160" s="2" t="s">
        <v>143</v>
      </c>
      <c r="B160" s="5">
        <f>COUNTIF(B109:B158,"Ok")</f>
        <v>1</v>
      </c>
      <c r="C160" s="5">
        <f>COUNTIF(C109:C158,"Ok")</f>
        <v>1</v>
      </c>
      <c r="D160" s="5">
        <f>COUNTIF(D109:D158,"Ok")</f>
        <v>0</v>
      </c>
      <c r="E160" s="5">
        <f>COUNTIF(E109:E158,"Ok")</f>
        <v>0</v>
      </c>
    </row>
    <row r="161" spans="1:5" s="1" customFormat="1" x14ac:dyDescent="0.25">
      <c r="A161" s="2" t="s">
        <v>140</v>
      </c>
      <c r="B161" s="11">
        <f>COUNTIF(B109:B158,"workaround")</f>
        <v>0</v>
      </c>
      <c r="C161" s="11">
        <f>COUNTIF(C109:C158,"workaround")</f>
        <v>0</v>
      </c>
      <c r="D161" s="11">
        <f>COUNTIF(D109:D158,"workaround")</f>
        <v>0</v>
      </c>
      <c r="E161" s="11">
        <f>COUNTIF(E109:E158,"workaround")</f>
        <v>0</v>
      </c>
    </row>
    <row r="162" spans="1:5" s="1" customFormat="1" x14ac:dyDescent="0.25">
      <c r="A162" s="2" t="s">
        <v>7</v>
      </c>
      <c r="B162" s="12">
        <f>COUNTIF(B109:B158,"Fail")</f>
        <v>0</v>
      </c>
      <c r="C162" s="12">
        <f>COUNTIF(C109:C158,"Fail")</f>
        <v>0</v>
      </c>
      <c r="D162" s="12">
        <f>COUNTIF(D109:D158,"Fail")</f>
        <v>0</v>
      </c>
      <c r="E162" s="12">
        <f>COUNTIF(E109:E158,"Fail")</f>
        <v>0</v>
      </c>
    </row>
    <row r="163" spans="1:5" s="1" customFormat="1" x14ac:dyDescent="0.25">
      <c r="A163" s="2" t="s">
        <v>145</v>
      </c>
      <c r="B163" s="2">
        <f>COUNT(B109:B158,"Untested")</f>
        <v>0</v>
      </c>
      <c r="C163" s="2">
        <f>COUNT(C109:C158,"Untested")</f>
        <v>0</v>
      </c>
      <c r="D163" s="2">
        <f>COUNT(D109:D158,"Untested")</f>
        <v>0</v>
      </c>
      <c r="E163" s="2">
        <f>COUNT(E109:E158,"Untested")</f>
        <v>0</v>
      </c>
    </row>
    <row r="164" spans="1:5" s="1" customFormat="1" x14ac:dyDescent="0.25">
      <c r="A164" s="2" t="s">
        <v>139</v>
      </c>
      <c r="B164" s="2">
        <f>B159+B162+B161+B163+B160</f>
        <v>50</v>
      </c>
      <c r="C164" s="2">
        <f>C159+C162+C161+C163+C160</f>
        <v>50</v>
      </c>
      <c r="D164" s="2">
        <f>D159+D162+D161+D163+D160</f>
        <v>50</v>
      </c>
      <c r="E164" s="2">
        <f>E159+E162+E161+E163+E160</f>
        <v>50</v>
      </c>
    </row>
    <row r="165" spans="1:5" s="1" customFormat="1" ht="15.75" thickBot="1" x14ac:dyDescent="0.3">
      <c r="A165" s="18" t="s">
        <v>8</v>
      </c>
      <c r="B165" s="6">
        <f>(B159+B160)/B164</f>
        <v>1</v>
      </c>
      <c r="C165" s="6">
        <f>(C159+C160)/C164</f>
        <v>1</v>
      </c>
      <c r="D165" s="6">
        <f>(D159+D160)/D164</f>
        <v>1</v>
      </c>
      <c r="E165" s="6">
        <f>(E159+E160)/E164</f>
        <v>1</v>
      </c>
    </row>
    <row r="166" spans="1:5" s="1" customFormat="1" ht="15.75" thickBot="1" x14ac:dyDescent="0.3">
      <c r="A166" s="13"/>
      <c r="B166" s="16"/>
      <c r="C166" s="16"/>
      <c r="D166" s="13"/>
      <c r="E166" s="13"/>
    </row>
    <row r="167" spans="1:5" x14ac:dyDescent="0.25">
      <c r="A167" s="19" t="s">
        <v>146</v>
      </c>
      <c r="B167" s="15"/>
      <c r="C167" s="15"/>
      <c r="D167" s="15"/>
      <c r="E167" s="15"/>
    </row>
    <row r="168" spans="1:5" x14ac:dyDescent="0.25">
      <c r="A168" s="2" t="s">
        <v>30</v>
      </c>
      <c r="B168" s="8" t="s">
        <v>7</v>
      </c>
      <c r="C168" s="4" t="s">
        <v>6</v>
      </c>
      <c r="D168" s="4" t="s">
        <v>6</v>
      </c>
      <c r="E168" s="4" t="s">
        <v>6</v>
      </c>
    </row>
    <row r="169" spans="1:5" x14ac:dyDescent="0.25">
      <c r="A169" s="2" t="s">
        <v>95</v>
      </c>
      <c r="B169" s="2"/>
      <c r="C169" s="2"/>
      <c r="D169" s="4" t="s">
        <v>6</v>
      </c>
      <c r="E169" s="4" t="s">
        <v>6</v>
      </c>
    </row>
    <row r="170" spans="1:5" x14ac:dyDescent="0.25">
      <c r="A170" s="2" t="s">
        <v>96</v>
      </c>
      <c r="B170" s="2"/>
      <c r="C170" s="2"/>
      <c r="D170" s="4" t="s">
        <v>6</v>
      </c>
      <c r="E170" s="4" t="s">
        <v>6</v>
      </c>
    </row>
    <row r="171" spans="1:5" x14ac:dyDescent="0.25">
      <c r="A171" s="2" t="s">
        <v>104</v>
      </c>
      <c r="B171" s="2"/>
      <c r="C171" s="2"/>
      <c r="D171" s="4" t="s">
        <v>6</v>
      </c>
      <c r="E171" s="4" t="s">
        <v>6</v>
      </c>
    </row>
    <row r="172" spans="1:5" x14ac:dyDescent="0.25">
      <c r="A172" s="2" t="s">
        <v>105</v>
      </c>
      <c r="B172" s="8" t="s">
        <v>7</v>
      </c>
      <c r="C172" s="4" t="s">
        <v>6</v>
      </c>
      <c r="D172" s="2"/>
      <c r="E172" s="2"/>
    </row>
    <row r="173" spans="1:5" x14ac:dyDescent="0.25">
      <c r="A173" s="2" t="s">
        <v>106</v>
      </c>
      <c r="B173" s="2"/>
      <c r="C173" s="2"/>
      <c r="D173" s="4" t="s">
        <v>6</v>
      </c>
      <c r="E173" s="4" t="s">
        <v>6</v>
      </c>
    </row>
    <row r="174" spans="1:5" x14ac:dyDescent="0.25">
      <c r="A174" s="2" t="s">
        <v>107</v>
      </c>
      <c r="B174" s="8" t="s">
        <v>7</v>
      </c>
      <c r="C174" s="4" t="s">
        <v>6</v>
      </c>
      <c r="D174" s="4" t="s">
        <v>6</v>
      </c>
      <c r="E174" s="4" t="s">
        <v>6</v>
      </c>
    </row>
    <row r="175" spans="1:5" x14ac:dyDescent="0.25">
      <c r="A175" s="2" t="s">
        <v>114</v>
      </c>
      <c r="B175" s="4" t="s">
        <v>6</v>
      </c>
      <c r="C175" s="4" t="s">
        <v>6</v>
      </c>
      <c r="D175" s="2"/>
      <c r="E175" s="2"/>
    </row>
    <row r="176" spans="1:5" x14ac:dyDescent="0.25">
      <c r="A176" s="2" t="s">
        <v>117</v>
      </c>
      <c r="B176" s="2"/>
      <c r="C176" s="2"/>
      <c r="D176" s="4" t="s">
        <v>6</v>
      </c>
      <c r="E176" s="4" t="s">
        <v>6</v>
      </c>
    </row>
    <row r="177" spans="1:5" x14ac:dyDescent="0.25">
      <c r="A177" s="2" t="s">
        <v>119</v>
      </c>
      <c r="B177" s="4" t="s">
        <v>6</v>
      </c>
      <c r="C177" s="4" t="s">
        <v>6</v>
      </c>
      <c r="D177" s="2"/>
      <c r="E177" s="2"/>
    </row>
    <row r="178" spans="1:5" x14ac:dyDescent="0.25">
      <c r="A178" s="2" t="s">
        <v>125</v>
      </c>
      <c r="B178" s="2"/>
      <c r="C178" s="2"/>
      <c r="D178" s="4" t="s">
        <v>6</v>
      </c>
      <c r="E178" s="4" t="s">
        <v>6</v>
      </c>
    </row>
    <row r="179" spans="1:5" x14ac:dyDescent="0.25">
      <c r="A179" s="15" t="s">
        <v>131</v>
      </c>
      <c r="B179" s="21" t="s">
        <v>6</v>
      </c>
      <c r="C179" s="21" t="s">
        <v>6</v>
      </c>
      <c r="D179" s="15"/>
      <c r="E179" s="15"/>
    </row>
    <row r="180" spans="1:5" s="1" customFormat="1" x14ac:dyDescent="0.25">
      <c r="A180" s="2" t="s">
        <v>6</v>
      </c>
      <c r="B180" s="10">
        <f>COUNTIF(B168:B179,"pass")</f>
        <v>3</v>
      </c>
      <c r="C180" s="10">
        <f>COUNTIF(C168:C179,"pass")</f>
        <v>6</v>
      </c>
      <c r="D180" s="10">
        <f>COUNTIF(D168:D179,"pass")</f>
        <v>8</v>
      </c>
      <c r="E180" s="10">
        <f>COUNTIF(E168:E179,"pass")</f>
        <v>8</v>
      </c>
    </row>
    <row r="181" spans="1:5" s="1" customFormat="1" x14ac:dyDescent="0.25">
      <c r="A181" s="2" t="s">
        <v>143</v>
      </c>
      <c r="B181" s="5">
        <f>COUNTIF(B168:B179,"Ok")</f>
        <v>0</v>
      </c>
      <c r="C181" s="5">
        <f>COUNTIF(C168:C179,"Ok")</f>
        <v>0</v>
      </c>
      <c r="D181" s="5">
        <f>COUNTIF(D168:D179,"Ok")</f>
        <v>0</v>
      </c>
      <c r="E181" s="5">
        <f>COUNTIF(E168:E179,"Ok")</f>
        <v>0</v>
      </c>
    </row>
    <row r="182" spans="1:5" s="1" customFormat="1" x14ac:dyDescent="0.25">
      <c r="A182" s="2" t="s">
        <v>140</v>
      </c>
      <c r="B182" s="11">
        <f>COUNTIF(B168:B179,"workaround")</f>
        <v>0</v>
      </c>
      <c r="C182" s="11">
        <f>COUNTIF(C168:C179,"workaround")</f>
        <v>0</v>
      </c>
      <c r="D182" s="11">
        <f>COUNTIF(D168:D179,"workaround")</f>
        <v>0</v>
      </c>
      <c r="E182" s="11">
        <f>COUNTIF(E168:E179,"workaround")</f>
        <v>0</v>
      </c>
    </row>
    <row r="183" spans="1:5" s="1" customFormat="1" x14ac:dyDescent="0.25">
      <c r="A183" s="2" t="s">
        <v>7</v>
      </c>
      <c r="B183" s="12">
        <f>COUNTIF(B168:B179,"Fail")</f>
        <v>3</v>
      </c>
      <c r="C183" s="12">
        <f>COUNTIF(C168:C179,"Fail")</f>
        <v>0</v>
      </c>
      <c r="D183" s="12">
        <f>COUNTIF(D168:D179,"Fail")</f>
        <v>0</v>
      </c>
      <c r="E183" s="12">
        <f>COUNTIF(E168:E179,"Fail")</f>
        <v>0</v>
      </c>
    </row>
    <row r="184" spans="1:5" s="1" customFormat="1" x14ac:dyDescent="0.25">
      <c r="A184" s="2" t="s">
        <v>145</v>
      </c>
      <c r="B184" s="2">
        <f>COUNT(B168:B179,"Untested")</f>
        <v>0</v>
      </c>
      <c r="C184" s="2">
        <f>COUNT(C168:C179,"Untested")</f>
        <v>0</v>
      </c>
      <c r="D184" s="2">
        <f>COUNT(D168:D179,"Untested")</f>
        <v>0</v>
      </c>
      <c r="E184" s="2">
        <f>COUNT(E168:E179,"Untested")</f>
        <v>0</v>
      </c>
    </row>
    <row r="185" spans="1:5" s="1" customFormat="1" x14ac:dyDescent="0.25">
      <c r="A185" s="2" t="s">
        <v>139</v>
      </c>
      <c r="B185" s="2">
        <f>B180+B183+B182+B184+B181</f>
        <v>6</v>
      </c>
      <c r="C185" s="2">
        <f>C180+C183+C182+C184+C181</f>
        <v>6</v>
      </c>
      <c r="D185" s="2">
        <f>D180+D183+D182+D184+D181</f>
        <v>8</v>
      </c>
      <c r="E185" s="2">
        <f>E180+E183+E182+E184+E181</f>
        <v>8</v>
      </c>
    </row>
    <row r="186" spans="1:5" s="1" customFormat="1" ht="15.75" thickBot="1" x14ac:dyDescent="0.3">
      <c r="A186" s="18" t="s">
        <v>8</v>
      </c>
      <c r="B186" s="6">
        <f>(B180+B181)/B185</f>
        <v>0.5</v>
      </c>
      <c r="C186" s="6">
        <f>(C180+C181)/C185</f>
        <v>1</v>
      </c>
      <c r="D186" s="6">
        <f>(D180+D181)/D185</f>
        <v>1</v>
      </c>
      <c r="E186" s="6">
        <f>(E180+E181)/E185</f>
        <v>1</v>
      </c>
    </row>
    <row r="187" spans="1:5" ht="15.75" thickBot="1" x14ac:dyDescent="0.3">
      <c r="A187" s="13"/>
      <c r="B187" s="13"/>
      <c r="C187" s="13"/>
      <c r="D187" s="13"/>
      <c r="E187" s="13"/>
    </row>
    <row r="188" spans="1:5" x14ac:dyDescent="0.25">
      <c r="A188" s="15" t="s">
        <v>10</v>
      </c>
      <c r="B188" s="15"/>
      <c r="C188" s="15"/>
      <c r="D188" s="15"/>
      <c r="E188" s="15"/>
    </row>
    <row r="189" spans="1:5" x14ac:dyDescent="0.25">
      <c r="A189" s="2" t="s">
        <v>11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6</v>
      </c>
      <c r="B190" s="10">
        <f>COUNTIF(B189,"pass")</f>
        <v>1</v>
      </c>
      <c r="C190" s="10">
        <f>COUNTIF(C189,"pass")</f>
        <v>1</v>
      </c>
      <c r="D190" s="10">
        <f>COUNTIF(D189,"pass")</f>
        <v>1</v>
      </c>
      <c r="E190" s="10">
        <f>COUNTIF(E189,"pass")</f>
        <v>1</v>
      </c>
    </row>
    <row r="191" spans="1:5" x14ac:dyDescent="0.25">
      <c r="A191" s="2" t="s">
        <v>143</v>
      </c>
      <c r="B191" s="5">
        <f>COUNTIF(B189,"Ok")</f>
        <v>0</v>
      </c>
      <c r="C191" s="5">
        <f>COUNTIF(C189,"Ok")</f>
        <v>0</v>
      </c>
      <c r="D191" s="5">
        <f>COUNTIF(D189,"Ok")</f>
        <v>0</v>
      </c>
      <c r="E191" s="5">
        <f>COUNTIF(E189,"Ok")</f>
        <v>0</v>
      </c>
    </row>
    <row r="192" spans="1:5" x14ac:dyDescent="0.25">
      <c r="A192" s="2" t="s">
        <v>140</v>
      </c>
      <c r="B192" s="11">
        <f>COUNTIF(B189,"workaround")</f>
        <v>0</v>
      </c>
      <c r="C192" s="11">
        <f>COUNTIF(C189,"workaround")</f>
        <v>0</v>
      </c>
      <c r="D192" s="11">
        <f>COUNTIF(D189,"workaround")</f>
        <v>0</v>
      </c>
      <c r="E192" s="11">
        <f>COUNTIF(E189,"workaround")</f>
        <v>0</v>
      </c>
    </row>
    <row r="193" spans="1:5" x14ac:dyDescent="0.25">
      <c r="A193" s="2" t="s">
        <v>7</v>
      </c>
      <c r="B193" s="12">
        <f>COUNTIF(B189,"Fail")</f>
        <v>0</v>
      </c>
      <c r="C193" s="12">
        <f>COUNTIF(C189,"Fail")</f>
        <v>0</v>
      </c>
      <c r="D193" s="12">
        <f>COUNTIF(D189,"Fail")</f>
        <v>0</v>
      </c>
      <c r="E193" s="12">
        <f>COUNTIF(E189,"Fail")</f>
        <v>0</v>
      </c>
    </row>
    <row r="194" spans="1:5" x14ac:dyDescent="0.25">
      <c r="A194" s="2" t="s">
        <v>145</v>
      </c>
      <c r="B194" s="2">
        <f>COUNT(B189,"Untested")</f>
        <v>0</v>
      </c>
      <c r="C194" s="2">
        <f>COUNT(C189,"Untested")</f>
        <v>0</v>
      </c>
      <c r="D194" s="2">
        <f>COUNT(D189,"Untested")</f>
        <v>0</v>
      </c>
      <c r="E194" s="2">
        <f>COUNT(E189,"Untested")</f>
        <v>0</v>
      </c>
    </row>
    <row r="195" spans="1:5" x14ac:dyDescent="0.25">
      <c r="A195" s="2" t="s">
        <v>139</v>
      </c>
      <c r="B195" s="2">
        <f>B190+B193+B192+B194+B191</f>
        <v>1</v>
      </c>
      <c r="C195" s="2">
        <f>C190+C193+C192+C194+C191</f>
        <v>1</v>
      </c>
      <c r="D195" s="2">
        <f>D190+D193+D192+D194+D191</f>
        <v>1</v>
      </c>
      <c r="E195" s="2">
        <f>E190+E193+E192+E194+E191</f>
        <v>1</v>
      </c>
    </row>
    <row r="196" spans="1:5" ht="15.75" thickBot="1" x14ac:dyDescent="0.3">
      <c r="A196" s="18" t="s">
        <v>8</v>
      </c>
      <c r="B196" s="6">
        <f>(B190+B191)/B195</f>
        <v>1</v>
      </c>
      <c r="C196" s="6">
        <f>(C190+C191)/C195</f>
        <v>1</v>
      </c>
      <c r="D196" s="6">
        <f>(D190+D191)/D195</f>
        <v>1</v>
      </c>
      <c r="E196" s="6">
        <f>(E190+E191)/E195</f>
        <v>1</v>
      </c>
    </row>
    <row r="197" spans="1:5" x14ac:dyDescent="0.25">
      <c r="A197" s="1"/>
    </row>
  </sheetData>
  <mergeCells count="2">
    <mergeCell ref="B1:C1"/>
    <mergeCell ref="D1:E1"/>
  </mergeCells>
  <pageMargins left="0.25" right="0.25" top="0.75" bottom="0.75" header="0.3" footer="0.3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2013-11</vt:lpstr>
      <vt:lpstr>2013-09</vt:lpstr>
      <vt:lpstr>2013-04</vt:lpstr>
      <vt:lpstr>2013-03</vt:lpstr>
      <vt:lpstr>2013-02</vt:lpstr>
      <vt:lpstr>2013-01</vt:lpstr>
      <vt:lpstr>2012-12</vt:lpstr>
      <vt:lpstr>2012-11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Groove</dc:creator>
  <cp:lastModifiedBy>Groove</cp:lastModifiedBy>
  <cp:lastPrinted>2013-09-14T21:34:34Z</cp:lastPrinted>
  <dcterms:created xsi:type="dcterms:W3CDTF">2012-12-22T17:12:30Z</dcterms:created>
  <dcterms:modified xsi:type="dcterms:W3CDTF">2013-11-26T22:39:55Z</dcterms:modified>
</cp:coreProperties>
</file>