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0" windowWidth="18345" windowHeight="18810"/>
  </bookViews>
  <sheets>
    <sheet name="2013-09" sheetId="8" r:id="rId1"/>
    <sheet name="2013-04" sheetId="7" r:id="rId2"/>
    <sheet name="2013-03" sheetId="6" r:id="rId3"/>
    <sheet name="2013-02" sheetId="5" r:id="rId4"/>
    <sheet name="2013-01" sheetId="4" r:id="rId5"/>
    <sheet name="2012-12" sheetId="3" r:id="rId6"/>
    <sheet name="2012-11" sheetId="1" r:id="rId7"/>
  </sheets>
  <calcPr calcId="144525"/>
</workbook>
</file>

<file path=xl/calcChain.xml><?xml version="1.0" encoding="utf-8"?>
<calcChain xmlns="http://schemas.openxmlformats.org/spreadsheetml/2006/main">
  <c r="D44" i="8" l="1"/>
  <c r="C44" i="8"/>
  <c r="B44" i="8"/>
  <c r="C115" i="8"/>
  <c r="D115" i="8"/>
  <c r="B115" i="8"/>
  <c r="C10" i="8" l="1"/>
  <c r="D10" i="8"/>
  <c r="E10" i="8"/>
  <c r="B10" i="8"/>
  <c r="C48" i="8"/>
  <c r="D48" i="8"/>
  <c r="E48" i="8"/>
  <c r="B48" i="8"/>
  <c r="B71" i="8"/>
  <c r="E46" i="8" l="1"/>
  <c r="D46" i="8"/>
  <c r="C46" i="8"/>
  <c r="B46" i="8"/>
  <c r="E45" i="8"/>
  <c r="D45" i="8"/>
  <c r="C45" i="8"/>
  <c r="B45" i="8"/>
  <c r="E44" i="8"/>
  <c r="E43" i="8"/>
  <c r="D43" i="8"/>
  <c r="C43" i="8"/>
  <c r="B43" i="8"/>
  <c r="E42" i="8"/>
  <c r="D42" i="8"/>
  <c r="C42" i="8"/>
  <c r="B42" i="8"/>
  <c r="E253" i="8"/>
  <c r="D253" i="8"/>
  <c r="C253" i="8"/>
  <c r="B253" i="8"/>
  <c r="E252" i="8"/>
  <c r="D252" i="8"/>
  <c r="C252" i="8"/>
  <c r="B252" i="8"/>
  <c r="E251" i="8"/>
  <c r="D251" i="8"/>
  <c r="C251" i="8"/>
  <c r="B251" i="8"/>
  <c r="E250" i="8"/>
  <c r="D250" i="8"/>
  <c r="C250" i="8"/>
  <c r="B250" i="8"/>
  <c r="E249" i="8"/>
  <c r="D249" i="8"/>
  <c r="C249" i="8"/>
  <c r="B249" i="8"/>
  <c r="E243" i="8"/>
  <c r="D243" i="8"/>
  <c r="C243" i="8"/>
  <c r="B243" i="8"/>
  <c r="E242" i="8"/>
  <c r="D242" i="8"/>
  <c r="C242" i="8"/>
  <c r="B242" i="8"/>
  <c r="E241" i="8"/>
  <c r="D241" i="8"/>
  <c r="C241" i="8"/>
  <c r="B241" i="8"/>
  <c r="E240" i="8"/>
  <c r="D240" i="8"/>
  <c r="C240" i="8"/>
  <c r="B240" i="8"/>
  <c r="E239" i="8"/>
  <c r="D239" i="8"/>
  <c r="C239" i="8"/>
  <c r="B239" i="8"/>
  <c r="E221" i="8"/>
  <c r="D221" i="8"/>
  <c r="C221" i="8"/>
  <c r="B221" i="8"/>
  <c r="E220" i="8"/>
  <c r="D220" i="8"/>
  <c r="C220" i="8"/>
  <c r="B220" i="8"/>
  <c r="E219" i="8"/>
  <c r="D219" i="8"/>
  <c r="C219" i="8"/>
  <c r="B219" i="8"/>
  <c r="E218" i="8"/>
  <c r="D218" i="8"/>
  <c r="C218" i="8"/>
  <c r="B218" i="8"/>
  <c r="E217" i="8"/>
  <c r="D217" i="8"/>
  <c r="C217" i="8"/>
  <c r="B217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E169" i="8" s="1"/>
  <c r="D164" i="8"/>
  <c r="C164" i="8"/>
  <c r="B164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17" i="8"/>
  <c r="D117" i="8"/>
  <c r="C117" i="8"/>
  <c r="B117" i="8"/>
  <c r="E116" i="8"/>
  <c r="D116" i="8"/>
  <c r="C116" i="8"/>
  <c r="B116" i="8"/>
  <c r="E114" i="8"/>
  <c r="D114" i="8"/>
  <c r="C114" i="8"/>
  <c r="B114" i="8"/>
  <c r="E113" i="8"/>
  <c r="D113" i="8"/>
  <c r="C113" i="8"/>
  <c r="B113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B70" i="8" l="1"/>
  <c r="B102" i="8"/>
  <c r="B47" i="8"/>
  <c r="E47" i="8"/>
  <c r="C47" i="8"/>
  <c r="D47" i="8"/>
  <c r="D70" i="8"/>
  <c r="D71" i="8" s="1"/>
  <c r="E244" i="8"/>
  <c r="E245" i="8" s="1"/>
  <c r="E254" i="8"/>
  <c r="E255" i="8" s="1"/>
  <c r="B147" i="8"/>
  <c r="B14" i="8" s="1"/>
  <c r="B169" i="8"/>
  <c r="B170" i="8" s="1"/>
  <c r="B118" i="8" s="1"/>
  <c r="B13" i="8" s="1"/>
  <c r="B222" i="8"/>
  <c r="B223" i="8" s="1"/>
  <c r="B244" i="8"/>
  <c r="B245" i="8" s="1"/>
  <c r="B254" i="8"/>
  <c r="B255" i="8" s="1"/>
  <c r="C147" i="8"/>
  <c r="C14" i="8" s="1"/>
  <c r="C169" i="8"/>
  <c r="C15" i="8" s="1"/>
  <c r="C222" i="8"/>
  <c r="C244" i="8"/>
  <c r="C245" i="8" s="1"/>
  <c r="C254" i="8"/>
  <c r="C255" i="8" s="1"/>
  <c r="E222" i="8"/>
  <c r="E223" i="8" s="1"/>
  <c r="D147" i="8"/>
  <c r="D169" i="8"/>
  <c r="D15" i="8" s="1"/>
  <c r="D222" i="8"/>
  <c r="D223" i="8" s="1"/>
  <c r="D254" i="8"/>
  <c r="D255" i="8" s="1"/>
  <c r="C70" i="8"/>
  <c r="E147" i="8"/>
  <c r="E148" i="8" s="1"/>
  <c r="E115" i="8" s="1"/>
  <c r="E118" i="8" s="1"/>
  <c r="E70" i="8"/>
  <c r="E102" i="8"/>
  <c r="E12" i="8" s="1"/>
  <c r="C102" i="8"/>
  <c r="C12" i="8" s="1"/>
  <c r="D244" i="8"/>
  <c r="D245" i="8" s="1"/>
  <c r="D102" i="8"/>
  <c r="D103" i="8" s="1"/>
  <c r="B148" i="8"/>
  <c r="B16" i="8"/>
  <c r="C16" i="8"/>
  <c r="C223" i="8"/>
  <c r="E11" i="8"/>
  <c r="B11" i="8"/>
  <c r="B103" i="8"/>
  <c r="B12" i="8"/>
  <c r="C71" i="8"/>
  <c r="C11" i="8"/>
  <c r="E14" i="8"/>
  <c r="E170" i="8"/>
  <c r="E15" i="8"/>
  <c r="E16" i="8"/>
  <c r="D148" i="8"/>
  <c r="D14" i="8"/>
  <c r="E103" i="8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B235" i="7"/>
  <c r="E234" i="7"/>
  <c r="E239" i="7" s="1"/>
  <c r="E240" i="7" s="1"/>
  <c r="D234" i="7"/>
  <c r="D239" i="7" s="1"/>
  <c r="D240" i="7" s="1"/>
  <c r="C234" i="7"/>
  <c r="C239" i="7" s="1"/>
  <c r="C240" i="7" s="1"/>
  <c r="B234" i="7"/>
  <c r="B239" i="7" s="1"/>
  <c r="B240" i="7" s="1"/>
  <c r="E228" i="7"/>
  <c r="D228" i="7"/>
  <c r="C228" i="7"/>
  <c r="B228" i="7"/>
  <c r="E227" i="7"/>
  <c r="D227" i="7"/>
  <c r="C227" i="7"/>
  <c r="B227" i="7"/>
  <c r="E226" i="7"/>
  <c r="D226" i="7"/>
  <c r="C226" i="7"/>
  <c r="C229" i="7" s="1"/>
  <c r="C230" i="7" s="1"/>
  <c r="B226" i="7"/>
  <c r="B229" i="7" s="1"/>
  <c r="B230" i="7" s="1"/>
  <c r="E225" i="7"/>
  <c r="D225" i="7"/>
  <c r="C225" i="7"/>
  <c r="B225" i="7"/>
  <c r="E224" i="7"/>
  <c r="E229" i="7" s="1"/>
  <c r="E230" i="7" s="1"/>
  <c r="D224" i="7"/>
  <c r="D229" i="7" s="1"/>
  <c r="D230" i="7" s="1"/>
  <c r="C224" i="7"/>
  <c r="B224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B203" i="7"/>
  <c r="E202" i="7"/>
  <c r="E207" i="7" s="1"/>
  <c r="D202" i="7"/>
  <c r="D207" i="7" s="1"/>
  <c r="C202" i="7"/>
  <c r="C207" i="7" s="1"/>
  <c r="B202" i="7"/>
  <c r="B207" i="7" s="1"/>
  <c r="E153" i="7"/>
  <c r="D153" i="7"/>
  <c r="C153" i="7"/>
  <c r="B153" i="7"/>
  <c r="E152" i="7"/>
  <c r="D152" i="7"/>
  <c r="C152" i="7"/>
  <c r="B152" i="7"/>
  <c r="E151" i="7"/>
  <c r="E154" i="7" s="1"/>
  <c r="D151" i="7"/>
  <c r="D154" i="7" s="1"/>
  <c r="C151" i="7"/>
  <c r="B151" i="7"/>
  <c r="E150" i="7"/>
  <c r="D150" i="7"/>
  <c r="C150" i="7"/>
  <c r="B150" i="7"/>
  <c r="E149" i="7"/>
  <c r="D149" i="7"/>
  <c r="C149" i="7"/>
  <c r="C154" i="7" s="1"/>
  <c r="B149" i="7"/>
  <c r="B154" i="7" s="1"/>
  <c r="E131" i="7"/>
  <c r="D131" i="7"/>
  <c r="C131" i="7"/>
  <c r="B131" i="7"/>
  <c r="E130" i="7"/>
  <c r="D130" i="7"/>
  <c r="C130" i="7"/>
  <c r="B130" i="7"/>
  <c r="E129" i="7"/>
  <c r="D129" i="7"/>
  <c r="C129" i="7"/>
  <c r="C132" i="7" s="1"/>
  <c r="B129" i="7"/>
  <c r="E128" i="7"/>
  <c r="D128" i="7"/>
  <c r="C128" i="7"/>
  <c r="B128" i="7"/>
  <c r="E127" i="7"/>
  <c r="D127" i="7"/>
  <c r="C127" i="7"/>
  <c r="B127" i="7"/>
  <c r="E102" i="7"/>
  <c r="D102" i="7"/>
  <c r="C102" i="7"/>
  <c r="B102" i="7"/>
  <c r="E101" i="7"/>
  <c r="D101" i="7"/>
  <c r="C101" i="7"/>
  <c r="B101" i="7"/>
  <c r="E99" i="7"/>
  <c r="D99" i="7"/>
  <c r="C99" i="7"/>
  <c r="B99" i="7"/>
  <c r="E98" i="7"/>
  <c r="D98" i="7"/>
  <c r="C98" i="7"/>
  <c r="B98" i="7"/>
  <c r="E86" i="7"/>
  <c r="D86" i="7"/>
  <c r="C86" i="7"/>
  <c r="B86" i="7"/>
  <c r="E85" i="7"/>
  <c r="D85" i="7"/>
  <c r="C85" i="7"/>
  <c r="B85" i="7"/>
  <c r="E84" i="7"/>
  <c r="D84" i="7"/>
  <c r="D87" i="7" s="1"/>
  <c r="C84" i="7"/>
  <c r="B84" i="7"/>
  <c r="E83" i="7"/>
  <c r="D83" i="7"/>
  <c r="C83" i="7"/>
  <c r="B83" i="7"/>
  <c r="E82" i="7"/>
  <c r="E87" i="7" s="1"/>
  <c r="D82" i="7"/>
  <c r="C82" i="7"/>
  <c r="C87" i="7" s="1"/>
  <c r="B82" i="7"/>
  <c r="B87" i="7" s="1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E55" i="7" s="1"/>
  <c r="D50" i="7"/>
  <c r="D55" i="7" s="1"/>
  <c r="C50" i="7"/>
  <c r="B50" i="7"/>
  <c r="B15" i="8" l="1"/>
  <c r="E71" i="8"/>
  <c r="C170" i="8"/>
  <c r="C118" i="8"/>
  <c r="C13" i="8" s="1"/>
  <c r="C148" i="8"/>
  <c r="D170" i="8"/>
  <c r="D118" i="8" s="1"/>
  <c r="D119" i="8" s="1"/>
  <c r="D11" i="8"/>
  <c r="D16" i="8"/>
  <c r="C103" i="8"/>
  <c r="D12" i="8"/>
  <c r="E119" i="8"/>
  <c r="E13" i="8"/>
  <c r="B119" i="8"/>
  <c r="C55" i="7"/>
  <c r="C56" i="7" s="1"/>
  <c r="B55" i="7"/>
  <c r="B56" i="7" s="1"/>
  <c r="B155" i="7"/>
  <c r="B14" i="7"/>
  <c r="E88" i="7"/>
  <c r="E11" i="7"/>
  <c r="D88" i="7"/>
  <c r="D11" i="7"/>
  <c r="B208" i="7"/>
  <c r="B15" i="7"/>
  <c r="C15" i="7"/>
  <c r="C208" i="7"/>
  <c r="D56" i="7"/>
  <c r="D10" i="7"/>
  <c r="B88" i="7"/>
  <c r="B11" i="7"/>
  <c r="D155" i="7"/>
  <c r="D14" i="7"/>
  <c r="D208" i="7"/>
  <c r="D15" i="7"/>
  <c r="E56" i="7"/>
  <c r="E10" i="7"/>
  <c r="C88" i="7"/>
  <c r="C11" i="7"/>
  <c r="E155" i="7"/>
  <c r="E14" i="7"/>
  <c r="E15" i="7"/>
  <c r="E208" i="7"/>
  <c r="C133" i="7"/>
  <c r="C100" i="7"/>
  <c r="C103" i="7" s="1"/>
  <c r="C13" i="7"/>
  <c r="C14" i="7"/>
  <c r="C155" i="7"/>
  <c r="B132" i="7"/>
  <c r="D132" i="7"/>
  <c r="E132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E239" i="6" s="1"/>
  <c r="E240" i="6" s="1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E229" i="6" s="1"/>
  <c r="E230" i="6" s="1"/>
  <c r="D226" i="6"/>
  <c r="C226" i="6"/>
  <c r="C229" i="6" s="1"/>
  <c r="C230" i="6" s="1"/>
  <c r="B226" i="6"/>
  <c r="B229" i="6" s="1"/>
  <c r="B230" i="6" s="1"/>
  <c r="E225" i="6"/>
  <c r="D225" i="6"/>
  <c r="C225" i="6"/>
  <c r="B225" i="6"/>
  <c r="E224" i="6"/>
  <c r="D224" i="6"/>
  <c r="D229" i="6" s="1"/>
  <c r="D230" i="6" s="1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C207" i="6" s="1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E154" i="6" s="1"/>
  <c r="D151" i="6"/>
  <c r="D154" i="6" s="1"/>
  <c r="C151" i="6"/>
  <c r="B151" i="6"/>
  <c r="E150" i="6"/>
  <c r="D150" i="6"/>
  <c r="C150" i="6"/>
  <c r="B150" i="6"/>
  <c r="E149" i="6"/>
  <c r="D149" i="6"/>
  <c r="C149" i="6"/>
  <c r="C154" i="6" s="1"/>
  <c r="B149" i="6"/>
  <c r="B154" i="6" s="1"/>
  <c r="E131" i="6"/>
  <c r="D131" i="6"/>
  <c r="C131" i="6"/>
  <c r="B131" i="6"/>
  <c r="E130" i="6"/>
  <c r="D130" i="6"/>
  <c r="C130" i="6"/>
  <c r="B130" i="6"/>
  <c r="E129" i="6"/>
  <c r="E132" i="6" s="1"/>
  <c r="D129" i="6"/>
  <c r="C129" i="6"/>
  <c r="C132" i="6" s="1"/>
  <c r="B129" i="6"/>
  <c r="B132" i="6" s="1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D87" i="6" s="1"/>
  <c r="C82" i="6"/>
  <c r="C87" i="6" s="1"/>
  <c r="B82" i="6"/>
  <c r="B87" i="6" s="1"/>
  <c r="E54" i="6"/>
  <c r="D54" i="6"/>
  <c r="C54" i="6"/>
  <c r="B54" i="6"/>
  <c r="E53" i="6"/>
  <c r="D53" i="6"/>
  <c r="C53" i="6"/>
  <c r="B53" i="6"/>
  <c r="E52" i="6"/>
  <c r="E55" i="6" s="1"/>
  <c r="D52" i="6"/>
  <c r="D55" i="6" s="1"/>
  <c r="C52" i="6"/>
  <c r="B52" i="6"/>
  <c r="E51" i="6"/>
  <c r="D51" i="6"/>
  <c r="C51" i="6"/>
  <c r="B51" i="6"/>
  <c r="E50" i="6"/>
  <c r="D50" i="6"/>
  <c r="C50" i="6"/>
  <c r="C55" i="6" s="1"/>
  <c r="B50" i="6"/>
  <c r="B55" i="6" s="1"/>
  <c r="C119" i="8" l="1"/>
  <c r="D13" i="8"/>
  <c r="C10" i="7"/>
  <c r="B10" i="7"/>
  <c r="C12" i="7"/>
  <c r="C104" i="7"/>
  <c r="E13" i="7"/>
  <c r="E133" i="7"/>
  <c r="D13" i="7"/>
  <c r="D133" i="7"/>
  <c r="D100" i="7" s="1"/>
  <c r="D103" i="7" s="1"/>
  <c r="B133" i="7"/>
  <c r="B13" i="7"/>
  <c r="E100" i="7"/>
  <c r="E103" i="7" s="1"/>
  <c r="B100" i="7"/>
  <c r="B103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155" i="6"/>
  <c r="D14" i="6"/>
  <c r="D208" i="6"/>
  <c r="D15" i="6"/>
  <c r="D10" i="6"/>
  <c r="D56" i="6"/>
  <c r="E133" i="6"/>
  <c r="E13" i="6"/>
  <c r="B88" i="6"/>
  <c r="B11" i="6"/>
  <c r="C88" i="6"/>
  <c r="C11" i="6"/>
  <c r="E155" i="6"/>
  <c r="E14" i="6"/>
  <c r="C208" i="6"/>
  <c r="C15" i="6"/>
  <c r="B133" i="6"/>
  <c r="B100" i="6"/>
  <c r="B103" i="6" s="1"/>
  <c r="B13" i="6"/>
  <c r="B155" i="6"/>
  <c r="B14" i="6"/>
  <c r="E100" i="6"/>
  <c r="E103" i="6" s="1"/>
  <c r="C133" i="6"/>
  <c r="C13" i="6"/>
  <c r="C100" i="6"/>
  <c r="C103" i="6" s="1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D104" i="7" l="1"/>
  <c r="D12" i="7"/>
  <c r="E12" i="7"/>
  <c r="E104" i="7"/>
  <c r="B12" i="7"/>
  <c r="B104" i="7"/>
  <c r="E15" i="6"/>
  <c r="E104" i="6"/>
  <c r="E12" i="6"/>
  <c r="B12" i="6"/>
  <c r="B104" i="6"/>
  <c r="D13" i="6"/>
  <c r="D133" i="6"/>
  <c r="D100" i="6" s="1"/>
  <c r="D103" i="6" s="1"/>
  <c r="C104" i="6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F15" i="4"/>
  <c r="E15" i="4"/>
  <c r="D15" i="4"/>
  <c r="C15" i="4"/>
  <c r="B15" i="4"/>
  <c r="D212" i="4"/>
  <c r="F212" i="4"/>
  <c r="B212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F211" i="4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G243" i="4" s="1"/>
  <c r="G244" i="4" s="1"/>
  <c r="F238" i="4"/>
  <c r="F243" i="4" s="1"/>
  <c r="F244" i="4" s="1"/>
  <c r="E238" i="4"/>
  <c r="D238" i="4"/>
  <c r="C238" i="4"/>
  <c r="C243" i="4" s="1"/>
  <c r="C244" i="4" s="1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G233" i="4" s="1"/>
  <c r="G234" i="4" s="1"/>
  <c r="F228" i="4"/>
  <c r="F233" i="4" s="1"/>
  <c r="F234" i="4" s="1"/>
  <c r="E228" i="4"/>
  <c r="E233" i="4" s="1"/>
  <c r="E234" i="4" s="1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E194" i="4" s="1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F135" i="4" s="1"/>
  <c r="E130" i="4"/>
  <c r="E135" i="4" s="1"/>
  <c r="D130" i="4"/>
  <c r="D135" i="4" s="1"/>
  <c r="C130" i="4"/>
  <c r="C135" i="4" s="1"/>
  <c r="B130" i="4"/>
  <c r="B135" i="4" s="1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G90" i="4" s="1"/>
  <c r="F85" i="4"/>
  <c r="F90" i="4" s="1"/>
  <c r="E85" i="4"/>
  <c r="E90" i="4" s="1"/>
  <c r="D85" i="4"/>
  <c r="D90" i="4" s="1"/>
  <c r="C85" i="4"/>
  <c r="C90" i="4" s="1"/>
  <c r="B85" i="4"/>
  <c r="B90" i="4" s="1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C11" i="5" l="1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E212" i="4" s="1"/>
  <c r="C211" i="4"/>
  <c r="C212" i="4" s="1"/>
  <c r="D194" i="4"/>
  <c r="G194" i="4"/>
  <c r="C194" i="4"/>
  <c r="B211" i="4"/>
  <c r="E243" i="4"/>
  <c r="E244" i="4" s="1"/>
  <c r="D243" i="4"/>
  <c r="D244" i="4" s="1"/>
  <c r="D233" i="4"/>
  <c r="D234" i="4" s="1"/>
  <c r="G58" i="4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3" i="4"/>
  <c r="B195" i="4"/>
  <c r="B14" i="4"/>
  <c r="C91" i="4"/>
  <c r="C11" i="4"/>
  <c r="C136" i="4"/>
  <c r="C13" i="4"/>
  <c r="D91" i="4"/>
  <c r="D11" i="4"/>
  <c r="D136" i="4"/>
  <c r="D13" i="4"/>
  <c r="F91" i="4"/>
  <c r="F11" i="4"/>
  <c r="E91" i="4"/>
  <c r="E11" i="4"/>
  <c r="E136" i="4"/>
  <c r="E13" i="4"/>
  <c r="E195" i="4"/>
  <c r="E14" i="4"/>
  <c r="F136" i="4"/>
  <c r="F13" i="4"/>
  <c r="F14" i="4"/>
  <c r="G59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G212" i="4" l="1"/>
  <c r="C14" i="4"/>
  <c r="C104" i="4"/>
  <c r="C107" i="4" s="1"/>
  <c r="C108" i="4" s="1"/>
  <c r="C195" i="4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3" i="3"/>
  <c r="E105" i="3"/>
  <c r="E108" i="3" s="1"/>
  <c r="E109" i="3" s="1"/>
  <c r="E13" i="3"/>
  <c r="E137" i="3"/>
  <c r="E14" i="3"/>
  <c r="E195" i="3"/>
  <c r="C14" i="3"/>
  <c r="C195" i="3"/>
  <c r="D13" i="3"/>
  <c r="D137" i="3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G105" i="3"/>
  <c r="G108" i="3" s="1"/>
  <c r="B105" i="3"/>
  <c r="B108" i="3" s="1"/>
  <c r="F105" i="3"/>
  <c r="F108" i="3" s="1"/>
  <c r="D105" i="3"/>
  <c r="D108" i="3" s="1"/>
  <c r="C105" i="3"/>
  <c r="C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12" i="3" l="1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7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2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8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E18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88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2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00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203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210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1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1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>No error but doesn't render anything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charset val="1"/>
          </rPr>
          <t>Can't use the layout qualifier at a glocal scope on uniforms. Generate a GLSL compiler error.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E178" authorId="0">
      <text>
        <r>
          <rPr>
            <b/>
            <sz val="9"/>
            <color indexed="81"/>
            <rFont val="Tahoma"/>
            <charset val="1"/>
          </rPr>
          <t>Doesn't allow to redeclare any built-in blocks in any shader stage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 xml:space="preserve">Generates a GLSL error: unknown opcode modifier
</t>
        </r>
      </text>
    </comment>
    <comment ref="E180" authorId="0">
      <text>
        <r>
          <rPr>
            <b/>
            <sz val="9"/>
            <color indexed="81"/>
            <rFont val="Tahoma"/>
            <charset val="1"/>
          </rPr>
          <t>Compiler crash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E20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G203" authorId="0">
      <text>
        <r>
          <rPr>
            <b/>
            <sz val="9"/>
            <color indexed="81"/>
            <rFont val="Tahoma"/>
            <charset val="1"/>
          </rPr>
          <t xml:space="preserve">Crash
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<sst xmlns="http://schemas.openxmlformats.org/spreadsheetml/2006/main" count="5507" uniqueCount="341">
  <si>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</si>
  <si>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</si>
  <si>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</si>
  <si>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</si>
  <si>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</si>
  <si>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</si>
  <si>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</si>
  <si>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</si>
  <si>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</si>
  <si>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</si>
  <si>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</si>
  <si>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</si>
  <si>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</si>
  <si>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</si>
  <si>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</si>
  <si>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</si>
  <si>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</si>
  <si>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</si>
  <si>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</si>
  <si>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</si>
  <si>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</si>
  <si>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</si>
  <si>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</si>
  <si>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</si>
  <si>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</si>
  <si>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</si>
  <si>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</si>
  <si>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</si>
  <si>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</si>
  <si>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</si>
  <si>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</si>
  <si>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</si>
  <si>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</si>
  <si>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</si>
  <si>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</si>
  <si>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</si>
  <si>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</si>
  <si>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</si>
  <si>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</si>
  <si>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</si>
  <si>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</si>
  <si>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</si>
  <si>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</si>
  <si>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</si>
  <si>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</si>
  <si>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</si>
  <si>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</si>
  <si>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</si>
  <si>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</si>
  <si>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</si>
  <si>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</si>
  <si>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</si>
  <si>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</si>
  <si>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</si>
  <si>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</si>
  <si>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</si>
  <si>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</si>
  <si>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</si>
  <si>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</si>
  <si>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</si>
  <si>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</si>
  <si>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</si>
  <si>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</si>
  <si>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</si>
  <si>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</si>
  <si>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</si>
  <si>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</si>
  <si>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</si>
  <si>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</si>
  <si>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</si>
  <si>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</si>
  <si>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</si>
  <si>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</si>
  <si>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</si>
  <si>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</si>
  <si>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</si>
  <si>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</si>
  <si>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</si>
  <si>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</si>
  <si>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</si>
  <si>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</si>
  <si>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</si>
  <si>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</si>
  <si>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</si>
  <si>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</si>
  <si>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</si>
  <si>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</si>
  <si>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</si>
  <si>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</si>
  <si>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</si>
  <si>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</si>
  <si>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</si>
  <si>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</si>
  <si>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</si>
  <si>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</si>
  <si>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</si>
  <si>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</si>
  <si>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</si>
  <si>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</si>
  <si>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</si>
  <si>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</si>
  <si>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</si>
  <si>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</si>
  <si>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</si>
  <si>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</si>
  <si>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</si>
  <si>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</si>
  <si>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</si>
  <si>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</si>
  <si>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</si>
  <si>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</si>
  <si>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</si>
  <si>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</si>
  <si>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</si>
  <si>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</si>
  <si>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</si>
  <si>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</si>
  <si>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</si>
  <si>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</si>
  <si>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</si>
  <si>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</si>
  <si>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</si>
  <si>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</si>
  <si>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</si>
  <si>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</si>
  <si>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</si>
  <si>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</si>
  <si>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</si>
  <si>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</si>
  <si>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</si>
  <si>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</si>
  <si>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</si>
  <si>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</si>
  <si>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</si>
  <si>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</si>
  <si>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</si>
  <si>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</si>
  <si>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</si>
  <si>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</si>
  <si>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</si>
  <si>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</si>
  <si>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</si>
  <si>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</si>
  <si>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</si>
  <si>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</si>
  <si>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</si>
  <si>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</si>
  <si>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</si>
  <si>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</si>
  <si>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</si>
  <si>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</si>
  <si>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</si>
  <si>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</si>
  <si>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</si>
  <si>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</si>
  <si>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</si>
  <si>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</si>
  <si>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</si>
  <si>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</si>
  <si>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</si>
  <si>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</si>
  <si>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</si>
  <si>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</si>
  <si>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</si>
  <si>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</si>
  <si>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</si>
  <si>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</si>
  <si>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</si>
  <si>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</si>
  <si>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OpenGL Status - December 2012</t>
  </si>
  <si>
    <t>OpenGL Status - January 2013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</si>
  <si>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</si>
  <si>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</si>
  <si>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</si>
  <si>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</si>
  <si>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</si>
  <si>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</si>
  <si>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</si>
  <si>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</si>
  <si>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</si>
  <si>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</si>
  <si>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</si>
  <si>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</si>
  <si>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</si>
  <si>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</si>
  <si>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</si>
  <si>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</si>
  <si>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</si>
  <si>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</si>
  <si>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</si>
  <si>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</si>
  <si>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</si>
  <si>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</si>
  <si>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</si>
  <si>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</si>
  <si>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</si>
  <si>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</si>
  <si>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OpenGL Status - February 2013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</si>
  <si>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</si>
  <si>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</si>
  <si>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</si>
  <si>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</si>
  <si>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</si>
  <si>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</si>
  <si>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</si>
  <si>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</si>
  <si>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</si>
  <si>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</si>
  <si>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</si>
  <si>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</si>
  <si>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</si>
  <si>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</si>
  <si>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</si>
  <si>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</si>
  <si>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</si>
  <si>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</si>
  <si>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</si>
  <si>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</si>
  <si>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</si>
  <si>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</si>
  <si>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</si>
  <si>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</si>
  <si>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</si>
  <si>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</si>
  <si>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</si>
  <si>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</si>
  <si>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</si>
  <si>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</si>
  <si>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</si>
  <si>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</si>
  <si>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</si>
  <si>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</si>
  <si>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</si>
  <si>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</si>
  <si>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</si>
  <si>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</si>
  <si>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</si>
  <si>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</si>
  <si>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</si>
  <si>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</si>
  <si>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</si>
  <si>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</si>
  <si>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</si>
  <si>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</si>
  <si>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</si>
  <si>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</si>
  <si>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</si>
  <si>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</si>
  <si>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</si>
  <si>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</si>
  <si>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</si>
  <si>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</si>
  <si>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</si>
  <si>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</si>
  <si>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</si>
  <si>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</si>
  <si>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</si>
  <si>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</si>
  <si>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</si>
  <si>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</si>
  <si>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</si>
  <si>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</si>
  <si>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</si>
  <si>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</si>
  <si>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</si>
  <si>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</si>
  <si>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</si>
  <si>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</si>
  <si>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</si>
  <si>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</si>
  <si>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</si>
  <si>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</si>
  <si>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</si>
  <si>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</si>
  <si>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</si>
  <si>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</si>
  <si>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</si>
  <si>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</si>
  <si>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</si>
  <si>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</si>
  <si>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</si>
  <si>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</si>
  <si>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</si>
  <si>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</si>
  <si>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</si>
  <si>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</si>
  <si>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</si>
  <si>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</si>
  <si>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</si>
  <si>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</si>
  <si>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</si>
  <si>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</si>
  <si>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</si>
  <si>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</si>
  <si>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</si>
  <si>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</si>
  <si>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</si>
  <si>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</si>
  <si>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</si>
  <si>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</si>
  <si>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</si>
  <si>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</si>
  <si>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</si>
  <si>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</si>
  <si>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</si>
  <si>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</si>
  <si>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</si>
  <si>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</si>
  <si>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</si>
  <si>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</si>
  <si>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</si>
  <si>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</si>
  <si>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</si>
  <si>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</si>
  <si>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</si>
  <si>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</si>
  <si>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</si>
  <si>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</si>
  <si>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OpenGL Status - March 2013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</si>
  <si>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</si>
  <si>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</si>
  <si>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</si>
  <si>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</si>
  <si>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</si>
  <si>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</si>
  <si>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</si>
  <si>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</si>
  <si>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</si>
  <si>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</si>
  <si>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</si>
  <si>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OpenGL Status - April 2013</t>
  </si>
  <si>
    <t>texture-array</t>
  </si>
  <si>
    <t>OpenGL Status - September 2013</t>
  </si>
  <si>
    <t>10.18.10.3277</t>
  </si>
  <si>
    <t>4.4.0.1</t>
  </si>
  <si>
    <t>326.98 beta</t>
  </si>
  <si>
    <t>NVIDIA 326.98 beta</t>
  </si>
  <si>
    <t>Intel 10.18.10.3277</t>
  </si>
  <si>
    <t>OpenGL 4.4</t>
  </si>
  <si>
    <t>transform-feedback</t>
  </si>
  <si>
    <t>OpenGL 4.4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</si>
</sst>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0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7" xfId="0" applyNumberFormat="1" applyBorder="1"/>
    <xf numFmtId="0" fontId="6" fillId="0" borderId="0" xfId="0" applyFont="1" applyAlignment="1">
      <alignment horizontal="center"/>
    </xf>
    <xf numFmtId="0" fontId="8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'2013-09'!$B$9</c:f>
              <c:strCache>
                <c:ptCount val="1"/>
                <c:pt idx="0">
                  <c:v>NVIDIA 326.98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'2013-09'!$B$10:$B$16</c:f>
              <c:numCache>
                <c:formatCode>0%</c:formatCode>
                <c:ptCount val="7"/>
                <c:pt idx="0">
                  <c:v>0.8</c:v>
                </c:pt>
                <c:pt idx="1">
                  <c:v>0.9285714285714286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'2013-09'!$C$9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0.86956521739130432</c:v>
                </c:pt>
                <c:pt idx="3">
                  <c:v>1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'2013-09'!$D$9</c:f>
              <c:strCache>
                <c:ptCount val="1"/>
                <c:pt idx="0">
                  <c:v>Intel 10.18.10.3277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'2013-09'!$E$9</c:f>
              <c:strCache>
                <c:ptCount val="1"/>
                <c:pt idx="0">
                  <c:v>MacOS X 10.8.3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80224"/>
        <c:axId val="107453184"/>
      </c:barChart>
      <c:catAx>
        <c:axId val="1329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453184"/>
        <c:crosses val="autoZero"/>
        <c:auto val="1"/>
        <c:lblAlgn val="ctr"/>
        <c:lblOffset val="100"/>
        <c:noMultiLvlLbl val="0"/>
      </c:catAx>
      <c:valAx>
        <c:axId val="1074531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298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'2013-04'!$C$10:$C$15</c:f>
              <c:numCache>
                <c:formatCode>0%</c:formatCode>
                <c:ptCount val="6"/>
                <c:pt idx="0">
                  <c:v>0.5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88096"/>
        <c:axId val="133040384"/>
      </c:barChart>
      <c:catAx>
        <c:axId val="4198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40384"/>
        <c:crosses val="autoZero"/>
        <c:auto val="1"/>
        <c:lblAlgn val="ctr"/>
        <c:lblOffset val="100"/>
        <c:noMultiLvlLbl val="0"/>
      </c:catAx>
      <c:valAx>
        <c:axId val="1330403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98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83296"/>
        <c:axId val="133042688"/>
      </c:barChart>
      <c:catAx>
        <c:axId val="417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42688"/>
        <c:crosses val="autoZero"/>
        <c:auto val="1"/>
        <c:lblAlgn val="ctr"/>
        <c:lblOffset val="100"/>
        <c:noMultiLvlLbl val="0"/>
      </c:catAx>
      <c:valAx>
        <c:axId val="1330426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7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85344"/>
        <c:axId val="133045568"/>
      </c:barChart>
      <c:catAx>
        <c:axId val="4178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45568"/>
        <c:crosses val="autoZero"/>
        <c:auto val="1"/>
        <c:lblAlgn val="ctr"/>
        <c:lblOffset val="100"/>
        <c:noMultiLvlLbl val="0"/>
      </c:catAx>
      <c:valAx>
        <c:axId val="1330455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78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87648"/>
        <c:axId val="41862848"/>
      </c:barChart>
      <c:catAx>
        <c:axId val="4258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1862848"/>
        <c:crosses val="autoZero"/>
        <c:auto val="1"/>
        <c:lblAlgn val="ctr"/>
        <c:lblOffset val="100"/>
        <c:noMultiLvlLbl val="0"/>
      </c:catAx>
      <c:valAx>
        <c:axId val="418628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258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86624"/>
        <c:axId val="41865152"/>
      </c:barChart>
      <c:catAx>
        <c:axId val="4258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41865152"/>
        <c:crosses val="autoZero"/>
        <c:auto val="1"/>
        <c:lblAlgn val="ctr"/>
        <c:lblOffset val="100"/>
        <c:noMultiLvlLbl val="0"/>
      </c:catAx>
      <c:valAx>
        <c:axId val="418651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258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9"/>
  <sheetViews>
    <sheetView tabSelected="1" topLeftCell="A208" workbookViewId="0">
      <selection activeCell="B84" sqref="B84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0" t="s">
        <v>332</v>
      </c>
      <c r="B1" s="50"/>
      <c r="C1" s="50"/>
      <c r="D1" s="50"/>
      <c r="E1" s="50"/>
    </row>
    <row r="2" spans="1:5" x14ac:dyDescent="0.25">
      <c r="A2" s="51" t="s">
        <v>168</v>
      </c>
      <c r="B2" s="51"/>
      <c r="C2" s="51"/>
      <c r="D2" s="51"/>
      <c r="E2" s="5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6" t="s">
        <v>5</v>
      </c>
      <c r="C4" s="47" t="s">
        <v>151</v>
      </c>
      <c r="D4" s="47" t="s">
        <v>190</v>
      </c>
      <c r="E4" s="3" t="s">
        <v>188</v>
      </c>
    </row>
    <row r="5" spans="1:5" x14ac:dyDescent="0.25">
      <c r="A5" s="2" t="s">
        <v>149</v>
      </c>
      <c r="B5" s="17">
        <v>41514</v>
      </c>
      <c r="C5" s="17">
        <v>41388</v>
      </c>
      <c r="D5" s="39">
        <v>41516</v>
      </c>
      <c r="E5" s="17">
        <v>41347</v>
      </c>
    </row>
    <row r="6" spans="1:5" x14ac:dyDescent="0.25">
      <c r="A6" s="2" t="s">
        <v>148</v>
      </c>
      <c r="B6" s="2" t="s">
        <v>335</v>
      </c>
      <c r="C6" s="2" t="s">
        <v>328</v>
      </c>
      <c r="D6" s="48" t="s">
        <v>333</v>
      </c>
      <c r="E6" s="23" t="s">
        <v>320</v>
      </c>
    </row>
    <row r="7" spans="1:5" ht="15.75" thickBot="1" x14ac:dyDescent="0.3">
      <c r="A7" s="26" t="s">
        <v>157</v>
      </c>
      <c r="B7" s="14" t="s">
        <v>334</v>
      </c>
      <c r="C7" s="14" t="s">
        <v>317</v>
      </c>
      <c r="D7" s="14" t="s">
        <v>334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336</v>
      </c>
      <c r="C9" s="3" t="s">
        <v>329</v>
      </c>
      <c r="D9" s="3" t="s">
        <v>337</v>
      </c>
      <c r="E9" s="27" t="s">
        <v>320</v>
      </c>
    </row>
    <row r="10" spans="1:5" x14ac:dyDescent="0.25">
      <c r="A10" s="2" t="s">
        <v>340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IF(B$70=0, 0,(B$65+B$66)/B$70)</f>
        <v>0.9285714285714286</v>
      </c>
      <c r="C11" s="20">
        <f>IF(C$70=0, 0,(C$65+C$66)/C$70)</f>
        <v>0.5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194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193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</v>
      </c>
    </row>
    <row r="14" spans="1:5" x14ac:dyDescent="0.25">
      <c r="A14" s="2" t="s">
        <v>192</v>
      </c>
      <c r="B14" s="20">
        <f>IF(B$147=0, 0, (B$142+B$143)/B$147)</f>
        <v>0.95</v>
      </c>
      <c r="C14" s="20">
        <f>IF(C$147=0, 0, (C$142+C$143)/C$147)</f>
        <v>0.9</v>
      </c>
      <c r="D14" s="20">
        <f>IF(D$147=0, 0, (D$142+D$143)/D$147)</f>
        <v>1</v>
      </c>
      <c r="E14" s="20">
        <f>IF(E$147=0, 0, (E$142+E$143)/E$147)</f>
        <v>0</v>
      </c>
    </row>
    <row r="15" spans="1:5" x14ac:dyDescent="0.25">
      <c r="A15" s="2" t="s">
        <v>191</v>
      </c>
      <c r="B15" s="20">
        <f>IF(B$169=0, 0, (B$164+B$165)/B$169)</f>
        <v>1</v>
      </c>
      <c r="C15" s="20">
        <f>IF(C$169=0, 0, (C$164+C$165)/C$169)</f>
        <v>0.92307692307692313</v>
      </c>
      <c r="D15" s="20">
        <f>IF(D$169=0, 0, (D$164+D$165)/D$169)</f>
        <v>1</v>
      </c>
      <c r="E15" s="20">
        <f>IF(E$169=0, 0, (E$164+E$165)/E$169)</f>
        <v>0</v>
      </c>
    </row>
    <row r="16" spans="1:5" ht="15.75" thickBot="1" x14ac:dyDescent="0.3">
      <c r="A16" s="14" t="s">
        <v>196</v>
      </c>
      <c r="B16" s="25">
        <f>IF(B$222=0, 0, (B$217+B$218)/B$222)</f>
        <v>0.97727272727272729</v>
      </c>
      <c r="C16" s="25">
        <f>IF(C$222=0, 0, (C$217+C$218)/C$222)</f>
        <v>0.90909090909090906</v>
      </c>
      <c r="D16" s="25">
        <f>IF(D$222=0, 0, (D$217+D$218)/D$222)</f>
        <v>1</v>
      </c>
      <c r="E16" s="25">
        <f>IF(E$222=0, 0, (E$217+E$218)/E$222)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46" t="s">
        <v>5</v>
      </c>
      <c r="C36" s="47" t="s">
        <v>151</v>
      </c>
      <c r="D36" s="47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48" t="s">
        <v>177</v>
      </c>
      <c r="D37" s="48" t="s">
        <v>177</v>
      </c>
      <c r="E37" s="48" t="s">
        <v>177</v>
      </c>
    </row>
    <row r="38" spans="1:5" x14ac:dyDescent="0.25">
      <c r="A38" s="2" t="s">
        <v>227</v>
      </c>
      <c r="B38" s="4" t="s">
        <v>6</v>
      </c>
      <c r="C38" s="48" t="s">
        <v>177</v>
      </c>
      <c r="D38" s="48" t="s">
        <v>177</v>
      </c>
      <c r="E38" s="48" t="s">
        <v>177</v>
      </c>
    </row>
    <row r="39" spans="1:5" x14ac:dyDescent="0.25">
      <c r="A39" s="2" t="s">
        <v>213</v>
      </c>
      <c r="B39" s="8" t="s">
        <v>7</v>
      </c>
      <c r="C39" s="48" t="s">
        <v>177</v>
      </c>
      <c r="D39" s="48" t="s">
        <v>177</v>
      </c>
      <c r="E39" s="48" t="s">
        <v>177</v>
      </c>
    </row>
    <row r="40" spans="1:5" x14ac:dyDescent="0.25">
      <c r="A40" s="2" t="s">
        <v>281</v>
      </c>
      <c r="B40" s="4" t="s">
        <v>6</v>
      </c>
      <c r="C40" s="48" t="s">
        <v>177</v>
      </c>
      <c r="D40" s="48" t="s">
        <v>177</v>
      </c>
      <c r="E40" s="48" t="s">
        <v>177</v>
      </c>
    </row>
    <row r="41" spans="1:5" x14ac:dyDescent="0.25">
      <c r="A41" s="15" t="s">
        <v>339</v>
      </c>
      <c r="B41" s="21" t="s">
        <v>6</v>
      </c>
      <c r="C41" s="31" t="s">
        <v>177</v>
      </c>
      <c r="D41" s="31" t="s">
        <v>177</v>
      </c>
      <c r="E41" s="31" t="s">
        <v>177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177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46" t="s">
        <v>5</v>
      </c>
      <c r="C50" s="47" t="s">
        <v>151</v>
      </c>
      <c r="D50" s="47" t="s">
        <v>190</v>
      </c>
      <c r="E50" s="3" t="s">
        <v>188</v>
      </c>
    </row>
    <row r="51" spans="1:5" x14ac:dyDescent="0.25">
      <c r="A51" s="2" t="s">
        <v>208</v>
      </c>
      <c r="B51" s="4" t="s">
        <v>6</v>
      </c>
      <c r="C51" s="4" t="s">
        <v>6</v>
      </c>
      <c r="D51" s="48" t="s">
        <v>177</v>
      </c>
      <c r="E51" s="48" t="s">
        <v>177</v>
      </c>
    </row>
    <row r="52" spans="1:5" x14ac:dyDescent="0.25">
      <c r="A52" s="2" t="s">
        <v>209</v>
      </c>
      <c r="B52" s="7" t="s">
        <v>140</v>
      </c>
      <c r="C52" s="48" t="s">
        <v>177</v>
      </c>
      <c r="D52" s="8" t="s">
        <v>7</v>
      </c>
      <c r="E52" s="48" t="s">
        <v>177</v>
      </c>
    </row>
    <row r="53" spans="1:5" x14ac:dyDescent="0.25">
      <c r="A53" s="2" t="s">
        <v>210</v>
      </c>
      <c r="B53" s="4" t="s">
        <v>6</v>
      </c>
      <c r="C53" s="48" t="s">
        <v>177</v>
      </c>
      <c r="D53" s="48" t="s">
        <v>177</v>
      </c>
      <c r="E53" s="48" t="s">
        <v>177</v>
      </c>
    </row>
    <row r="54" spans="1:5" x14ac:dyDescent="0.25">
      <c r="A54" s="2" t="s">
        <v>211</v>
      </c>
      <c r="B54" s="4" t="s">
        <v>6</v>
      </c>
      <c r="C54" s="8" t="s">
        <v>7</v>
      </c>
      <c r="D54" s="48" t="s">
        <v>177</v>
      </c>
      <c r="E54" s="48" t="s">
        <v>177</v>
      </c>
    </row>
    <row r="55" spans="1:5" x14ac:dyDescent="0.25">
      <c r="A55" s="2" t="s">
        <v>212</v>
      </c>
      <c r="B55" s="4" t="s">
        <v>6</v>
      </c>
      <c r="C55" s="4" t="s">
        <v>6</v>
      </c>
      <c r="D55" s="48" t="s">
        <v>177</v>
      </c>
      <c r="E55" s="48" t="s">
        <v>177</v>
      </c>
    </row>
    <row r="56" spans="1:5" x14ac:dyDescent="0.25">
      <c r="A56" s="2" t="s">
        <v>213</v>
      </c>
      <c r="B56" s="4" t="s">
        <v>6</v>
      </c>
      <c r="C56" s="48" t="s">
        <v>177</v>
      </c>
      <c r="D56" s="48" t="s">
        <v>177</v>
      </c>
      <c r="E56" s="48" t="s">
        <v>177</v>
      </c>
    </row>
    <row r="57" spans="1:5" x14ac:dyDescent="0.25">
      <c r="A57" s="2" t="s">
        <v>214</v>
      </c>
      <c r="B57" s="4" t="s">
        <v>6</v>
      </c>
      <c r="C57" s="4" t="s">
        <v>6</v>
      </c>
      <c r="D57" s="8" t="s">
        <v>7</v>
      </c>
      <c r="E57" s="48" t="s">
        <v>177</v>
      </c>
    </row>
    <row r="58" spans="1:5" x14ac:dyDescent="0.25">
      <c r="A58" s="2" t="s">
        <v>215</v>
      </c>
      <c r="B58" s="4" t="s">
        <v>6</v>
      </c>
      <c r="C58" s="4" t="s">
        <v>6</v>
      </c>
      <c r="D58" s="8" t="s">
        <v>7</v>
      </c>
      <c r="E58" s="48" t="s">
        <v>177</v>
      </c>
    </row>
    <row r="59" spans="1:5" x14ac:dyDescent="0.25">
      <c r="A59" s="2" t="s">
        <v>216</v>
      </c>
      <c r="B59" s="4" t="s">
        <v>6</v>
      </c>
      <c r="C59" s="8" t="s">
        <v>7</v>
      </c>
      <c r="D59" s="4" t="s">
        <v>6</v>
      </c>
      <c r="E59" s="48" t="s">
        <v>177</v>
      </c>
    </row>
    <row r="60" spans="1:5" x14ac:dyDescent="0.25">
      <c r="A60" s="2" t="s">
        <v>217</v>
      </c>
      <c r="B60" s="4" t="s">
        <v>6</v>
      </c>
      <c r="C60" s="4" t="s">
        <v>6</v>
      </c>
      <c r="D60" s="48" t="s">
        <v>177</v>
      </c>
      <c r="E60" s="48" t="s">
        <v>177</v>
      </c>
    </row>
    <row r="61" spans="1:5" x14ac:dyDescent="0.25">
      <c r="A61" s="2" t="s">
        <v>218</v>
      </c>
      <c r="B61" s="4" t="s">
        <v>6</v>
      </c>
      <c r="C61" s="4" t="s">
        <v>6</v>
      </c>
      <c r="D61" s="48" t="s">
        <v>177</v>
      </c>
      <c r="E61" s="48" t="s">
        <v>177</v>
      </c>
    </row>
    <row r="62" spans="1:5" x14ac:dyDescent="0.25">
      <c r="A62" s="2" t="s">
        <v>219</v>
      </c>
      <c r="B62" s="4" t="s">
        <v>6</v>
      </c>
      <c r="C62" s="48" t="s">
        <v>177</v>
      </c>
      <c r="D62" s="48" t="s">
        <v>177</v>
      </c>
      <c r="E62" s="48" t="s">
        <v>177</v>
      </c>
    </row>
    <row r="63" spans="1:5" x14ac:dyDescent="0.25">
      <c r="A63" s="2" t="s">
        <v>220</v>
      </c>
      <c r="B63" s="4" t="s">
        <v>6</v>
      </c>
      <c r="C63" s="4" t="s">
        <v>6</v>
      </c>
      <c r="D63" s="48" t="s">
        <v>177</v>
      </c>
      <c r="E63" s="48" t="s">
        <v>177</v>
      </c>
    </row>
    <row r="64" spans="1:5" x14ac:dyDescent="0.25">
      <c r="A64" s="15" t="s">
        <v>221</v>
      </c>
      <c r="B64" s="21" t="s">
        <v>6</v>
      </c>
      <c r="C64" s="31" t="s">
        <v>177</v>
      </c>
      <c r="D64" s="31" t="s">
        <v>177</v>
      </c>
      <c r="E64" s="31" t="s">
        <v>177</v>
      </c>
    </row>
    <row r="65" spans="1:5" x14ac:dyDescent="0.25">
      <c r="A65" s="2" t="s">
        <v>6</v>
      </c>
      <c r="B65" s="10">
        <f>COUNTIF(B51:B64,"pass")</f>
        <v>13</v>
      </c>
      <c r="C65" s="10">
        <f>COUNTIF(C51:C64,"pass")</f>
        <v>7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1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2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177</v>
      </c>
      <c r="B69" s="2">
        <f>COUNT(B51:B64,"Untested")</f>
        <v>0</v>
      </c>
      <c r="C69" s="2">
        <f>COUNTIF(C51:C64,"unsupported")</f>
        <v>5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0.9285714285714286</v>
      </c>
      <c r="C71" s="6">
        <f>IF(C$70=0, 0,(C$65+C$66)/C$70)</f>
        <v>0.5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46" t="s">
        <v>5</v>
      </c>
      <c r="C73" s="47" t="s">
        <v>151</v>
      </c>
      <c r="D73" s="47" t="s">
        <v>190</v>
      </c>
      <c r="E73" s="3" t="s">
        <v>188</v>
      </c>
    </row>
    <row r="74" spans="1:5" x14ac:dyDescent="0.25">
      <c r="A74" s="2" t="s">
        <v>208</v>
      </c>
      <c r="B74" s="4" t="s">
        <v>6</v>
      </c>
      <c r="C74" s="4" t="s">
        <v>6</v>
      </c>
      <c r="D74" s="4" t="s">
        <v>6</v>
      </c>
      <c r="E74" s="48" t="s">
        <v>177</v>
      </c>
    </row>
    <row r="75" spans="1:5" x14ac:dyDescent="0.25">
      <c r="A75" s="2" t="s">
        <v>222</v>
      </c>
      <c r="B75" s="4" t="s">
        <v>6</v>
      </c>
      <c r="C75" s="4" t="s">
        <v>6</v>
      </c>
      <c r="D75" s="4" t="s">
        <v>6</v>
      </c>
      <c r="E75" s="48" t="s">
        <v>177</v>
      </c>
    </row>
    <row r="76" spans="1:5" x14ac:dyDescent="0.25">
      <c r="A76" s="2" t="s">
        <v>223</v>
      </c>
      <c r="B76" s="4" t="s">
        <v>6</v>
      </c>
      <c r="C76" s="4" t="s">
        <v>6</v>
      </c>
      <c r="D76" s="4" t="s">
        <v>6</v>
      </c>
      <c r="E76" s="48" t="s">
        <v>177</v>
      </c>
    </row>
    <row r="77" spans="1:5" x14ac:dyDescent="0.25">
      <c r="A77" s="2" t="s">
        <v>224</v>
      </c>
      <c r="B77" s="4" t="s">
        <v>6</v>
      </c>
      <c r="C77" s="4" t="s">
        <v>6</v>
      </c>
      <c r="D77" s="8" t="s">
        <v>7</v>
      </c>
      <c r="E77" s="48" t="s">
        <v>177</v>
      </c>
    </row>
    <row r="78" spans="1:5" x14ac:dyDescent="0.25">
      <c r="A78" s="2" t="s">
        <v>225</v>
      </c>
      <c r="B78" s="4" t="s">
        <v>6</v>
      </c>
      <c r="C78" s="4" t="s">
        <v>6</v>
      </c>
      <c r="D78" s="4" t="s">
        <v>6</v>
      </c>
      <c r="E78" s="48" t="s">
        <v>177</v>
      </c>
    </row>
    <row r="79" spans="1:5" x14ac:dyDescent="0.25">
      <c r="A79" s="2" t="s">
        <v>226</v>
      </c>
      <c r="B79" s="4" t="s">
        <v>6</v>
      </c>
      <c r="C79" s="4" t="s">
        <v>6</v>
      </c>
      <c r="D79" s="4" t="s">
        <v>6</v>
      </c>
      <c r="E79" s="48" t="s">
        <v>177</v>
      </c>
    </row>
    <row r="80" spans="1:5" x14ac:dyDescent="0.25">
      <c r="A80" s="2" t="s">
        <v>227</v>
      </c>
      <c r="B80" s="4" t="s">
        <v>6</v>
      </c>
      <c r="C80" s="4" t="s">
        <v>6</v>
      </c>
      <c r="D80" s="4" t="s">
        <v>6</v>
      </c>
      <c r="E80" s="48" t="s">
        <v>177</v>
      </c>
    </row>
    <row r="81" spans="1:5" x14ac:dyDescent="0.25">
      <c r="A81" s="2" t="s">
        <v>228</v>
      </c>
      <c r="B81" s="4" t="s">
        <v>6</v>
      </c>
      <c r="C81" s="4" t="s">
        <v>6</v>
      </c>
      <c r="D81" s="4" t="s">
        <v>6</v>
      </c>
      <c r="E81" s="48" t="s">
        <v>177</v>
      </c>
    </row>
    <row r="82" spans="1:5" x14ac:dyDescent="0.25">
      <c r="A82" s="2" t="s">
        <v>212</v>
      </c>
      <c r="B82" s="4" t="s">
        <v>6</v>
      </c>
      <c r="C82" s="4" t="s">
        <v>6</v>
      </c>
      <c r="D82" s="7" t="s">
        <v>140</v>
      </c>
      <c r="E82" s="48" t="s">
        <v>177</v>
      </c>
    </row>
    <row r="83" spans="1:5" x14ac:dyDescent="0.25">
      <c r="A83" s="2" t="s">
        <v>229</v>
      </c>
      <c r="B83" s="4" t="s">
        <v>6</v>
      </c>
      <c r="C83" s="4" t="s">
        <v>6</v>
      </c>
      <c r="D83" s="4" t="s">
        <v>6</v>
      </c>
      <c r="E83" s="48" t="s">
        <v>177</v>
      </c>
    </row>
    <row r="84" spans="1:5" x14ac:dyDescent="0.25">
      <c r="A84" s="2" t="s">
        <v>213</v>
      </c>
      <c r="B84" s="35" t="s">
        <v>144</v>
      </c>
      <c r="C84" s="4" t="s">
        <v>6</v>
      </c>
      <c r="D84" s="4" t="s">
        <v>6</v>
      </c>
      <c r="E84" s="48" t="s">
        <v>177</v>
      </c>
    </row>
    <row r="85" spans="1:5" x14ac:dyDescent="0.25">
      <c r="A85" s="2" t="s">
        <v>230</v>
      </c>
      <c r="B85" s="4" t="s">
        <v>6</v>
      </c>
      <c r="C85" s="4" t="s">
        <v>6</v>
      </c>
      <c r="D85" s="4" t="s">
        <v>6</v>
      </c>
      <c r="E85" s="48" t="s">
        <v>177</v>
      </c>
    </row>
    <row r="86" spans="1:5" x14ac:dyDescent="0.25">
      <c r="A86" s="2" t="s">
        <v>231</v>
      </c>
      <c r="B86" s="4" t="s">
        <v>6</v>
      </c>
      <c r="C86" s="4" t="s">
        <v>6</v>
      </c>
      <c r="D86" s="4" t="s">
        <v>6</v>
      </c>
      <c r="E86" s="48" t="s">
        <v>177</v>
      </c>
    </row>
    <row r="87" spans="1:5" x14ac:dyDescent="0.25">
      <c r="A87" s="2" t="s">
        <v>232</v>
      </c>
      <c r="B87" s="4" t="s">
        <v>6</v>
      </c>
      <c r="C87" s="8" t="s">
        <v>7</v>
      </c>
      <c r="D87" s="4" t="s">
        <v>6</v>
      </c>
      <c r="E87" s="48" t="s">
        <v>177</v>
      </c>
    </row>
    <row r="88" spans="1:5" x14ac:dyDescent="0.25">
      <c r="A88" s="2" t="s">
        <v>233</v>
      </c>
      <c r="B88" s="4" t="s">
        <v>6</v>
      </c>
      <c r="C88" s="4" t="s">
        <v>6</v>
      </c>
      <c r="D88" s="4" t="s">
        <v>6</v>
      </c>
      <c r="E88" s="48" t="s">
        <v>177</v>
      </c>
    </row>
    <row r="89" spans="1:5" x14ac:dyDescent="0.25">
      <c r="A89" s="2" t="s">
        <v>234</v>
      </c>
      <c r="B89" s="4" t="s">
        <v>6</v>
      </c>
      <c r="C89" s="4" t="s">
        <v>6</v>
      </c>
      <c r="D89" s="4" t="s">
        <v>6</v>
      </c>
      <c r="E89" s="48" t="s">
        <v>177</v>
      </c>
    </row>
    <row r="90" spans="1:5" x14ac:dyDescent="0.25">
      <c r="A90" s="2" t="s">
        <v>331</v>
      </c>
      <c r="B90" s="4" t="s">
        <v>6</v>
      </c>
      <c r="C90" s="4" t="s">
        <v>6</v>
      </c>
      <c r="D90" s="4" t="s">
        <v>6</v>
      </c>
      <c r="E90" s="48" t="s">
        <v>177</v>
      </c>
    </row>
    <row r="91" spans="1:5" x14ac:dyDescent="0.25">
      <c r="A91" s="2" t="s">
        <v>235</v>
      </c>
      <c r="B91" s="4" t="s">
        <v>6</v>
      </c>
      <c r="C91" s="4" t="s">
        <v>6</v>
      </c>
      <c r="D91" s="4" t="s">
        <v>6</v>
      </c>
      <c r="E91" s="48" t="s">
        <v>177</v>
      </c>
    </row>
    <row r="92" spans="1:5" x14ac:dyDescent="0.25">
      <c r="A92" s="2" t="s">
        <v>236</v>
      </c>
      <c r="B92" s="4" t="s">
        <v>6</v>
      </c>
      <c r="C92" s="8" t="s">
        <v>7</v>
      </c>
      <c r="D92" s="4" t="s">
        <v>6</v>
      </c>
      <c r="E92" s="48" t="s">
        <v>177</v>
      </c>
    </row>
    <row r="93" spans="1:5" x14ac:dyDescent="0.25">
      <c r="A93" s="2" t="s">
        <v>237</v>
      </c>
      <c r="B93" s="4" t="s">
        <v>6</v>
      </c>
      <c r="C93" s="4" t="s">
        <v>6</v>
      </c>
      <c r="D93" s="4" t="s">
        <v>6</v>
      </c>
      <c r="E93" s="48" t="s">
        <v>177</v>
      </c>
    </row>
    <row r="94" spans="1:5" x14ac:dyDescent="0.25">
      <c r="A94" s="2" t="s">
        <v>238</v>
      </c>
      <c r="B94" s="4" t="s">
        <v>6</v>
      </c>
      <c r="C94" s="4" t="s">
        <v>6</v>
      </c>
      <c r="D94" s="8" t="s">
        <v>7</v>
      </c>
      <c r="E94" s="48" t="s">
        <v>177</v>
      </c>
    </row>
    <row r="95" spans="1:5" x14ac:dyDescent="0.25">
      <c r="A95" s="2" t="s">
        <v>220</v>
      </c>
      <c r="B95" s="4" t="s">
        <v>6</v>
      </c>
      <c r="C95" s="7" t="s">
        <v>140</v>
      </c>
      <c r="D95" s="4" t="s">
        <v>6</v>
      </c>
      <c r="E95" s="48" t="s">
        <v>177</v>
      </c>
    </row>
    <row r="96" spans="1:5" x14ac:dyDescent="0.25">
      <c r="A96" s="15" t="s">
        <v>240</v>
      </c>
      <c r="B96" s="21" t="s">
        <v>6</v>
      </c>
      <c r="C96" s="21" t="s">
        <v>6</v>
      </c>
      <c r="D96" s="21" t="s">
        <v>6</v>
      </c>
      <c r="E96" s="31" t="s">
        <v>177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46" t="s">
        <v>5</v>
      </c>
      <c r="C105" s="47" t="s">
        <v>151</v>
      </c>
      <c r="D105" s="47" t="s">
        <v>190</v>
      </c>
      <c r="E105" s="3" t="s">
        <v>188</v>
      </c>
    </row>
    <row r="106" spans="1:5" x14ac:dyDescent="0.25">
      <c r="A106" s="2" t="s">
        <v>269</v>
      </c>
      <c r="B106" s="4" t="s">
        <v>6</v>
      </c>
      <c r="C106" s="4" t="s">
        <v>6</v>
      </c>
      <c r="D106" s="4" t="s">
        <v>6</v>
      </c>
      <c r="E106" s="48" t="s">
        <v>177</v>
      </c>
    </row>
    <row r="107" spans="1:5" x14ac:dyDescent="0.25">
      <c r="A107" s="2" t="s">
        <v>304</v>
      </c>
      <c r="B107" s="4" t="s">
        <v>6</v>
      </c>
      <c r="C107" s="4" t="s">
        <v>6</v>
      </c>
      <c r="D107" s="4" t="s">
        <v>6</v>
      </c>
      <c r="E107" s="48" t="s">
        <v>177</v>
      </c>
    </row>
    <row r="108" spans="1:5" x14ac:dyDescent="0.25">
      <c r="A108" s="2" t="s">
        <v>306</v>
      </c>
      <c r="B108" s="4" t="s">
        <v>6</v>
      </c>
      <c r="C108" s="4" t="s">
        <v>6</v>
      </c>
      <c r="D108" s="4" t="s">
        <v>6</v>
      </c>
      <c r="E108" s="48" t="s">
        <v>177</v>
      </c>
    </row>
    <row r="109" spans="1:5" x14ac:dyDescent="0.25">
      <c r="A109" s="2" t="s">
        <v>307</v>
      </c>
      <c r="B109" s="4" t="s">
        <v>6</v>
      </c>
      <c r="C109" s="4" t="s">
        <v>6</v>
      </c>
      <c r="D109" s="4" t="s">
        <v>6</v>
      </c>
      <c r="E109" s="48" t="s">
        <v>177</v>
      </c>
    </row>
    <row r="110" spans="1:5" x14ac:dyDescent="0.25">
      <c r="A110" s="2" t="s">
        <v>302</v>
      </c>
      <c r="B110" s="4" t="s">
        <v>6</v>
      </c>
      <c r="C110" s="4" t="s">
        <v>6</v>
      </c>
      <c r="D110" s="4" t="s">
        <v>6</v>
      </c>
      <c r="E110" s="48" t="s">
        <v>177</v>
      </c>
    </row>
    <row r="111" spans="1:5" x14ac:dyDescent="0.25">
      <c r="A111" s="2" t="s">
        <v>308</v>
      </c>
      <c r="B111" s="4" t="s">
        <v>6</v>
      </c>
      <c r="C111" s="4" t="s">
        <v>6</v>
      </c>
      <c r="D111" s="4" t="s">
        <v>6</v>
      </c>
      <c r="E111" s="48" t="s">
        <v>177</v>
      </c>
    </row>
    <row r="112" spans="1:5" x14ac:dyDescent="0.25">
      <c r="A112" s="15" t="s">
        <v>309</v>
      </c>
      <c r="B112" s="21" t="s">
        <v>6</v>
      </c>
      <c r="C112" s="21" t="s">
        <v>6</v>
      </c>
      <c r="D112" s="21" t="s">
        <v>6</v>
      </c>
      <c r="E112" s="31" t="s">
        <v>177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0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0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0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46" t="s">
        <v>5</v>
      </c>
      <c r="C121" s="47" t="s">
        <v>151</v>
      </c>
      <c r="D121" s="47" t="s">
        <v>190</v>
      </c>
      <c r="E121" s="3" t="s">
        <v>188</v>
      </c>
    </row>
    <row r="122" spans="1:5" x14ac:dyDescent="0.25">
      <c r="A122" s="2" t="s">
        <v>294</v>
      </c>
      <c r="B122" s="4" t="s">
        <v>6</v>
      </c>
      <c r="C122" s="4" t="s">
        <v>6</v>
      </c>
      <c r="D122" s="4" t="s">
        <v>6</v>
      </c>
      <c r="E122" s="48" t="s">
        <v>177</v>
      </c>
    </row>
    <row r="123" spans="1:5" x14ac:dyDescent="0.25">
      <c r="A123" s="2" t="s">
        <v>305</v>
      </c>
      <c r="B123" s="4" t="s">
        <v>6</v>
      </c>
      <c r="C123" s="4" t="s">
        <v>6</v>
      </c>
      <c r="D123" s="4" t="s">
        <v>6</v>
      </c>
      <c r="E123" s="48" t="s">
        <v>177</v>
      </c>
    </row>
    <row r="124" spans="1:5" x14ac:dyDescent="0.25">
      <c r="A124" s="2" t="s">
        <v>269</v>
      </c>
      <c r="B124" s="4" t="s">
        <v>6</v>
      </c>
      <c r="C124" s="4" t="s">
        <v>6</v>
      </c>
      <c r="D124" s="4" t="s">
        <v>6</v>
      </c>
      <c r="E124" s="48" t="s">
        <v>177</v>
      </c>
    </row>
    <row r="125" spans="1:5" x14ac:dyDescent="0.25">
      <c r="A125" s="2" t="s">
        <v>288</v>
      </c>
      <c r="B125" s="4" t="s">
        <v>6</v>
      </c>
      <c r="C125" s="4" t="s">
        <v>6</v>
      </c>
      <c r="D125" s="4" t="s">
        <v>6</v>
      </c>
      <c r="E125" s="48" t="s">
        <v>177</v>
      </c>
    </row>
    <row r="126" spans="1:5" x14ac:dyDescent="0.25">
      <c r="A126" s="2" t="s">
        <v>267</v>
      </c>
      <c r="B126" s="4" t="s">
        <v>6</v>
      </c>
      <c r="C126" s="4" t="s">
        <v>6</v>
      </c>
      <c r="D126" s="4" t="s">
        <v>6</v>
      </c>
      <c r="E126" s="48" t="s">
        <v>177</v>
      </c>
    </row>
    <row r="127" spans="1:5" x14ac:dyDescent="0.25">
      <c r="A127" s="2" t="s">
        <v>271</v>
      </c>
      <c r="B127" s="4" t="s">
        <v>6</v>
      </c>
      <c r="C127" s="4" t="s">
        <v>6</v>
      </c>
      <c r="D127" s="4" t="s">
        <v>6</v>
      </c>
      <c r="E127" s="48" t="s">
        <v>177</v>
      </c>
    </row>
    <row r="128" spans="1:5" x14ac:dyDescent="0.25">
      <c r="A128" s="2" t="s">
        <v>258</v>
      </c>
      <c r="B128" s="4" t="s">
        <v>6</v>
      </c>
      <c r="C128" s="4" t="s">
        <v>6</v>
      </c>
      <c r="D128" s="4" t="s">
        <v>6</v>
      </c>
      <c r="E128" s="48" t="s">
        <v>177</v>
      </c>
    </row>
    <row r="129" spans="1:5" x14ac:dyDescent="0.25">
      <c r="A129" s="2" t="s">
        <v>304</v>
      </c>
      <c r="B129" s="4" t="s">
        <v>6</v>
      </c>
      <c r="C129" s="4" t="s">
        <v>6</v>
      </c>
      <c r="D129" s="4" t="s">
        <v>6</v>
      </c>
      <c r="E129" s="48" t="s">
        <v>177</v>
      </c>
    </row>
    <row r="130" spans="1:5" x14ac:dyDescent="0.25">
      <c r="A130" s="2" t="s">
        <v>279</v>
      </c>
      <c r="B130" s="4" t="s">
        <v>6</v>
      </c>
      <c r="C130" s="4" t="s">
        <v>6</v>
      </c>
      <c r="D130" s="36" t="s">
        <v>6</v>
      </c>
      <c r="E130" s="48" t="s">
        <v>177</v>
      </c>
    </row>
    <row r="131" spans="1:5" x14ac:dyDescent="0.25">
      <c r="A131" s="2" t="s">
        <v>303</v>
      </c>
      <c r="B131" s="4" t="s">
        <v>6</v>
      </c>
      <c r="C131" s="4" t="s">
        <v>6</v>
      </c>
      <c r="D131" s="4" t="s">
        <v>6</v>
      </c>
      <c r="E131" s="48" t="s">
        <v>177</v>
      </c>
    </row>
    <row r="132" spans="1:5" x14ac:dyDescent="0.25">
      <c r="A132" s="2" t="s">
        <v>302</v>
      </c>
      <c r="B132" s="4" t="s">
        <v>6</v>
      </c>
      <c r="C132" s="4" t="s">
        <v>6</v>
      </c>
      <c r="D132" s="4" t="s">
        <v>6</v>
      </c>
      <c r="E132" s="48" t="s">
        <v>177</v>
      </c>
    </row>
    <row r="133" spans="1:5" x14ac:dyDescent="0.25">
      <c r="A133" s="2" t="s">
        <v>217</v>
      </c>
      <c r="B133" s="4" t="s">
        <v>6</v>
      </c>
      <c r="C133" s="8" t="s">
        <v>7</v>
      </c>
      <c r="D133" s="4" t="s">
        <v>6</v>
      </c>
      <c r="E133" s="48" t="s">
        <v>177</v>
      </c>
    </row>
    <row r="134" spans="1:5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48" t="s">
        <v>177</v>
      </c>
    </row>
    <row r="135" spans="1:5" x14ac:dyDescent="0.25">
      <c r="A135" s="2" t="s">
        <v>300</v>
      </c>
      <c r="B135" s="4" t="s">
        <v>6</v>
      </c>
      <c r="C135" s="4" t="s">
        <v>6</v>
      </c>
      <c r="D135" s="4" t="s">
        <v>6</v>
      </c>
      <c r="E135" s="48" t="s">
        <v>177</v>
      </c>
    </row>
    <row r="136" spans="1:5" x14ac:dyDescent="0.25">
      <c r="A136" s="2" t="s">
        <v>299</v>
      </c>
      <c r="B136" s="4" t="s">
        <v>6</v>
      </c>
      <c r="C136" s="4" t="s">
        <v>6</v>
      </c>
      <c r="D136" s="4" t="s">
        <v>6</v>
      </c>
      <c r="E136" s="48" t="s">
        <v>177</v>
      </c>
    </row>
    <row r="137" spans="1:5" x14ac:dyDescent="0.25">
      <c r="A137" s="2" t="s">
        <v>233</v>
      </c>
      <c r="B137" s="4" t="s">
        <v>6</v>
      </c>
      <c r="C137" s="4" t="s">
        <v>6</v>
      </c>
      <c r="D137" s="4" t="s">
        <v>6</v>
      </c>
      <c r="E137" s="48" t="s">
        <v>177</v>
      </c>
    </row>
    <row r="138" spans="1:5" x14ac:dyDescent="0.25">
      <c r="A138" s="2" t="s">
        <v>298</v>
      </c>
      <c r="B138" s="4" t="s">
        <v>6</v>
      </c>
      <c r="C138" s="4" t="s">
        <v>6</v>
      </c>
      <c r="D138" s="4" t="s">
        <v>6</v>
      </c>
      <c r="E138" s="48" t="s">
        <v>177</v>
      </c>
    </row>
    <row r="139" spans="1:5" x14ac:dyDescent="0.25">
      <c r="A139" s="2" t="s">
        <v>297</v>
      </c>
      <c r="B139" s="4" t="s">
        <v>6</v>
      </c>
      <c r="C139" s="4" t="s">
        <v>6</v>
      </c>
      <c r="D139" s="4" t="s">
        <v>6</v>
      </c>
      <c r="E139" s="48" t="s">
        <v>177</v>
      </c>
    </row>
    <row r="140" spans="1:5" x14ac:dyDescent="0.25">
      <c r="A140" s="2" t="s">
        <v>278</v>
      </c>
      <c r="B140" s="4" t="s">
        <v>6</v>
      </c>
      <c r="C140" s="4" t="s">
        <v>6</v>
      </c>
      <c r="D140" s="4" t="s">
        <v>6</v>
      </c>
      <c r="E140" s="48" t="s">
        <v>177</v>
      </c>
    </row>
    <row r="141" spans="1:5" x14ac:dyDescent="0.25">
      <c r="A141" s="15" t="s">
        <v>277</v>
      </c>
      <c r="B141" s="22" t="s">
        <v>140</v>
      </c>
      <c r="C141" s="22" t="s">
        <v>140</v>
      </c>
      <c r="D141" s="21" t="s">
        <v>6</v>
      </c>
      <c r="E141" s="31" t="s">
        <v>177</v>
      </c>
    </row>
    <row r="142" spans="1:5" x14ac:dyDescent="0.25">
      <c r="A142" s="2" t="s">
        <v>6</v>
      </c>
      <c r="B142" s="10">
        <f>COUNTIF(B122:B141,"pass")</f>
        <v>19</v>
      </c>
      <c r="C142" s="10">
        <f>COUNTIF(C122:C141,"pass")</f>
        <v>18</v>
      </c>
      <c r="D142" s="10">
        <f>COUNTIF(D122:D141,"pass")</f>
        <v>20</v>
      </c>
      <c r="E142" s="10">
        <f>COUNTIF(E122:E141,"pass")</f>
        <v>0</v>
      </c>
    </row>
    <row r="143" spans="1:5" x14ac:dyDescent="0.25">
      <c r="A143" s="2" t="s">
        <v>143</v>
      </c>
      <c r="B143" s="5">
        <f>COUNTIF(B122:B141,"Ok")</f>
        <v>0</v>
      </c>
      <c r="C143" s="5">
        <f>COUNTIF(C122:C141,"Ok")</f>
        <v>0</v>
      </c>
      <c r="D143" s="5">
        <f>COUNTIF(D122:D141,"Ok")</f>
        <v>0</v>
      </c>
      <c r="E143" s="5">
        <f>COUNTIF(E122:E141,"Ok")</f>
        <v>0</v>
      </c>
    </row>
    <row r="144" spans="1:5" x14ac:dyDescent="0.25">
      <c r="A144" s="2" t="s">
        <v>140</v>
      </c>
      <c r="B144" s="11">
        <f>COUNTIF(B122:B141,"workaround")</f>
        <v>1</v>
      </c>
      <c r="C144" s="11">
        <f>COUNTIF(C122:C141,"workaround")</f>
        <v>1</v>
      </c>
      <c r="D144" s="11">
        <f>COUNTIF(D122:D141,"workaround")</f>
        <v>0</v>
      </c>
      <c r="E144" s="11">
        <f>COUNTIF(E122:E141,"workaround")</f>
        <v>0</v>
      </c>
    </row>
    <row r="145" spans="1:5" x14ac:dyDescent="0.25">
      <c r="A145" s="2" t="s">
        <v>7</v>
      </c>
      <c r="B145" s="12">
        <f>COUNTIF(B122:B141,"Fail")</f>
        <v>0</v>
      </c>
      <c r="C145" s="12">
        <f>COUNTIF(C122:C141,"Fail")</f>
        <v>1</v>
      </c>
      <c r="D145" s="12">
        <f>COUNTIF(D122:D141,"Fail")</f>
        <v>0</v>
      </c>
      <c r="E145" s="12">
        <f>COUNTIF(E122:E141,"Fail")</f>
        <v>0</v>
      </c>
    </row>
    <row r="146" spans="1:5" x14ac:dyDescent="0.25">
      <c r="A146" s="2" t="s">
        <v>145</v>
      </c>
      <c r="B146" s="2">
        <f>COUNT(B122:B141,"Untested")</f>
        <v>0</v>
      </c>
      <c r="C146" s="2">
        <f>COUNT(C122:C141,"Untested")</f>
        <v>0</v>
      </c>
      <c r="D146" s="2">
        <f>COUNT(D122:D141,"Untested")</f>
        <v>0</v>
      </c>
      <c r="E146" s="2">
        <f>COUNT(E122:E141,"Untested")</f>
        <v>0</v>
      </c>
    </row>
    <row r="147" spans="1:5" x14ac:dyDescent="0.25">
      <c r="A147" s="2" t="s">
        <v>139</v>
      </c>
      <c r="B147" s="2">
        <f>B142+B145+B144+B146+B143</f>
        <v>20</v>
      </c>
      <c r="C147" s="2">
        <f>C142+C145+C144+C146+C143</f>
        <v>20</v>
      </c>
      <c r="D147" s="2">
        <f>D142+D145+D144+D146+D143</f>
        <v>20</v>
      </c>
      <c r="E147" s="2">
        <f>E142+E145+E144+E146+E143</f>
        <v>0</v>
      </c>
    </row>
    <row r="148" spans="1:5" ht="15.75" thickBot="1" x14ac:dyDescent="0.3">
      <c r="A148" s="18" t="s">
        <v>8</v>
      </c>
      <c r="B148" s="6">
        <f>IF(B$147=0, 0, (B$142+B$143)/B$147)</f>
        <v>0.95</v>
      </c>
      <c r="C148" s="6">
        <f>IF(C$147=0, 0, (C$142+C$143)/C$147)</f>
        <v>0.9</v>
      </c>
      <c r="D148" s="6">
        <f>IF(D$147=0, 0, (D$142+D$143)/D$147)</f>
        <v>1</v>
      </c>
      <c r="E148" s="6">
        <f>IF(E$147=0, 0, (E$142+E$143)/E$147)</f>
        <v>0</v>
      </c>
    </row>
    <row r="149" spans="1:5" ht="15.75" thickBot="1" x14ac:dyDescent="0.3">
      <c r="A149" s="14"/>
      <c r="B149" s="14"/>
      <c r="C149" s="14"/>
      <c r="D149" s="14"/>
      <c r="E149" s="14"/>
    </row>
    <row r="150" spans="1:5" x14ac:dyDescent="0.25">
      <c r="A150" s="15" t="s">
        <v>12</v>
      </c>
      <c r="B150" s="46" t="s">
        <v>5</v>
      </c>
      <c r="C150" s="47" t="s">
        <v>151</v>
      </c>
      <c r="D150" s="47" t="s">
        <v>190</v>
      </c>
      <c r="E150" s="3" t="s">
        <v>188</v>
      </c>
    </row>
    <row r="151" spans="1:5" x14ac:dyDescent="0.25">
      <c r="A151" s="2" t="s">
        <v>295</v>
      </c>
      <c r="B151" s="4" t="s">
        <v>6</v>
      </c>
      <c r="C151" s="4" t="s">
        <v>6</v>
      </c>
      <c r="D151" s="4" t="s">
        <v>6</v>
      </c>
      <c r="E151" s="48" t="s">
        <v>177</v>
      </c>
    </row>
    <row r="152" spans="1:5" x14ac:dyDescent="0.25">
      <c r="A152" s="2" t="s">
        <v>294</v>
      </c>
      <c r="B152" s="4" t="s">
        <v>6</v>
      </c>
      <c r="C152" s="4" t="s">
        <v>6</v>
      </c>
      <c r="D152" s="4" t="s">
        <v>6</v>
      </c>
      <c r="E152" s="48" t="s">
        <v>177</v>
      </c>
    </row>
    <row r="153" spans="1:5" x14ac:dyDescent="0.25">
      <c r="A153" s="2" t="s">
        <v>293</v>
      </c>
      <c r="B153" s="4" t="s">
        <v>6</v>
      </c>
      <c r="C153" s="8" t="s">
        <v>7</v>
      </c>
      <c r="D153" s="4" t="s">
        <v>6</v>
      </c>
      <c r="E153" s="48" t="s">
        <v>177</v>
      </c>
    </row>
    <row r="154" spans="1:5" x14ac:dyDescent="0.25">
      <c r="A154" s="2" t="s">
        <v>290</v>
      </c>
      <c r="B154" s="4" t="s">
        <v>6</v>
      </c>
      <c r="C154" s="4" t="s">
        <v>6</v>
      </c>
      <c r="D154" s="4" t="s">
        <v>6</v>
      </c>
      <c r="E154" s="48" t="s">
        <v>177</v>
      </c>
    </row>
    <row r="155" spans="1:5" x14ac:dyDescent="0.25">
      <c r="A155" s="2" t="s">
        <v>286</v>
      </c>
      <c r="B155" s="4" t="s">
        <v>6</v>
      </c>
      <c r="C155" s="4" t="s">
        <v>6</v>
      </c>
      <c r="D155" s="4" t="s">
        <v>6</v>
      </c>
      <c r="E155" s="48" t="s">
        <v>177</v>
      </c>
    </row>
    <row r="156" spans="1:5" x14ac:dyDescent="0.25">
      <c r="A156" s="2" t="s">
        <v>285</v>
      </c>
      <c r="B156" s="4" t="s">
        <v>6</v>
      </c>
      <c r="C156" s="4" t="s">
        <v>6</v>
      </c>
      <c r="D156" s="4" t="s">
        <v>6</v>
      </c>
      <c r="E156" s="48" t="s">
        <v>177</v>
      </c>
    </row>
    <row r="157" spans="1:5" x14ac:dyDescent="0.25">
      <c r="A157" s="2" t="s">
        <v>284</v>
      </c>
      <c r="B157" s="4" t="s">
        <v>6</v>
      </c>
      <c r="C157" s="4" t="s">
        <v>6</v>
      </c>
      <c r="D157" s="4" t="s">
        <v>6</v>
      </c>
      <c r="E157" s="48" t="s">
        <v>177</v>
      </c>
    </row>
    <row r="158" spans="1:5" x14ac:dyDescent="0.25">
      <c r="A158" s="2" t="s">
        <v>283</v>
      </c>
      <c r="B158" s="4" t="s">
        <v>6</v>
      </c>
      <c r="C158" s="4" t="s">
        <v>6</v>
      </c>
      <c r="D158" s="4" t="s">
        <v>6</v>
      </c>
      <c r="E158" s="48" t="s">
        <v>177</v>
      </c>
    </row>
    <row r="159" spans="1:5" x14ac:dyDescent="0.25">
      <c r="A159" s="2" t="s">
        <v>282</v>
      </c>
      <c r="B159" s="4" t="s">
        <v>6</v>
      </c>
      <c r="C159" s="4" t="s">
        <v>6</v>
      </c>
      <c r="D159" s="4" t="s">
        <v>6</v>
      </c>
      <c r="E159" s="48" t="s">
        <v>177</v>
      </c>
    </row>
    <row r="160" spans="1:5" x14ac:dyDescent="0.25">
      <c r="A160" s="2" t="s">
        <v>281</v>
      </c>
      <c r="B160" s="4" t="s">
        <v>6</v>
      </c>
      <c r="C160" s="4" t="s">
        <v>6</v>
      </c>
      <c r="D160" s="4" t="s">
        <v>6</v>
      </c>
      <c r="E160" s="48" t="s">
        <v>177</v>
      </c>
    </row>
    <row r="161" spans="1:5" x14ac:dyDescent="0.25">
      <c r="A161" s="2" t="s">
        <v>310</v>
      </c>
      <c r="B161" s="4" t="s">
        <v>6</v>
      </c>
      <c r="C161" s="4" t="s">
        <v>6</v>
      </c>
      <c r="D161" s="4" t="s">
        <v>6</v>
      </c>
      <c r="E161" s="48" t="s">
        <v>177</v>
      </c>
    </row>
    <row r="162" spans="1:5" x14ac:dyDescent="0.25">
      <c r="A162" s="2" t="s">
        <v>242</v>
      </c>
      <c r="B162" s="4" t="s">
        <v>6</v>
      </c>
      <c r="C162" s="4" t="s">
        <v>6</v>
      </c>
      <c r="D162" s="4" t="s">
        <v>6</v>
      </c>
      <c r="E162" s="48" t="s">
        <v>177</v>
      </c>
    </row>
    <row r="163" spans="1:5" x14ac:dyDescent="0.25">
      <c r="A163" s="15" t="s">
        <v>241</v>
      </c>
      <c r="B163" s="21" t="s">
        <v>6</v>
      </c>
      <c r="C163" s="21" t="s">
        <v>6</v>
      </c>
      <c r="D163" s="21" t="s">
        <v>6</v>
      </c>
      <c r="E163" s="31" t="s">
        <v>177</v>
      </c>
    </row>
    <row r="164" spans="1:5" x14ac:dyDescent="0.25">
      <c r="A164" s="2" t="s">
        <v>6</v>
      </c>
      <c r="B164" s="10">
        <f>COUNTIF(B151:B163,"pass")</f>
        <v>13</v>
      </c>
      <c r="C164" s="10">
        <f>COUNTIF(C151:C163,"pass")</f>
        <v>12</v>
      </c>
      <c r="D164" s="10">
        <f>COUNTIF(D151:D163,"pass")</f>
        <v>13</v>
      </c>
      <c r="E164" s="10">
        <f>COUNTIF(E151:E163,"pass")</f>
        <v>0</v>
      </c>
    </row>
    <row r="165" spans="1:5" x14ac:dyDescent="0.25">
      <c r="A165" s="2" t="s">
        <v>143</v>
      </c>
      <c r="B165" s="5">
        <f>COUNTIF(B151:B163,"Ok")</f>
        <v>0</v>
      </c>
      <c r="C165" s="5">
        <f>COUNTIF(C151:C163,"Ok")</f>
        <v>0</v>
      </c>
      <c r="D165" s="5">
        <f>COUNTIF(D151:D163,"Ok")</f>
        <v>0</v>
      </c>
      <c r="E165" s="5">
        <f>COUNTIF(E151:E163,"Ok")</f>
        <v>0</v>
      </c>
    </row>
    <row r="166" spans="1:5" x14ac:dyDescent="0.25">
      <c r="A166" s="2" t="s">
        <v>140</v>
      </c>
      <c r="B166" s="11">
        <f>COUNTIF(B151:B163,"workaround")</f>
        <v>0</v>
      </c>
      <c r="C166" s="11">
        <f>COUNTIF(C151:C163,"workaround")</f>
        <v>0</v>
      </c>
      <c r="D166" s="11">
        <f>COUNTIF(D151:D163,"workaround")</f>
        <v>0</v>
      </c>
      <c r="E166" s="11">
        <f>COUNTIF(E151:E163,"workaround")</f>
        <v>0</v>
      </c>
    </row>
    <row r="167" spans="1:5" x14ac:dyDescent="0.25">
      <c r="A167" s="2" t="s">
        <v>7</v>
      </c>
      <c r="B167" s="12">
        <f>COUNTIF(B151:B163,"Fail")</f>
        <v>0</v>
      </c>
      <c r="C167" s="12">
        <f>COUNTIF(C151:C163,"Fail")</f>
        <v>1</v>
      </c>
      <c r="D167" s="12">
        <f>COUNTIF(D151:D163,"Fail")</f>
        <v>0</v>
      </c>
      <c r="E167" s="12">
        <f>COUNTIF(E151:E163,"Fail")</f>
        <v>0</v>
      </c>
    </row>
    <row r="168" spans="1:5" x14ac:dyDescent="0.25">
      <c r="A168" s="2" t="s">
        <v>145</v>
      </c>
      <c r="B168" s="2">
        <f>COUNT(B151:B163,"Untested")</f>
        <v>0</v>
      </c>
      <c r="C168" s="2">
        <f>COUNT(C151:C163,"Untested")</f>
        <v>0</v>
      </c>
      <c r="D168" s="2">
        <f>COUNT(D151:D163,"Untested")</f>
        <v>0</v>
      </c>
      <c r="E168" s="2">
        <f>COUNT(E151:E163,"Untested")</f>
        <v>0</v>
      </c>
    </row>
    <row r="169" spans="1:5" x14ac:dyDescent="0.25">
      <c r="A169" s="2" t="s">
        <v>139</v>
      </c>
      <c r="B169" s="2">
        <f>B164+B167+B166+B168+B165</f>
        <v>13</v>
      </c>
      <c r="C169" s="2">
        <f>C164+C167+C166+C168+C165</f>
        <v>13</v>
      </c>
      <c r="D169" s="2">
        <f>D164+D167+D166+D168+D165</f>
        <v>13</v>
      </c>
      <c r="E169" s="2">
        <f>E164+E167+E166+E168+E165</f>
        <v>0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0.92307692307692313</v>
      </c>
      <c r="D170" s="6">
        <f>IF(D$169=0, 0, (D$164+D$165)/D$169)</f>
        <v>1</v>
      </c>
      <c r="E170" s="6">
        <f>IF(E$169=0, 0, (E$164+E$165)/E$169)</f>
        <v>0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178</v>
      </c>
      <c r="B172" s="46" t="s">
        <v>5</v>
      </c>
      <c r="C172" s="47" t="s">
        <v>151</v>
      </c>
      <c r="D172" s="47" t="s">
        <v>190</v>
      </c>
      <c r="E172" s="3" t="s">
        <v>188</v>
      </c>
    </row>
    <row r="173" spans="1:5" x14ac:dyDescent="0.25">
      <c r="A173" s="2" t="s">
        <v>222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263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292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291</v>
      </c>
      <c r="B176" s="4" t="s">
        <v>6</v>
      </c>
      <c r="C176" s="4" t="s">
        <v>6</v>
      </c>
      <c r="D176" s="4" t="s">
        <v>6</v>
      </c>
      <c r="E176" s="8" t="s">
        <v>7</v>
      </c>
    </row>
    <row r="177" spans="1:5" x14ac:dyDescent="0.25">
      <c r="A177" s="23" t="s">
        <v>262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261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289</v>
      </c>
      <c r="B179" s="4" t="s">
        <v>6</v>
      </c>
      <c r="C179" s="4" t="s">
        <v>6</v>
      </c>
      <c r="D179" s="4" t="s">
        <v>6</v>
      </c>
      <c r="E179" s="38" t="s">
        <v>140</v>
      </c>
    </row>
    <row r="180" spans="1:5" x14ac:dyDescent="0.25">
      <c r="A180" s="23" t="s">
        <v>210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227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268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260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259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269</v>
      </c>
      <c r="B185" s="4" t="s">
        <v>6</v>
      </c>
      <c r="C185" s="4" t="s">
        <v>6</v>
      </c>
      <c r="D185" s="4" t="s">
        <v>6</v>
      </c>
      <c r="E185" s="38" t="s">
        <v>140</v>
      </c>
    </row>
    <row r="186" spans="1:5" x14ac:dyDescent="0.25">
      <c r="A186" s="2" t="s">
        <v>288</v>
      </c>
      <c r="B186" s="4" t="s">
        <v>6</v>
      </c>
      <c r="C186" s="4" t="s">
        <v>6</v>
      </c>
      <c r="D186" s="4" t="s">
        <v>6</v>
      </c>
      <c r="E186" s="38" t="s">
        <v>140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287</v>
      </c>
      <c r="B188" s="8" t="s">
        <v>7</v>
      </c>
      <c r="C188" s="8" t="s">
        <v>7</v>
      </c>
      <c r="D188" s="4" t="s">
        <v>6</v>
      </c>
      <c r="E188" s="8" t="s">
        <v>7</v>
      </c>
    </row>
    <row r="189" spans="1:5" x14ac:dyDescent="0.25">
      <c r="A189" s="2" t="s">
        <v>267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" t="s">
        <v>271</v>
      </c>
      <c r="B190" s="4" t="s">
        <v>6</v>
      </c>
      <c r="C190" s="4" t="s">
        <v>6</v>
      </c>
      <c r="D190" s="4" t="s">
        <v>6</v>
      </c>
      <c r="E190" s="38" t="s">
        <v>140</v>
      </c>
    </row>
    <row r="191" spans="1:5" x14ac:dyDescent="0.25">
      <c r="A191" s="23" t="s">
        <v>258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280</v>
      </c>
      <c r="B192" s="4" t="s">
        <v>6</v>
      </c>
      <c r="C192" s="4" t="s">
        <v>6</v>
      </c>
      <c r="D192" s="4" t="s">
        <v>6</v>
      </c>
      <c r="E192" s="8" t="s">
        <v>7</v>
      </c>
    </row>
    <row r="193" spans="1:5" x14ac:dyDescent="0.25">
      <c r="A193" s="23" t="s">
        <v>257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252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251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250</v>
      </c>
      <c r="B200" s="4" t="s">
        <v>6</v>
      </c>
      <c r="C200" s="8" t="s">
        <v>7</v>
      </c>
      <c r="D200" s="4" t="s">
        <v>6</v>
      </c>
      <c r="E200" s="4" t="s">
        <v>6</v>
      </c>
    </row>
    <row r="201" spans="1:5" x14ac:dyDescent="0.25">
      <c r="A201" s="2" t="s">
        <v>249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273</v>
      </c>
      <c r="B202" s="4" t="s">
        <v>6</v>
      </c>
      <c r="C202" s="4" t="s">
        <v>6</v>
      </c>
      <c r="D202" s="4" t="s">
        <v>6</v>
      </c>
      <c r="E202" s="38" t="s">
        <v>140</v>
      </c>
    </row>
    <row r="203" spans="1:5" x14ac:dyDescent="0.25">
      <c r="A203" s="2" t="s">
        <v>272</v>
      </c>
      <c r="B203" s="4" t="s">
        <v>6</v>
      </c>
      <c r="C203" s="4" t="s">
        <v>6</v>
      </c>
      <c r="D203" s="4" t="s">
        <v>6</v>
      </c>
      <c r="E203" s="38" t="s">
        <v>140</v>
      </c>
    </row>
    <row r="204" spans="1:5" x14ac:dyDescent="0.25">
      <c r="A204" s="23" t="s">
        <v>248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247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218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246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237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296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245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244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313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238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243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311</v>
      </c>
      <c r="B215" s="4" t="s">
        <v>6</v>
      </c>
      <c r="C215" s="4" t="s">
        <v>6</v>
      </c>
      <c r="D215" s="4" t="s">
        <v>6</v>
      </c>
      <c r="E215" s="38" t="s">
        <v>140</v>
      </c>
    </row>
    <row r="216" spans="1:5" x14ac:dyDescent="0.25">
      <c r="A216" s="15" t="s">
        <v>312</v>
      </c>
      <c r="B216" s="21" t="s">
        <v>6</v>
      </c>
      <c r="C216" s="21" t="s">
        <v>6</v>
      </c>
      <c r="D216" s="21" t="s">
        <v>6</v>
      </c>
      <c r="E216" s="21" t="s">
        <v>6</v>
      </c>
    </row>
    <row r="217" spans="1:5" x14ac:dyDescent="0.25">
      <c r="A217" s="2" t="s">
        <v>6</v>
      </c>
      <c r="B217" s="10">
        <f>COUNTIF(B$173:B$216,"pass")</f>
        <v>42</v>
      </c>
      <c r="C217" s="10">
        <f>COUNTIF(C$173:C$216,"pass")</f>
        <v>40</v>
      </c>
      <c r="D217" s="10">
        <f>COUNTIF(D$173:D$216,"pass")</f>
        <v>44</v>
      </c>
      <c r="E217" s="10">
        <f>COUNTIF(E$173:E$216,"pass")</f>
        <v>30</v>
      </c>
    </row>
    <row r="218" spans="1:5" x14ac:dyDescent="0.25">
      <c r="A218" s="2" t="s">
        <v>143</v>
      </c>
      <c r="B218" s="5">
        <f>COUNTIF(B$173:B$216,"Ok")</f>
        <v>1</v>
      </c>
      <c r="C218" s="5">
        <f>COUNTIF(C$173:C$216,"Ok")</f>
        <v>0</v>
      </c>
      <c r="D218" s="5">
        <f>COUNTIF(D$173:D$216,"Ok")</f>
        <v>0</v>
      </c>
      <c r="E218" s="5">
        <f>COUNTIF(E$173:E$216,"Ok")</f>
        <v>0</v>
      </c>
    </row>
    <row r="219" spans="1:5" x14ac:dyDescent="0.25">
      <c r="A219" s="2" t="s">
        <v>140</v>
      </c>
      <c r="B219" s="11">
        <f>COUNTIF(B$173:B$216,"workaround")</f>
        <v>0</v>
      </c>
      <c r="C219" s="11">
        <f>COUNTIF(C$173:C$216,"workaround")</f>
        <v>0</v>
      </c>
      <c r="D219" s="11">
        <f>COUNTIF(D$173:D$216,"workaround")</f>
        <v>0</v>
      </c>
      <c r="E219" s="11">
        <f>COUNTIF(E$173:E$216,"workaround")</f>
        <v>10</v>
      </c>
    </row>
    <row r="220" spans="1:5" x14ac:dyDescent="0.25">
      <c r="A220" s="2" t="s">
        <v>7</v>
      </c>
      <c r="B220" s="12">
        <f>COUNTIF(B173:B216,"Fail")</f>
        <v>1</v>
      </c>
      <c r="C220" s="12">
        <f>COUNTIF(C173:C216,"Fail")</f>
        <v>4</v>
      </c>
      <c r="D220" s="12">
        <f>COUNTIF(D173:D216,"Fail")</f>
        <v>0</v>
      </c>
      <c r="E220" s="12">
        <f>COUNTIF(E173:E216,"Fail")</f>
        <v>4</v>
      </c>
    </row>
    <row r="221" spans="1:5" x14ac:dyDescent="0.25">
      <c r="A221" s="2" t="s">
        <v>145</v>
      </c>
      <c r="B221" s="2">
        <f>COUNT(B$177:B$204,"Untested")</f>
        <v>0</v>
      </c>
      <c r="C221" s="2">
        <f>COUNT(C$177:C$204,"Untested")</f>
        <v>0</v>
      </c>
      <c r="D221" s="2">
        <f>COUNT(D$177:D$204,"Untested")</f>
        <v>0</v>
      </c>
      <c r="E221" s="2">
        <f>COUNT(E$177:E$204,"Untested")</f>
        <v>0</v>
      </c>
    </row>
    <row r="222" spans="1:5" x14ac:dyDescent="0.25">
      <c r="A222" s="2" t="s">
        <v>139</v>
      </c>
      <c r="B222" s="2">
        <f>B$217+B$220+B$219+B$221+B$218</f>
        <v>44</v>
      </c>
      <c r="C222" s="2">
        <f>C$217+C$220+C$219+C$221+C$218</f>
        <v>44</v>
      </c>
      <c r="D222" s="2">
        <f>D$217+D$220+D$219+D$221+D$218</f>
        <v>44</v>
      </c>
      <c r="E222" s="2">
        <f>E$217+E$220+E$219+E$221+E$218</f>
        <v>44</v>
      </c>
    </row>
    <row r="223" spans="1:5" ht="15.75" thickBot="1" x14ac:dyDescent="0.3">
      <c r="A223" s="18" t="s">
        <v>8</v>
      </c>
      <c r="B223" s="6">
        <f>IF(B$222=0, 0, (B$217+B$218)/B$222)</f>
        <v>0.97727272727272729</v>
      </c>
      <c r="C223" s="6">
        <f>IF(C$222=0, 0, (C$217+C$218)/C$222)</f>
        <v>0.90909090909090906</v>
      </c>
      <c r="D223" s="6">
        <f>IF(D$222=0, 0, (D$217+D$218)/D$222)</f>
        <v>1</v>
      </c>
      <c r="E223" s="6">
        <f>IF(E$222=0, 0, (E$217+E$218)/E$222)</f>
        <v>0.68181818181818177</v>
      </c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9" t="s">
        <v>146</v>
      </c>
      <c r="B225" s="15"/>
      <c r="C225" s="15"/>
      <c r="D225" s="15"/>
      <c r="E225" s="15"/>
    </row>
    <row r="226" spans="1:5" x14ac:dyDescent="0.25">
      <c r="A226" s="2" t="s">
        <v>276</v>
      </c>
      <c r="B226" s="4" t="s">
        <v>6</v>
      </c>
      <c r="C226" s="4" t="s">
        <v>6</v>
      </c>
      <c r="D226" s="2"/>
      <c r="E226" s="2"/>
    </row>
    <row r="227" spans="1:5" x14ac:dyDescent="0.25">
      <c r="A227" s="23" t="s">
        <v>198</v>
      </c>
      <c r="B227" s="4" t="s">
        <v>6</v>
      </c>
      <c r="C227" s="2"/>
      <c r="D227" s="2"/>
      <c r="E227" s="2"/>
    </row>
    <row r="228" spans="1:5" x14ac:dyDescent="0.25">
      <c r="A228" s="2" t="s">
        <v>199</v>
      </c>
      <c r="B228" s="2"/>
      <c r="C228" s="4" t="s">
        <v>6</v>
      </c>
      <c r="D228" s="2"/>
      <c r="E228" s="2"/>
    </row>
    <row r="229" spans="1:5" x14ac:dyDescent="0.25">
      <c r="A229" s="2" t="s">
        <v>200</v>
      </c>
      <c r="B229" s="2"/>
      <c r="C229" s="4" t="s">
        <v>6</v>
      </c>
      <c r="D229" s="2"/>
      <c r="E229" s="2"/>
    </row>
    <row r="230" spans="1:5" x14ac:dyDescent="0.25">
      <c r="A230" s="2" t="s">
        <v>201</v>
      </c>
      <c r="B230" s="2"/>
      <c r="C230" s="4" t="s">
        <v>6</v>
      </c>
      <c r="D230" s="2"/>
      <c r="E230" s="2"/>
    </row>
    <row r="231" spans="1:5" x14ac:dyDescent="0.25">
      <c r="A231" s="2" t="s">
        <v>202</v>
      </c>
      <c r="B231" s="4" t="s">
        <v>6</v>
      </c>
      <c r="C231" s="2"/>
      <c r="D231" s="2"/>
      <c r="E231" s="2"/>
    </row>
    <row r="232" spans="1:5" x14ac:dyDescent="0.25">
      <c r="A232" s="2" t="s">
        <v>275</v>
      </c>
      <c r="B232" s="2"/>
      <c r="C232" s="4" t="s">
        <v>6</v>
      </c>
      <c r="D232" s="2"/>
      <c r="E232" s="2"/>
    </row>
    <row r="233" spans="1:5" x14ac:dyDescent="0.25">
      <c r="A233" s="2" t="s">
        <v>203</v>
      </c>
      <c r="B233" s="4" t="s">
        <v>6</v>
      </c>
      <c r="C233" s="4" t="s">
        <v>6</v>
      </c>
      <c r="D233" s="8" t="s">
        <v>7</v>
      </c>
      <c r="E233" s="2"/>
    </row>
    <row r="234" spans="1:5" x14ac:dyDescent="0.25">
      <c r="A234" s="2" t="s">
        <v>204</v>
      </c>
      <c r="B234" s="4" t="s">
        <v>6</v>
      </c>
      <c r="C234" s="2"/>
      <c r="D234" s="2"/>
      <c r="E234" s="2"/>
    </row>
    <row r="235" spans="1:5" x14ac:dyDescent="0.25">
      <c r="A235" s="2" t="s">
        <v>274</v>
      </c>
      <c r="B235" s="2"/>
      <c r="C235" s="4" t="s">
        <v>6</v>
      </c>
      <c r="D235" s="2"/>
      <c r="E235" s="2"/>
    </row>
    <row r="236" spans="1:5" x14ac:dyDescent="0.25">
      <c r="A236" s="2" t="s">
        <v>205</v>
      </c>
      <c r="B236" s="4" t="s">
        <v>6</v>
      </c>
      <c r="C236" s="2"/>
      <c r="D236" s="2"/>
      <c r="E236" s="2"/>
    </row>
    <row r="237" spans="1:5" x14ac:dyDescent="0.25">
      <c r="A237" s="2" t="s">
        <v>206</v>
      </c>
      <c r="B237" s="2"/>
      <c r="C237" s="4" t="s">
        <v>6</v>
      </c>
      <c r="D237" s="2"/>
      <c r="E237" s="2"/>
    </row>
    <row r="238" spans="1:5" x14ac:dyDescent="0.25">
      <c r="A238" s="15" t="s">
        <v>207</v>
      </c>
      <c r="B238" s="21" t="s">
        <v>6</v>
      </c>
      <c r="C238" s="15"/>
      <c r="D238" s="15"/>
      <c r="E238" s="15"/>
    </row>
    <row r="239" spans="1:5" x14ac:dyDescent="0.25">
      <c r="A239" s="2" t="s">
        <v>6</v>
      </c>
      <c r="B239" s="10">
        <f>COUNTIF(B226:B238,"pass")</f>
        <v>7</v>
      </c>
      <c r="C239" s="10">
        <f>COUNTIF(C226:C238,"pass")</f>
        <v>8</v>
      </c>
      <c r="D239" s="10">
        <f>COUNTIF(D226:D238,"pass")</f>
        <v>0</v>
      </c>
      <c r="E239" s="10">
        <f>COUNTIF(E226:E238,"pass")</f>
        <v>0</v>
      </c>
    </row>
    <row r="240" spans="1:5" x14ac:dyDescent="0.25">
      <c r="A240" s="2" t="s">
        <v>143</v>
      </c>
      <c r="B240" s="5">
        <f>COUNTIF(B226:B238,"Ok")</f>
        <v>0</v>
      </c>
      <c r="C240" s="5">
        <f>COUNTIF(C226:C238,"Ok")</f>
        <v>0</v>
      </c>
      <c r="D240" s="5">
        <f>COUNTIF(D226:D238,"Ok")</f>
        <v>0</v>
      </c>
      <c r="E240" s="5">
        <f>COUNTIF(E226:E238,"Ok")</f>
        <v>0</v>
      </c>
    </row>
    <row r="241" spans="1:5" x14ac:dyDescent="0.25">
      <c r="A241" s="2" t="s">
        <v>140</v>
      </c>
      <c r="B241" s="11">
        <f>COUNTIF(B226:B238,"workaround")</f>
        <v>0</v>
      </c>
      <c r="C241" s="11">
        <f>COUNTIF(C226:C238,"workaround")</f>
        <v>0</v>
      </c>
      <c r="D241" s="11">
        <f>COUNTIF(D226:D238,"workaround")</f>
        <v>0</v>
      </c>
      <c r="E241" s="11">
        <f>COUNTIF(E226:E238,"workaround")</f>
        <v>0</v>
      </c>
    </row>
    <row r="242" spans="1:5" x14ac:dyDescent="0.25">
      <c r="A242" s="2" t="s">
        <v>7</v>
      </c>
      <c r="B242" s="12">
        <f>COUNTIF(B226:B238,"Fail")</f>
        <v>0</v>
      </c>
      <c r="C242" s="12">
        <f>COUNTIF(C226:C238,"Fail")</f>
        <v>0</v>
      </c>
      <c r="D242" s="12">
        <f>COUNTIF(D226:D238,"Fail")</f>
        <v>1</v>
      </c>
      <c r="E242" s="12">
        <f>COUNTIF(E226:E238,"Fail")</f>
        <v>0</v>
      </c>
    </row>
    <row r="243" spans="1:5" x14ac:dyDescent="0.25">
      <c r="A243" s="2" t="s">
        <v>145</v>
      </c>
      <c r="B243" s="2">
        <f>COUNT(B226:B238,"Untested")</f>
        <v>0</v>
      </c>
      <c r="C243" s="2">
        <f>COUNT(C226:C238,"Untested")</f>
        <v>0</v>
      </c>
      <c r="D243" s="2">
        <f>COUNT(D226:D238,"Untested")</f>
        <v>0</v>
      </c>
      <c r="E243" s="2">
        <f>COUNT(E226:E238,"Untested")</f>
        <v>0</v>
      </c>
    </row>
    <row r="244" spans="1:5" x14ac:dyDescent="0.25">
      <c r="A244" s="2" t="s">
        <v>139</v>
      </c>
      <c r="B244" s="2">
        <f>B239+B242+B241+B243+B240</f>
        <v>7</v>
      </c>
      <c r="C244" s="2">
        <f>C239+C242+C241+C243+C240</f>
        <v>8</v>
      </c>
      <c r="D244" s="2">
        <f>D239+D242+D241+D243+D240</f>
        <v>1</v>
      </c>
      <c r="E244" s="2">
        <f>E239+E242+E241+E243+E240</f>
        <v>0</v>
      </c>
    </row>
    <row r="245" spans="1:5" ht="15.75" thickBot="1" x14ac:dyDescent="0.3">
      <c r="A245" s="18" t="s">
        <v>8</v>
      </c>
      <c r="B245" s="6">
        <f>IF(B$244=0, 0, (B$239+B$240)/B$244)</f>
        <v>1</v>
      </c>
      <c r="C245" s="6">
        <f>IF(C$244=0, 0, (C$239+C$240)/C$244)</f>
        <v>1</v>
      </c>
      <c r="D245" s="6">
        <f>IF(D$244=0, 0, (D$239+D$240)/D$244)</f>
        <v>0</v>
      </c>
      <c r="E245" s="6">
        <f>IF(E$244=0, 0, (E$239+E$240)/E$244)</f>
        <v>0</v>
      </c>
    </row>
    <row r="246" spans="1:5" ht="15.75" thickBot="1" x14ac:dyDescent="0.3">
      <c r="A246" s="13"/>
      <c r="B246" s="13"/>
      <c r="C246" s="13"/>
      <c r="D246" s="13"/>
      <c r="E246" s="13"/>
    </row>
    <row r="247" spans="1:5" x14ac:dyDescent="0.25">
      <c r="A247" s="15" t="s">
        <v>10</v>
      </c>
      <c r="B247" s="15"/>
      <c r="C247" s="15"/>
      <c r="D247" s="15"/>
      <c r="E247" s="15"/>
    </row>
    <row r="248" spans="1:5" x14ac:dyDescent="0.25">
      <c r="A248" s="28" t="s">
        <v>11</v>
      </c>
      <c r="B248" s="29" t="s">
        <v>6</v>
      </c>
      <c r="C248" s="28"/>
      <c r="D248" s="29" t="s">
        <v>6</v>
      </c>
      <c r="E248" s="29" t="s">
        <v>6</v>
      </c>
    </row>
    <row r="249" spans="1:5" x14ac:dyDescent="0.25">
      <c r="A249" s="2" t="s">
        <v>6</v>
      </c>
      <c r="B249" s="10">
        <f>COUNTIF(B248,"pass")</f>
        <v>1</v>
      </c>
      <c r="C249" s="10">
        <f>COUNTIF(C248,"pass")</f>
        <v>0</v>
      </c>
      <c r="D249" s="10">
        <f>COUNTIF(D248,"pass")</f>
        <v>1</v>
      </c>
      <c r="E249" s="10">
        <f>COUNTIF(E248,"pass")</f>
        <v>1</v>
      </c>
    </row>
    <row r="250" spans="1:5" x14ac:dyDescent="0.25">
      <c r="A250" s="2" t="s">
        <v>143</v>
      </c>
      <c r="B250" s="5">
        <f>COUNTIF(B248,"Ok")</f>
        <v>0</v>
      </c>
      <c r="C250" s="5">
        <f>COUNTIF(C248,"Ok")</f>
        <v>0</v>
      </c>
      <c r="D250" s="5">
        <f>COUNTIF(D248,"Ok")</f>
        <v>0</v>
      </c>
      <c r="E250" s="5">
        <f>COUNTIF(E248,"Ok")</f>
        <v>0</v>
      </c>
    </row>
    <row r="251" spans="1:5" x14ac:dyDescent="0.25">
      <c r="A251" s="2" t="s">
        <v>140</v>
      </c>
      <c r="B251" s="11">
        <f>COUNTIF(B248,"workaround")</f>
        <v>0</v>
      </c>
      <c r="C251" s="11">
        <f>COUNTIF(C248,"workaround")</f>
        <v>0</v>
      </c>
      <c r="D251" s="11">
        <f>COUNTIF(D248,"workaround")</f>
        <v>0</v>
      </c>
      <c r="E251" s="11">
        <f>COUNTIF(E248,"workaround")</f>
        <v>0</v>
      </c>
    </row>
    <row r="252" spans="1:5" x14ac:dyDescent="0.25">
      <c r="A252" s="2" t="s">
        <v>7</v>
      </c>
      <c r="B252" s="12">
        <f>COUNTIF(B248,"Fail")</f>
        <v>0</v>
      </c>
      <c r="C252" s="12">
        <f>COUNTIF(C248,"Fail")</f>
        <v>0</v>
      </c>
      <c r="D252" s="12">
        <f>COUNTIF(D248,"Fail")</f>
        <v>0</v>
      </c>
      <c r="E252" s="12">
        <f>COUNTIF(E248,"Fail")</f>
        <v>0</v>
      </c>
    </row>
    <row r="253" spans="1:5" x14ac:dyDescent="0.25">
      <c r="A253" s="2" t="s">
        <v>145</v>
      </c>
      <c r="B253" s="2">
        <f>COUNT(B248,"Untested")</f>
        <v>0</v>
      </c>
      <c r="C253" s="2">
        <f>COUNT(C248,"Untested")</f>
        <v>0</v>
      </c>
      <c r="D253" s="2">
        <f>COUNT(D248,"Untested")</f>
        <v>0</v>
      </c>
      <c r="E253" s="2">
        <f>COUNT(E248,"Untested")</f>
        <v>0</v>
      </c>
    </row>
    <row r="254" spans="1:5" x14ac:dyDescent="0.25">
      <c r="A254" s="2" t="s">
        <v>139</v>
      </c>
      <c r="B254" s="2">
        <f>B249+B252+B251+B253+B250</f>
        <v>1</v>
      </c>
      <c r="C254" s="2">
        <f>C249+C252+C251+C253+C250</f>
        <v>0</v>
      </c>
      <c r="D254" s="2">
        <f>D249+D252+D251+D253+D250</f>
        <v>1</v>
      </c>
      <c r="E254" s="2">
        <f>E249+E252+E251+E253+E250</f>
        <v>1</v>
      </c>
    </row>
    <row r="255" spans="1:5" s="2" customFormat="1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0</v>
      </c>
      <c r="D255" s="6">
        <f>IF(D$254=0, 0, (D$249+D$250)/D$254)</f>
        <v>1</v>
      </c>
      <c r="E255" s="6">
        <f>IF(E$254=0, 0, (E$249+E$250)/E$254)</f>
        <v>1</v>
      </c>
    </row>
    <row r="256" spans="1:5" s="2" customFormat="1" x14ac:dyDescent="0.25">
      <c r="A256" s="1"/>
      <c r="B256" s="1"/>
      <c r="C256" s="1"/>
      <c r="D256" s="1"/>
      <c r="E256" s="1"/>
    </row>
    <row r="257" spans="1:5" s="2" customFormat="1" x14ac:dyDescent="0.25">
      <c r="B257" s="20"/>
      <c r="C257" s="20"/>
      <c r="D257" s="20"/>
      <c r="E257" s="20"/>
    </row>
    <row r="258" spans="1:5" x14ac:dyDescent="0.25">
      <c r="A258" s="2"/>
      <c r="B258" s="20"/>
      <c r="C258" s="20"/>
      <c r="D258" s="20"/>
      <c r="E258" s="20"/>
    </row>
    <row r="259" spans="1:5" x14ac:dyDescent="0.25">
      <c r="A259" s="2"/>
      <c r="B259" s="2"/>
      <c r="C259" s="2"/>
      <c r="D259" s="2"/>
      <c r="E25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6" workbookViewId="0">
      <selection activeCell="C173" sqref="C17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0" t="s">
        <v>330</v>
      </c>
      <c r="B1" s="50"/>
      <c r="C1" s="50"/>
      <c r="D1" s="50"/>
      <c r="E1" s="50"/>
    </row>
    <row r="2" spans="1:5" x14ac:dyDescent="0.25">
      <c r="A2" s="51" t="s">
        <v>168</v>
      </c>
      <c r="B2" s="51"/>
      <c r="C2" s="51"/>
      <c r="D2" s="51"/>
      <c r="E2" s="5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190</v>
      </c>
      <c r="E4" s="3" t="s">
        <v>188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327</v>
      </c>
      <c r="C6" s="2" t="s">
        <v>328</v>
      </c>
      <c r="D6" s="45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326</v>
      </c>
      <c r="C9" s="3" t="s">
        <v>329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0.97727272727272729</v>
      </c>
      <c r="C15" s="25">
        <f>IF(C$207=0, 0, (C$202+C$203)/C$207)</f>
        <v>0.90909090909090906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3" t="s">
        <v>5</v>
      </c>
      <c r="C35" s="44" t="s">
        <v>151</v>
      </c>
      <c r="D35" s="44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" t="s">
        <v>6</v>
      </c>
      <c r="D36" s="45" t="s">
        <v>177</v>
      </c>
      <c r="E36" s="45" t="s">
        <v>177</v>
      </c>
    </row>
    <row r="37" spans="1:5" x14ac:dyDescent="0.25">
      <c r="A37" s="2" t="s">
        <v>209</v>
      </c>
      <c r="B37" s="7" t="s">
        <v>140</v>
      </c>
      <c r="C37" s="45" t="s">
        <v>177</v>
      </c>
      <c r="D37" s="45" t="s">
        <v>177</v>
      </c>
      <c r="E37" s="45" t="s">
        <v>177</v>
      </c>
    </row>
    <row r="38" spans="1:5" x14ac:dyDescent="0.25">
      <c r="A38" s="2" t="s">
        <v>210</v>
      </c>
      <c r="B38" s="4" t="s">
        <v>6</v>
      </c>
      <c r="C38" s="45" t="s">
        <v>177</v>
      </c>
      <c r="D38" s="45" t="s">
        <v>177</v>
      </c>
      <c r="E38" s="45" t="s">
        <v>177</v>
      </c>
    </row>
    <row r="39" spans="1:5" x14ac:dyDescent="0.25">
      <c r="A39" s="2" t="s">
        <v>211</v>
      </c>
      <c r="B39" s="4" t="s">
        <v>6</v>
      </c>
      <c r="C39" s="8" t="s">
        <v>7</v>
      </c>
      <c r="D39" s="45" t="s">
        <v>177</v>
      </c>
      <c r="E39" s="45" t="s">
        <v>177</v>
      </c>
    </row>
    <row r="40" spans="1:5" x14ac:dyDescent="0.25">
      <c r="A40" s="2" t="s">
        <v>212</v>
      </c>
      <c r="B40" s="4" t="s">
        <v>6</v>
      </c>
      <c r="C40" s="4" t="s">
        <v>6</v>
      </c>
      <c r="D40" s="45" t="s">
        <v>177</v>
      </c>
      <c r="E40" s="45" t="s">
        <v>177</v>
      </c>
    </row>
    <row r="41" spans="1:5" x14ac:dyDescent="0.25">
      <c r="A41" s="2" t="s">
        <v>213</v>
      </c>
      <c r="B41" s="4" t="s">
        <v>6</v>
      </c>
      <c r="C41" s="45" t="s">
        <v>177</v>
      </c>
      <c r="D41" s="45" t="s">
        <v>177</v>
      </c>
      <c r="E41" s="45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5" t="s">
        <v>177</v>
      </c>
      <c r="E42" s="45" t="s">
        <v>177</v>
      </c>
    </row>
    <row r="43" spans="1:5" x14ac:dyDescent="0.25">
      <c r="A43" s="2" t="s">
        <v>215</v>
      </c>
      <c r="B43" s="4" t="s">
        <v>6</v>
      </c>
      <c r="C43" s="4" t="s">
        <v>6</v>
      </c>
      <c r="D43" s="45" t="s">
        <v>177</v>
      </c>
      <c r="E43" s="45" t="s">
        <v>177</v>
      </c>
    </row>
    <row r="44" spans="1:5" x14ac:dyDescent="0.25">
      <c r="A44" s="2" t="s">
        <v>216</v>
      </c>
      <c r="B44" s="4" t="s">
        <v>6</v>
      </c>
      <c r="C44" s="8" t="s">
        <v>7</v>
      </c>
      <c r="D44" s="45" t="s">
        <v>177</v>
      </c>
      <c r="E44" s="45" t="s">
        <v>177</v>
      </c>
    </row>
    <row r="45" spans="1:5" x14ac:dyDescent="0.25">
      <c r="A45" s="2" t="s">
        <v>217</v>
      </c>
      <c r="B45" s="4" t="s">
        <v>6</v>
      </c>
      <c r="C45" s="4" t="s">
        <v>6</v>
      </c>
      <c r="D45" s="45" t="s">
        <v>177</v>
      </c>
      <c r="E45" s="45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5" t="s">
        <v>177</v>
      </c>
      <c r="E46" s="45" t="s">
        <v>177</v>
      </c>
    </row>
    <row r="47" spans="1:5" x14ac:dyDescent="0.25">
      <c r="A47" s="2" t="s">
        <v>219</v>
      </c>
      <c r="B47" s="4" t="s">
        <v>6</v>
      </c>
      <c r="C47" s="45" t="s">
        <v>177</v>
      </c>
      <c r="D47" s="45" t="s">
        <v>177</v>
      </c>
      <c r="E47" s="45" t="s">
        <v>177</v>
      </c>
    </row>
    <row r="48" spans="1:5" x14ac:dyDescent="0.25">
      <c r="A48" s="2" t="s">
        <v>220</v>
      </c>
      <c r="B48" s="4" t="s">
        <v>6</v>
      </c>
      <c r="C48" s="4" t="s">
        <v>6</v>
      </c>
      <c r="D48" s="45" t="s">
        <v>177</v>
      </c>
      <c r="E48" s="45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7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2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5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3" t="s">
        <v>5</v>
      </c>
      <c r="C58" s="44" t="s">
        <v>151</v>
      </c>
      <c r="D58" s="44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5" t="s">
        <v>177</v>
      </c>
      <c r="E59" s="45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5" t="s">
        <v>177</v>
      </c>
      <c r="E60" s="45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5" t="s">
        <v>177</v>
      </c>
      <c r="E61" s="45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5" t="s">
        <v>177</v>
      </c>
      <c r="E62" s="45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5" t="s">
        <v>177</v>
      </c>
      <c r="E63" s="45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5" t="s">
        <v>177</v>
      </c>
      <c r="E64" s="45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5" t="s">
        <v>177</v>
      </c>
      <c r="E65" s="45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5" t="s">
        <v>177</v>
      </c>
      <c r="E66" s="45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5" t="s">
        <v>177</v>
      </c>
      <c r="E67" s="45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5" t="s">
        <v>177</v>
      </c>
      <c r="E68" s="45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5" t="s">
        <v>177</v>
      </c>
      <c r="E69" s="45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5" t="s">
        <v>177</v>
      </c>
      <c r="E70" s="45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5" t="s">
        <v>177</v>
      </c>
      <c r="E71" s="45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5" t="s">
        <v>177</v>
      </c>
      <c r="E72" s="45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5" t="s">
        <v>177</v>
      </c>
      <c r="E73" s="45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5" t="s">
        <v>177</v>
      </c>
      <c r="E74" s="45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5" t="s">
        <v>177</v>
      </c>
      <c r="E75" s="45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5" t="s">
        <v>177</v>
      </c>
      <c r="E76" s="45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5" t="s">
        <v>177</v>
      </c>
      <c r="E77" s="45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5" t="s">
        <v>177</v>
      </c>
      <c r="E78" s="45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5" t="s">
        <v>177</v>
      </c>
      <c r="E79" s="45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5" t="s">
        <v>177</v>
      </c>
      <c r="E80" s="45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3" t="s">
        <v>5</v>
      </c>
      <c r="C90" s="44" t="s">
        <v>151</v>
      </c>
      <c r="D90" s="44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5" t="s">
        <v>177</v>
      </c>
      <c r="E91" s="45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5" t="s">
        <v>177</v>
      </c>
      <c r="E92" s="45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5" t="s">
        <v>177</v>
      </c>
      <c r="E93" s="45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5" t="s">
        <v>177</v>
      </c>
      <c r="E94" s="45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5" t="s">
        <v>177</v>
      </c>
      <c r="E95" s="45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5" t="s">
        <v>177</v>
      </c>
      <c r="E96" s="45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3" t="s">
        <v>5</v>
      </c>
      <c r="C106" s="44" t="s">
        <v>151</v>
      </c>
      <c r="D106" s="44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5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5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5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5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5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5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5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5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5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5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5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5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5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5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5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5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5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5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5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3" t="s">
        <v>5</v>
      </c>
      <c r="C135" s="44" t="s">
        <v>151</v>
      </c>
      <c r="D135" s="44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5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5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5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5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5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5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5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5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5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5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5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5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3" t="s">
        <v>5</v>
      </c>
      <c r="C157" s="44" t="s">
        <v>151</v>
      </c>
      <c r="D157" s="44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4" t="s">
        <v>6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42</v>
      </c>
      <c r="C202" s="10">
        <f>COUNTIF(C$158:C$201,"pass")</f>
        <v>40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1</v>
      </c>
      <c r="C205" s="12">
        <f>COUNTIF(C158:C201,"Fail")</f>
        <v>4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0.97727272727272729</v>
      </c>
      <c r="C208" s="6">
        <f>IF(C$207=0, 0, (C$202+C$203)/C$207)</f>
        <v>0.90909090909090906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3" workbookViewId="0">
      <selection activeCell="E189" sqref="E18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0" t="s">
        <v>318</v>
      </c>
      <c r="B1" s="50"/>
      <c r="C1" s="50"/>
      <c r="D1" s="50"/>
      <c r="E1" s="50"/>
    </row>
    <row r="2" spans="1:5" x14ac:dyDescent="0.25">
      <c r="A2" s="51" t="s">
        <v>168</v>
      </c>
      <c r="B2" s="51"/>
      <c r="C2" s="51"/>
      <c r="D2" s="51"/>
      <c r="E2" s="5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190</v>
      </c>
      <c r="E4" s="3" t="s">
        <v>188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324</v>
      </c>
      <c r="C6" s="2" t="s">
        <v>319</v>
      </c>
      <c r="D6" s="42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325</v>
      </c>
      <c r="C9" s="3" t="s">
        <v>323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2" t="s">
        <v>177</v>
      </c>
      <c r="D36" s="42" t="s">
        <v>177</v>
      </c>
      <c r="E36" s="42" t="s">
        <v>177</v>
      </c>
    </row>
    <row r="37" spans="1:5" x14ac:dyDescent="0.25">
      <c r="A37" s="2" t="s">
        <v>209</v>
      </c>
      <c r="B37" s="7" t="s">
        <v>140</v>
      </c>
      <c r="C37" s="42" t="s">
        <v>177</v>
      </c>
      <c r="D37" s="42" t="s">
        <v>177</v>
      </c>
      <c r="E37" s="42" t="s">
        <v>177</v>
      </c>
    </row>
    <row r="38" spans="1:5" x14ac:dyDescent="0.25">
      <c r="A38" s="2" t="s">
        <v>210</v>
      </c>
      <c r="B38" s="4" t="s">
        <v>6</v>
      </c>
      <c r="C38" s="42" t="s">
        <v>177</v>
      </c>
      <c r="D38" s="42" t="s">
        <v>177</v>
      </c>
      <c r="E38" s="42" t="s">
        <v>177</v>
      </c>
    </row>
    <row r="39" spans="1:5" x14ac:dyDescent="0.25">
      <c r="A39" s="2" t="s">
        <v>211</v>
      </c>
      <c r="B39" s="4" t="s">
        <v>6</v>
      </c>
      <c r="C39" s="42" t="s">
        <v>177</v>
      </c>
      <c r="D39" s="42" t="s">
        <v>177</v>
      </c>
      <c r="E39" s="42" t="s">
        <v>177</v>
      </c>
    </row>
    <row r="40" spans="1:5" x14ac:dyDescent="0.25">
      <c r="A40" s="2" t="s">
        <v>212</v>
      </c>
      <c r="B40" s="4" t="s">
        <v>6</v>
      </c>
      <c r="C40" s="42" t="s">
        <v>177</v>
      </c>
      <c r="D40" s="42" t="s">
        <v>177</v>
      </c>
      <c r="E40" s="42" t="s">
        <v>177</v>
      </c>
    </row>
    <row r="41" spans="1:5" x14ac:dyDescent="0.25">
      <c r="A41" s="2" t="s">
        <v>213</v>
      </c>
      <c r="B41" s="4" t="s">
        <v>6</v>
      </c>
      <c r="C41" s="42" t="s">
        <v>177</v>
      </c>
      <c r="D41" s="42" t="s">
        <v>177</v>
      </c>
      <c r="E41" s="42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2" t="s">
        <v>177</v>
      </c>
      <c r="E42" s="42" t="s">
        <v>177</v>
      </c>
    </row>
    <row r="43" spans="1:5" x14ac:dyDescent="0.25">
      <c r="A43" s="2" t="s">
        <v>215</v>
      </c>
      <c r="B43" s="4" t="s">
        <v>6</v>
      </c>
      <c r="C43" s="42" t="s">
        <v>177</v>
      </c>
      <c r="D43" s="42" t="s">
        <v>177</v>
      </c>
      <c r="E43" s="42" t="s">
        <v>177</v>
      </c>
    </row>
    <row r="44" spans="1:5" x14ac:dyDescent="0.25">
      <c r="A44" s="2" t="s">
        <v>216</v>
      </c>
      <c r="B44" s="4" t="s">
        <v>6</v>
      </c>
      <c r="C44" s="42" t="s">
        <v>177</v>
      </c>
      <c r="D44" s="42" t="s">
        <v>177</v>
      </c>
      <c r="E44" s="42" t="s">
        <v>177</v>
      </c>
    </row>
    <row r="45" spans="1:5" x14ac:dyDescent="0.25">
      <c r="A45" s="2" t="s">
        <v>217</v>
      </c>
      <c r="B45" s="4" t="s">
        <v>6</v>
      </c>
      <c r="C45" s="42" t="s">
        <v>177</v>
      </c>
      <c r="D45" s="42" t="s">
        <v>177</v>
      </c>
      <c r="E45" s="42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2" t="s">
        <v>177</v>
      </c>
      <c r="E46" s="42" t="s">
        <v>177</v>
      </c>
    </row>
    <row r="47" spans="1:5" x14ac:dyDescent="0.25">
      <c r="A47" s="2" t="s">
        <v>219</v>
      </c>
      <c r="B47" s="4" t="s">
        <v>6</v>
      </c>
      <c r="C47" s="42" t="s">
        <v>177</v>
      </c>
      <c r="D47" s="42" t="s">
        <v>177</v>
      </c>
      <c r="E47" s="42" t="s">
        <v>177</v>
      </c>
    </row>
    <row r="48" spans="1:5" x14ac:dyDescent="0.25">
      <c r="A48" s="2" t="s">
        <v>220</v>
      </c>
      <c r="B48" s="4" t="s">
        <v>6</v>
      </c>
      <c r="C48" s="42" t="s">
        <v>177</v>
      </c>
      <c r="D48" s="42" t="s">
        <v>177</v>
      </c>
      <c r="E48" s="42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2" t="s">
        <v>177</v>
      </c>
      <c r="E59" s="42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2" t="s">
        <v>177</v>
      </c>
      <c r="E60" s="42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2" t="s">
        <v>177</v>
      </c>
      <c r="E61" s="42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2" t="s">
        <v>177</v>
      </c>
      <c r="E62" s="42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2" t="s">
        <v>177</v>
      </c>
      <c r="E63" s="42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2" t="s">
        <v>177</v>
      </c>
      <c r="E64" s="42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2" t="s">
        <v>177</v>
      </c>
      <c r="E65" s="42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2" t="s">
        <v>177</v>
      </c>
      <c r="E66" s="42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2" t="s">
        <v>177</v>
      </c>
      <c r="E67" s="42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2" t="s">
        <v>177</v>
      </c>
      <c r="E68" s="42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2" t="s">
        <v>177</v>
      </c>
      <c r="E69" s="42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2" t="s">
        <v>177</v>
      </c>
      <c r="E70" s="42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2" t="s">
        <v>177</v>
      </c>
      <c r="E71" s="42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2" t="s">
        <v>177</v>
      </c>
      <c r="E72" s="42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2" t="s">
        <v>177</v>
      </c>
      <c r="E73" s="42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2" t="s">
        <v>177</v>
      </c>
      <c r="E74" s="42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2" t="s">
        <v>177</v>
      </c>
      <c r="E75" s="42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2" t="s">
        <v>177</v>
      </c>
      <c r="E76" s="42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2" t="s">
        <v>177</v>
      </c>
      <c r="E77" s="42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2" t="s">
        <v>177</v>
      </c>
      <c r="E78" s="42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2" t="s">
        <v>177</v>
      </c>
      <c r="E79" s="42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2" t="s">
        <v>177</v>
      </c>
      <c r="E80" s="42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2" t="s">
        <v>177</v>
      </c>
      <c r="E91" s="42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2" t="s">
        <v>177</v>
      </c>
      <c r="E92" s="42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2" t="s">
        <v>177</v>
      </c>
      <c r="E93" s="42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2" t="s">
        <v>177</v>
      </c>
      <c r="E94" s="42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2" t="s">
        <v>177</v>
      </c>
      <c r="E95" s="42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2" t="s">
        <v>177</v>
      </c>
      <c r="E96" s="42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2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2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2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2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2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2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2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2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2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2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2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2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2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2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2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2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2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2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2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2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2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2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2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2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2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2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2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2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2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2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2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0" t="s">
        <v>5</v>
      </c>
      <c r="C157" s="41" t="s">
        <v>151</v>
      </c>
      <c r="D157" s="41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D6" sqref="D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0" t="s">
        <v>197</v>
      </c>
      <c r="B1" s="50"/>
      <c r="C1" s="50"/>
      <c r="D1" s="50"/>
      <c r="E1" s="50"/>
    </row>
    <row r="2" spans="1:5" x14ac:dyDescent="0.25">
      <c r="A2" s="51" t="s">
        <v>168</v>
      </c>
      <c r="B2" s="51"/>
      <c r="C2" s="51"/>
      <c r="D2" s="51"/>
      <c r="E2" s="5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190</v>
      </c>
      <c r="E4" s="3" t="s">
        <v>188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265</v>
      </c>
      <c r="C6" s="2" t="s">
        <v>266</v>
      </c>
      <c r="D6" s="37" t="s">
        <v>314</v>
      </c>
      <c r="E6" s="23" t="s">
        <v>189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264</v>
      </c>
      <c r="C9" s="3" t="s">
        <v>316</v>
      </c>
      <c r="D9" s="3" t="s">
        <v>315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34" t="s">
        <v>177</v>
      </c>
      <c r="D36" s="34" t="s">
        <v>177</v>
      </c>
      <c r="E36" s="34" t="s">
        <v>177</v>
      </c>
    </row>
    <row r="37" spans="1:5" x14ac:dyDescent="0.25">
      <c r="A37" s="2" t="s">
        <v>209</v>
      </c>
      <c r="B37" s="7" t="s">
        <v>140</v>
      </c>
      <c r="C37" s="34" t="s">
        <v>177</v>
      </c>
      <c r="D37" s="34" t="s">
        <v>177</v>
      </c>
      <c r="E37" s="34" t="s">
        <v>177</v>
      </c>
    </row>
    <row r="38" spans="1:5" x14ac:dyDescent="0.25">
      <c r="A38" s="2" t="s">
        <v>210</v>
      </c>
      <c r="B38" s="4" t="s">
        <v>6</v>
      </c>
      <c r="C38" s="34" t="s">
        <v>177</v>
      </c>
      <c r="D38" s="34" t="s">
        <v>177</v>
      </c>
      <c r="E38" s="34" t="s">
        <v>177</v>
      </c>
    </row>
    <row r="39" spans="1:5" x14ac:dyDescent="0.25">
      <c r="A39" s="2" t="s">
        <v>211</v>
      </c>
      <c r="B39" s="4" t="s">
        <v>6</v>
      </c>
      <c r="C39" s="34" t="s">
        <v>177</v>
      </c>
      <c r="D39" s="34" t="s">
        <v>177</v>
      </c>
      <c r="E39" s="34" t="s">
        <v>177</v>
      </c>
    </row>
    <row r="40" spans="1:5" x14ac:dyDescent="0.25">
      <c r="A40" s="2" t="s">
        <v>212</v>
      </c>
      <c r="B40" s="4" t="s">
        <v>6</v>
      </c>
      <c r="C40" s="34" t="s">
        <v>177</v>
      </c>
      <c r="D40" s="34" t="s">
        <v>177</v>
      </c>
      <c r="E40" s="34" t="s">
        <v>177</v>
      </c>
    </row>
    <row r="41" spans="1:5" x14ac:dyDescent="0.25">
      <c r="A41" s="2" t="s">
        <v>213</v>
      </c>
      <c r="B41" s="4" t="s">
        <v>6</v>
      </c>
      <c r="C41" s="34" t="s">
        <v>177</v>
      </c>
      <c r="D41" s="34" t="s">
        <v>177</v>
      </c>
      <c r="E41" s="34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34" t="s">
        <v>177</v>
      </c>
      <c r="E42" s="34" t="s">
        <v>177</v>
      </c>
    </row>
    <row r="43" spans="1:5" x14ac:dyDescent="0.25">
      <c r="A43" s="2" t="s">
        <v>215</v>
      </c>
      <c r="B43" s="4" t="s">
        <v>6</v>
      </c>
      <c r="C43" s="34" t="s">
        <v>177</v>
      </c>
      <c r="D43" s="34" t="s">
        <v>177</v>
      </c>
      <c r="E43" s="34" t="s">
        <v>177</v>
      </c>
    </row>
    <row r="44" spans="1:5" x14ac:dyDescent="0.25">
      <c r="A44" s="2" t="s">
        <v>216</v>
      </c>
      <c r="B44" s="4" t="s">
        <v>6</v>
      </c>
      <c r="C44" s="34" t="s">
        <v>177</v>
      </c>
      <c r="D44" s="34" t="s">
        <v>177</v>
      </c>
      <c r="E44" s="34" t="s">
        <v>177</v>
      </c>
    </row>
    <row r="45" spans="1:5" x14ac:dyDescent="0.25">
      <c r="A45" s="2" t="s">
        <v>217</v>
      </c>
      <c r="B45" s="4" t="s">
        <v>6</v>
      </c>
      <c r="C45" s="34" t="s">
        <v>177</v>
      </c>
      <c r="D45" s="34" t="s">
        <v>177</v>
      </c>
      <c r="E45" s="34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34" t="s">
        <v>177</v>
      </c>
      <c r="E46" s="34" t="s">
        <v>177</v>
      </c>
    </row>
    <row r="47" spans="1:5" x14ac:dyDescent="0.25">
      <c r="A47" s="2" t="s">
        <v>219</v>
      </c>
      <c r="B47" s="4" t="s">
        <v>6</v>
      </c>
      <c r="C47" s="34" t="s">
        <v>177</v>
      </c>
      <c r="D47" s="34" t="s">
        <v>177</v>
      </c>
      <c r="E47" s="34" t="s">
        <v>177</v>
      </c>
    </row>
    <row r="48" spans="1:5" x14ac:dyDescent="0.25">
      <c r="A48" s="2" t="s">
        <v>220</v>
      </c>
      <c r="B48" s="4" t="s">
        <v>6</v>
      </c>
      <c r="C48" s="34" t="s">
        <v>177</v>
      </c>
      <c r="D48" s="34" t="s">
        <v>177</v>
      </c>
      <c r="E48" s="34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34" t="s">
        <v>177</v>
      </c>
      <c r="E59" s="34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34" t="s">
        <v>177</v>
      </c>
      <c r="E60" s="34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34" t="s">
        <v>177</v>
      </c>
      <c r="E61" s="34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34" t="s">
        <v>177</v>
      </c>
      <c r="E62" s="34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34" t="s">
        <v>177</v>
      </c>
      <c r="E63" s="34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34" t="s">
        <v>177</v>
      </c>
      <c r="E64" s="34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34" t="s">
        <v>177</v>
      </c>
      <c r="E65" s="34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34" t="s">
        <v>177</v>
      </c>
      <c r="E66" s="34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34" t="s">
        <v>177</v>
      </c>
      <c r="E67" s="34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34" t="s">
        <v>177</v>
      </c>
      <c r="E68" s="34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34" t="s">
        <v>177</v>
      </c>
      <c r="E69" s="34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34" t="s">
        <v>177</v>
      </c>
      <c r="E70" s="34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34" t="s">
        <v>177</v>
      </c>
      <c r="E71" s="34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34" t="s">
        <v>177</v>
      </c>
      <c r="E72" s="34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34" t="s">
        <v>177</v>
      </c>
      <c r="E73" s="34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34" t="s">
        <v>177</v>
      </c>
      <c r="E74" s="34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34" t="s">
        <v>177</v>
      </c>
      <c r="E75" s="34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34" t="s">
        <v>177</v>
      </c>
      <c r="E76" s="34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34" t="s">
        <v>177</v>
      </c>
      <c r="E77" s="34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34" t="s">
        <v>177</v>
      </c>
      <c r="E78" s="34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34" t="s">
        <v>177</v>
      </c>
      <c r="E79" s="34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34" t="s">
        <v>177</v>
      </c>
      <c r="E80" s="34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34" t="s">
        <v>177</v>
      </c>
      <c r="E91" s="34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34" t="s">
        <v>177</v>
      </c>
      <c r="E92" s="34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34" t="s">
        <v>177</v>
      </c>
      <c r="E93" s="34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34" t="s">
        <v>177</v>
      </c>
      <c r="E94" s="34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34" t="s">
        <v>177</v>
      </c>
      <c r="E95" s="34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34" t="s">
        <v>177</v>
      </c>
      <c r="E96" s="34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34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34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34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34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34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34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34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34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34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34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34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34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34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34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34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34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34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34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34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34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34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34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34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34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34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34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34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34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34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37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34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32" t="s">
        <v>5</v>
      </c>
      <c r="C157" s="33" t="s">
        <v>151</v>
      </c>
      <c r="D157" s="33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I26" sqref="I2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50" t="s">
        <v>170</v>
      </c>
      <c r="B1" s="50"/>
      <c r="C1" s="50"/>
      <c r="D1" s="50"/>
      <c r="E1" s="50"/>
      <c r="F1" s="50"/>
      <c r="G1" s="50"/>
    </row>
    <row r="2" spans="1:7" x14ac:dyDescent="0.25">
      <c r="A2" s="51" t="s">
        <v>168</v>
      </c>
      <c r="B2" s="52"/>
      <c r="C2" s="52"/>
      <c r="D2" s="52"/>
      <c r="E2" s="52"/>
      <c r="F2" s="52"/>
      <c r="G2" s="52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53" t="s">
        <v>5</v>
      </c>
      <c r="C4" s="53"/>
      <c r="D4" s="54" t="s">
        <v>151</v>
      </c>
      <c r="E4" s="54"/>
      <c r="F4" s="54" t="s">
        <v>150</v>
      </c>
      <c r="G4" s="54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171</v>
      </c>
      <c r="D6" s="2" t="s">
        <v>152</v>
      </c>
      <c r="E6" s="2" t="s">
        <v>173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175</v>
      </c>
      <c r="D7" s="14" t="s">
        <v>159</v>
      </c>
      <c r="E7" s="14" t="s">
        <v>175</v>
      </c>
      <c r="F7" s="14" t="s">
        <v>159</v>
      </c>
      <c r="G7" s="14" t="s">
        <v>175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172</v>
      </c>
      <c r="D9" s="3" t="s">
        <v>165</v>
      </c>
      <c r="E9" s="3" t="s">
        <v>174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178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177</v>
      </c>
      <c r="E39" s="30" t="s">
        <v>177</v>
      </c>
      <c r="F39" s="30" t="s">
        <v>177</v>
      </c>
      <c r="G39" s="30" t="s">
        <v>177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177</v>
      </c>
      <c r="E40" s="30" t="s">
        <v>177</v>
      </c>
      <c r="F40" s="30" t="s">
        <v>177</v>
      </c>
      <c r="G40" s="30" t="s">
        <v>177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177</v>
      </c>
      <c r="E41" s="30" t="s">
        <v>177</v>
      </c>
      <c r="F41" s="30" t="s">
        <v>177</v>
      </c>
      <c r="G41" s="30" t="s">
        <v>177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177</v>
      </c>
      <c r="E42" s="30" t="s">
        <v>177</v>
      </c>
      <c r="F42" s="30" t="s">
        <v>177</v>
      </c>
      <c r="G42" s="30" t="s">
        <v>177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177</v>
      </c>
      <c r="E43" s="30" t="s">
        <v>177</v>
      </c>
      <c r="F43" s="30" t="s">
        <v>177</v>
      </c>
      <c r="G43" s="30" t="s">
        <v>177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177</v>
      </c>
      <c r="E44" s="30" t="s">
        <v>177</v>
      </c>
      <c r="F44" s="30" t="s">
        <v>177</v>
      </c>
      <c r="G44" s="30" t="s">
        <v>177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177</v>
      </c>
      <c r="E45" s="4" t="s">
        <v>6</v>
      </c>
      <c r="F45" s="30" t="s">
        <v>177</v>
      </c>
      <c r="G45" s="30" t="s">
        <v>177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177</v>
      </c>
      <c r="E46" s="30" t="s">
        <v>177</v>
      </c>
      <c r="F46" s="30" t="s">
        <v>177</v>
      </c>
      <c r="G46" s="30" t="s">
        <v>177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177</v>
      </c>
      <c r="E47" s="30" t="s">
        <v>177</v>
      </c>
      <c r="F47" s="30" t="s">
        <v>177</v>
      </c>
      <c r="G47" s="30" t="s">
        <v>177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177</v>
      </c>
      <c r="E48" s="30" t="s">
        <v>177</v>
      </c>
      <c r="F48" s="30" t="s">
        <v>177</v>
      </c>
      <c r="G48" s="30" t="s">
        <v>177</v>
      </c>
    </row>
    <row r="49" spans="1:7" x14ac:dyDescent="0.25">
      <c r="A49" s="2" t="s">
        <v>176</v>
      </c>
      <c r="B49" s="4" t="s">
        <v>6</v>
      </c>
      <c r="C49" s="4" t="s">
        <v>6</v>
      </c>
      <c r="D49" s="30" t="s">
        <v>177</v>
      </c>
      <c r="E49" s="4" t="s">
        <v>6</v>
      </c>
      <c r="F49" s="30" t="s">
        <v>177</v>
      </c>
      <c r="G49" s="30" t="s">
        <v>177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177</v>
      </c>
      <c r="E50" s="30" t="s">
        <v>177</v>
      </c>
      <c r="F50" s="30" t="s">
        <v>177</v>
      </c>
      <c r="G50" s="30" t="s">
        <v>177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177</v>
      </c>
      <c r="E51" s="30" t="s">
        <v>177</v>
      </c>
      <c r="F51" s="30" t="s">
        <v>177</v>
      </c>
      <c r="G51" s="30" t="s">
        <v>177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177</v>
      </c>
      <c r="E52" s="31" t="s">
        <v>177</v>
      </c>
      <c r="F52" s="31" t="s">
        <v>177</v>
      </c>
      <c r="G52" s="31" t="s">
        <v>177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177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177</v>
      </c>
      <c r="G62" s="30" t="s">
        <v>177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177</v>
      </c>
      <c r="G63" s="30" t="s">
        <v>177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177</v>
      </c>
      <c r="G64" s="30" t="s">
        <v>177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177</v>
      </c>
      <c r="G65" s="30" t="s">
        <v>177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177</v>
      </c>
      <c r="G66" s="30" t="s">
        <v>177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177</v>
      </c>
      <c r="G67" s="30" t="s">
        <v>177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177</v>
      </c>
      <c r="G68" s="30" t="s">
        <v>177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177</v>
      </c>
      <c r="G69" s="30" t="s">
        <v>177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177</v>
      </c>
      <c r="G70" s="30" t="s">
        <v>177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177</v>
      </c>
      <c r="G71" s="30" t="s">
        <v>177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177</v>
      </c>
      <c r="G72" s="30" t="s">
        <v>177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177</v>
      </c>
      <c r="G73" s="30" t="s">
        <v>177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177</v>
      </c>
      <c r="G74" s="30" t="s">
        <v>177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177</v>
      </c>
      <c r="G75" s="30" t="s">
        <v>177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177</v>
      </c>
      <c r="G76" s="30" t="s">
        <v>177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177</v>
      </c>
      <c r="G77" s="30" t="s">
        <v>177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177</v>
      </c>
      <c r="G78" s="30" t="s">
        <v>177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177</v>
      </c>
      <c r="G79" s="30" t="s">
        <v>177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177</v>
      </c>
      <c r="G80" s="30" t="s">
        <v>177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177</v>
      </c>
      <c r="G81" s="30" t="s">
        <v>177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177</v>
      </c>
      <c r="G82" s="30" t="s">
        <v>177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177</v>
      </c>
      <c r="G83" s="30" t="s">
        <v>177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177</v>
      </c>
      <c r="G84" s="31" t="s">
        <v>177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177</v>
      </c>
      <c r="G94" s="30" t="s">
        <v>177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177</v>
      </c>
      <c r="G95" s="30" t="s">
        <v>177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177</v>
      </c>
      <c r="G96" s="30" t="s">
        <v>177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177</v>
      </c>
      <c r="G97" s="30" t="s">
        <v>177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177</v>
      </c>
      <c r="G98" s="30" t="s">
        <v>177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177</v>
      </c>
      <c r="G99" s="30" t="s">
        <v>177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177</v>
      </c>
      <c r="G100" s="30" t="s">
        <v>177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177</v>
      </c>
      <c r="G101" s="31" t="s">
        <v>177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178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179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180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181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182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183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184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185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186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topLeftCell="A94" workbookViewId="0">
      <selection activeCell="G42" sqref="G42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50" t="s">
        <v>169</v>
      </c>
      <c r="B1" s="50"/>
      <c r="C1" s="50"/>
      <c r="D1" s="50"/>
      <c r="E1" s="50"/>
      <c r="F1" s="50"/>
      <c r="G1" s="50"/>
    </row>
    <row r="2" spans="1:7" x14ac:dyDescent="0.25">
      <c r="A2" s="51" t="s">
        <v>168</v>
      </c>
      <c r="B2" s="52"/>
      <c r="C2" s="52"/>
      <c r="D2" s="52"/>
      <c r="E2" s="52"/>
      <c r="F2" s="52"/>
      <c r="G2" s="52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53" t="s">
        <v>5</v>
      </c>
      <c r="C4" s="53"/>
      <c r="D4" s="54" t="s">
        <v>151</v>
      </c>
      <c r="E4" s="54"/>
      <c r="F4" s="54" t="s">
        <v>150</v>
      </c>
      <c r="G4" s="54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55" t="s">
        <v>5</v>
      </c>
      <c r="C1" s="55"/>
      <c r="D1" s="56" t="s">
        <v>151</v>
      </c>
      <c r="E1" s="56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2013-09</vt:lpstr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2013-09-14T20:44:37Z</cp:lastPrinted>
  <dcterms:created xsi:type="dcterms:W3CDTF">2012-12-22T17:12:30Z</dcterms:created>
  <dcterms:modified xsi:type="dcterms:W3CDTF">2013-09-14T21:27:19Z</dcterms:modified>
</cp:coreProperties>
</file>